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ndeep/Downloads/"/>
    </mc:Choice>
  </mc:AlternateContent>
  <xr:revisionPtr revIDLastSave="0" documentId="13_ncr:1_{058F91D8-4B89-7F4C-A9E3-9654E94BBEA3}" xr6:coauthVersionLast="36" xr6:coauthVersionMax="36" xr10:uidLastSave="{00000000-0000-0000-0000-000000000000}"/>
  <bookViews>
    <workbookView xWindow="0" yWindow="460" windowWidth="28800" windowHeight="16500" xr2:uid="{00000000-000D-0000-FFFF-FFFF00000000}"/>
  </bookViews>
  <sheets>
    <sheet name="Sheet2" sheetId="2" r:id="rId1"/>
    <sheet name="Bonus" sheetId="6" r:id="rId2"/>
    <sheet name="Sheet3" sheetId="3" r:id="rId3"/>
    <sheet name="Sheet5" sheetId="5" r:id="rId4"/>
    <sheet name="Sheet1" sheetId="1" r:id="rId5"/>
  </sheets>
  <definedNames>
    <definedName name="_xlnm._FilterDatabase" localSheetId="4" hidden="1">Sheet1!$A$1:$P$4115</definedName>
    <definedName name="state">Sheet1!$F:$F</definedName>
  </definedNames>
  <calcPr calcId="162913"/>
  <pivotCaches>
    <pivotCache cacheId="7" r:id="rId6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6" l="1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<sst xmlns="http://schemas.openxmlformats.org/spreadsheetml/2006/main" count="24820" uniqueCount="8400">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</sst>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5700"/>
      </font>
      <fill>
        <patternFill>
          <bgColor rgb="FFFFEB9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5" tint="-0.499984740745262"/>
      </font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B8-AD47-8919-FA835430B99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B8-AD47-8919-FA835430B99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B8-AD47-8919-FA835430B99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B8-AD47-8919-FA835430B9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86603775"/>
        <c:axId val="818949759"/>
      </c:barChart>
      <c:catAx>
        <c:axId val="128660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949759"/>
        <c:crosses val="autoZero"/>
        <c:auto val="1"/>
        <c:lblAlgn val="ctr"/>
        <c:lblOffset val="100"/>
        <c:noMultiLvlLbl val="0"/>
      </c:catAx>
      <c:valAx>
        <c:axId val="81894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60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ED-8743-8309-1316459A9A7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ED-8743-8309-1316459A9A7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ED-8743-8309-1316459A9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7883008"/>
        <c:axId val="1691300592"/>
      </c:lineChart>
      <c:catAx>
        <c:axId val="171788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300592"/>
        <c:crosses val="autoZero"/>
        <c:auto val="1"/>
        <c:lblAlgn val="ctr"/>
        <c:lblOffset val="100"/>
        <c:noMultiLvlLbl val="0"/>
      </c:catAx>
      <c:valAx>
        <c:axId val="169130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88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A7-5241-A812-CE82A0C809E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A7-5241-A812-CE82A0C809E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A7-5241-A812-CE82A0C809E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17-5E4B-A181-E759E4AA4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3364735"/>
        <c:axId val="821991215"/>
      </c:barChart>
      <c:catAx>
        <c:axId val="85336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991215"/>
        <c:crosses val="autoZero"/>
        <c:auto val="1"/>
        <c:lblAlgn val="ctr"/>
        <c:lblOffset val="100"/>
        <c:noMultiLvlLbl val="0"/>
      </c:catAx>
      <c:valAx>
        <c:axId val="82199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36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1-8644-AC97-6E5B9BBF4367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1-8644-AC97-6E5B9BBF4367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D1-8644-AC97-6E5B9BBF4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9778096"/>
        <c:axId val="1659178064"/>
      </c:lineChart>
      <c:catAx>
        <c:axId val="165977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178064"/>
        <c:crosses val="autoZero"/>
        <c:auto val="1"/>
        <c:lblAlgn val="ctr"/>
        <c:lblOffset val="100"/>
        <c:noMultiLvlLbl val="0"/>
      </c:catAx>
      <c:valAx>
        <c:axId val="165917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77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127000</xdr:rowOff>
    </xdr:from>
    <xdr:to>
      <xdr:col>17</xdr:col>
      <xdr:colOff>127000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4F733F-2499-FE44-9286-74DD37F23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13</xdr:row>
      <xdr:rowOff>152400</xdr:rowOff>
    </xdr:from>
    <xdr:to>
      <xdr:col>7</xdr:col>
      <xdr:colOff>1536700</xdr:colOff>
      <xdr:row>30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BD710F-697A-6A4E-9A2D-3A25E0AD5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3</xdr:row>
      <xdr:rowOff>0</xdr:rowOff>
    </xdr:from>
    <xdr:to>
      <xdr:col>19</xdr:col>
      <xdr:colOff>469900</xdr:colOff>
      <xdr:row>30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3AE301-FC63-FD41-BE40-6476CAA55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3</xdr:row>
      <xdr:rowOff>0</xdr:rowOff>
    </xdr:from>
    <xdr:to>
      <xdr:col>15</xdr:col>
      <xdr:colOff>533400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24E25D-C3D2-3F48-BAFB-470436D14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78.655631712965" createdVersion="6" refreshedVersion="6" minRefreshableVersion="3" recordCount="4114" xr:uid="{F07D6D7F-7782-6A47-B3F7-4EDEDB3051B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1">
        <rangePr groupBy="months" startDate="2009-05-16T20:55:13" endDate="2017-03-15T08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0:55:13" endDate="2017-03-15T08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6T20:55:13" endDate="2017-03-15T08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0:00:00"/>
    <n v="1434931811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7:24:43"/>
    <n v="148587268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09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5:21:47"/>
    <n v="140482210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3:01:19"/>
    <n v="144796327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8T22:35:00"/>
    <n v="1468362207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18:44:10"/>
    <n v="1401846250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18:07:47"/>
    <n v="146422486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4:00:00"/>
    <n v="1460155212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19:29:04"/>
    <n v="145826814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18:37:59"/>
    <n v="140063627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0:00:00"/>
    <n v="1469126462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0:00:00"/>
    <n v="1401642425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3:27:00"/>
    <n v="1463588109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6:59:00"/>
    <n v="1403051888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3:14:00"/>
    <n v="1441790658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5T22:30:00"/>
    <n v="1398971211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1:33:42"/>
    <n v="141253042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6:00:56"/>
    <n v="1408366856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2:35:34"/>
    <n v="1434828934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1:11:52"/>
    <n v="143698391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08:03:09"/>
    <n v="1409151789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0:59:00"/>
    <n v="141876674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08:20:00"/>
    <n v="1428086501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2:39:00"/>
    <n v="1439494863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7:36:01"/>
    <n v="1447115761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5:22:24"/>
    <n v="1404822144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1:57:13"/>
    <n v="141351823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6:08:04"/>
    <n v="1447715284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09:09:28"/>
    <n v="1403453368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0:01:55"/>
    <n v="1406012515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2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0:59:00"/>
    <n v="1459523017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09:51:41"/>
    <n v="144440590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0:43:21"/>
    <n v="1405928601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7:00:00"/>
    <n v="1428130814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3T23:22:05"/>
    <n v="1425540125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09:37:59"/>
    <n v="1422463079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18:22:24"/>
    <n v="1365643344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5:59:00"/>
    <n v="1398388068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1:00:00"/>
    <n v="1401426488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6:39:14"/>
    <n v="140992435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08:20:26"/>
    <n v="14171880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7:00:00"/>
    <n v="1402599486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19:22:17"/>
    <n v="140876053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7:58:27"/>
    <n v="145917710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6:09:34"/>
    <n v="1447628974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3:40:07"/>
    <n v="14138340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5:00:00"/>
    <n v="142253426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1:14:05"/>
    <n v="144306804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0:00:00"/>
    <n v="1419271458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5:17:17"/>
    <n v="1436653037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09:50:46"/>
    <n v="1403023846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5:00:00"/>
    <n v="1395407445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0:07:01"/>
    <n v="144847122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6:15:16"/>
    <n v="14625765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09:00:00"/>
    <n v="1432559424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2:59:22"/>
    <n v="142739996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1:52:52"/>
    <n v="141382757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4:00:00"/>
    <n v="1439530776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7:00:00"/>
    <n v="1393882717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2:32:37"/>
    <n v="1368646357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2:11:18"/>
    <n v="136017787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1:59:00"/>
    <n v="1386194013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7:26:21"/>
    <n v="1370651181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0T22:59:00"/>
    <n v="1405453354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3:23:40"/>
    <n v="146628142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7:00:04"/>
    <n v="13397688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6:39:51"/>
    <n v="1390570791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1T23:59:00"/>
    <n v="1314765025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4:30:45"/>
    <n v="1309987845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7T23:30:57"/>
    <n v="13330026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7:00:00"/>
    <n v="1351210481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0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4:41:35"/>
    <n v="145078449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2T22:01:12"/>
    <n v="1364101272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0:35:58"/>
    <n v="1319819758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19:59:00"/>
    <n v="1332991717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0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1:38:13"/>
    <n v="139585909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19:00:56"/>
    <n v="1383616856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0:02:00"/>
    <n v="1341892127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2:41:01"/>
    <n v="1315597261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4:30:00"/>
    <n v="1423320389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1:11:26"/>
    <n v="130289108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0:00:37"/>
    <n v="13141548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7:20:45"/>
    <n v="1444828845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18:41:00"/>
    <n v="1274705803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08:48:51"/>
    <n v="140120573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1:03:12"/>
    <n v="1368036192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0:08:19"/>
    <n v="1307862499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2:39:24"/>
    <n v="130035476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1:00:00"/>
    <n v="1481949983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4:00:00"/>
    <n v="1338928537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0:13:42"/>
    <n v="139516282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7:07:21"/>
    <n v="1327622841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0:00:00"/>
    <n v="1274889241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0:14:42"/>
    <n v="1307848482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6:30:00"/>
    <n v="1351796674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4:39:59"/>
    <n v="138783479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2:04:46"/>
    <n v="135032428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1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0:08:53"/>
    <n v="129048173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2:20:30"/>
    <n v="1392232830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18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7:00:00"/>
    <n v="1461605020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d v="2012-04-02T11:38:21"/>
    <n v="133218230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6:34:47"/>
    <n v="130178728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7:42:50"/>
    <n v="136482737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7:37:10"/>
    <n v="129608863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3T22:59:00"/>
    <n v="1381445253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0:59:47"/>
    <n v="143046718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19:00:00"/>
    <n v="1395277318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08:00:00"/>
    <n v="1311963128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2T23:34:48"/>
    <n v="1321252488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0:44:04"/>
    <n v="1326217444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3:55:55"/>
    <n v="12982893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2:00:00"/>
    <n v="1268337744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18:17:16"/>
    <n v="1309310236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6:00:00"/>
    <n v="1310693986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18:11:47"/>
    <n v="1472865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3:16:00"/>
    <n v="142799371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3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5:00:00"/>
    <n v="1411411564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5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6:51:20"/>
    <n v="148098188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19:00:00"/>
    <n v="1431353337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6:59:01"/>
    <n v="142548114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19T22:28:13"/>
    <n v="147391729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5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3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7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3:30:07"/>
    <n v="14115006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0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0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2:00:00"/>
    <n v="1401354597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3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6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1:59:00"/>
    <n v="1435731041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5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0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0:40:23"/>
    <n v="14291556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5:26:18"/>
    <n v="141435877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2T22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0:17:52"/>
    <n v="142376507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6:00:52"/>
    <n v="14369652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7:23:18"/>
    <n v="147951499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1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6T23:45:36"/>
    <n v="14539635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1:00:00"/>
    <n v="141688847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0:53:02"/>
    <n v="1427428382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6:13:11"/>
    <n v="142944919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18:51:40"/>
    <n v="1408845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08:04:04"/>
    <n v="141390024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6:08:15"/>
    <n v="142962169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6:25:35"/>
    <n v="1434201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19:59:56"/>
    <n v="140185079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4:52:52"/>
    <n v="145393157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18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3:25:45"/>
    <n v="1464085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4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09:29:55"/>
    <n v="1401726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6:42:00"/>
    <n v="1405393356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7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1:18:21"/>
    <n v="140596670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08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18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5:15:35"/>
    <n v="1433542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2:02:50"/>
    <n v="1424203370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5:07:39"/>
    <n v="141104205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29T22:28:00"/>
    <n v="1438385283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1:20:14"/>
    <n v="1465791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1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6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1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1:40:11"/>
    <n v="1407177611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2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7:08:46"/>
    <n v="142569052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6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18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2:00:00"/>
    <n v="1425512843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0:48:15"/>
    <n v="143240329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7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3:26:50"/>
    <n v="141443801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0:59:00"/>
    <n v="1404586762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4:52:19"/>
    <n v="146896513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3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0T23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1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09:34:37"/>
    <n v="146773647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08:37:26"/>
    <n v="146522744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3:35:38"/>
    <n v="14403261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2:00:32"/>
    <n v="14109804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6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6:55:31"/>
    <n v="14521245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09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4:00:00"/>
    <n v="1442062898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4:00:00"/>
    <n v="14837341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2:12:02"/>
    <n v="140990832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19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19:00:03"/>
    <n v="1408154403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2:38:49"/>
    <n v="1421696329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d v="2015-10-08T13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3:21:04"/>
    <n v="141737886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7:00:03"/>
    <n v="14677272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08:10:22"/>
    <n v="1441120222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7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1:43:58"/>
    <n v="1417754638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1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5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09-30T22:00:00"/>
    <n v="1441157592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0:50:17"/>
    <n v="14400426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3:08:40"/>
    <n v="14556569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7:06:41"/>
    <n v="1437142547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08:22:29"/>
    <n v="1420471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6:59:00"/>
    <n v="1452058282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5:00:37"/>
    <n v="1425423637"/>
    <x v="216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d v="2014-12-28T08:22:29"/>
    <n v="141710174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08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3-31T23:59:00"/>
    <n v="1456732225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3:06:00"/>
    <n v="143654203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2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19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18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09T22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5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2:29:00"/>
    <n v="1428854344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4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09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5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1:39:11"/>
    <n v="143085115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6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2:49:06"/>
    <n v="142247454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4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7:50:59"/>
    <n v="14313918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4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7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6:51:09"/>
    <n v="145226106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2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5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0:00:11"/>
    <n v="13638852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09:45:04"/>
    <n v="14152923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4:49:50"/>
    <n v="1321357790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18:08:24"/>
    <n v="1390439304"/>
    <x v="243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0:06:00"/>
    <n v="1265269559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18:16:25"/>
    <n v="134248778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2:43:25"/>
    <n v="1288341805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0:39:00"/>
    <n v="1284042614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1:35:09"/>
    <n v="1322073309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0:40:00"/>
    <n v="127560302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6:34:51"/>
    <n v="136793369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2:00:00"/>
    <n v="1334429646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0:59:00"/>
    <n v="1269878058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08:37:15"/>
    <n v="132672823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19:00:00"/>
    <n v="144244391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4:38:02"/>
    <n v="129768708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1:27:47"/>
    <n v="1360866467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08:02:42"/>
    <n v="146107816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18:14:26"/>
    <n v="1305767666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0:42:49"/>
    <n v="142592296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2:59:00"/>
    <n v="1275415679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7:55:00"/>
    <n v="1334783704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5T22:57:08"/>
    <n v="129481182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5:54:54"/>
    <n v="1346194494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7:53:15"/>
    <n v="1334155995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3:16:00"/>
    <n v="1269928430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0:51:00"/>
    <n v="1264565507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3:51:39"/>
    <n v="140110149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1:39:38"/>
    <n v="131674917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1:43:42"/>
    <n v="1485146622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1:00:00"/>
    <n v="130195007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1:00:00"/>
    <n v="1386123861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1:49:00"/>
    <n v="1267220191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4:57:46"/>
    <n v="130710226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4T23:59:00"/>
    <n v="1330638829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18:46:06"/>
    <n v="1349916366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7:57:54"/>
    <n v="133039427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4:23:39"/>
    <n v="1429824219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7:58:59"/>
    <n v="1347411539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19:01:00"/>
    <n v="1485237096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7:10:35"/>
    <n v="1397571035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2:26:00"/>
    <n v="1242532513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5:00:00"/>
    <n v="1263679492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1:59:00"/>
    <n v="1305219744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0:43:00"/>
    <n v="132500778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1:08:48"/>
    <n v="137702212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1:35:24"/>
    <n v="1360352124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1:00:00"/>
    <n v="1349160018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1:03:13"/>
    <n v="1337659393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3:57:14"/>
    <n v="138079783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0:59:00"/>
    <n v="1292316697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7:01:00"/>
    <n v="1365791246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0:59:00"/>
    <n v="1317064599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09:01:54"/>
    <n v="1395417714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09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7:00:00"/>
    <n v="1378080409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4:24:43"/>
    <n v="134485708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0:59:00"/>
    <n v="1427390901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4:00:00"/>
    <n v="1394536048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6T23:24:20"/>
    <n v="128737946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6:02:18"/>
    <n v="130100773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09:42:15"/>
    <n v="136025893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3:33:58"/>
    <n v="1327523638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18:42:26"/>
    <n v="1336009346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19:00:00"/>
    <n v="1343096197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08:07:29"/>
    <n v="1328800049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2:05:33"/>
    <n v="13620819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d v="2013-02-07T15:40:01"/>
    <n v="1357684801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09:40:10"/>
    <n v="12958872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1:02:14"/>
    <n v="134488093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19:00:00"/>
    <n v="1317788623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0:59:00"/>
    <n v="1321852592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4:03:52"/>
    <n v="136338143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08:59:00"/>
    <n v="1277702894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2:59:48"/>
    <n v="1359575988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1:32:14"/>
    <n v="1343068334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1:59:00"/>
    <n v="1415398197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09:14:43"/>
    <n v="138418648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6:55:51"/>
    <n v="1361753751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0:59:00"/>
    <n v="1257538029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6:00:00"/>
    <n v="1448284433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4:43:06"/>
    <n v="147557778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6:40:48"/>
    <n v="14605548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0:59:00"/>
    <n v="1479886966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08:01:48"/>
    <n v="143559010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1:30:33"/>
    <n v="1479184233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5:57:00"/>
    <n v="1486625606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1:00:00"/>
    <n v="1424669929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1:00:00"/>
    <n v="1443739388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1:00:00"/>
    <n v="1444821127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0:59:00"/>
    <n v="1366028563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6:57:14"/>
    <n v="146349343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1:00:00"/>
    <n v="1442420377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7:16:31"/>
    <n v="1457450191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2:00:00"/>
    <n v="1428423757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5:00:00"/>
    <n v="1428428515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08:18:38"/>
    <n v="144483231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19:05:08"/>
    <n v="1423710308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18:00:00"/>
    <n v="1468001290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1:14:28"/>
    <n v="1427739268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4:00:00"/>
    <n v="1486397007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0:59:00"/>
    <n v="1410555998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1:44:25"/>
    <n v="1459363465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0:00:00"/>
    <n v="1413308545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19:20:00"/>
    <n v="1429312694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5:39:50"/>
    <n v="1429569590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5:00:21"/>
    <n v="1442232021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5:53:29"/>
    <n v="144491000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7:05:16"/>
    <n v="14375739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4:58:28"/>
    <n v="148534550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0:59:00"/>
    <n v="1470274509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5:09:14"/>
    <n v="1456614554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1:01:08"/>
    <n v="141014886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3:00:19"/>
    <n v="14453676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1:52:01"/>
    <n v="145755312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1:03:14"/>
    <n v="1414738994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1:16:33"/>
    <n v="145556379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3T22:19:57"/>
    <n v="142639679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08:00:00"/>
    <n v="1463517521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3T22:12:00"/>
    <n v="141402849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0:11:00"/>
    <n v="143379918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18:01:46"/>
    <n v="1414108906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7:00:00"/>
    <n v="1405573391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2:22:00"/>
    <n v="1268934736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0:59:00"/>
    <n v="1400704672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7:33:19"/>
    <n v="139100599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2:01:58"/>
    <n v="1334948518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1:59:00"/>
    <n v="1363960278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6:32:02"/>
    <n v="1423405922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6:14:29"/>
    <n v="132404126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2:05:00"/>
    <n v="148113750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1:25:39"/>
    <n v="1355855139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09:00:00"/>
    <n v="1456408244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4:53:18"/>
    <n v="134005639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4:20:31"/>
    <n v="13123200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0:18:00"/>
    <n v="1390088311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3:51:56"/>
    <n v="146944391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0:01:00"/>
    <n v="1444888868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6:52:00"/>
    <n v="1451655808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09:31:12"/>
    <n v="1332174672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0:16:32"/>
    <n v="145140939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29T22:00:00"/>
    <n v="1340642717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0:01:40"/>
    <n v="134574130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19:49:19"/>
    <n v="139848055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1:45:47"/>
    <n v="1417977947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08:01:41"/>
    <n v="141398650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5:49:51"/>
    <n v="1437950991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4T23:00:00"/>
    <n v="1436976858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18:49:40"/>
    <n v="1467078580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5:59:00"/>
    <n v="139147745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7:52:52"/>
    <n v="142931837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7:59:00"/>
    <n v="1321578051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0:00:00"/>
    <n v="1312823571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0:00:52"/>
    <n v="1378746052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1:38:02"/>
    <n v="145573788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4:32:00"/>
    <n v="1332452960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6:33:26"/>
    <n v="134037200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0:44:00"/>
    <n v="1279651084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2:02:06"/>
    <n v="1426446126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5:00:00"/>
    <n v="1479070867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0:30:00"/>
    <n v="1397661347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3:12:50"/>
    <n v="131015597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6:56:57"/>
    <n v="144491381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0:08:00"/>
    <n v="1308900441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6:04:00"/>
    <n v="1389107062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19:02:19"/>
    <n v="139147933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8T22:59:00"/>
    <n v="1301975637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4:54:10"/>
    <n v="131655205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1:39:50"/>
    <n v="1380217190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3:42:24"/>
    <n v="146662814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6:33:17"/>
    <n v="1429486397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1T22:00:00"/>
    <n v="1384920804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0:49:38"/>
    <n v="134185617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4:03:31"/>
    <n v="1340139811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18:31:05"/>
    <n v="137894946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5:00:00"/>
    <n v="1411417602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2:30:31"/>
    <n v="1389259831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1:33:00"/>
    <n v="1364426260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2T23:46:37"/>
    <n v="143504199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3:13:07"/>
    <n v="1367352787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1:40:31"/>
    <n v="13921836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4:47:36"/>
    <n v="1434973656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0T23:14:57"/>
    <n v="1407824097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5:13:50"/>
    <n v="136787843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1:01:39"/>
    <n v="132756849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4:40:04"/>
    <n v="14434728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0:05:14"/>
    <n v="1454259914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1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5:00:00"/>
    <n v="1400523845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1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19:34:27"/>
    <n v="137757086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3:54:43"/>
    <n v="146516008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0:26:21"/>
    <n v="144026438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08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4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0:56:20"/>
    <n v="1376502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1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0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0:15:58"/>
    <n v="144523535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1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5:39:13"/>
    <n v="145627075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2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4:19:43"/>
    <n v="1421788783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7:21:41"/>
    <n v="138939970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4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1:02:55"/>
    <n v="1430899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19:00:20"/>
    <n v="1422842420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5:19:23"/>
    <n v="13618847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1:11:35"/>
    <n v="1398363095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6:38:05"/>
    <n v="137942508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5:43:20"/>
    <n v="138982580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0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09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2:47:59"/>
    <n v="14229928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6:14:00"/>
    <n v="1414343571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7:31:00"/>
    <n v="1330733022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0:59:00"/>
    <n v="1380559201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1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09:47:40"/>
    <n v="1365958060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09:22:07"/>
    <n v="131601372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1:00:00"/>
    <n v="1398862875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3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0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0:02:33"/>
    <n v="131169975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3:22:15"/>
    <n v="146187493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19:52:54"/>
    <n v="140245517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5:37:44"/>
    <n v="134446546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09:18:54"/>
    <n v="134496113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0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6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1:00:00"/>
    <n v="1385524889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09:19:39"/>
    <n v="139403997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5:08:38"/>
    <n v="140623971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09:45:19"/>
    <n v="14083803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0:53:49"/>
    <n v="1484726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19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0:59:00"/>
    <n v="1398727441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3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3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3:47:15"/>
    <n v="141137923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5:00:15"/>
    <n v="1373457615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09:08:09"/>
    <n v="1347293289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7:34:00"/>
    <n v="145833669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1:44:32"/>
    <n v="1354250672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6:32:52"/>
    <n v="144322037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5:08:19"/>
    <n v="136620049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5:37:19"/>
    <n v="1399070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08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18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4:33:00"/>
    <n v="1323084816"/>
    <x v="489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d v="2012-08-22T16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6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7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0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0:00:00"/>
    <n v="1402343765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2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5:21:14"/>
    <n v="1386886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4T22:00:00"/>
    <n v="1414889665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1:17:29"/>
    <n v="132103544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3:59:00"/>
    <n v="1250630968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5:16:00"/>
    <n v="1268255751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8T22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5:17:05"/>
    <n v="132948462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5:38:23"/>
    <n v="141890630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5:36:27"/>
    <n v="132891698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19:21:26"/>
    <n v="144712208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6:15:20"/>
    <n v="13735485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6:00:57"/>
    <n v="13467996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7:14:00"/>
    <n v="1332808501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08:09:30"/>
    <n v="143291217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1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5T23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1:48:47"/>
    <n v="147577612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0:00:00"/>
    <n v="1467387705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7:44:07"/>
    <n v="1405003447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4:46:41"/>
    <n v="1447933601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1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7:46:01"/>
    <n v="1483454761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7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2:23:41"/>
    <n v="135210742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09:51:01"/>
    <n v="1447174261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1:59:00"/>
    <n v="1475460819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6:58:45"/>
    <n v="145679392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0:11:16"/>
    <n v="144021307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0:12:49"/>
    <n v="146220916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2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0:00:00"/>
    <n v="1436278344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09:05:00"/>
    <n v="1484715366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4:20:00"/>
    <n v="1433109907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0T22:00:00"/>
    <n v="1482281094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19:00:00"/>
    <n v="1433254268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6T23:59:00"/>
    <n v="1478050429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7:10:08"/>
    <n v="1460506208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3:26:05"/>
    <n v="1461320765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6:00:00"/>
    <n v="144303647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6:05:05"/>
    <n v="14811159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1:00:00"/>
    <n v="1435133807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2:26:31"/>
    <n v="144406959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2:04:23"/>
    <n v="1460574263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18:11:47"/>
    <n v="146586670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2:36:46"/>
    <n v="1420486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18:07:14"/>
    <n v="144348883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09:41:56"/>
    <n v="14571133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19:12:42"/>
    <n v="141221596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08:46:00"/>
    <n v="146505516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08:13:09"/>
    <n v="1444140789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09:01:55"/>
    <n v="144120971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09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4:40:48"/>
    <n v="14435628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08:17:02"/>
    <n v="143377662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0T22:00:00"/>
    <n v="1484756245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0:53:00"/>
    <n v="1434609424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7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1:16:31"/>
    <n v="141339339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09:26:12"/>
    <n v="141114397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1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3:38:37"/>
    <n v="144952071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6:36:43"/>
    <n v="147812620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3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2T23:47:40"/>
    <n v="1447397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1:30:45"/>
    <n v="1416249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08:48:33"/>
    <n v="144285051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2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18:40:47"/>
    <n v="14215452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5:37:55"/>
    <n v="1455230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1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09:25:33"/>
    <n v="1465921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3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4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3:20:12"/>
    <n v="14490876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2:09:29"/>
    <n v="145323056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0:59:00"/>
    <n v="1436297723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1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18:12:00"/>
    <n v="1416445931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3:38:27"/>
    <n v="147428150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09:37:23"/>
    <n v="143162144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3:19:12"/>
    <n v="14223575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7:08:22"/>
    <n v="145856930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6:53:13"/>
    <n v="14395603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3:27:03"/>
    <n v="141694722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4:47:47"/>
    <n v="1471988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7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1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4:31:27"/>
    <n v="14242122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09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7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3:30:07"/>
    <n v="14214402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1:10:33"/>
    <n v="1426615833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2:28:06"/>
    <n v="147422328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7:44:59"/>
    <n v="1435070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6:01:00"/>
    <n v="1452259131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6:02:10"/>
    <n v="143497813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2T22:34:20"/>
    <n v="141499286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08:15:45"/>
    <n v="14257449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1:43:26"/>
    <n v="145824020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18:40:38"/>
    <n v="14268156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4:31:32"/>
    <n v="1475530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09:00:00"/>
    <n v="1466787335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7:03:01"/>
    <n v="141514578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08:16:00"/>
    <n v="1423769402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2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3:35:39"/>
    <n v="1417034139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2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08:20:23"/>
    <n v="14054376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7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1:35:08"/>
    <n v="14364309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08:00:00"/>
    <n v="1428507409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3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5:06:20"/>
    <n v="143181398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18:49:04"/>
    <n v="144616614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2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6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7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1:59:00"/>
    <n v="1441022120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18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19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2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1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2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09:36:30"/>
    <n v="14117457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0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6:42:17"/>
    <n v="146534293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1:35:38"/>
    <n v="14656701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7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6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3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6:22:00"/>
    <n v="1436793939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6:00:00"/>
    <n v="1452842511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09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08:18:28"/>
    <n v="146064710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5T22:10:00"/>
    <n v="1438959121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1:32:09"/>
    <n v="1461954729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09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6:00:00"/>
    <n v="1463469062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5:17:09"/>
    <n v="1422397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19:12:42"/>
    <n v="1426212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3:47:00"/>
    <n v="143099615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6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6:14:22"/>
    <n v="14852672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6:59:55"/>
    <n v="1408024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6:00:00"/>
    <n v="1478685915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6:40:48"/>
    <n v="1436881248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08:37:54"/>
    <n v="1436888274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08:24:35"/>
    <n v="142833387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18:00:00"/>
    <n v="1410883139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7:37:54"/>
    <n v="146837027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3:27:47"/>
    <n v="140519686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0:25:49"/>
    <n v="1455647149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09:38:28"/>
    <n v="141028070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4:53:33"/>
    <n v="140909001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18:53:04"/>
    <n v="1413766384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7:25:11"/>
    <n v="14158383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0:34:10"/>
    <n v="1478018050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7:50:40"/>
    <n v="1436885440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5:58:33"/>
    <n v="1433804313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4:58:32"/>
    <n v="142360911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1:18:39"/>
    <n v="145573671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3:17:52"/>
    <n v="144830987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1:00:00"/>
    <n v="1435117889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d v="2015-08-23T07:14:55"/>
    <n v="143774729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1:47:59"/>
    <n v="1412963279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08:29:19"/>
    <n v="147464455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3:30:47"/>
    <n v="14188122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3:14:16"/>
    <n v="143465845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08:59:35"/>
    <n v="142634877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0:04:21"/>
    <n v="147914306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2:58:18"/>
    <n v="1405713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1:57:43"/>
    <n v="1474275463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2:57:02"/>
    <n v="142748622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08:00:58"/>
    <n v="14652252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1:10:00"/>
    <n v="146341812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1:00:00"/>
    <n v="1418315852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1:59:00"/>
    <n v="1417410964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3:10:17"/>
    <n v="14057142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19:47:07"/>
    <n v="1402627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4-12-31T23:59:00"/>
    <n v="1417558804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1:26:21"/>
    <n v="1420741581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2:41:35"/>
    <n v="146321889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2:02:18"/>
    <n v="146122933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09:41:49"/>
    <n v="146773690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5:02:11"/>
    <n v="140793133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2:20:04"/>
    <n v="1474917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0:22:02"/>
    <n v="148692372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4:36:04"/>
    <n v="147449376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0:00:00"/>
    <n v="1403176891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3:47:52"/>
    <n v="141720767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09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1:00:53"/>
    <n v="14811336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19:30:53"/>
    <n v="14422842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1:59:00"/>
    <n v="1478016097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8T23:00:00"/>
    <n v="1469718841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7:40:46"/>
    <n v="14332920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2:01:03"/>
    <n v="147980526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2:23:47"/>
    <n v="1427829827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08:55:59"/>
    <n v="14833725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5:30:20"/>
    <n v="1412166620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5:15:02"/>
    <n v="1403734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5:33:09"/>
    <n v="1453206789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19:00:00"/>
    <n v="1408141245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09:00:00"/>
    <n v="1381923548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09:31:21"/>
    <n v="148147388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08:54:40"/>
    <n v="140353888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1:26:27"/>
    <n v="147741638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6:32:00"/>
    <n v="1481150949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1:37:48"/>
    <n v="148238146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4:47:58"/>
    <n v="148240727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1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08:55:27"/>
    <n v="14798301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6:56:40"/>
    <n v="1405432600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7:59:19"/>
    <n v="141514915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7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5:01:08"/>
    <n v="147825726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09:20:32"/>
    <n v="14528748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5:42:12"/>
    <n v="146253853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1:54:42"/>
    <n v="148312408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0:10:40"/>
    <n v="14432334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7:00:00"/>
    <n v="1414511307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3:30:02"/>
    <n v="14073570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7T22:59:00"/>
    <n v="1484684247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7:57:56"/>
    <n v="145497947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08:34:51"/>
    <n v="132543209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6:43:27"/>
    <n v="1403012607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1:19:38"/>
    <n v="1331320778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0:59:00"/>
    <n v="1435606549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08:19:23"/>
    <n v="1306855163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08:01:52"/>
    <n v="1447426912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18:01:27"/>
    <n v="1363136487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4:20:00"/>
    <n v="1354580949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3:05:57"/>
    <n v="13100691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1:27:41"/>
    <n v="134284486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0:53:11"/>
    <n v="1320688391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1T23:00:00"/>
    <n v="1322852747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3:11:01"/>
    <n v="137526546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3:04:52"/>
    <n v="1384941892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8T22:00:00"/>
    <n v="142846542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7:39:00"/>
    <n v="1414975346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1:59:00"/>
    <n v="1383327440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3:00:00"/>
    <n v="1390890987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1:59:00"/>
    <n v="1414765794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5:03:49"/>
    <n v="140490742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0:31:22"/>
    <n v="1433647882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08:33:26"/>
    <n v="1367940806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4:01:52"/>
    <n v="139284731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4:00:00"/>
    <n v="1332435685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5:58:23"/>
    <n v="1352847503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6:44:05"/>
    <n v="136499664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0:59:00"/>
    <n v="1346806909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3:54:00"/>
    <n v="1418649019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3:19:26"/>
    <n v="1405109966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5:35:30"/>
    <n v="14830509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4:04:32"/>
    <n v="135914787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08:07:55"/>
    <n v="130849607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4:00:00"/>
    <n v="1474884417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7:09:51"/>
    <n v="142133099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0:58:41"/>
    <n v="135481672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7:41:00"/>
    <n v="1366381877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0:24:19"/>
    <n v="129788065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18:18:34"/>
    <n v="135354711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3:04:28"/>
    <n v="128397626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0:55:39"/>
    <n v="14014365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2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1:02:06"/>
    <n v="138877212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3T23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3:43:28"/>
    <n v="137397140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1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6:01:24"/>
    <n v="1411131684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1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0:26:50"/>
    <n v="142958681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1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6:54:54"/>
    <n v="1385510094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6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2:46:42"/>
    <n v="144986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0:59:00"/>
    <n v="1252718519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6:01:00"/>
    <n v="1428341985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1:43:38"/>
    <n v="139058901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18:26:35"/>
    <n v="132140679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0T22:00:00"/>
    <n v="1441297645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6:32:57"/>
    <n v="13727215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09:51:20"/>
    <n v="139628468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1:00:00"/>
    <n v="1284567905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09:10:25"/>
    <n v="13018470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7:01:14"/>
    <n v="1368057674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1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5:00:00"/>
    <n v="1332182049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19:35:19"/>
    <n v="13915713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7:15:15"/>
    <n v="13594689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08:47:00"/>
    <n v="1331774434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08:03:46"/>
    <n v="1380726226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0:59:00"/>
    <n v="1338336588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0:59:00"/>
    <n v="1357187280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18:08:59"/>
    <n v="1357088939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2T22:59:00"/>
    <n v="1381430646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4:58:03"/>
    <n v="1381265883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1:59:00"/>
    <n v="1371491244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0:06:00"/>
    <n v="1310438737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1:59:00"/>
    <n v="1330094566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4:10:00"/>
    <n v="1376687485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1:00:00"/>
    <n v="1332978688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7:09:47"/>
    <n v="140949418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09:00:46"/>
    <n v="1332950446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3:24:14"/>
    <n v="140783905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2:05:20"/>
    <n v="13069551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1:05:00"/>
    <n v="1343867524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18:00:00"/>
    <n v="1304376478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0:59:00"/>
    <n v="1309919526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6:00:00"/>
    <n v="1306525512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09:35:39"/>
    <n v="1312821339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19:00:00"/>
    <n v="1485270311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1:59:00"/>
    <n v="1416363886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3:00:30"/>
    <n v="13875696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18:21:02"/>
    <n v="134387046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09:52:00"/>
    <n v="1371569202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6:58:00"/>
    <n v="1357604752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6:02:45"/>
    <n v="134023336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1:04:00"/>
    <n v="1305568201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5:01:43"/>
    <n v="141228730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8T23:30:00"/>
    <n v="1362776043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1:59:00"/>
    <n v="1326810211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0:01:00"/>
    <n v="1343682681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1:44:00"/>
    <n v="1386806254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8T22:00:00"/>
    <n v="1399666342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1:01:00"/>
    <n v="1427753265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5:44:10"/>
    <n v="1346885050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5:20:52"/>
    <n v="14244744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7T23:59:00"/>
    <n v="1268459318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0:21:24"/>
    <n v="1349335284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6:55:30"/>
    <n v="1330908930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2:49:00"/>
    <n v="1326972107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09:24:00"/>
    <n v="1339549982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2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4:37:05"/>
    <n v="136136382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08:31:34"/>
    <n v="133294869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1:13:00"/>
    <n v="1321978335"/>
    <x v="83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d v="2014-04-19T14:04:35"/>
    <n v="139534947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0:59:00"/>
    <n v="1369770292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0:00:00"/>
    <n v="1333709958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18:21:58"/>
    <n v="137851691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6:57:42"/>
    <n v="139639666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4:33:05"/>
    <n v="1324243985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1:19:16"/>
    <n v="134574595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3T22:26:27"/>
    <n v="1472102787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4:07:43"/>
    <n v="1413058063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0:59:00"/>
    <n v="1378735983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1:00:00"/>
    <n v="1479708680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1:59:00"/>
    <n v="1411489552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0:59:00"/>
    <n v="1469595396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7:00:00"/>
    <n v="1393233855"/>
    <x v="846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d v="2015-07-10T12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2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19:34:24"/>
    <n v="142405766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1:59:00"/>
    <n v="1458762717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2:45:00"/>
    <n v="1464815253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4:00:00"/>
    <n v="1476386395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2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7T22:05:46"/>
    <n v="1480309546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0:00:17"/>
    <n v="1466737217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2:00:00"/>
    <n v="1472282956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7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5:59:00"/>
    <n v="1426528418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7:00:00"/>
    <n v="1430768468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5:35:13"/>
    <n v="1382528113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6:10:04"/>
    <n v="14714754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7:19:08"/>
    <n v="138158394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19:49:26"/>
    <n v="132642296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2:59:00"/>
    <n v="1379990038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1:33:17"/>
    <n v="135317719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08:10:00"/>
    <n v="1421853518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1:59:00"/>
    <n v="1254450706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7:39:58"/>
    <n v="138646319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2:17:37"/>
    <n v="136286025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7:32:03"/>
    <n v="137540352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7:28:15"/>
    <n v="1383139695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2:48:47"/>
    <n v="129589852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0T22:00:40"/>
    <n v="13491504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7:00:34"/>
    <n v="136508403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0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4:55:27"/>
    <n v="13571277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1:56:00"/>
    <n v="138488736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2T22:35:24"/>
    <n v="12904905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2:55:05"/>
    <n v="13365069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0:42:18"/>
    <n v="134873173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3T23:01:26"/>
    <n v="132263288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3:39:10"/>
    <n v="1312490350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5:27:15"/>
    <n v="1451773635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19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5:35:11"/>
    <n v="14813229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3:53:33"/>
    <n v="147181281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6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8-31T23:00:00"/>
    <n v="1311789885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1:49:03"/>
    <n v="140994294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0:46:19"/>
    <n v="138246037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7:45:30"/>
    <n v="1405989930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1:00:00"/>
    <n v="1273121283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3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6:33:30"/>
    <n v="1462577610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0:03:49"/>
    <n v="1284087829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1:00:00"/>
    <n v="1438549026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0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1:11:50"/>
    <n v="132276311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19:22:42"/>
    <n v="130266136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2:23:22"/>
    <n v="145677740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2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08:30:00"/>
    <n v="1404947422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19:25:00"/>
    <n v="134618078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18:55:37"/>
    <n v="14491941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3T22:45:26"/>
    <n v="1290663926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0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1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1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1:00:00"/>
    <n v="134029644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6:05:19"/>
    <n v="14833623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7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0:37:27"/>
    <n v="135000944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0:20:19"/>
    <n v="13335960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1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1:59:00"/>
    <n v="1327853914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1T22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19:30:00"/>
    <n v="140261273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5:59:21"/>
    <n v="141487916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08:24:05"/>
    <n v="135290664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0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1T22:06:16"/>
    <n v="132003397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5:43:13"/>
    <n v="1409143393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7:02:03"/>
    <n v="141401892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5:37:49"/>
    <n v="135820306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5:08:31"/>
    <n v="138299451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5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2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7:00:00"/>
    <n v="1348864913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1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4:32:00"/>
    <n v="1273874306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5:00:00"/>
    <n v="1392021502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5:15:45"/>
    <n v="13601061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1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3T23:00:00"/>
    <n v="1396633284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1:00:29"/>
    <n v="14514624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3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3:09:17"/>
    <n v="138091375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4:30:48"/>
    <n v="13439934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2:58:00"/>
    <n v="1369246738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7:12:06"/>
    <n v="1435363926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19:19:05"/>
    <n v="1484101145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3:14:20"/>
    <n v="145271606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0:01:45"/>
    <n v="147784330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7:00:00"/>
    <n v="1458050450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6:59:00"/>
    <n v="1482958626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1:00:48"/>
    <n v="14708520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1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2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18:02:56"/>
    <n v="145083257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1:01:01"/>
    <n v="1450461661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d v="2016-06-04T08:41:12"/>
    <n v="1461166872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08:43:32"/>
    <n v="147688821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0:56:39"/>
    <n v="141956619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3:00:39"/>
    <n v="1436472039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0:05:00"/>
    <n v="14702943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3:55:59"/>
    <n v="14249013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7:15:33"/>
    <n v="14767101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1:59:00"/>
    <n v="1426792563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1:11:05"/>
    <n v="141904866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7:02:35"/>
    <n v="1485874955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2:00:00"/>
    <n v="1483634335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0:05:53"/>
    <n v="1451927153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08:15:19"/>
    <n v="1473693319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08:05:19"/>
    <n v="14376639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0:59:00"/>
    <n v="1474676646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08:15:32"/>
    <n v="14731749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1T22:06:14"/>
    <n v="145612117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3:20:34"/>
    <n v="14055420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0:16:47"/>
    <n v="148377340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1:59:00"/>
    <n v="1481951853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0:01:00"/>
    <n v="142929006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3T23:59:00"/>
    <n v="1407271598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18:21:33"/>
    <n v="144184449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09:59:16"/>
    <n v="145633675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09:43:05"/>
    <n v="146194818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18:24:57"/>
    <n v="143562749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5:36:37"/>
    <n v="145350219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0:25:01"/>
    <n v="1453793101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1:59:00"/>
    <n v="1463392828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5:42:02"/>
    <n v="141349572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5:43:42"/>
    <n v="1405032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1:04:46"/>
    <n v="1472839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3:54:00"/>
    <n v="1469289685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18:46:48"/>
    <n v="1424918808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6:00:00"/>
    <n v="1449011610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7:00:00"/>
    <n v="14476983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0:04:10"/>
    <n v="1400051050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1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5:24:55"/>
    <n v="147250949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1:49:24"/>
    <n v="140717816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1:51:00"/>
    <n v="1466186988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4:11:59"/>
    <n v="145747511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1T22:00:00"/>
    <n v="1476054568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5:59:00"/>
    <n v="1412835530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09:00:00"/>
    <n v="1415140480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08:27:00"/>
    <n v="140390206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0:28:17"/>
    <n v="141454969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8T22:03:21"/>
    <n v="144401780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1:02:00"/>
    <n v="141327069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7:26:00"/>
    <n v="148435716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0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6T22:59:00"/>
    <n v="1447777514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09:01:01"/>
    <n v="1487091661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0:00:27"/>
    <n v="1453222827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7:59:43"/>
    <n v="1443538783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0:11:00"/>
    <n v="1417654672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08:00:23"/>
    <n v="1478095223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2:25:15"/>
    <n v="14803611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7:30:46"/>
    <n v="14637546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19:59:00"/>
    <n v="1468180462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4:33:15"/>
    <n v="141505039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3:34:12"/>
    <n v="148136605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3:00:00"/>
    <n v="1449000056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7:03:35"/>
    <n v="141575061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5:04:55"/>
    <n v="144589349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18:34:16"/>
    <n v="145610845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0:12:15"/>
    <n v="144466633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4:48:53"/>
    <n v="1465904933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6:22:29"/>
    <n v="142050014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7:47:00"/>
    <n v="1430617209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1:00:00"/>
    <n v="1443074571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08:31:17"/>
    <n v="142928467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5:04:21"/>
    <n v="1432245861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6:56:03"/>
    <n v="145165656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2:00:37"/>
    <n v="14239440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1:46:56"/>
    <n v="145648001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7:49:07"/>
    <n v="141143334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3:00:00"/>
    <n v="1484924605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4:59:00"/>
    <n v="1423501507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4:35:49"/>
    <n v="1472470549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1:20:10"/>
    <n v="1447698010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09:00:25"/>
    <n v="1464105625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0:34:40"/>
    <n v="147914488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0:59:00"/>
    <n v="1467604804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08:23:40"/>
    <n v="142107622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1:00:00"/>
    <n v="1354790790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7T22:00:00"/>
    <n v="1429991062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1:33:43"/>
    <n v="1455773623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0:59:00"/>
    <n v="1479436646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0:00:09"/>
    <n v="14697252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18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3:00:00"/>
    <n v="1406824948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19T23:04:15"/>
    <n v="142950985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3:27:00"/>
    <n v="1420668801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3:59:10"/>
    <n v="140623555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3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3:38:35"/>
    <n v="141262431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18:16:29"/>
    <n v="147131018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d v="2016-02-12T03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2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7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3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1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5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6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09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4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7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0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4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18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2:22:21"/>
    <n v="146774654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7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6T22:28:23"/>
    <n v="136928690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2:08:42"/>
    <n v="139038172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6:06:22"/>
    <n v="1371769582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3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0:54:24"/>
    <n v="145768646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5T23:30:59"/>
    <n v="13826790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7:17:02"/>
    <n v="134732262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2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2:58:17"/>
    <n v="138903829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6:09:01"/>
    <n v="131621454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1:09:05"/>
    <n v="1386216545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4:41:56"/>
    <n v="133374851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2:04:10"/>
    <n v="140567425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1:00:11"/>
    <n v="1450152011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1:42:01"/>
    <n v="130742172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6:35:36"/>
    <n v="14610729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0:18:53"/>
    <n v="1397186333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5:14:52"/>
    <n v="1419891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4:44:48"/>
    <n v="134204308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08:49:43"/>
    <n v="14018105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4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08:06:15"/>
    <n v="145537957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3:48:11"/>
    <n v="140632129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0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2:11:07"/>
    <n v="1395774667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1:32:55"/>
    <n v="143270117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1:27:33"/>
    <n v="1430281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1:41:12"/>
    <n v="145772527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7:37:18"/>
    <n v="135484063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6:22:17"/>
    <n v="1453936937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0:07:13"/>
    <n v="1315588033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5:53:40"/>
    <n v="1375275220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0:30:00"/>
    <n v="1409747154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2:01:17"/>
    <n v="139033087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1:18:15"/>
    <n v="1394821095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3:04:28"/>
    <n v="142895546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19:39:31"/>
    <n v="145282557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1:12:00"/>
    <n v="1466188338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8T22:59:00"/>
    <n v="1383095125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7T22:19:50"/>
    <n v="146104319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2:50:21"/>
    <n v="13998882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19:15:27"/>
    <n v="13930389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09:46:15"/>
    <n v="1330969575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3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7:17:15"/>
    <n v="132914623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2:03:10"/>
    <n v="147690019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5:23:42"/>
    <n v="135232702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1:53:10"/>
    <n v="1449636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1:30:00"/>
    <n v="1416507211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6:27:00"/>
    <n v="140546682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1:18:07"/>
    <n v="137871468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08:41:35"/>
    <n v="145676409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3:20:08"/>
    <n v="13340892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7:21:53"/>
    <n v="1448461313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19:59:39"/>
    <n v="1394078379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2:01:04"/>
    <n v="139568766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3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4:25:16"/>
    <n v="14553159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09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5:34:08"/>
    <n v="139531884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09:00:51"/>
    <n v="14278176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7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0:51:34"/>
    <n v="146589069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4:30:00"/>
    <n v="1413318600"/>
    <x v="1127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d v="2014-08-07T08:35:17"/>
    <n v="14048337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4T23:21:33"/>
    <n v="146251569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7:55:00"/>
    <n v="14117757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4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19:46:11"/>
    <n v="1480646771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2:46:21"/>
    <n v="140420798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1:33:00"/>
    <n v="1416034228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6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09:07:09"/>
    <n v="144794922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2:40:21"/>
    <n v="14588484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4:45:31"/>
    <n v="14833071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1:20:26"/>
    <n v="14175084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4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09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7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1:38:46"/>
    <n v="144773512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1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0:56:32"/>
    <n v="140708859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5:52:53"/>
    <n v="139578797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6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1-30T22:06:21"/>
    <n v="147797318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0:02:46"/>
    <n v="146350456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5:54:35"/>
    <n v="144710967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19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0:01:52"/>
    <n v="142911731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0:08:25"/>
    <n v="143205530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19:36:46"/>
    <n v="143891500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1:20:08"/>
    <n v="14054484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18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09:04:40"/>
    <n v="141260788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19:12:08"/>
    <n v="141549912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08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19:43:06"/>
    <n v="142492218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08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09:24:24"/>
    <n v="140898386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0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0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5T22:08:50"/>
    <n v="140168573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1:00:00"/>
    <n v="1432640342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0:38:15"/>
    <n v="140786509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18:17:45"/>
    <n v="147191506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1:29:23"/>
    <n v="142200176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4:26:11"/>
    <n v="143042917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3:18:47"/>
    <n v="141435112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09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1:27:37"/>
    <n v="1435552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3:12:07"/>
    <n v="146014632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0:28:59"/>
    <n v="143438933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6:00:00"/>
    <n v="1484094498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08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4:44:12"/>
    <n v="1405633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0:17:07"/>
    <n v="144346062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2:21:54"/>
    <n v="140078651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1:08:41"/>
    <n v="142260532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09:42:00"/>
    <n v="1482609088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0:59:00"/>
    <n v="1476391223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7:23:31"/>
    <n v="148371261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1:00:00"/>
    <n v="1430945149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5:42:00"/>
    <n v="1430340195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1:00:00"/>
    <n v="1429133323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09:49:00"/>
    <n v="148112934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6:29:55"/>
    <n v="146542859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08:58:45"/>
    <n v="140690872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6:29:20"/>
    <n v="1455892160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5:09:38"/>
    <n v="148422297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0:37:33"/>
    <n v="145504305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4:42:59"/>
    <n v="1425901379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2:00:00"/>
    <n v="1445415653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2:38:59"/>
    <n v="144787553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2T22:59:00"/>
    <n v="1463155034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0:00:00"/>
    <n v="1448463086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1:30:00"/>
    <n v="1433615400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4:27:36"/>
    <n v="142736925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7:34:06"/>
    <n v="1466001246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6T23:55:54"/>
    <n v="1432796154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7:45:27"/>
    <n v="1430491527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3T22:00:00"/>
    <n v="1445363833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5:09:11"/>
    <n v="143160535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6:29:00"/>
    <n v="1486406253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3:00:00"/>
    <n v="1456827573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09:01:04"/>
    <n v="1456246864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3:18:25"/>
    <n v="148546190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4:00:00"/>
    <n v="1431124572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3:47:41"/>
    <n v="146420926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18:00:00"/>
    <n v="1447195695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1:08:20"/>
    <n v="1482862100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3:10:05"/>
    <n v="14286966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5:09:16"/>
    <n v="1398895756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6:03:00"/>
    <n v="1441032457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2:25:40"/>
    <n v="14659323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0:00:00"/>
    <n v="1443714800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4:05:13"/>
    <n v="1474369513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08:05:12"/>
    <n v="14379231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7:00:00"/>
    <n v="1478431488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1:00:00"/>
    <n v="1456852647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09T22:15:09"/>
    <n v="1476159309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6:11:42"/>
    <n v="1396876302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4:44:38"/>
    <n v="137729427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18:00:00"/>
    <n v="1395089981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0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0:30:08"/>
    <n v="131204700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09:00:00"/>
    <n v="1331982127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6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18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3:21:10"/>
    <n v="137703007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5:46:14"/>
    <n v="132804997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1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0:14:59"/>
    <n v="138362129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09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3T23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7:38:56"/>
    <n v="131004953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6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4:51:00"/>
    <n v="1368579457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2T22:59:00"/>
    <n v="141305798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6:18:00"/>
    <n v="1314417502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4:00:00"/>
    <n v="1304888771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4:00:00"/>
    <n v="1363981723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7:23:54"/>
    <n v="1400163834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19:02:29"/>
    <n v="131924534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0:00:55"/>
    <n v="13652316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2T23:59:00"/>
    <n v="1399563953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0:46:51"/>
    <n v="1339091211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08:25:31"/>
    <n v="1406129131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2:32:47"/>
    <n v="131179516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6:42:49"/>
    <n v="138023896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1:48:27"/>
    <n v="1407178107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1:59:00"/>
    <n v="1288968886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4:17:32"/>
    <n v="1383337052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5:03:51"/>
    <n v="132649223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18:03:10"/>
    <n v="129756259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7:40:12"/>
    <n v="1375368012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0:59:00"/>
    <n v="1399504664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3:13:40"/>
    <n v="139085362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1:13:47"/>
    <n v="1388391227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1:18:12"/>
    <n v="138998269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18:00:00"/>
    <n v="139303447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08:54:43"/>
    <n v="1380556483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08:43:35"/>
    <n v="128707101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4:02:25"/>
    <n v="138688214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7:02:38"/>
    <n v="137208255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3:17:27"/>
    <n v="137711624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7:00:00"/>
    <n v="1458157512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2:34:02"/>
    <n v="132752364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0:24:19"/>
    <n v="138176785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1:00:00"/>
    <n v="1270576379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0:31:31"/>
    <n v="140691429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09:33:45"/>
    <n v="134332042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3:49:47"/>
    <n v="1372884587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1:00:00"/>
    <n v="1247504047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6:29:07"/>
    <n v="134374134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19:00:00"/>
    <n v="1401196766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18:22:50"/>
    <n v="139217177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1:10:54"/>
    <n v="12912270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0:50:36"/>
    <n v="13733058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1:59:00"/>
    <n v="1383909855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1:00:00"/>
    <n v="1360948389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09:59:00"/>
    <n v="1481175482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6:59:35"/>
    <n v="143351277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7:00:00"/>
    <n v="1423041227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7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1:00:00"/>
    <n v="1468122163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0:14:05"/>
    <n v="1480907645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2T23:59:00"/>
    <n v="1427121931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0:00:00"/>
    <n v="1425224391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5:59:00"/>
    <n v="1441822828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0:49:31"/>
    <n v="1444927771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4:00:00"/>
    <n v="1443696797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0:00:00"/>
    <n v="1435585497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7:12:53"/>
    <n v="1456189973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0:55:58"/>
    <n v="14595333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09:20:32"/>
    <n v="14592684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2:32:39"/>
    <n v="143431035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1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0:00:00"/>
    <n v="1436551178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19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4:00:00"/>
    <n v="1468578920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0:40:05"/>
    <n v="14841960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0:30:00"/>
    <n v="1466611108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3:58:54"/>
    <n v="1415098734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5:04:39"/>
    <n v="145311867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7:43:32"/>
    <n v="1472481812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4:11:08"/>
    <n v="144191946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09:00:50"/>
    <n v="14677344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3:15:19"/>
    <n v="14775093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09:52:02"/>
    <n v="142678392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0:01:54"/>
    <n v="1454432514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09:04:20"/>
    <n v="1471881860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18:00:00"/>
    <n v="1443700648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6:05:09"/>
    <n v="1453676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7:00:00"/>
    <n v="1464586746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18:02:52"/>
    <n v="1418346172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09:00:00"/>
    <n v="1403810965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6:00:00"/>
    <n v="1480610046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0:58:57"/>
    <n v="1479923937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08:45:25"/>
    <n v="14296311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5T23:55:00"/>
    <n v="1458665146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08:12:32"/>
    <n v="147377955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19:03:55"/>
    <n v="148047143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2:00:28"/>
    <n v="1417460428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09:17:15"/>
    <n v="143032423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08:25:34"/>
    <n v="1472570734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1T23:19:05"/>
    <n v="141404154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1:00:00"/>
    <n v="1464763109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5:05:54"/>
    <n v="14688435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18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19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1:34:47"/>
    <n v="145512928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5:28:22"/>
    <n v="144676250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3:43:48"/>
    <n v="141582502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6:51:19"/>
    <n v="1485957079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2:17:13"/>
    <n v="1435951033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09:31:55"/>
    <n v="141416471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7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7:58:37"/>
    <n v="1472569117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2:35:39"/>
    <n v="14345697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0:59:00"/>
    <n v="1466512683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1:57:19"/>
    <n v="146480743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2:32:39"/>
    <n v="140234235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18:49:11"/>
    <n v="1369705751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08:18:45"/>
    <n v="1423149525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5:08:53"/>
    <n v="141648533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5T23:59:00"/>
    <n v="1447055935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7:18:54"/>
    <n v="1448497134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0:45:44"/>
    <n v="1452707144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0:59:00"/>
    <n v="1436968366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7:00:00"/>
    <n v="1359946188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2:22:59"/>
    <n v="1463080979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3:00:00"/>
    <n v="1351663605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7:56:00"/>
    <n v="137039376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2-28T22:59:00"/>
    <n v="1359587137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6:42:03"/>
    <n v="130641732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2:33:10"/>
    <n v="130462399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4:37:00"/>
    <n v="134152422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0:12:52"/>
    <n v="140077877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5:25:31"/>
    <n v="13734087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0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09:41:46"/>
    <n v="141546490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09:35:52"/>
    <n v="1423935352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7:54:23"/>
    <n v="1413158063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18:04:10"/>
    <n v="1444867450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1:34:54"/>
    <n v="143226929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7:15:46"/>
    <n v="1394633746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7:04:50"/>
    <n v="138058589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1:12:22"/>
    <n v="1428430342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0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5:50:33"/>
    <n v="148054623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19:53:08"/>
    <n v="1456285988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18:35:19"/>
    <n v="1481852119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0:03:26"/>
    <n v="147818900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1:11:00"/>
    <n v="1484198170"/>
    <x v="137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d v="2016-08-01T11:13:30"/>
    <n v="1468779210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4:47:56"/>
    <n v="143091287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19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8T22:08:45"/>
    <n v="1480396125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2:12:16"/>
    <n v="1365275536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18:47:58"/>
    <n v="1480729678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0:38:42"/>
    <n v="1433525922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5:11:00"/>
    <n v="1457109121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08:31:29"/>
    <n v="143559188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1:30:00"/>
    <n v="1430604395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09:14:00"/>
    <n v="1474469117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4:32:37"/>
    <n v="1468495957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0:12:00"/>
    <n v="1427224606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1:59:00"/>
    <n v="1436369818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0:43:06"/>
    <n v="145429818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09:22:03"/>
    <n v="146747652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0:00:00"/>
    <n v="1484623726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4:48:01"/>
    <n v="148183848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6:58:02"/>
    <n v="1421279882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4:19:00"/>
    <n v="147501371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3:58:54"/>
    <n v="146516033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7:06:13"/>
    <n v="1410048373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1T22:30:00"/>
    <n v="1462695073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6:54:34"/>
    <n v="136779807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7:16:51"/>
    <n v="1425259011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18:30:35"/>
    <n v="13722102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5:14:45"/>
    <n v="142244728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0:20:01"/>
    <n v="14145996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3:00:00"/>
    <n v="1445336607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5:52:58"/>
    <n v="140568797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4:55:56"/>
    <n v="14448561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1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0:38:40"/>
    <n v="1461051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18:25:00"/>
    <n v="14207667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18:31:39"/>
    <n v="141506469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3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2T23:04:27"/>
    <n v="148083146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09:13:11"/>
    <n v="1436285591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6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4:11:00"/>
    <n v="1439696174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3:57:14"/>
    <n v="145380583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3:56:59"/>
    <n v="147341861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09:01:26"/>
    <n v="146496968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4:58:29"/>
    <n v="142084070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0T22:45:04"/>
    <n v="14718447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1:38:51"/>
    <n v="144904553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1:13:22"/>
    <n v="1478106802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0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2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3:26:25"/>
    <n v="147163838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1:06:57"/>
    <n v="145699601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18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2:31:28"/>
    <n v="141633908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5T23:03:36"/>
    <n v="144592221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1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4:00:00"/>
    <n v="1477839675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08:00:00"/>
    <n v="1431973478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1:43:40"/>
    <n v="144199702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1:24:17"/>
    <n v="145345105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1:59:00"/>
    <n v="1402058739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6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2:55:01"/>
    <n v="14231661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0:57:43"/>
    <n v="1461693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1:22:49"/>
    <n v="1436811769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08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5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3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6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3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0:32:14"/>
    <n v="1465407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1T22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2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1:06:37"/>
    <n v="1453349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7:00:59"/>
    <n v="14137596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09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08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4:59:00"/>
    <n v="145971648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6:39:00"/>
    <n v="140518132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09:02:45"/>
    <n v="148086736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5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1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0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6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7:00:00"/>
    <n v="1410967754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08:54:31"/>
    <n v="136301727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3:52:18"/>
    <n v="136148353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08:52:38"/>
    <n v="1358437958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0:00:00"/>
    <n v="1329759452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1T22:00:00"/>
    <n v="1449029266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1:14:45"/>
    <n v="132751888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7:20:49"/>
    <n v="1302654049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7:21:49"/>
    <n v="135834610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2:51:03"/>
    <n v="1354909863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5:58:54"/>
    <n v="142602833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6:01:43"/>
    <n v="137933650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d v="2012-03-01T16:30:39"/>
    <n v="13280526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0:28:12"/>
    <n v="1376501292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1:59:00"/>
    <n v="1416244863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18:00:22"/>
    <n v="13130244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0:00:00"/>
    <n v="1319467604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3:55:13"/>
    <n v="13673553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0:59:00"/>
    <n v="1398448389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0:00:00"/>
    <n v="1373408699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5:09:05"/>
    <n v="138083814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0:51:00"/>
    <n v="1345062936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1:37:55"/>
    <n v="146700227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7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2:06:13"/>
    <n v="143093917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1:02:41"/>
    <n v="142241776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5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6:31:00"/>
    <n v="138633666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08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6:27:54"/>
    <n v="137821487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08:38:00"/>
    <n v="1418922443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4:14:06"/>
    <n v="130583964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3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08:38:00"/>
    <n v="1425489613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1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4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2:43:00"/>
    <n v="1371655522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6:36:18"/>
    <n v="140589937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7:10:33"/>
    <n v="14651718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4:42:37"/>
    <n v="1364852557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7:00:23"/>
    <n v="1433772023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5:00:00"/>
    <n v="1456491680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1:20:01"/>
    <n v="14720268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1:33:00"/>
    <n v="1399996024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3:01:00"/>
    <n v="1455446303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1:51:44"/>
    <n v="1403635904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1:10:00"/>
    <n v="1268822909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7:44:41"/>
    <n v="140120188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5:59:00"/>
    <n v="1484570885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2:14:38"/>
    <n v="1403169278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08:00:04"/>
    <n v="14452632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09:25:39"/>
    <n v="14837199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08:17:46"/>
    <n v="1402931866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7:20:40"/>
    <n v="1439907640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5T22:04:57"/>
    <n v="1455516297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7:00:00"/>
    <n v="1473160292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5T23:00:00"/>
    <n v="1415194553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2:40:52"/>
    <n v="1398973252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4:59:00"/>
    <n v="1400867283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1:00:00"/>
    <n v="1415824513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1:01:31"/>
    <n v="146224809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2:55:39"/>
    <n v="14109837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7:00:00"/>
    <n v="1416592916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5:01:30"/>
    <n v="148500009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09:52:18"/>
    <n v="1468947138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8T23:37:27"/>
    <n v="1448951847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6:24:46"/>
    <n v="1487082286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7:00:00"/>
    <n v="1483292122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7:05:20"/>
    <n v="14241855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1:24:55"/>
    <n v="144346469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0:00:00"/>
    <n v="1414610126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08:00:00"/>
    <n v="1453461865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0:59:00"/>
    <n v="1457913777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09:11:02"/>
    <n v="143879106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5:00:00"/>
    <n v="1461527631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2:15:10"/>
    <n v="1438110910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1:00:00"/>
    <n v="1467358427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1:46:10"/>
    <n v="141806437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5:03:39"/>
    <n v="148062981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18:15:00"/>
    <n v="1414368616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0:05:38"/>
    <n v="1417453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6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6:13:54"/>
    <n v="141406643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7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4:16:00"/>
    <n v="1422393234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6T22:06:39"/>
    <n v="140574639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3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5:10:20"/>
    <n v="14444250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1:15:59"/>
    <n v="14439285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3:47:14"/>
    <n v="1460458034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2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0:59:00"/>
    <n v="1410366708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1T23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1T23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0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0:40:24"/>
    <n v="1465011624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08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5:12:00"/>
    <n v="1435656759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18:16:39"/>
    <n v="142897419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18:29:53"/>
    <n v="141411059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19:00:03"/>
    <n v="13811940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7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09:49:11"/>
    <n v="138963535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3:05:00"/>
    <n v="1430124509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0:31:01"/>
    <n v="130496226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5:00:00"/>
    <n v="1467151204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7:00:00"/>
    <n v="1391293745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18:29:45"/>
    <n v="141636058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d v="2013-05-25T09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1:31:22"/>
    <n v="1457551882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1:28:03"/>
    <n v="143214648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6:59:00"/>
    <n v="1454546859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0:59:00"/>
    <n v="1487548802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5:15:29"/>
    <n v="1421187329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5:34:56"/>
    <n v="140231729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4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3:20:48"/>
    <n v="13379772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19:00:00"/>
    <n v="1281317691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6:54:51"/>
    <n v="137488289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18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3:46:30"/>
    <n v="144775719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4:20:00"/>
    <n v="1440961053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4:43:11"/>
    <n v="140908939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08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4:00:00"/>
    <n v="1480800568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18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5:49:25"/>
    <n v="1415918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3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6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3:34:24"/>
    <n v="144044846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09:25:41"/>
    <n v="1457112341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7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3:17:35"/>
    <n v="1422562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09:21:00"/>
    <n v="1458147982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3:13:00"/>
    <n v="1400634728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4:19:29"/>
    <n v="141457796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1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09:00:58"/>
    <n v="14327424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4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4T22:11:00"/>
    <n v="1401585752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19:13:53"/>
    <n v="1301969633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6:00:00"/>
    <n v="1314947317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1:04:19"/>
    <n v="1322539459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2:17:15"/>
    <n v="1328559435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0:00:00"/>
    <n v="1311380313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18:40:38"/>
    <n v="1293158438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2:24:11"/>
    <n v="1337887451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3-12-31T22:26:00"/>
    <n v="1385754986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1:00:00"/>
    <n v="1315612909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5:11:50"/>
    <n v="135301751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7:00:32"/>
    <n v="1368576032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3:59:44"/>
    <n v="135456838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18:40:02"/>
    <n v="13403292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0:00:00"/>
    <n v="1401924769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19:13:16"/>
    <n v="1319850796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5:00:00"/>
    <n v="1350061821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2:00:00"/>
    <n v="1380470188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08:42:15"/>
    <n v="1359301335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1:28:06"/>
    <n v="1408940886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1:09:00"/>
    <n v="136100214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0:59:00"/>
    <n v="1333550015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0:59:00"/>
    <n v="1415343874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09:31:29"/>
    <n v="1372437089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1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09:47:33"/>
    <n v="1344962853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4:21:07"/>
    <n v="1383337267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1:59:00"/>
    <n v="1351011489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0:41:22"/>
    <n v="140017568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3:48:53"/>
    <n v="138904133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1T23:59:00"/>
    <n v="1328040375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3:37:41"/>
    <n v="134748226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1:10:54"/>
    <n v="13116678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5T22:00:00"/>
    <n v="1324329156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1T22:59:00"/>
    <n v="1303706001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3:51:01"/>
    <n v="1463086261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1:00:00"/>
    <n v="1304129088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6:39:00"/>
    <n v="125744414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4:25:00"/>
    <n v="1358180968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08:39:25"/>
    <n v="132819716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18:59:00"/>
    <n v="1279603955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7:19:04"/>
    <n v="141640674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7:35:27"/>
    <n v="13062837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2:46:52"/>
    <n v="134592401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19:26:00"/>
    <n v="134836356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7:49:00"/>
    <n v="137830614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1:11:00"/>
    <n v="1405248503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2:49:37"/>
    <n v="133664337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08:54:42"/>
    <n v="1298048082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09:25:55"/>
    <n v="13969743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3:27:17"/>
    <n v="137872243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5T23:59:00"/>
    <n v="130091622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5:49:53"/>
    <n v="138270179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3:01:36"/>
    <n v="1300996896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4:22:40"/>
    <n v="133219216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1:00:20"/>
    <n v="13310604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5:17:32"/>
    <n v="1352845052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1:46:08"/>
    <n v="133529316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7:20:00"/>
    <n v="1352524767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5:00:00"/>
    <n v="1384811721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4:59:00"/>
    <n v="145935595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4:00:00"/>
    <n v="1449359831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0T22:45:36"/>
    <n v="13201227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7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0:59:00"/>
    <n v="1328033818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0:00:00"/>
    <n v="1295624113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7T22:04:33"/>
    <n v="136185867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0T23:59:00"/>
    <n v="1392169298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1:35:39"/>
    <n v="13198593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4:14:36"/>
    <n v="145954527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1:00:00"/>
    <n v="1273961999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6:03:34"/>
    <n v="146746461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08:45:30"/>
    <n v="13362327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4:04:52"/>
    <n v="142308389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7T23:59:00"/>
    <n v="1468852306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5:03:00"/>
    <n v="1316194540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0:59:00"/>
    <n v="1330968347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5T22:59:00"/>
    <n v="1455615976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3:31:11"/>
    <n v="1390509071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18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1:11:07"/>
    <n v="140259666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19:00:00"/>
    <n v="1486522484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1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1:45:38"/>
    <n v="14895171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1:34:01"/>
    <n v="1487360041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3T22:00:23"/>
    <n v="14877432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2:15:19"/>
    <n v="14881401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3:15:00"/>
    <n v="1488935245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4:49:54"/>
    <n v="1489150194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4:37:10"/>
    <n v="148711183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2:20:42"/>
    <n v="1488882042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18:00:00"/>
    <n v="1488387008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6:59:00"/>
    <n v="1487734667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3:00:00"/>
    <n v="1489097112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1:36:00"/>
    <n v="1488038674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18:00:00"/>
    <n v="1488847514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7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6:47:28"/>
    <n v="1489193248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0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3:44:05"/>
    <n v="148935144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1:00:00"/>
    <n v="1488418990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08:56:45"/>
    <n v="141874540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2:52:30"/>
    <n v="14251567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0T23:45:37"/>
    <n v="14358195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0:21:13"/>
    <n v="142146487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09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0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09:18:15"/>
    <n v="145659349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3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2:39:00"/>
    <n v="1405949514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6:00:00"/>
    <n v="1449151888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08:30:34"/>
    <n v="14069070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4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2:13:32"/>
    <n v="14099444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5:02:41"/>
    <n v="142792576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0:22:00"/>
    <n v="1425186785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7:51:39"/>
    <n v="147783549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1:00:00"/>
    <n v="1459467238"/>
    <x v="171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d v="2016-05-13T21:59:00"/>
    <n v="1459435149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5:49:51"/>
    <n v="140836619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2:47:51"/>
    <n v="141296687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4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7:10:00"/>
    <n v="1456441429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6-30T23:00:00"/>
    <n v="1430855315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5:22:42"/>
    <n v="141211576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6:14:09"/>
    <n v="1406330049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5:04:24"/>
    <n v="140140106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4:00:00"/>
    <n v="1423520177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08:01:14"/>
    <n v="1442847674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18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19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08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5T22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4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7:52:36"/>
    <n v="1428454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2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4:40:33"/>
    <n v="14444232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5:46:32"/>
    <n v="1434840392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3:59:02"/>
    <n v="140969154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2:58:52"/>
    <n v="145729793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2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08:04:31"/>
    <n v="143006067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4:00:00"/>
    <n v="148105817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0:59:00"/>
    <n v="1470348775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6:31:17"/>
    <n v="1421937077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19:00:00"/>
    <n v="1479276838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19:00:00"/>
    <n v="1477368867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08:00:00"/>
    <n v="144490483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5:49:03"/>
    <n v="143864214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2:00:00"/>
    <n v="1485213921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3:05:04"/>
    <n v="14589363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0:45:23"/>
    <n v="14241987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3T23:04:42"/>
    <n v="1473833082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09:59:28"/>
    <n v="145599116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3:02:33"/>
    <n v="142550295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1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1:01:09"/>
    <n v="146898726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2:29:00"/>
    <n v="1483041083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5:56:32"/>
    <n v="146335299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1:53:49"/>
    <n v="142558522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09:08:33"/>
    <n v="1454688513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6:37:40"/>
    <n v="14377450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6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3:50:40"/>
    <n v="14746638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4:39:39"/>
    <n v="140456037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6:31:52"/>
    <n v="1405380712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3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08:48:04"/>
    <n v="140448888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6:27:24"/>
    <n v="140664044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2:39:19"/>
    <n v="141858595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1:43:14"/>
    <n v="141028819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6:30:40"/>
    <n v="14115150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0:13:56"/>
    <n v="139948283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1:14:58"/>
    <n v="1417803298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7:59:00"/>
    <n v="1413609292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6:26:00"/>
    <n v="1410305160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5:57:51"/>
    <n v="141151307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1:34:13"/>
    <n v="142182925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2:43:15"/>
    <n v="142360099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09:36:20"/>
    <n v="1470242180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7:25:10"/>
    <n v="14622855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7:49:05"/>
    <n v="147127254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6:48:09"/>
    <n v="1453211289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5:47:58"/>
    <n v="142965647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0:25:00"/>
    <n v="141995424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7:00:00"/>
    <n v="1410750855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6:12:57"/>
    <n v="141605717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7:43:57"/>
    <n v="1425570237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5:45:42"/>
    <n v="14122035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1T23:00:03"/>
    <n v="14158584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09:11:18"/>
    <n v="142056067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0:46:05"/>
    <n v="141736956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09T23:59:00"/>
    <n v="1435970682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5:24:00"/>
    <n v="141453144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6:13:42"/>
    <n v="1420636422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09:00:00"/>
    <n v="1473922541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3:32:46"/>
    <n v="1464172366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6:39:49"/>
    <n v="147921718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0:50:33"/>
    <n v="14493882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4:13:28"/>
    <n v="141400880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7:32:50"/>
    <n v="1473517970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5:10:00"/>
    <n v="1447429868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4:59:00"/>
    <n v="1433416830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18:43:02"/>
    <n v="142119978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0:16:44"/>
    <n v="1444061804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1:00:00"/>
    <n v="1441048658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08:19:09"/>
    <n v="140906634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18:38:33"/>
    <n v="1409276313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09:20:30"/>
    <n v="1483806030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4:47:19"/>
    <n v="142222243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4:50:26"/>
    <n v="14076210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1:00:00"/>
    <n v="140896227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0:38:56"/>
    <n v="1464939536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4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0:32:16"/>
    <n v="1422516736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4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2:00:00"/>
    <n v="1467061303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29T23:59:00"/>
    <n v="1480607607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1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1:03:16"/>
    <n v="140415139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18:01:30"/>
    <n v="142526169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0:39:27"/>
    <n v="132687236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2:01:00"/>
    <n v="1388084862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09:26:16"/>
    <n v="1348503976"/>
    <x v="1823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d v="2014-01-07T19:08:00"/>
    <n v="1387403967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3:01:43"/>
    <n v="137158570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5:10:17"/>
    <n v="13900830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0:49:21"/>
    <n v="129481856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5:00:00"/>
    <n v="1396906530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5:00:00"/>
    <n v="1291428371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09:25:07"/>
    <n v="13906671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6:54:23"/>
    <n v="133557086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5:57:07"/>
    <n v="129665142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0:59:00"/>
    <n v="1359421403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6:08:15"/>
    <n v="1418684895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08:51:11"/>
    <n v="145685107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2:25:29"/>
    <n v="1359660329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7:08:55"/>
    <n v="132684893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0:00:00"/>
    <n v="1314989557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0:19:42"/>
    <n v="1472750382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1:59:00"/>
    <n v="136625151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1:59:00"/>
    <n v="1397679445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1T22:59:00"/>
    <n v="1422371381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6:52:34"/>
    <n v="1295653954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0:00:00"/>
    <n v="1304464914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1:55:00"/>
    <n v="1464854398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08:36:17"/>
    <n v="135299377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0T22:40:32"/>
    <n v="14277804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0T23:59:00"/>
    <n v="1306608888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3:17:39"/>
    <n v="1347913059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6:01:40"/>
    <n v="140244130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18:00:00"/>
    <n v="1404769538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7:00:00"/>
    <n v="1426703452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19:26:57"/>
    <n v="134853641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7:30:37"/>
    <n v="1366763437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5:55:40"/>
    <n v="1385124940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3:31:12"/>
    <n v="1403901072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1:26:53"/>
    <n v="140795441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5T22:48:41"/>
    <n v="131882692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1:28:49"/>
    <n v="131412412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0:01:24"/>
    <n v="1389891684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0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0:30:00"/>
    <n v="1484912974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2:08:05"/>
    <n v="140000808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0:11:40"/>
    <n v="139663150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2:49:07"/>
    <n v="14753981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1:00:00"/>
    <n v="1483768497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5:11:52"/>
    <n v="147579191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0:59:00"/>
    <n v="1448044925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7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1:17:00"/>
    <n v="1451723535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2:48:21"/>
    <n v="141305330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0:06:42"/>
    <n v="1433041602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09:45:00"/>
    <n v="143386121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6:15:33"/>
    <n v="1465427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4:35:08"/>
    <n v="14653353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5T23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7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7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7:35:29"/>
    <n v="14553777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5:36:20"/>
    <n v="1456839380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19:39:49"/>
    <n v="142336678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6:48:00"/>
    <n v="1339109212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4:45:08"/>
    <n v="13313331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5:00:00"/>
    <n v="1350967535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5:00:00"/>
    <n v="1341800110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5:45:38"/>
    <n v="1413236738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4:30:00"/>
    <n v="1447614732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1:59:00"/>
    <n v="1272692732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1:02:26"/>
    <n v="135914054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1:52:08"/>
    <n v="135300552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1T23:00:00"/>
    <n v="1275851354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08:18:01"/>
    <n v="130486788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0:59:00"/>
    <n v="1301524585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4:43:03"/>
    <n v="132640458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0:55:22"/>
    <n v="14427717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0:02:45"/>
    <n v="133165816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4:00:00"/>
    <n v="1392040806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1:00:00"/>
    <n v="1451277473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4:36:06"/>
    <n v="1424730966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2:59:00"/>
    <n v="1347137731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6:00:00"/>
    <n v="1429707729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1:57:27"/>
    <n v="142290344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1:29:51"/>
    <n v="148035779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09:27:01"/>
    <n v="144786402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5:13:14"/>
    <n v="140753599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09:06:23"/>
    <n v="146410598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7:05:25"/>
    <n v="13995579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5:01:40"/>
    <n v="148045690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3:17:59"/>
    <n v="1411467479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5:45:00"/>
    <n v="1442531217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7:48:54"/>
    <n v="1404953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3T22:26:00"/>
    <n v="1430803560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5:16:18"/>
    <n v="141017857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0:59:00"/>
    <n v="1413519073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18:10:22"/>
    <n v="14078922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1:12:55"/>
    <n v="147637877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09T23:28:53"/>
    <n v="148411613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1:57:31"/>
    <n v="1404845851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4:00:49"/>
    <n v="1429477249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6:00:00"/>
    <n v="1443042061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3T22:19:03"/>
    <n v="133965114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1T23:08:27"/>
    <n v="138423650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1:59:00"/>
    <n v="1313612532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2:33:00"/>
    <n v="1387390555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7:00:00"/>
    <n v="1379540288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7:26:00"/>
    <n v="1286319256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1:59:00"/>
    <n v="1329856839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08:33:14"/>
    <n v="1365348794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7:31:06"/>
    <n v="130619706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6:24:42"/>
    <n v="136801948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0:30:00"/>
    <n v="1336512309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2:26:13"/>
    <n v="132561877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0:08:27"/>
    <n v="1409195307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4T22:00:00"/>
    <n v="1321649321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1:59:00"/>
    <n v="1400106171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5T22:59:00"/>
    <n v="132052807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0:59:00"/>
    <n v="1338346281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1T22:00:00"/>
    <n v="1370067231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5:38:28"/>
    <n v="136036670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0:59:00"/>
    <n v="1304770233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4T23:58:51"/>
    <n v="1397545131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2:52:20"/>
    <n v="1302033140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0T23:28:36"/>
    <n v="1467008916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7:01:30"/>
    <n v="1396360890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1T23:02:38"/>
    <n v="1433224958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19:36:01"/>
    <n v="139278096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2T22:59:00"/>
    <n v="125573052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0:02:00"/>
    <n v="1460557809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3:09:11"/>
    <n v="1402394951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1:21:13"/>
    <n v="130076767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4:05:37"/>
    <n v="1475921137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7:33:35"/>
    <n v="1378737215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0:00:00"/>
    <n v="1328158065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1T22:00:00"/>
    <n v="1453730176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2:00:00"/>
    <n v="1334989881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4:10:05"/>
    <n v="142550700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19:21:53"/>
    <n v="134871251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5:42:41"/>
    <n v="136149016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7:00:00"/>
    <n v="140856586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1:42:21"/>
    <n v="141655934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0:59:00"/>
    <n v="1346042417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1:43:56"/>
    <n v="139741463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3:18:54"/>
    <n v="140783873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1T23:32:52"/>
    <n v="145871477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18:00:00"/>
    <n v="1324433310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5:58:18"/>
    <n v="140542909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08:55:29"/>
    <n v="1396367729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08:05:15"/>
    <n v="14780955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2:01:08"/>
    <n v="146783166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0:38:21"/>
    <n v="136124870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1:00:00"/>
    <n v="1381752061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18:17:24"/>
    <n v="1350605844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0:00:00"/>
    <n v="1467134464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1:01:09"/>
    <n v="1371715269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1:07:31"/>
    <n v="136034685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4:35:25"/>
    <n v="13711593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0:59:00"/>
    <n v="1446527540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0:00:00"/>
    <n v="1336627492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1:59:00"/>
    <n v="1444734146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5:01:02"/>
    <n v="145623246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0:24:25"/>
    <n v="140233466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08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0:00:00"/>
    <n v="1470874618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2:58:01"/>
    <n v="1412189881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6:00:00"/>
    <n v="1467650771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2:24:43"/>
    <n v="145535908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08:21:16"/>
    <n v="142263127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d v="2015-08-20T11:19:02"/>
    <n v="143750274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09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1:42:12"/>
    <n v="145404253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4:26:26"/>
    <n v="143414438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0:26:31"/>
    <n v="1421637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7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18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4:38:56"/>
    <n v="143535473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2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5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19:50:38"/>
    <n v="1402973438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5:35:08"/>
    <n v="14132865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5:50:13"/>
    <n v="14495286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3:00:00"/>
    <n v="1431406916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0:05:43"/>
    <n v="14825991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6:00:00"/>
    <n v="1276830052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7:31:03"/>
    <n v="140241066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0:59:00"/>
    <n v="1379532618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6:00:45"/>
    <n v="14145840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1:00:00"/>
    <n v="1276891586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7:30:22"/>
    <n v="1312641022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1:45:43"/>
    <n v="1476776743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6:54:51"/>
    <n v="1468972491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6:00:00"/>
    <n v="1449650173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2:44:01"/>
    <n v="142057344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6:03:34"/>
    <n v="146283501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1:08:59"/>
    <n v="136125053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4:02:43"/>
    <n v="1313010163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4:08:19"/>
    <n v="136027129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1:00:00"/>
    <n v="1329873755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1:46:49"/>
    <n v="1436863609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0:00:21"/>
    <n v="14719716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6:04:00"/>
    <n v="1396923624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18:41:37"/>
    <n v="1407634897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6:39:32"/>
    <n v="1463060372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3:05:53"/>
    <n v="1431425153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0:00:00"/>
    <n v="1341875544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1:25:46"/>
    <n v="1431404746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0:59:00"/>
    <n v="1394127585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1:31:59"/>
    <n v="1423855919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4:55:00"/>
    <n v="1265493806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7:31:21"/>
    <n v="1406507481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6:54:56"/>
    <n v="1351641296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18:00:00"/>
    <n v="1417506853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4T22:00:00"/>
    <n v="1479216874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18:58:38"/>
    <n v="139588551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6T23:58:00"/>
    <n v="1426216033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18:00:00"/>
    <n v="1446562807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3:45:19"/>
    <n v="13970763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29T23:02:33"/>
    <n v="1383195753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1:00:00"/>
    <n v="1369895421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1:59:00"/>
    <n v="1477996325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6:15:03"/>
    <n v="1383257703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6:37:07"/>
    <n v="147618942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09:59:34"/>
    <n v="144829797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1:59:00"/>
    <n v="1476764077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09:25:14"/>
    <n v="1431620714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19:07:27"/>
    <n v="1339207647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1:07:24"/>
    <n v="1366690044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7:00:00"/>
    <n v="142671487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08:38:11"/>
    <n v="1366731491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5:59:00"/>
    <n v="1382963963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18:42:58"/>
    <n v="1429580578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7:32:17"/>
    <n v="1385425937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19:00:53"/>
    <n v="1452045653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08:49:11"/>
    <n v="1445870951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5:30:10"/>
    <n v="13964418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1:00:00"/>
    <n v="1415031043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1:15:42"/>
    <n v="1363630542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4:52:12"/>
    <n v="1453895532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3:00:00"/>
    <n v="1421916830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4:59:00"/>
    <n v="1450880854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08:25:50"/>
    <n v="1400945150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1:20:54"/>
    <n v="14806164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1:11:38"/>
    <n v="145621869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0:35:01"/>
    <n v="1460482501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5:00:00"/>
    <n v="1366879523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1:00:29"/>
    <n v="1385366429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1:31:23"/>
    <n v="140622668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3:29:36"/>
    <n v="142964817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3:11:55"/>
    <n v="1474402315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6:19:51"/>
    <n v="1449098391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08:45:23"/>
    <n v="1464536723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1T23:41:24"/>
    <n v="147150248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6:57:12"/>
    <n v="146003743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09:01:58"/>
    <n v="142721291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2:49:42"/>
    <n v="145997218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09:21:28"/>
    <n v="1372177288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4:08:09"/>
    <n v="1402693689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4:00:00"/>
    <n v="1428541276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1:30:57"/>
    <n v="147949385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2:00:00"/>
    <n v="1432659793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6:58:20"/>
    <n v="144469070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1:59:00"/>
    <n v="1333597555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0:53:16"/>
    <n v="131691919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0:19:55"/>
    <n v="133623839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3T23:59:00"/>
    <n v="1396468782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3:03:07"/>
    <n v="133979058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1:59:00"/>
    <n v="1321200332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1:54:18"/>
    <n v="131286565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0:59:00"/>
    <n v="1281028152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18:49:54"/>
    <n v="1372384194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2:09:15"/>
    <n v="1359104955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3:00:00"/>
    <n v="1294818278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09:58:52"/>
    <n v="1312822732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4:30:32"/>
    <n v="135102423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0:00:00"/>
    <n v="132796973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0:36:13"/>
    <n v="131239297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0:59:00"/>
    <n v="1349892735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08:02:15"/>
    <n v="131756413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19:43:55"/>
    <n v="1328582635"/>
    <x v="2098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d v="2015-07-01T20:40:00"/>
    <n v="1434650084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0:59:00"/>
    <n v="1339704141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0:35:14"/>
    <n v="1323920114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3:50:48"/>
    <n v="13020366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2:07:07"/>
    <n v="1349892427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7:00:00"/>
    <n v="1367286434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1:00:00"/>
    <n v="1415472953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5T22:09:34"/>
    <n v="1356584974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1:03:13"/>
    <n v="141399739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0:55:00"/>
    <n v="1344917580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0:00:17"/>
    <n v="14335236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1:59:00"/>
    <n v="1398873969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18:00:00"/>
    <n v="1307594625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5:16:33"/>
    <n v="136485459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3:46:16"/>
    <n v="140848117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1:59:00"/>
    <n v="128648007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18:56:41"/>
    <n v="129557500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1:40:03"/>
    <n v="13450560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1:59:00"/>
    <n v="1444699549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3:08:56"/>
    <n v="130894613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0:07:25"/>
    <n v="134249444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6:08:56"/>
    <n v="138438413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0:49:08"/>
    <n v="148156494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0:12:49"/>
    <n v="148118116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4T23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29T22:00:00"/>
    <n v="1286930435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7:33:53"/>
    <n v="1436142833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6:21:27"/>
    <n v="141548888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4:07:43"/>
    <n v="142357006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1:32:49"/>
    <n v="140614036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7:35:00"/>
    <n v="14549781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19:04:23"/>
    <n v="140513066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1:58:11"/>
    <n v="143408509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4:41:32"/>
    <n v="1388835692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3T23:59:00"/>
    <n v="1300328399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4:16:31"/>
    <n v="136450539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6:07:13"/>
    <n v="134680003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5:13:06"/>
    <n v="137959278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1:30:29"/>
    <n v="1415212229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18:18:59"/>
    <n v="138136433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1:00:08"/>
    <n v="147560400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3:00:24"/>
    <n v="13553424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3T23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09:50:10"/>
    <n v="14490750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2:00:00"/>
    <n v="1275599812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6:07:20"/>
    <n v="137639924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6T23:41:54"/>
    <n v="138293891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09:18:30"/>
    <n v="14539979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1:05:48"/>
    <n v="14133567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09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7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2T23:49:59"/>
    <n v="146580059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3:20:14"/>
    <n v="14646396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1:58:29"/>
    <n v="139232150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0:59:00"/>
    <n v="1417470718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08:10:27"/>
    <n v="13891938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09:56:25"/>
    <n v="145685498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3:30:06"/>
    <n v="13754754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0:59:00"/>
    <n v="1479684783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3:29:34"/>
    <n v="135612177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0:32:54"/>
    <n v="130824557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0:05:05"/>
    <n v="13348551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3:27:39"/>
    <n v="144044805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1:23:11"/>
    <n v="140354779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0:50:00"/>
    <n v="1429306520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0:59:00"/>
    <n v="1464196414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08:00:35"/>
    <n v="14575392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4:06:58"/>
    <n v="141392201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18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09T22:00:00"/>
    <n v="1484058261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09:49:11"/>
    <n v="148821415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1:00:22"/>
    <n v="14368104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1T22:00:00"/>
    <n v="1431903495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6:55:20"/>
    <n v="14267733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0:59:00"/>
    <n v="1376066243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6:01:47"/>
    <n v="145986130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7:13:06"/>
    <n v="146845518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08:11:49"/>
    <n v="1427987509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5T23:01:07"/>
    <n v="1463032867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08:16:37"/>
    <n v="148216059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1:06:32"/>
    <n v="1426133192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0:04:28"/>
    <n v="1443801868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7:07:33"/>
    <n v="1486426053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4:37:05"/>
    <n v="1409261825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8T22:00:00"/>
    <n v="1484037977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09:00:00"/>
    <n v="1452530041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1:23:59"/>
    <n v="136083023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19:00:00"/>
    <n v="1470062743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0:59:00"/>
    <n v="1425531666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0:00:00"/>
    <n v="1474380241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5:00:00"/>
    <n v="1460055300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2T23:59:00"/>
    <n v="1455721204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3:00:27"/>
    <n v="14860656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6:00:00"/>
    <n v="1479414344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1:59:00"/>
    <n v="1477043072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0:11:30"/>
    <n v="1456423890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1:31:40"/>
    <n v="1436725900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0:00:00"/>
    <n v="1478000502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7:00:59"/>
    <n v="1422540059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6:20:00"/>
    <n v="14449116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2:59:58"/>
    <n v="144231119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0:00:00"/>
    <n v="1433775668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3:19:25"/>
    <n v="135715796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3:22:48"/>
    <n v="1349209368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3:38:02"/>
    <n v="144053508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0:28:39"/>
    <n v="136022211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2:43:09"/>
    <n v="133598778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5T23:10:24"/>
    <n v="13330014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5T22:39:33"/>
    <n v="138198477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1:00:00"/>
    <n v="1328649026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6:00:00"/>
    <n v="1396524644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0:36:00"/>
    <n v="1329442510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09T23:59:00"/>
    <n v="1395168625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18:00:00"/>
    <n v="1380650177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2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2:00:48"/>
    <n v="13891212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2T23:59:00"/>
    <n v="1329671572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1:02:25"/>
    <n v="143646494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1:00:00"/>
    <n v="1445539113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7:00:00"/>
    <n v="1344281383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0:15:12"/>
    <n v="14374125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18:27:16"/>
    <n v="1372296436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7:00:00"/>
    <n v="1458748809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1:54:07"/>
    <n v="132518484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08:22:48"/>
    <n v="143282656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2:00:00"/>
    <n v="1475337675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2:00:15"/>
    <n v="14087340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1:59:00"/>
    <n v="1452625822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3:22:35"/>
    <n v="1381778555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5T23:40:36"/>
    <n v="1437115236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1:00:00"/>
    <n v="1375113391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4:08:47"/>
    <n v="139586812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4T22:00:00"/>
    <n v="1369864301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0:00:00"/>
    <n v="1402945408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7:00:00"/>
    <n v="1448269539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2:47:27"/>
    <n v="148105364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6:31:51"/>
    <n v="1424997111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7:48:43"/>
    <n v="1451746123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0:59:00"/>
    <n v="1412294683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7:55:16"/>
    <n v="1486565716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1:02:00"/>
    <n v="1382742014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2:49:04"/>
    <n v="145876254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2:51:40"/>
    <n v="148589230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0:02:00"/>
    <n v="1382449733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0:00:00"/>
    <n v="148882329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3:30:00"/>
    <n v="1475609946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1:00:00"/>
    <n v="1390323617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2:00:10"/>
    <n v="1438801210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08:59:25"/>
    <n v="1436975965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4:01:18"/>
    <n v="1479157278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08:52:45"/>
    <n v="136232956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18:07:53"/>
    <n v="1478131673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1:17:57"/>
    <n v="1406362677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0:52:18"/>
    <n v="1469173938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09:09:07"/>
    <n v="144526734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08:32:48"/>
    <n v="148466716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5:50:51"/>
    <n v="14600694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3:50:46"/>
    <n v="14786022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6:00:00"/>
    <n v="1463351329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1:01:27"/>
    <n v="143145368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2:18:56"/>
    <n v="1480360736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6:24:10"/>
    <n v="139328785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0:23:40"/>
    <n v="148527862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7:00:00"/>
    <n v="1413295358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2:58:33"/>
    <n v="142091991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0:00:00"/>
    <n v="1462543114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3:28:27"/>
    <n v="147924170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19:00:00"/>
    <n v="1460235592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18:00:00"/>
    <n v="1416945297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18:58:35"/>
    <n v="148669191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6T22:00:00"/>
    <n v="1486745663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4:59:00"/>
    <n v="1482353513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7:00:04"/>
    <n v="1478736004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09:47:16"/>
    <n v="144691483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5:10:42"/>
    <n v="148716424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5:00:57"/>
    <n v="13905648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7:47:59"/>
    <n v="141666767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08:38:09"/>
    <n v="138634428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09:17:03"/>
    <n v="1327767423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5:59:00"/>
    <n v="1448902867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1:00:00"/>
    <n v="1421436099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7:59:51"/>
    <n v="143990999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4T23:50:00"/>
    <n v="1306219897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1:11:26"/>
    <n v="1447560686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19:00:04"/>
    <n v="13313484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1:00:00"/>
    <n v="1297451245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1:27:23"/>
    <n v="1338352043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0:59:00"/>
    <n v="1376003254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09:01:00"/>
    <n v="140172486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1:00:00"/>
    <n v="1339098689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6:22:00"/>
    <n v="138265906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0:00:00"/>
    <n v="1252908330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1:00:00"/>
    <n v="1332199618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09:44:36"/>
    <n v="1332175476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0:59:00"/>
    <n v="1346345999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0:21:20"/>
    <n v="1356110480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5:54:16"/>
    <n v="1356648856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0:33:46"/>
    <n v="1326994426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0:59:00"/>
    <n v="1328749249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2:10:33"/>
    <n v="1393272633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7:46:49"/>
    <n v="1295657209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0:26:56"/>
    <n v="1339694816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0:31:36"/>
    <n v="136919349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0:00:00"/>
    <n v="1385585434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0:39:56"/>
    <n v="1320287996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1:59:00"/>
    <n v="1290281691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1:00:00"/>
    <n v="1405356072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1:02:09"/>
    <n v="132876012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2:15:28"/>
    <n v="1333653333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18:00:00"/>
    <n v="1406847996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6:42:17"/>
    <n v="135984853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1:03:35"/>
    <n v="136130061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7:06:29"/>
    <n v="139682918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6:00:00"/>
    <n v="1395155478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6:00:26"/>
    <n v="13334940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6:14:17"/>
    <n v="133648285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0:25:43"/>
    <n v="13336467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1:24:00"/>
    <n v="1253726650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4T22:00:00"/>
    <n v="1263474049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0:59:00"/>
    <n v="1251214014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18:58:05"/>
    <n v="138448068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1:36:40"/>
    <n v="139344340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3T22:15:01"/>
    <n v="1488694501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3:29:29"/>
    <n v="148918136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1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3:14:45"/>
    <n v="148797088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6:32:11"/>
    <n v="148824193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0:00:00"/>
    <n v="1489106948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5:00:40"/>
    <n v="1406066440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1:45:37"/>
    <n v="1431715537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7:59:06"/>
    <n v="140301714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7:00:00"/>
    <n v="1448400943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7:08:10"/>
    <n v="1405728490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08:04:31"/>
    <n v="1420643071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0:50:00"/>
    <n v="1399563390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0:34:00"/>
    <n v="1412611498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6:44:03"/>
    <n v="139990224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5:11:35"/>
    <n v="139086069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08:22:23"/>
    <n v="140120414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4:31:24"/>
    <n v="1401485484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0:59:00"/>
    <n v="1479496309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08:25:38"/>
    <n v="14752491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2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5T22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2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0:27:49"/>
    <n v="146419726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6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2:10:31"/>
    <n v="14728434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7:34:36"/>
    <n v="146954367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5:22:18"/>
    <n v="145082293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1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3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19:25:39"/>
    <n v="14277687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08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09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0:21:00"/>
    <n v="141572646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5:02:16"/>
    <n v="142801213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1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7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7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08:35:24"/>
    <n v="14334321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09:58:00"/>
    <n v="1452272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5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09:31:10"/>
    <n v="141572347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7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5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6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5:45:33"/>
    <n v="14428395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5:16:56"/>
    <n v="1456442216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09:19:25"/>
    <n v="142514396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2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1:32:21"/>
    <n v="141628514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1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18:39:31"/>
    <n v="142724757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08:53:44"/>
    <n v="1438271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3:14:20"/>
    <n v="1421180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3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5:12:46"/>
    <n v="144719356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4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7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7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2:02:22"/>
    <n v="144113414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5:27:28"/>
    <n v="142611284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1:30:03"/>
    <n v="14365026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18:21:47"/>
    <n v="142197610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19:37:23"/>
    <n v="141333704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09:50:32"/>
    <n v="1436201432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3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08:02:20"/>
    <n v="146531174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2:29:00"/>
    <n v="1418761759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4:59:00"/>
    <n v="1435160452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3T23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1:04:04"/>
    <n v="142523664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19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08:33:37"/>
    <n v="143645601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1:41:33"/>
    <n v="142234809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1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3:22:38"/>
    <n v="144234855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4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4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3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3T23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2:44:56"/>
    <n v="145202309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09:18:51"/>
    <n v="142894193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3:10:58"/>
    <n v="14541882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7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7:02:55"/>
    <n v="147109697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19:39:50"/>
    <n v="1418179190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0T23:00:00"/>
    <n v="1426772928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1:22:37"/>
    <n v="141265215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4:01:15"/>
    <n v="143733967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2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0:34:42"/>
    <n v="143793208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1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6:30:00"/>
    <n v="1398911882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0:59:00"/>
    <n v="1436805660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3:42:26"/>
    <n v="146602334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08:00:00"/>
    <n v="1421343743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4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2:34:04"/>
    <n v="14220452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0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18:41:35"/>
    <n v="141039609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09:29:56"/>
    <n v="1421944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09:23:56"/>
    <n v="142350263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09:54:50"/>
    <n v="1417452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4:25:08"/>
    <n v="1411853108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5:04:00"/>
    <n v="1463090149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1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2T23:38:53"/>
    <n v="14552627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0:49:11"/>
    <n v="14235941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09:44:00"/>
    <n v="1483131966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0:08:24"/>
    <n v="145265450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19:23:33"/>
    <n v="1461896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7T22:14:57"/>
    <n v="1423199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4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1:27:54"/>
    <n v="143520647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4T23:39:46"/>
    <n v="144143518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7:46:10"/>
    <n v="1448894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1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5:57:42"/>
    <n v="144434146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2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4:35:13"/>
    <n v="14528073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1:59:00"/>
    <n v="1435806054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08:00:28"/>
    <n v="14241888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08:00:22"/>
    <n v="14055228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1:06:31"/>
    <n v="146160759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1:33:41"/>
    <n v="144065002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08:27:51"/>
    <n v="147757847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1:00:00"/>
    <n v="1476184593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0T22:36:00"/>
    <n v="1472110513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1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0:11:00"/>
    <n v="1411177456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4:48:10"/>
    <n v="1487022490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6:00:00"/>
    <n v="14489145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09:36:49"/>
    <n v="148346140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1:50:08"/>
    <n v="14861838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1:45:50"/>
    <n v="14587587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6:03:59"/>
    <n v="148547183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6:27:36"/>
    <n v="1456237656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2:00:00"/>
    <n v="1462481718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7:18:05"/>
    <n v="1454858285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1:17:00"/>
    <n v="1480480167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0:00:00"/>
    <n v="1314577097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1:28:16"/>
    <n v="134094409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2:00:00"/>
    <n v="1362710425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2:29:00"/>
    <n v="1441143397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0:15:48"/>
    <n v="1345828548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19:27:33"/>
    <n v="136547445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0:00:00"/>
    <n v="1335473931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7T22:00:00"/>
    <n v="1348285321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3:18:49"/>
    <n v="129500032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18:47:35"/>
    <n v="1335232055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6:49:52"/>
    <n v="132407939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18:03:00"/>
    <n v="127743398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1:57:49"/>
    <n v="134997826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7:16:16"/>
    <n v="1282868176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5:00:00"/>
    <n v="1273647255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1:52:50"/>
    <n v="1412149970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09:35:45"/>
    <n v="1340901345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5:48:33"/>
    <n v="135552531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19:00:00"/>
    <n v="1342545994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5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08:30:08"/>
    <n v="13332078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1:46:23"/>
    <n v="130833638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0:00:03"/>
    <n v="13307112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5:00:03"/>
    <n v="1313532003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6:57:59"/>
    <n v="1315439879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09:59:36"/>
    <n v="133252197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18:59:57"/>
    <n v="1335491997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09:11:48"/>
    <n v="131886430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09:33:59"/>
    <n v="136552523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2T22:27:56"/>
    <n v="1335245276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18:51:00"/>
    <n v="1293739714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2:59:00"/>
    <n v="1335397188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1:02:20"/>
    <n v="136332014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08:29:04"/>
    <n v="1335194944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5:42:55"/>
    <n v="133643057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5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4:05:38"/>
    <n v="13099863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6:13:07"/>
    <n v="142119078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1:00:00"/>
    <n v="1352820837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1:32:55"/>
    <n v="1337884375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1:38:24"/>
    <n v="144078710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2:48:38"/>
    <n v="140744091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4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18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7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4:00:00"/>
    <n v="1441955269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18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5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1:25:49"/>
    <n v="1424719549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6:56:12"/>
    <n v="142646377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3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4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7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2:21:17"/>
    <n v="140705767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3:09:13"/>
    <n v="142204375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09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1:15:30"/>
    <n v="14242005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0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0:43:24"/>
    <n v="1403149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2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6:13:41"/>
    <n v="1442963621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7:52:00"/>
    <n v="145943196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7:24:52"/>
    <n v="1413674692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1:30:00"/>
    <n v="1416338557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3:16:11"/>
    <n v="1338322571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1:59:00"/>
    <n v="1415585474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0:59:00"/>
    <n v="1380477691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4:00:00"/>
    <n v="1438459303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7:56:15"/>
    <n v="1328752575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1:50:00"/>
    <n v="1426711505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0:59:00"/>
    <n v="1437668354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3:22:46"/>
    <n v="1342556566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1:01:08"/>
    <n v="1359568911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09-12-31T23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2:59:05"/>
    <n v="141478194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19:32:46"/>
    <n v="137333716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08:34:15"/>
    <n v="130702885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1:59:00"/>
    <n v="1359029661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4:39:12"/>
    <n v="1417729152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09:12:01"/>
    <n v="1314720721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3:46:58"/>
    <n v="137500841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0:59:00"/>
    <n v="1377252857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0:00:00"/>
    <n v="1291257298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5:29:29"/>
    <n v="133915856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7:30:00"/>
    <n v="1421983138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4T22:00:00"/>
    <n v="1378586179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0:33:23"/>
    <n v="133097240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1:27:00"/>
    <n v="1473087637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0:00:00"/>
    <n v="136699987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0:59:00"/>
    <n v="1439392406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3:48:00"/>
    <n v="1329890585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2:26:21"/>
    <n v="148614998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1:46:47"/>
    <n v="134301880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0:59:00"/>
    <n v="1430445163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08:43:13"/>
    <n v="1335541393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6:47:37"/>
    <n v="135250485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0:53:06"/>
    <n v="1397584386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6:59:00"/>
    <n v="1427747906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2:37:00"/>
    <n v="1318539484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5:49:34"/>
    <n v="142309017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5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5:35:39"/>
    <n v="14710053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0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7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3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6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4:05:38"/>
    <n v="14272311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08:59:54"/>
    <n v="147015359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19:31:52"/>
    <n v="143986511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4:40:35"/>
    <n v="14839980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1:12:01"/>
    <n v="145846152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19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7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2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19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6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2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0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2:55:03"/>
    <n v="14056269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0:00:00"/>
    <n v="1429170603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09:04:58"/>
    <n v="144509429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6:43:54"/>
    <n v="1475192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0:28:00"/>
    <n v="14213464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1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6:07:12"/>
    <n v="140200963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0:55:36"/>
    <n v="14484381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09:12:33"/>
    <n v="1448899953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6:14:00"/>
    <n v="1423325626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4:52:07"/>
    <n v="14561455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7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3:45:24"/>
    <n v="14527215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2:13:41"/>
    <n v="140994442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3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6:13:48"/>
    <n v="1404861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3T22:51:40"/>
    <n v="1485323500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08:56:49"/>
    <n v="140483500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1:11:57"/>
    <n v="146373191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3:10:01"/>
    <n v="14404470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1:05:47"/>
    <n v="14032011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3:36:40"/>
    <n v="145375780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0:59:00"/>
    <n v="1346276349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4:20:00"/>
    <n v="1412358968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4:54:14"/>
    <n v="138662605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18:13:43"/>
    <n v="1333070023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5:59:50"/>
    <n v="1463576390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0:06:22"/>
    <n v="1396026382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19:00:00"/>
    <n v="1435611572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7:00:00"/>
    <n v="1485976468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4T22:42:31"/>
    <n v="133973895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1T23:59:00"/>
    <n v="1468444125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5:59:00"/>
    <n v="1480493014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0:26:10"/>
    <n v="141809557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2:38:14"/>
    <n v="1345664294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29T22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5:00:00"/>
    <n v="1458820564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6:52:09"/>
    <n v="143795472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3:59:11"/>
    <n v="141124675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3:01:01"/>
    <n v="1443812461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4:00:00"/>
    <n v="1443302004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18:00:00"/>
    <n v="1441339242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0:56:28"/>
    <n v="142963898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0:50:16"/>
    <n v="1479232216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1T23:09:26"/>
    <n v="147944936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3:07:02"/>
    <n v="1345716422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3:26:48"/>
    <n v="147655960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08:04:29"/>
    <n v="143075186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3:54:21"/>
    <n v="144597566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6:11:07"/>
    <n v="1415661067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5:55:22"/>
    <n v="14290161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3:00:00"/>
    <n v="1464921112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1:03:47"/>
    <n v="143848822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18:28:59"/>
    <n v="146232533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6:00:00"/>
    <n v="1390938332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08:45:21"/>
    <n v="14725719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4:49:21"/>
    <n v="142291736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18:00:00"/>
    <n v="1474641914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6:11:15"/>
    <n v="1474895475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4:54:55"/>
    <n v="141876689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3:45:48"/>
    <n v="14217867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0:51:14"/>
    <n v="142855147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3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4T23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0:59:00"/>
    <n v="1479218315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2:00:35"/>
    <n v="1486580435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4:13:23"/>
    <n v="141288560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0:31:09"/>
    <n v="1439191869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3T23:16:59"/>
    <n v="143694101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0:09:20"/>
    <n v="145495136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6:55:41"/>
    <n v="14491869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7:59:03"/>
    <n v="147974034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2:20:09"/>
    <n v="14479608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0:48:45"/>
    <n v="141559132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1:00:00"/>
    <n v="1399909127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6:25:26"/>
    <n v="14244423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3:00:00"/>
    <n v="1452631647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2:00:00"/>
    <n v="1485966688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18:30:00"/>
    <n v="1467325053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4:13:14"/>
    <n v="146732119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d v="2015-04-17T18:40:10"/>
    <n v="14267292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1:06:58"/>
    <n v="144320081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6:00:10"/>
    <n v="13801500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0:55:13"/>
    <n v="14375877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08:00:00"/>
    <n v="1438873007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8T23:59:00"/>
    <n v="1446683797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4:29:34"/>
    <n v="1426886974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4:00:00"/>
    <n v="1440008439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5:13:36"/>
    <n v="145255041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7:32:00"/>
    <n v="1443449265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7:51:36"/>
    <n v="144720309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7:29:40"/>
    <n v="1404174580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2:38:00"/>
    <n v="1416419916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7T23:00:00"/>
    <n v="1449436390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5:45:00"/>
    <n v="1412081999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1:59:00"/>
    <n v="146539867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4:34:49"/>
    <n v="141305968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7:59:34"/>
    <n v="1461337174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7:42:23"/>
    <n v="140175614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2:09:25"/>
    <n v="1440529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7:01:34"/>
    <n v="142248969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1:04:51"/>
    <n v="145732709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4:29:10"/>
    <n v="140286775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1T22:59:00"/>
    <n v="141383854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1:07:20"/>
    <n v="142264124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4:57:05"/>
    <n v="140416542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08:42:10"/>
    <n v="14249689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6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08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0:00:00"/>
    <n v="142206787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6:04:50"/>
    <n v="1467327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19:31:16"/>
    <n v="142941067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0:22:37"/>
    <n v="142739055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0:01:00"/>
    <n v="142467846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0:19:26"/>
    <n v="140530796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0:22:19"/>
    <n v="1409109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0:21:58"/>
    <n v="142380131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3:16:00"/>
    <n v="141660096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5:00:00"/>
    <n v="1435876423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4:33:28"/>
    <n v="140131280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4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3:59:32"/>
    <n v="140848197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0:35:34"/>
    <n v="1488911734"/>
    <x v="270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1:14:37"/>
    <n v="1488827677"/>
    <x v="2702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08:33:50"/>
    <n v="1485016430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2:41:54"/>
    <n v="1487709714"/>
    <x v="270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3:59:18"/>
    <n v="1486504758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5T23:59:00"/>
    <n v="1410937483"/>
    <x v="2706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6T23:59:00"/>
    <n v="1367088443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09:45:26"/>
    <n v="1463935526"/>
    <x v="2708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0:59:00"/>
    <n v="1472528141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19:00:00"/>
    <n v="1404797428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5:01:00"/>
    <n v="1400694790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1:00:00"/>
    <n v="1370568560"/>
    <x v="2712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08:41:24"/>
    <n v="1447515684"/>
    <x v="2713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6:00:00"/>
    <n v="1474040596"/>
    <x v="2714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2:33:48"/>
    <n v="1453109628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0:59:53"/>
    <n v="1441699193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5:57:29"/>
    <n v="1414015049"/>
    <x v="2717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6:00:00"/>
    <n v="1459865945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6:44:54"/>
    <n v="1455756294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5:10:53"/>
    <n v="1476270653"/>
    <x v="2720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2:00:00"/>
    <n v="1375880598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3:34:13"/>
    <n v="148053805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4:08:08"/>
    <n v="1414872488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0:50:59"/>
    <n v="14368602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0:52:15"/>
    <n v="148407073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6:55:11"/>
    <n v="14587413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09:14:23"/>
    <n v="143680406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7:23:54"/>
    <n v="144846143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4-30T22:46:37"/>
    <n v="1427867197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5:59:35"/>
    <n v="1363611575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1:00:00"/>
    <n v="1408624622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7:00:00"/>
    <n v="1366917828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09T22:32:54"/>
    <n v="142346357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4:59:00"/>
    <n v="1473782592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3:00:00"/>
    <n v="1360551250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08:59:33"/>
    <n v="139567677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2:00:00"/>
    <n v="1386108087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0:26:44"/>
    <n v="147321880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4:18:37"/>
    <n v="1395436717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6:45:52"/>
    <n v="1423529152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19:07:00"/>
    <n v="1412005602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0:16:27"/>
    <n v="1335892587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0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18:29:58"/>
    <n v="1327886998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6:42:48"/>
    <n v="133712536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1:45:11"/>
    <n v="14067459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0:10:00"/>
    <n v="1337095997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0:03:22"/>
    <n v="147024380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1:10:37"/>
    <n v="14255826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3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4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1:21:44"/>
    <n v="1320776504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4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08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1:58:47"/>
    <n v="142592752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4:36:41"/>
    <n v="1386884201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08:45:32"/>
    <n v="14692023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3:36:23"/>
    <n v="147488618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1:47:46"/>
    <n v="146494366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4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18:31:33"/>
    <n v="135458469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6:53:15"/>
    <n v="132693439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6:54:44"/>
    <n v="136551568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2:00:00"/>
    <n v="1335855631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6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09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6:00:50"/>
    <n v="14345820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6:45:23"/>
    <n v="1330440323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2:49:50"/>
    <n v="139767779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08:55:30"/>
    <n v="1392569730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0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3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3:45:21"/>
    <n v="14606667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0:02:08"/>
    <n v="1360119728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7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0:07:56"/>
    <n v="143141447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09:03:24"/>
    <n v="143455700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6:28:26"/>
    <n v="140641730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08:03:41"/>
    <n v="144560902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3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0:00:00"/>
    <n v="1421274954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1:59:00"/>
    <n v="1421964718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5:50:46"/>
    <n v="1428583846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1:54:03"/>
    <n v="141279444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4:00:00"/>
    <n v="1467865967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6:39:40"/>
    <n v="1403703580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1:45:52"/>
    <n v="14030667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09:50:43"/>
    <n v="14672190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1:00:00"/>
    <n v="1424477934"/>
    <x v="2789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5:31:43"/>
    <n v="1421101903"/>
    <x v="279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1:00:00"/>
    <n v="1470778559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1T22:32:39"/>
    <n v="1435469559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3:03:25"/>
    <n v="1434881005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2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6:00:00"/>
    <n v="1400675841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5:40:28"/>
    <n v="14019720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5:34:00"/>
    <n v="1402266840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09:00:00"/>
    <n v="1437063121"/>
    <x v="2798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09:00:00"/>
    <n v="1463466070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6:16:06"/>
    <n v="141519336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4:00:00"/>
    <n v="1411019409"/>
    <x v="2801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08:31:47"/>
    <n v="1436283107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7:00:00"/>
    <n v="1433295276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3:53:10"/>
    <n v="140939599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5:07:53"/>
    <n v="1438085273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4:00:00"/>
    <n v="143564549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3:57:18"/>
    <n v="143301943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3:18:55"/>
    <n v="1437682735"/>
    <x v="2808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7:39:00"/>
    <n v="1458647725"/>
    <x v="2809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0:59:00"/>
    <n v="1398828064"/>
    <x v="2810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4:55:03"/>
    <n v="1422100503"/>
    <x v="281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1:00:00"/>
    <n v="1424368298"/>
    <x v="281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0:49:21"/>
    <n v="1479577761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2:35:15"/>
    <n v="14285721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1:38:29"/>
    <n v="146800310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09:00:00"/>
    <n v="1435921992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08:14:22"/>
    <n v="142168046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7:21:26"/>
    <n v="1441290086"/>
    <x v="281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5:36:49"/>
    <n v="1431693409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7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5:08:55"/>
    <n v="140891813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08:24:52"/>
    <n v="142488149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5:59:00"/>
    <n v="1425428206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18:43:00"/>
    <n v="1431412196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2:01:26"/>
    <n v="1446663686"/>
    <x v="282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0:00:00"/>
    <n v="1434415812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09:30:00"/>
    <n v="1462379066"/>
    <x v="2827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6:00:00"/>
    <n v="1441606869"/>
    <x v="282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3:25:18"/>
    <n v="1462443918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0:59:00"/>
    <n v="1398802148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2:47:50"/>
    <n v="1434484070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5:00:00"/>
    <n v="1414342894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d v="2015-10-10T19:00:00"/>
    <n v="1442804633"/>
    <x v="28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6:02:10"/>
    <n v="14213629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7:00:00"/>
    <n v="1446742417"/>
    <x v="283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1:59:00"/>
    <n v="1484115418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5:48:04"/>
    <n v="144624168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5:00:00"/>
    <n v="1406039696"/>
    <x v="2838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1:59:00"/>
    <n v="1406958354"/>
    <x v="2839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0:00:00"/>
    <n v="1424825479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1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4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1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6:06:20"/>
    <n v="148094318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7:23:53"/>
    <n v="1428539033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09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2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08:34:19"/>
    <n v="1430321659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3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7:10:11"/>
    <n v="1407370211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6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18:05:03"/>
    <n v="1400720703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1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0:11:59"/>
    <n v="1429290719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6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4:34:00"/>
    <n v="1433897647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1:00:00"/>
    <n v="1482444295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4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1:41:44"/>
    <n v="143980090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2:12:56"/>
    <n v="146117957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7:10:48"/>
    <n v="14418942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1:57:09"/>
    <n v="1401044229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09:12:03"/>
    <n v="1405095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6:18:00"/>
    <n v="1434552207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19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5:00:00"/>
    <n v="1473893721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1:00:00"/>
    <n v="1465533672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2:50:54"/>
    <n v="1473105054"/>
    <x v="286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7:14:41"/>
    <n v="146634568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1:32:45"/>
    <n v="139770916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0:43:33"/>
    <n v="1417455813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19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2:37:11"/>
    <n v="1419881831"/>
    <x v="287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3:16:26"/>
    <n v="1482092186"/>
    <x v="2874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0:04:53"/>
    <n v="1459825493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0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0:00:00"/>
    <n v="1477781724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7:46:35"/>
    <n v="143075079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0:24:21"/>
    <n v="145071866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0:05:00"/>
    <n v="1436305452"/>
    <x v="288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08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7:18:38"/>
    <n v="145952031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1:59:00"/>
    <n v="1451684437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0:27:15"/>
    <n v="141520843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7:50:01"/>
    <n v="14237058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0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3:15:24"/>
    <n v="14183793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1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3:43:05"/>
    <n v="1406752985"/>
    <x v="2889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0:00:00"/>
    <n v="1405100992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3:12:08"/>
    <n v="145557072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4:00:00"/>
    <n v="1408381704"/>
    <x v="2892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19:00:00"/>
    <n v="1415644395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5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4:00:00"/>
    <n v="1403356792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1T23:00:00"/>
    <n v="1480283321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08:29:05"/>
    <n v="1441985458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08:57:33"/>
    <n v="1443715053"/>
    <x v="2898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18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8T22:37:12"/>
    <n v="1404970632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4:42:19"/>
    <n v="141816133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3:33:16"/>
    <n v="1437820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1:00:18"/>
    <n v="14365872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5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18:21:53"/>
    <n v="1472001713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18:00:00"/>
    <n v="1436888066"/>
    <x v="290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4:03:57"/>
    <n v="145807583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0:33:39"/>
    <n v="146281521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2:46:00"/>
    <n v="1413527001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3:11:27"/>
    <n v="1428955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1:27:06"/>
    <n v="1431973626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0:09:34"/>
    <n v="1450235374"/>
    <x v="2912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5:08:59"/>
    <n v="1404857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3:46:34"/>
    <n v="14211855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1:33:10"/>
    <n v="1455528790"/>
    <x v="2915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4:26:29"/>
    <n v="1398511589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5T22:37:27"/>
    <n v="1440826647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08:06:47"/>
    <n v="144371200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7:52:09"/>
    <n v="140465832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1:01:10"/>
    <n v="1424718070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4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3:58:47"/>
    <n v="142809472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0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0:59:00"/>
    <n v="1428585710"/>
    <x v="2924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7:01:08"/>
    <n v="1407852068"/>
    <x v="2925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1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4T22:00:00"/>
    <n v="1402934629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6:57:26"/>
    <n v="145454384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6:32:38"/>
    <n v="1398432758"/>
    <x v="2929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7:01:04"/>
    <n v="1428415264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4T23:08:00"/>
    <n v="1408604363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4:00:00"/>
    <n v="1421812637"/>
    <x v="2932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5:57:33"/>
    <n v="1462489053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08:16:04"/>
    <n v="140025336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0:00:00"/>
    <n v="1467468008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1:59:00"/>
    <n v="1412091423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3:58:33"/>
    <n v="1402657113"/>
    <x v="2937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09:53:34"/>
    <n v="1420044814"/>
    <x v="2938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18:00:00"/>
    <n v="1406316312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1:33:38"/>
    <n v="1418150018"/>
    <x v="2940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6:02:35"/>
    <n v="1422658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3:18:00"/>
    <n v="1448565459"/>
    <x v="2942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0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4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0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5:44:52"/>
    <n v="146867309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0:11:00"/>
    <n v="1475760567"/>
    <x v="294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08:34:53"/>
    <n v="1428075293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3:45:17"/>
    <n v="14453703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1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2:16:13"/>
    <n v="1408648573"/>
    <x v="2951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1:00:00"/>
    <n v="1473957239"/>
    <x v="295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2:00:21"/>
    <n v="1441738821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6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0:47:29"/>
    <n v="143188484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6:00:50"/>
    <n v="14598108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6:16:12"/>
    <n v="1422317772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0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7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1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1:00:00"/>
    <n v="1424927159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2-28T23:59:00"/>
    <n v="1422769906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4:17:04"/>
    <n v="1433243824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4:32:00"/>
    <n v="1404769819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0:30:33"/>
    <n v="1433698233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0:43:32"/>
    <n v="143983341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0:44:52"/>
    <n v="1423284292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0:59:00"/>
    <n v="147022766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5:51:00"/>
    <n v="1428087153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09:04:11"/>
    <n v="140310745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08:47:58"/>
    <n v="1406908078"/>
    <x v="2971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18:00:00"/>
    <n v="1479609520"/>
    <x v="297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1:00:00"/>
    <n v="1449171508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18:35:00"/>
    <n v="1409275671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0:00:00"/>
    <n v="1414599886"/>
    <x v="2975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5:00:00"/>
    <n v="1456421530"/>
    <x v="297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19:14:00"/>
    <n v="1421960934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19T22:59:00"/>
    <n v="1412954547"/>
    <x v="2978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5T23:00:00"/>
    <n v="1419104823"/>
    <x v="2979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19:00:00"/>
    <n v="1438639130"/>
    <x v="298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6:25:56"/>
    <n v="1439126756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09:29:03"/>
    <n v="1452616143"/>
    <x v="298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09:10:36"/>
    <n v="1410534636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3T23:41:21"/>
    <n v="1469428881"/>
    <x v="2984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1:00:00"/>
    <n v="1476228128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4:00:06"/>
    <n v="1456920006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7:00:00"/>
    <n v="1473837751"/>
    <x v="2987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1:41:21"/>
    <n v="146382008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1:59:00"/>
    <n v="1448756962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6:47:00"/>
    <n v="144915042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3:05:30"/>
    <n v="1483646730"/>
    <x v="299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1:25:10"/>
    <n v="1473445510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3:07:47"/>
    <n v="1453406867"/>
    <x v="2993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4:29:32"/>
    <n v="1409743772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08:57:51"/>
    <n v="148224947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4:54:00"/>
    <n v="1427493240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1:59:00"/>
    <n v="1486661793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1:25:00"/>
    <n v="1400474329"/>
    <x v="2998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19:00:00"/>
    <n v="148709436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1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4:29:42"/>
    <n v="1465853382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3:04:12"/>
    <n v="1353960252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2-29T22:59:00"/>
    <n v="1454098976"/>
    <x v="3003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5:08:44"/>
    <n v="1413493724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09:11:45"/>
    <n v="1410019905"/>
    <x v="30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1:09:51"/>
    <n v="141598859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4T22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0T22:05:19"/>
    <n v="1450760719"/>
    <x v="3008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7:40:40"/>
    <n v="1414417240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2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5:59:00"/>
    <n v="1448536516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09:52:10"/>
    <n v="1421772730"/>
    <x v="3012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3:04:09"/>
    <n v="1432325049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4T22:00:00"/>
    <n v="1412737080"/>
    <x v="3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1:00:00"/>
    <n v="1401125238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6:09:12"/>
    <n v="1400504952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3:24:03"/>
    <n v="1405974243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5:00:00"/>
    <n v="1433747376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0:00:00"/>
    <n v="1398801620"/>
    <x v="3019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3:18:53"/>
    <n v="1434399533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1T22:59:00"/>
    <n v="1476715869"/>
    <x v="3021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5:53:29"/>
    <n v="1468450409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09:13:06"/>
    <n v="143015118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6:51:15"/>
    <n v="1346975475"/>
    <x v="3024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09:00:00"/>
    <n v="1399032813"/>
    <x v="302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4:01:32"/>
    <n v="148732929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08:54:11"/>
    <n v="142427845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4T23:20:25"/>
    <n v="1468650025"/>
    <x v="3028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1:35:00"/>
    <n v="1413824447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0:56:11"/>
    <n v="1439834171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4:10:47"/>
    <n v="14712954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18:04:19"/>
    <n v="143934145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19:38:45"/>
    <n v="1468895925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0:59:00"/>
    <n v="1475326255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6:26:49"/>
    <n v="1365082009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4:59:00"/>
    <n v="1373568644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1:59:00"/>
    <n v="1279574773"/>
    <x v="303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3T23:03:17"/>
    <n v="1451887397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0:59:00"/>
    <n v="1386011038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6:00:00"/>
    <n v="1434999621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3:50:48"/>
    <n v="1450731048"/>
    <x v="304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09:30:47"/>
    <n v="14415570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19:50:00"/>
    <n v="1426815699"/>
    <x v="3043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0:26:38"/>
    <n v="1453137998"/>
    <x v="3044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0:44:15"/>
    <n v="1406087055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1:52:00"/>
    <n v="1407784586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6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4:22:00"/>
    <n v="1417556262"/>
    <x v="3048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7:20:55"/>
    <n v="1431649255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1:02:40"/>
    <n v="145982896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2:59:05"/>
    <n v="1483955945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08:59:00"/>
    <n v="1430237094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0:59:00"/>
    <n v="1407781013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18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5:59:50"/>
    <n v="1415660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08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7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1:59:00"/>
    <n v="145941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5:27:26"/>
    <n v="140494484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7T23:35:34"/>
    <n v="1440830134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d v="2014-08-13T11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1:00:00"/>
    <n v="1441111892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5:08:58"/>
    <n v="147415013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1T23:59:00"/>
    <n v="1445483246"/>
    <x v="3064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18:19:32"/>
    <n v="140452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09T22:28:57"/>
    <n v="1465536537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5:31:19"/>
    <n v="143924587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09:35:52"/>
    <n v="14424213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3:00:34"/>
    <n v="1415995234"/>
    <x v="3069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0:36:09"/>
    <n v="1479317769"/>
    <x v="3070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0T22:59:00"/>
    <n v="1428082481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18:46:00"/>
    <n v="1476549262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2:19:00"/>
    <n v="1429287900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6:42:39"/>
    <n v="145502535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19:27:20"/>
    <n v="146725364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08:38:43"/>
    <n v="143922112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5:57:58"/>
    <n v="148590347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0:19:55"/>
    <n v="1422328795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09:07:15"/>
    <n v="1424452035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18:40:44"/>
    <n v="1414456844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1:21:31"/>
    <n v="144013089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6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8-31T22:00:00"/>
    <n v="1406986278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1:48:00"/>
    <n v="1428340931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4:12:39"/>
    <n v="1440969159"/>
    <x v="308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09:05:59"/>
    <n v="1434643559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1:36:30"/>
    <n v="147710739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6:41:00"/>
    <n v="1418046247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18:59:00"/>
    <n v="1465304483"/>
    <x v="3089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1:39:05"/>
    <n v="1425325145"/>
    <x v="309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5:45:43"/>
    <n v="1468622743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5:00:00"/>
    <n v="1441723912"/>
    <x v="309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0:59:00"/>
    <n v="1398980941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2:05:56"/>
    <n v="1437591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7:36:20"/>
    <n v="146482778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2:48:46"/>
    <n v="1429559326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7:00:00"/>
    <n v="1474027501"/>
    <x v="3097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7:17:00"/>
    <n v="1450724449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1:33:11"/>
    <n v="145265959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7:56:15"/>
    <n v="1411224975"/>
    <x v="3100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0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1:10:18"/>
    <n v="1467619818"/>
    <x v="310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0:45:06"/>
    <n v="14288967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19:00:00"/>
    <n v="1420235311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8T22:00:00"/>
    <n v="1408986916"/>
    <x v="3105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5:00:00"/>
    <n v="1440497876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2:32:31"/>
    <n v="143076795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08:19:54"/>
    <n v="142505399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0:00:10"/>
    <n v="1406170810"/>
    <x v="3109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7:45:19"/>
    <n v="1484009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7:17:00"/>
    <n v="1409753820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19:55:34"/>
    <n v="1472784934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0:33:02"/>
    <n v="1426699982"/>
    <x v="3113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08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3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5:22:05"/>
    <n v="142668132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6:12:00"/>
    <n v="146364836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08:35:23"/>
    <n v="14658321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7:05:32"/>
    <n v="14248263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4:36:36"/>
    <n v="14573037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09:18:55"/>
    <n v="140656433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6:22:12"/>
    <n v="147829813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6:49:58"/>
    <n v="1465516198"/>
    <x v="3123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1:43:21"/>
    <n v="141771860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d v="2016-01-06T21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6:26:02"/>
    <n v="1456532762"/>
    <x v="312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3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1:49:01"/>
    <n v="1487101741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2:13:39"/>
    <n v="148909041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1:59:00"/>
    <n v="1489504916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5:54:05"/>
    <n v="148906764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0:24:20"/>
    <n v="14875790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5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09:16:59"/>
    <n v="148882061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0:38:41"/>
    <n v="1489376321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5:59:00"/>
    <n v="1487847954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2:12:00"/>
    <n v="1489439669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08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1:33:00"/>
    <n v="148748576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09:15:03"/>
    <n v="14889933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3:00:00"/>
    <n v="1488823488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4:18:59"/>
    <n v="148733393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1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8T23:00:00"/>
    <n v="1488459307"/>
    <x v="3144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6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08:22:46"/>
    <n v="148847176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7:15:55"/>
    <n v="1411859755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1:00:00"/>
    <n v="1410278284"/>
    <x v="314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19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1:00:00"/>
    <n v="1288160403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3:09:34"/>
    <n v="1407787774"/>
    <x v="3151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3:49:27"/>
    <n v="1380833367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1:59:00"/>
    <n v="1301542937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3:00:58"/>
    <n v="133072205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4:58:45"/>
    <n v="1353412725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5:52:24"/>
    <n v="1335567144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8T22:00:00"/>
    <n v="1404932105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3:09:12"/>
    <n v="137193175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6:00:00"/>
    <n v="1323221761"/>
    <x v="3159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1:59:00"/>
    <n v="1405923687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5:52:02"/>
    <n v="1410785522"/>
    <x v="3161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19:00:00"/>
    <n v="1402331262"/>
    <x v="31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1:05:25"/>
    <n v="1400263525"/>
    <x v="316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2:20:15"/>
    <n v="1399490415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0:59:00"/>
    <n v="1302493760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0:59:00"/>
    <n v="1414514153"/>
    <x v="3166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1:13:01"/>
    <n v="1405743181"/>
    <x v="3167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5:00:00"/>
    <n v="1399948353"/>
    <x v="3168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1:59:00"/>
    <n v="1384364561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1:00:00"/>
    <n v="1401414944"/>
    <x v="3170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7:35:58"/>
    <n v="1459953358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0:31:08"/>
    <n v="1326648668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4:04:52"/>
    <n v="140917349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3:45:08"/>
    <n v="1407789908"/>
    <x v="317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4:17:07"/>
    <n v="129279342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08:00:00"/>
    <n v="1374531631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09:00:09"/>
    <n v="1400774409"/>
    <x v="3177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7:31:15"/>
    <n v="1402929075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09:51:11"/>
    <n v="1365699071"/>
    <x v="3179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2:54:09"/>
    <n v="1400666049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09:00:00"/>
    <n v="1400570787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0:00:00"/>
    <n v="1323211621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2:04:29"/>
    <n v="1375729469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6:50:31"/>
    <n v="1401666631"/>
    <x v="318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6:27:21"/>
    <n v="140494844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4:00:00"/>
    <n v="1408313438"/>
    <x v="3186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08:59:33"/>
    <n v="1405439973"/>
    <x v="3187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2:58:22"/>
    <n v="143211590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1:18:52"/>
    <n v="1429863532"/>
    <x v="3189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1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1:07:49"/>
    <n v="146618686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5:00:00"/>
    <n v="1421274859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6:14:16"/>
    <n v="142058605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18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7:15:42"/>
    <n v="1421158542"/>
    <x v="319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7:00:00"/>
    <n v="1433254875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4:50:18"/>
    <n v="14204586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3:11:17"/>
    <n v="1420798277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4:00:00"/>
    <n v="1407435418"/>
    <x v="3199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29T22:34:00"/>
    <n v="1459410101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1:24:37"/>
    <n v="140769507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3T22:59:00"/>
    <n v="1445027346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6:43:42"/>
    <n v="144063262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09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1:59:32"/>
    <n v="142787877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8T23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2T22:40:07"/>
    <n v="1424587207"/>
    <x v="3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7:31:17"/>
    <n v="1404743477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6:00:00"/>
    <n v="1400512658"/>
    <x v="3209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0:59:00"/>
    <n v="1334442519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19:00:00"/>
    <n v="1405346680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2:05:51"/>
    <n v="1404932751"/>
    <x v="3212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1:19:19"/>
    <n v="1434478759"/>
    <x v="3213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6:55:00"/>
    <n v="1448823673"/>
    <x v="321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0:59:00"/>
    <n v="1438617471"/>
    <x v="32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7:30:00"/>
    <n v="1433934371"/>
    <x v="3216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6:06:24"/>
    <n v="1475672784"/>
    <x v="3217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7:00:00"/>
    <n v="1417132986"/>
    <x v="3218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5:35:47"/>
    <n v="1424043347"/>
    <x v="3219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4:00:00"/>
    <n v="1486411204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09:43:23"/>
    <n v="1433090603"/>
    <x v="3221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4:29:00"/>
    <n v="1443016697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3:02:56"/>
    <n v="143750897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09T22:00:00"/>
    <n v="1479932713"/>
    <x v="322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4:00:00"/>
    <n v="1463145938"/>
    <x v="322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7:00:12"/>
    <n v="1443621612"/>
    <x v="3226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4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1:59:00"/>
    <n v="1447606884"/>
    <x v="3228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0:59:58"/>
    <n v="1413874798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0:59:00"/>
    <n v="1410840126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5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0:59:00"/>
    <n v="1459711917"/>
    <x v="323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2:19:15"/>
    <n v="148589035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6:31:00"/>
    <n v="1483124208"/>
    <x v="3234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1:20:51"/>
    <n v="1464769251"/>
    <x v="3235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5:00:33"/>
    <n v="1480370433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0:59:00"/>
    <n v="1441452184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5:14:58"/>
    <n v="1433160898"/>
    <x v="323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6:59:00"/>
    <n v="1443665293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6:00:00"/>
    <n v="1484843948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3T23:59:00"/>
    <n v="1410421670"/>
    <x v="3241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1:08:12"/>
    <n v="1408558092"/>
    <x v="324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7:00:00"/>
    <n v="1442283562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0:39:42"/>
    <n v="1478018382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19:00:00"/>
    <n v="1431354258"/>
    <x v="324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0:59:00"/>
    <n v="1439551200"/>
    <x v="3246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3:25:12"/>
    <n v="1434104712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3:19:17"/>
    <n v="1425590357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0:55:14"/>
    <n v="1432230914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1:48:44"/>
    <n v="1412617724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0:32:46"/>
    <n v="143231596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4:20:40"/>
    <n v="14706552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0:45:00"/>
    <n v="1471701028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18:03:29"/>
    <n v="1424743409"/>
    <x v="3254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1:26:15"/>
    <n v="141011437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0:59:00"/>
    <n v="1432129577"/>
    <x v="3256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6:25:52"/>
    <n v="1485177952"/>
    <x v="325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4:17:41"/>
    <n v="141815986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0:59:00"/>
    <n v="1472753745"/>
    <x v="3259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0:08:38"/>
    <n v="1445875718"/>
    <x v="326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0:24:36"/>
    <n v="1434475476"/>
    <x v="3261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1:00:00"/>
    <n v="1416555262"/>
    <x v="3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4:00:00"/>
    <n v="1444220588"/>
    <x v="3263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5:00:00"/>
    <n v="1421089938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0:00:00"/>
    <n v="1446570315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4:00:00"/>
    <n v="1431435122"/>
    <x v="3266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1:11:00"/>
    <n v="1434564660"/>
    <x v="3267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4:42:08"/>
    <n v="147069252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4:00:00"/>
    <n v="1431509397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5:47:45"/>
    <n v="143411326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4:29:35"/>
    <n v="141233217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6:00:09"/>
    <n v="1444219209"/>
    <x v="3272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2:00:00"/>
    <n v="1472498042"/>
    <x v="3273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4:00:00"/>
    <n v="1454259272"/>
    <x v="3274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1:30:00"/>
    <n v="1421183271"/>
    <x v="327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0:59:00"/>
    <n v="1456526879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0:23:26"/>
    <n v="141373580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3:21:43"/>
    <n v="1430425303"/>
    <x v="3278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18:27:39"/>
    <n v="1456885659"/>
    <x v="327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5-31T22:00:00"/>
    <n v="1430158198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7:28:25"/>
    <n v="1438561705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1:39:48"/>
    <n v="1458103188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4:00:00"/>
    <n v="1452448298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8T22:59:00"/>
    <n v="1452546853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d v="2017-02-27T22:00:00"/>
    <n v="1485556626"/>
    <x v="3285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3:09:42"/>
    <n v="1468699782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1:00:28"/>
    <n v="14465736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6:00:00"/>
    <n v="1463337315"/>
    <x v="3288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1:50:02"/>
    <n v="1485161402"/>
    <x v="3289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5:21:31"/>
    <n v="1486642891"/>
    <x v="3290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0:59:00"/>
    <n v="1439743900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2:29:08"/>
    <n v="1444069748"/>
    <x v="3292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3:12:32"/>
    <n v="1486030352"/>
    <x v="3293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5:59:14"/>
    <n v="1431867554"/>
    <x v="329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3:37:09"/>
    <n v="1472294229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5:00:00"/>
    <n v="1446401372"/>
    <x v="3296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5:59:00"/>
    <n v="1436380256"/>
    <x v="3297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7:00:00"/>
    <n v="1440370768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5:01:03"/>
    <n v="1442268063"/>
    <x v="3299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0:51:02"/>
    <n v="1428515462"/>
    <x v="330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7-31T23:59:00"/>
    <n v="1466185176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1:26:16"/>
    <n v="147850717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7:38:04"/>
    <n v="142453308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7:59:12"/>
    <n v="1479826752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3:32:28"/>
    <n v="143578274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0:00:00"/>
    <n v="1462252542"/>
    <x v="330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18:22:19"/>
    <n v="146068333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4:02:45"/>
    <n v="1458766965"/>
    <x v="3308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08:36:18"/>
    <n v="147395377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5:17:05"/>
    <n v="1441577825"/>
    <x v="331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0:00:10"/>
    <n v="1442473210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5:00:00"/>
    <n v="1477077946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18:00:00"/>
    <n v="1452664317"/>
    <x v="3313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3:05:00"/>
    <n v="1428733511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0:17:21"/>
    <n v="1459927041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6:54:00"/>
    <n v="1404680075"/>
    <x v="3316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7:57:04"/>
    <n v="1462755424"/>
    <x v="3317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19:30:00"/>
    <n v="1456902893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7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18:05:57"/>
    <n v="14639655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0:59:00"/>
    <n v="1412216665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0:55:00"/>
    <n v="1464653696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1:46:48"/>
    <n v="1472201208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6:59:50"/>
    <n v="146392559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0:51:17"/>
    <n v="142523587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09:08:25"/>
    <n v="1423242505"/>
    <x v="3326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1:59:26"/>
    <n v="1460105966"/>
    <x v="3327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18:00:00"/>
    <n v="1404308883"/>
    <x v="3328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6:00:00"/>
    <n v="1405583108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3:17:48"/>
    <n v="1425331068"/>
    <x v="333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09:44:46"/>
    <n v="144112588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3:38:50"/>
    <n v="140321033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09:14:40"/>
    <n v="1432484080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5:30:22"/>
    <n v="1435667422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6:00:00"/>
    <n v="1404749446"/>
    <x v="3335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1:34:06"/>
    <n v="145742964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4:00:00"/>
    <n v="1411109167"/>
    <x v="333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6:48:00"/>
    <n v="1486129680"/>
    <x v="3338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08:58:38"/>
    <n v="1467129518"/>
    <x v="3339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6:22:34"/>
    <n v="1478906554"/>
    <x v="3340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0:00:00"/>
    <n v="1463771421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1:59:00"/>
    <n v="1425020810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6:18:00"/>
    <n v="1458770384"/>
    <x v="3343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1:48:13"/>
    <n v="1406782093"/>
    <x v="334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7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7:35:10"/>
    <n v="1424306110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4:00:00"/>
    <n v="1461503654"/>
    <x v="3347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0:59:00"/>
    <n v="1459949080"/>
    <x v="3348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0:00:00"/>
    <n v="1463971172"/>
    <x v="3349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6:00:00"/>
    <n v="1445791811"/>
    <x v="335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4:00:00"/>
    <n v="1402910965"/>
    <x v="3351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6:00:00"/>
    <n v="1462492178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6:00:00"/>
    <n v="146106135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1:01:00"/>
    <n v="1443029206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4:17:00"/>
    <n v="1461941527"/>
    <x v="3355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2:34:32"/>
    <n v="1466019272"/>
    <x v="335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3:01:50"/>
    <n v="140429531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1:27:59"/>
    <n v="1413790079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18:22:14"/>
    <n v="1484097734"/>
    <x v="3359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08:59:00"/>
    <n v="1479866343"/>
    <x v="3360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08:59:00"/>
    <n v="1408062990"/>
    <x v="3361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1:55:00"/>
    <n v="1424484717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09:00:00"/>
    <n v="1406831445"/>
    <x v="336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4:00:00"/>
    <n v="1456183649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19:26:32"/>
    <n v="144738159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18:37:17"/>
    <n v="142888903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5:24:54"/>
    <n v="1436307894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4-12-31T22:00:00"/>
    <n v="1416977259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7:59:40"/>
    <n v="147925798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1:00:00"/>
    <n v="1479283285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3:59:25"/>
    <n v="1446670765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1:59:00"/>
    <n v="1407157756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09:00:00"/>
    <n v="1435177840"/>
    <x v="3373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0:33:36"/>
    <n v="1443461616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7:39:33"/>
    <n v="139938717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08:49:54"/>
    <n v="1424796594"/>
    <x v="3376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09:56:00"/>
    <n v="1424280899"/>
    <x v="3377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6:08:00"/>
    <n v="1407400306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6:00:00"/>
    <n v="1439122800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6:52:58"/>
    <n v="1414277578"/>
    <x v="3380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0:26:23"/>
    <n v="1423455983"/>
    <x v="3381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5:59:00"/>
    <n v="1467973256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1:47:00"/>
    <n v="1464979620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0:00:00"/>
    <n v="1444874768"/>
    <x v="3384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3:49:12"/>
    <n v="141565255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08:28:26"/>
    <n v="141502850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1:18:08"/>
    <n v="1415125088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4:04:01"/>
    <n v="143203344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6:31:22"/>
    <n v="1462368682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1:35:45"/>
    <n v="1403721345"/>
    <x v="339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5:28:00"/>
    <n v="1404997548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3:17:35"/>
    <n v="145824585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7:46:00"/>
    <n v="1413065230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7:17:25"/>
    <n v="140387864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1:10:00"/>
    <n v="1431795944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0:59:00"/>
    <n v="1399286589"/>
    <x v="3396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5:00:00"/>
    <n v="1452338929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0:00:00"/>
    <n v="1414605776"/>
    <x v="3398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5:05:25"/>
    <n v="1421964325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5:53:34"/>
    <n v="1405378414"/>
    <x v="3400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0:22:26"/>
    <n v="1436376146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19:31:00"/>
    <n v="1444747843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4:05:24"/>
    <n v="14326383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5:05:02"/>
    <n v="14328147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6:59:00"/>
    <n v="1455063886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4:49:36"/>
    <n v="1401623376"/>
    <x v="340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3:08:09"/>
    <n v="1402049289"/>
    <x v="3407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6:48:24"/>
    <n v="140313530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3:58:00"/>
    <n v="1466710358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0:00:00"/>
    <n v="1462841990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7:32:52"/>
    <n v="1442536372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6:01:02"/>
    <n v="140926686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1:59:00"/>
    <n v="1424280938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0:59:00"/>
    <n v="1478030325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6:30:00"/>
    <n v="1459999656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1:30:00"/>
    <n v="1427363645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7:43:00"/>
    <n v="1410558948"/>
    <x v="3417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3:01:47"/>
    <n v="139828330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4:30:00"/>
    <n v="1458416585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7:00:00"/>
    <n v="1454638202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1:59:23"/>
    <n v="1422903563"/>
    <x v="3421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7:00:00"/>
    <n v="1447594176"/>
    <x v="3422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4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4T23:59:00"/>
    <n v="1421252084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7:48:56"/>
    <n v="1409669336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19:00:00"/>
    <n v="1409620903"/>
    <x v="3426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08:29:12"/>
    <n v="140172295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0:00:00"/>
    <n v="1422983847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7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5:41:41"/>
    <n v="1404168101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0:32:33"/>
    <n v="140579115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5:00:00"/>
    <n v="1452520614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0:00:00"/>
    <n v="1400290255"/>
    <x v="343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2:07:49"/>
    <n v="1402391269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0:00:00"/>
    <n v="1469112493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09:28:00"/>
    <n v="1406811593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0:03:40"/>
    <n v="143741182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4:00:00"/>
    <n v="1428358567"/>
    <x v="3438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1:59:00"/>
    <n v="1452030730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09:15:00"/>
    <n v="1403146628"/>
    <x v="344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3:17:00"/>
    <n v="1445077121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3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5:35:46"/>
    <n v="1407674146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6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5:43:56"/>
    <n v="144318503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5:20:00"/>
    <n v="1421092725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3:20:12"/>
    <n v="14544480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19:51:29"/>
    <n v="1416192689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1:00:00"/>
    <n v="1465607738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08:54:31"/>
    <n v="142280967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0:22:07"/>
    <n v="1427304127"/>
    <x v="3451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0:59:00"/>
    <n v="1404141626"/>
    <x v="3452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6:29:16"/>
    <n v="146594695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09:45:59"/>
    <n v="1404233159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1:00:27"/>
    <n v="1473789627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7-31T23:59:00"/>
    <n v="1404190567"/>
    <x v="3456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1T22:59:00"/>
    <n v="1421081857"/>
    <x v="34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1:27:00"/>
    <n v="1420606303"/>
    <x v="3458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4:31:00"/>
    <n v="1461151860"/>
    <x v="3459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5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0:00:00"/>
    <n v="1475248279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1:00:00"/>
    <n v="1435181628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0:59:00"/>
    <n v="1472594585"/>
    <x v="3463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0:07:17"/>
    <n v="1469329637"/>
    <x v="3464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09:00:00"/>
    <n v="1436972472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6:27:30"/>
    <n v="1455928050"/>
    <x v="3466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d v="2015-03-20T08:07:12"/>
    <n v="142427563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0:00:00"/>
    <n v="1471976529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08:24:05"/>
    <n v="1459265045"/>
    <x v="3469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4:38:00"/>
    <n v="1465345902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3:00:00"/>
    <n v="1405971690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5T22:59:00"/>
    <n v="1413432331"/>
    <x v="3472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3:27:00"/>
    <n v="1425067296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5:02:11"/>
    <n v="146642413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7:00:00"/>
    <n v="1412629704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0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0:00:00"/>
    <n v="1430761243"/>
    <x v="3477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4:00:00"/>
    <n v="1424296822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3:31:20"/>
    <n v="140079068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4:00:00"/>
    <n v="1434440227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1T22:56:28"/>
    <n v="1418709388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1:31:06"/>
    <n v="1402079466"/>
    <x v="3482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09:03:01"/>
    <n v="140181138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1:14:59"/>
    <n v="1463422499"/>
    <x v="3484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09:38:00"/>
    <n v="1451839080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2T23:59:00"/>
    <n v="1430600401"/>
    <x v="3486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5:34:12"/>
    <n v="1432593252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09:00:00"/>
    <n v="1427221560"/>
    <x v="3488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4:00:00"/>
    <n v="1398352531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2:15:24"/>
    <n v="1457982924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7T22:59:44"/>
    <n v="143011438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7:13:17"/>
    <n v="1442794397"/>
    <x v="3492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6T22:11:00"/>
    <n v="1406580436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5T23:00:00"/>
    <n v="1479186575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0:18:00"/>
    <n v="1412360309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3:19:26"/>
    <n v="1470169166"/>
    <x v="349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5:00:00"/>
    <n v="1463852904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4:44:00"/>
    <n v="1459309704"/>
    <x v="3498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6-30T23:59:00"/>
    <n v="1431046325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1:59:00"/>
    <n v="1455919438"/>
    <x v="3500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1:19:55"/>
    <n v="1439835595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0:59:00"/>
    <n v="1456862924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4:28:48"/>
    <n v="1466767728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1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1:00:00"/>
    <n v="1398983245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0:37:20"/>
    <n v="140492744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5:08:57"/>
    <n v="146214053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4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1:55:00"/>
    <n v="1415392666"/>
    <x v="3509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7:54:06"/>
    <n v="1402584846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1:30:00"/>
    <n v="1413406695"/>
    <x v="3511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4:53:12"/>
    <n v="142460959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1:59:00"/>
    <n v="1400725112"/>
    <x v="351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1:59:00"/>
    <n v="1421439552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1:32:51"/>
    <n v="1430505171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0:00:00"/>
    <n v="140719767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4:00:00"/>
    <n v="1401910634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7:21:00"/>
    <n v="1410461299"/>
    <x v="351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7:22:30"/>
    <n v="1422886950"/>
    <x v="3519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6:47:00"/>
    <n v="1439322412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1:40:20"/>
    <n v="1409388020"/>
    <x v="3521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3:06:00"/>
    <n v="1439924246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6:00:00"/>
    <n v="1469871148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1:00:00"/>
    <n v="1409336373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09:00:00"/>
    <n v="1438188106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7T22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0:59:00"/>
    <n v="1434069205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5:01:58"/>
    <n v="1483012918"/>
    <x v="352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18:00:00"/>
    <n v="1434997018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3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08:42:14"/>
    <n v="146470933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0:59:00"/>
    <n v="1409667827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2:16:07"/>
    <n v="1444673767"/>
    <x v="3533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08:00:23"/>
    <n v="1440687623"/>
    <x v="3534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1:00:00"/>
    <n v="1441120910"/>
    <x v="353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4:59:00"/>
    <n v="1448040425"/>
    <x v="3536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0:59:00"/>
    <n v="1413016216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3:05:40"/>
    <n v="1469009140"/>
    <x v="3538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1:08:42"/>
    <n v="1471543722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7:04:51"/>
    <n v="146430749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0:31:15"/>
    <n v="143888227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7:23:42"/>
    <n v="1404915822"/>
    <x v="35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1:07:39"/>
    <n v="143266365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2:57:37"/>
    <n v="142316625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2:22:39"/>
    <n v="1426188159"/>
    <x v="354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0:59:00"/>
    <n v="1426002684"/>
    <x v="3546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0:59:00"/>
    <n v="1461117201"/>
    <x v="3547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18:00:00"/>
    <n v="1455230214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2:27:53"/>
    <n v="143893967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4:26:38"/>
    <n v="1459632398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5:07:00"/>
    <n v="139834217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7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7:00:00"/>
    <n v="1436575280"/>
    <x v="355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0:00:00"/>
    <n v="1421025159"/>
    <x v="3554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4:36:34"/>
    <n v="147678699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08:35:24"/>
    <n v="14031057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4T23:38:31"/>
    <n v="1396334311"/>
    <x v="3557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4:00:00"/>
    <n v="1431718575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1:58:00"/>
    <n v="1436408308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19:45:00"/>
    <n v="1429651266"/>
    <x v="356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1:36:00"/>
    <n v="1437236378"/>
    <x v="3561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5:00:00"/>
    <n v="1457115427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2:00:00"/>
    <n v="1467648456"/>
    <x v="356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09:00:00"/>
    <n v="1440082649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0:50:08"/>
    <n v="1417456208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5:11:23"/>
    <n v="1419423083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2:27:24"/>
    <n v="1431372444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0:46:34"/>
    <n v="140838399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09:31:36"/>
    <n v="1418142696"/>
    <x v="3569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0:00:00"/>
    <n v="1417593483"/>
    <x v="3570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3:36:53"/>
    <n v="141210941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6:41:22"/>
    <n v="143230208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3:00:46"/>
    <n v="1412845246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6:37:28"/>
    <n v="1413326248"/>
    <x v="357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0:59:00"/>
    <n v="1468176527"/>
    <x v="3575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7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5T23:28:00"/>
    <n v="1427741583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0:36:17"/>
    <n v="1459445777"/>
    <x v="3578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0:17:36"/>
    <n v="145685625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1:59:00"/>
    <n v="1421900022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4:18:30"/>
    <n v="140550951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19:18:02"/>
    <n v="145861308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2:13:25"/>
    <n v="1455790405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0:35:44"/>
    <n v="1434180944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0:11:30"/>
    <n v="1416589890"/>
    <x v="3585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09:44:30"/>
    <n v="1469465070"/>
    <x v="358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2:00:00"/>
    <n v="1463144254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6:00:00"/>
    <n v="1428436410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08:32:27"/>
    <n v="1430494347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1:00:34"/>
    <n v="1411200034"/>
    <x v="3590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1:59:00"/>
    <n v="1419979544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1:59:00"/>
    <n v="1418673307"/>
    <x v="3592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3:26:00"/>
    <n v="1417469639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18:36:22"/>
    <n v="1470792982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2T23:59:00"/>
    <n v="1423959123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0:09:42"/>
    <n v="14072585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2T22:59:00"/>
    <n v="1455717790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1:59:00"/>
    <n v="1408129822"/>
    <x v="3598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7:00:00"/>
    <n v="1438715077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3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6:58:02"/>
    <n v="1418860682"/>
    <x v="360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4:27:59"/>
    <n v="1458336479"/>
    <x v="360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4:44:40"/>
    <n v="1444164280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8T23:59:00"/>
    <n v="1461370956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2:02:06"/>
    <n v="145279812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7:30:57"/>
    <n v="1468593057"/>
    <x v="360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7:00:00"/>
    <n v="1448924882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7:00:00"/>
    <n v="146341809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5:48:05"/>
    <n v="1456789685"/>
    <x v="3609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3:22:16"/>
    <n v="1437214936"/>
    <x v="361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1:53:21"/>
    <n v="142589120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0:26:51"/>
    <n v="1401470811"/>
    <x v="3612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7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18:00:16"/>
    <n v="1432083616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7:14:56"/>
    <n v="1447164896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4:47:44"/>
    <n v="1424213264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7:00:00"/>
    <n v="1486996729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08:04:10"/>
    <n v="143075185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5:00:00"/>
    <n v="1476760226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1:00:00"/>
    <n v="1422916261"/>
    <x v="362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4:00:00"/>
    <n v="1473200844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0:23:00"/>
    <n v="1409030371"/>
    <x v="3622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0:00:00"/>
    <n v="140484127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1:34:50"/>
    <n v="146679329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08:39:37"/>
    <n v="1433259577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09:00:57"/>
    <n v="1406390457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0:59:00"/>
    <n v="1459446487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3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0:00:00"/>
    <n v="1457403364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4:19:50"/>
    <n v="14147003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0:59:00"/>
    <n v="1409335497"/>
    <x v="3631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5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18:00:00"/>
    <n v="1475765867"/>
    <x v="3633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0:59:00"/>
    <n v="1480219174"/>
    <x v="36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4:11:16"/>
    <n v="145859467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09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09:48:55"/>
    <n v="1417538935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08:08:52"/>
    <n v="142427573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08:11:00"/>
    <n v="1470672906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1:45:30"/>
    <n v="1428691530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4T22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0:00:00"/>
    <n v="1445369727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1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1:59:00"/>
    <n v="1454996887"/>
    <x v="3644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7:17:18"/>
    <n v="147717823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6:30:00"/>
    <n v="1431770802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0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0:00:45"/>
    <n v="1409900445"/>
    <x v="364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0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4:29:44"/>
    <n v="145259818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08:59:00"/>
    <n v="1404833442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0:59:00"/>
    <n v="1471188502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1:43:27"/>
    <n v="1436172207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0:00:00"/>
    <n v="1457690386"/>
    <x v="3654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7T23:59:00"/>
    <n v="1434654998"/>
    <x v="365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5:59:00"/>
    <n v="1483393836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4:42:00"/>
    <n v="1462806419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0:59:00"/>
    <n v="140027258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7:39:00"/>
    <n v="1424414350"/>
    <x v="3659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4:08:45"/>
    <n v="141720892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1:00:00"/>
    <n v="1458336672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1:16:54"/>
    <n v="142518701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4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5T22:58:09"/>
    <n v="1464847089"/>
    <x v="3664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2:54:00"/>
    <n v="1445109822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0:00:00"/>
    <n v="1404337382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6:16:59"/>
    <n v="1434669419"/>
    <x v="3667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1:33:00"/>
    <n v="1435670452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09:12:17"/>
    <n v="1431447137"/>
    <x v="3669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6:00:00"/>
    <n v="1431951611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0:59:00"/>
    <n v="1404140667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5:43:04"/>
    <n v="1409179384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5:52:00"/>
    <n v="1412233497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3:57:09"/>
    <n v="146775222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6:00:00"/>
    <n v="1462285182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2:34:44"/>
    <n v="1408995284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0:59:00"/>
    <n v="1402580818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5:44:58"/>
    <n v="1430052298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1:59:00"/>
    <n v="1401214581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3:53:54"/>
    <n v="147385043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08:38:10"/>
    <n v="1452008290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5T23:59:00"/>
    <n v="1399998418"/>
    <x v="3682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19:48:16"/>
    <n v="1474339696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1:19:46"/>
    <n v="1438575586"/>
    <x v="3684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4:00:00"/>
    <n v="1398348859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0:59:00"/>
    <n v="1439567660"/>
    <x v="3686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6T22:14:15"/>
    <n v="140125405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1:53:24"/>
    <n v="1404932004"/>
    <x v="3688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5:25:00"/>
    <n v="1432410639"/>
    <x v="368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08:21:23"/>
    <n v="141450608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1:59:00"/>
    <n v="1421426929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7:00:00"/>
    <n v="1410304179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5:30:00"/>
    <n v="1446352529"/>
    <x v="3693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19:00:00"/>
    <n v="1461985967"/>
    <x v="3694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3:53:30"/>
    <n v="1419281610"/>
    <x v="369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7:48:36"/>
    <n v="141865491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4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2:21:27"/>
    <n v="1454354487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7:26:56"/>
    <n v="141079121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09:00:00"/>
    <n v="1409493800"/>
    <x v="37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5:59:53"/>
    <n v="1430830793"/>
    <x v="3701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5:59:00"/>
    <n v="1464958484"/>
    <x v="370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2T23:59:00"/>
    <n v="1467720388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09:33:14"/>
    <n v="1459528394"/>
    <x v="370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1:00:00"/>
    <n v="1401714114"/>
    <x v="3705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4:55:49"/>
    <n v="14092629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1T22:26:00"/>
    <n v="1467335378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0:24:46"/>
    <n v="140323468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09:59:06"/>
    <n v="1401123546"/>
    <x v="3709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6:49:48"/>
    <n v="1425908988"/>
    <x v="371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09:00:00"/>
    <n v="1400606573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0T23:59:00"/>
    <n v="1431230867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0:42:46"/>
    <n v="1463334166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0:59:00"/>
    <n v="1429881667"/>
    <x v="3714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5:52:00"/>
    <n v="1422834819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4:18:29"/>
    <n v="1450819109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3:47:29"/>
    <n v="142852604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0:11:15"/>
    <n v="1422465075"/>
    <x v="3718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0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6:50:06"/>
    <n v="1433980206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6:28:04"/>
    <n v="1413412084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5:59:00"/>
    <n v="1452614847"/>
    <x v="372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2:04:22"/>
    <n v="1414778662"/>
    <x v="372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6:00:00"/>
    <n v="1459856860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4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4:00:00"/>
    <n v="1459567371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1:55:00"/>
    <n v="1474273294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1:06:16"/>
    <n v="1437365176"/>
    <x v="3728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0:55:12"/>
    <n v="14231985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09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0:23:00"/>
    <n v="1418234646"/>
    <x v="373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5:00:00"/>
    <n v="1416932133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5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4:38:16"/>
    <n v="142740589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09:38:09"/>
    <n v="143023908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1:00:00"/>
    <n v="1423847093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1T23:59:00"/>
    <n v="1445358903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5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3:47:48"/>
    <n v="1467024468"/>
    <x v="3739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18:53:58"/>
    <n v="1405217355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5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5T22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0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0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09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2:20:39"/>
    <n v="14733264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5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5T22:59:00"/>
    <n v="1453827436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0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0:59:00"/>
    <n v="1421105608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6:51:13"/>
    <n v="1454460673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4:00:00"/>
    <n v="1473189335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7:00:00"/>
    <n v="1430768800"/>
    <x v="3753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1:59:00"/>
    <n v="1403125737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3:48:27"/>
    <n v="1458161307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2:33:18"/>
    <n v="1399923198"/>
    <x v="3756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3:25:15"/>
    <n v="14157375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8T22:00:00"/>
    <n v="1397819938"/>
    <x v="37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19:35:53"/>
    <n v="1435372553"/>
    <x v="3759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5:36:26"/>
    <n v="1397133386"/>
    <x v="3760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6:00:00"/>
    <n v="1434625937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2:31:29"/>
    <n v="1436383889"/>
    <x v="3762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0:00:26"/>
    <n v="14253192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7:36:00"/>
    <n v="1462824832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1:38:02"/>
    <n v="1404153482"/>
    <x v="3765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1:00:45"/>
    <n v="1401336045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1:59:00"/>
    <n v="1423960097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0:28:10"/>
    <n v="1400002090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7:21:19"/>
    <n v="145813807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5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7:00:00"/>
    <n v="1462307652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8T23:00:00"/>
    <n v="1478616506"/>
    <x v="377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19:08:00"/>
    <n v="1476317247"/>
    <x v="3773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2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1:00:00"/>
    <n v="1426199843"/>
    <x v="377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18:00:00"/>
    <n v="1403599778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1:00:00"/>
    <n v="1409884821"/>
    <x v="3777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2:39:40"/>
    <n v="1418758780"/>
    <x v="3778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09:39:00"/>
    <n v="1456421940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3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4:11:25"/>
    <n v="140805068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6:00:00"/>
    <n v="1466887297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09:00:00"/>
    <n v="1455938520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6:32:12"/>
    <n v="146560153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3:03:00"/>
    <n v="1467040769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7:54:35"/>
    <n v="1461718475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0:59:00"/>
    <n v="1434113406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09:18:00"/>
    <n v="1448469719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2:10:18"/>
    <n v="14316306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0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09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3:43:42"/>
    <n v="143436502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5:32:09"/>
    <n v="141695472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6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5:30:00"/>
    <n v="143704249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7:42:36"/>
    <n v="1479170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4:09:25"/>
    <n v="1426972165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0:20:48"/>
    <n v="14050992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5:20:43"/>
    <n v="14551428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1:59:00"/>
    <n v="1418146883"/>
    <x v="3800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09:13:36"/>
    <n v="1417536816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0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6:19:28"/>
    <n v="145454156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0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4:17:20"/>
    <n v="1406668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8T23:13:01"/>
    <n v="140229438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4:48:59"/>
    <n v="1427492939"/>
    <x v="380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2:53:39"/>
    <n v="142477521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6:00:00"/>
    <n v="1402403907"/>
    <x v="3809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2:22:38"/>
    <n v="1424377358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4:00:00"/>
    <n v="1461769373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0:59:00"/>
    <n v="1429120908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4:43:00"/>
    <n v="1462603021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0:59:00"/>
    <n v="1424727712"/>
    <x v="3814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6:00:00"/>
    <n v="1437545657"/>
    <x v="38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09:33:43"/>
    <n v="1403022823"/>
    <x v="3816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0:59:00"/>
    <n v="1444236216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2:13:02"/>
    <n v="142359918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4:02:00"/>
    <n v="1435554104"/>
    <x v="3819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08:38:37"/>
    <n v="143351871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1:20:07"/>
    <n v="1449116407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5:59:00"/>
    <n v="1448136417"/>
    <x v="3822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0:59:00"/>
    <n v="1434405044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6:41:00"/>
    <n v="1469026903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18:40:14"/>
    <n v="1432690814"/>
    <x v="382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3:09:54"/>
    <n v="142840139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7:00:00"/>
    <n v="1422656201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6:39:47"/>
    <n v="141484558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3:46:11"/>
    <n v="1470948371"/>
    <x v="3829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0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4:22:25"/>
    <n v="1413404545"/>
    <x v="3831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19:45:35"/>
    <n v="1452048335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2:09:00"/>
    <n v="1416516972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3:41:07"/>
    <n v="1432032067"/>
    <x v="3834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5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1:09:00"/>
    <n v="1467497652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1:22:38"/>
    <n v="1432837358"/>
    <x v="3837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0:03:29"/>
    <n v="142972220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0:25:24"/>
    <n v="1433042724"/>
    <x v="3839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08:50:29"/>
    <n v="14570238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1:51:27"/>
    <n v="140069828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4:50:52"/>
    <n v="13972170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18:44:24"/>
    <n v="139942706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2T23:59:00"/>
    <n v="1399474134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08:02:54"/>
    <n v="1441119774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3T23:59:00"/>
    <n v="1409721542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8T22:23:11"/>
    <n v="1433395391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2:36:29"/>
    <n v="144260498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1:24:44"/>
    <n v="1431455084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19:59:03"/>
    <n v="141748914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3:32:59"/>
    <n v="143453717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0:34:36"/>
    <n v="142527087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3:09:38"/>
    <n v="1406578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4:14:18"/>
    <n v="142861405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5:17:51"/>
    <n v="142481987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09:50:03"/>
    <n v="14232450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0:12:00"/>
    <n v="140492769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4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4:00:00"/>
    <n v="1401485207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08:51:50"/>
    <n v="140526671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d v="2014-11-12T14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09:59:00"/>
    <n v="1472451356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09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5:24:14"/>
    <n v="144520345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29T22:30:00"/>
    <n v="1405957098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0:29:00"/>
    <n v="1454453021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2:32:19"/>
    <n v="146368633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08:50:05"/>
    <n v="14080314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0:11:00"/>
    <n v="1423761792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1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0:44:10"/>
    <n v="148562905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0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09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18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3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7:58:48"/>
    <n v="145183312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09:15:52"/>
    <n v="14786217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0:59:00"/>
    <n v="1433014746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3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6:00:00"/>
    <n v="1403724820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7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6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7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0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5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0T22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5:00:00"/>
    <n v="1426538129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6:05:58"/>
    <n v="148552235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6:26:00"/>
    <n v="1417651630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1:12:24"/>
    <n v="143447834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1:59:00"/>
    <n v="1424488244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0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6-30T23:00:00"/>
    <n v="140060084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1:59:00"/>
    <n v="1478386812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7T23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1:36:18"/>
    <n v="140177017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3:58:03"/>
    <n v="141815868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09:00:00"/>
    <n v="143635527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1:36:01"/>
    <n v="140614056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19:13:11"/>
    <n v="143139679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2:49:59"/>
    <n v="144709859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5:14:02"/>
    <n v="147696204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2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4T22:04:00"/>
    <n v="142786620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6:00:00"/>
    <n v="1430405903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6:25:00"/>
    <n v="1432072893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3:08:00"/>
    <n v="1411587606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0:14:56"/>
    <n v="140530769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1:37:22"/>
    <n v="140783264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1:09:57"/>
    <n v="1439057397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3:29:37"/>
    <n v="1414438177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1:35:00"/>
    <n v="142475933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29T23:04:09"/>
    <n v="144626784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5:59:00"/>
    <n v="1429558756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6:38:29"/>
    <n v="146223230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4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5:39:21"/>
    <n v="140784716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09:00:00"/>
    <n v="1406131023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7:00:00"/>
    <n v="1450628773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3:17:40"/>
    <n v="147643666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1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6:00:00"/>
    <n v="1421432810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6:31:11"/>
    <n v="1426203071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6:02:02"/>
    <n v="140123172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3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19:02:28"/>
    <n v="141705374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8T23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1:59:00"/>
    <n v="1442593427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2:51:05"/>
    <n v="1471636265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3-31T23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0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0:02:44"/>
    <n v="14555089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7:43:00"/>
    <n v="1466205262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6:00:00"/>
    <n v="1439827639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08:45:46"/>
    <n v="14387895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0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08:09:20"/>
    <n v="146583056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4:44:14"/>
    <n v="143276305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1:30:00"/>
    <n v="1412328979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4:49:11"/>
    <n v="141631135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18:00:00"/>
    <n v="1414505137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4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09:50:00"/>
    <n v="1443811268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08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2:14:28"/>
    <n v="142912526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1:00:00"/>
    <n v="1422388822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0:25:44"/>
    <n v="14727867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0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19:53:41"/>
    <n v="142103122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1:35:00"/>
    <n v="145762868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1:49:02"/>
    <n v="14571209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1:58:10"/>
    <n v="144070189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6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08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4:22:21"/>
    <n v="1446150141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7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6:25:54"/>
    <n v="14640459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7:00:00"/>
    <n v="1403822912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1:55:56"/>
    <n v="1409338556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3:17:36"/>
    <n v="144926025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4:23:30"/>
    <n v="139768341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7:54:54"/>
    <n v="144656249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1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09:19:46"/>
    <n v="142427998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1:39:40"/>
    <n v="145542838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19:59:00"/>
    <n v="1402506278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5T23:58:27"/>
    <n v="148619150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2:34:33"/>
    <n v="145876167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0:55:00"/>
    <n v="1471638646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3:43:31"/>
    <n v="145833381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5:52:06"/>
    <n v="140335512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18:37:14"/>
    <n v="1418002634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1:00:00"/>
    <n v="1460219110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6:07:28"/>
    <n v="146228084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3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0:00:00"/>
    <n v="1405024561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1:55:32"/>
    <n v="14666217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08:25:53"/>
    <n v="14175339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3:00:00"/>
    <n v="1425678057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7:22:27"/>
    <n v="140197814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1:19:09"/>
    <n v="146354514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2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19T23:59:00"/>
    <n v="1397854356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7:00:00"/>
    <n v="1412809644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4:05:00"/>
    <n v="1454173120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6:04:00"/>
    <n v="1460034594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5:11:30"/>
    <n v="139941429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18:56:53"/>
    <n v="143951741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1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09:08:13"/>
    <n v="145434289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08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6:34:19"/>
    <n v="1444689259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3:45:12"/>
    <n v="1428957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2:21:30"/>
    <n v="140316969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4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09:04:00"/>
    <n v="1415341464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1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5:07:06"/>
    <n v="1424992026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2:51:49"/>
    <n v="1406058798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7:29:18"/>
    <n v="145745095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2:00:00"/>
    <n v="1486681708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18:02:41"/>
    <n v="140918776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7:05:47"/>
    <n v="14214171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0:54:17"/>
    <n v="141014845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2:23:05"/>
    <n v="140864898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1:33:07"/>
    <n v="145348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09:28:00"/>
    <n v="1406572381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6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09:49:20"/>
    <n v="140682536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1:29:26"/>
    <n v="1412879366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6:04:38"/>
    <n v="141985827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6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0:13:43"/>
    <n v="142147882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4T22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1:44:23"/>
    <n v="1434739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3:56:40"/>
    <n v="140839540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09:07:54"/>
    <n v="140725487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4:51:48"/>
    <n v="147328510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09:28:00"/>
    <n v="1455725596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0:34:59"/>
    <n v="142457969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4:52:38"/>
    <n v="140917635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19:54:00"/>
    <n v="1418824867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5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09:04:57"/>
    <n v="143844509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5T22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09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18:00:00"/>
    <n v="1486077481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5:31:40"/>
    <n v="139941550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7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1:49:00"/>
    <n v="1452008599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08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3:25:16"/>
    <n v="14450235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2:00:00"/>
    <n v="1472711224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4:44:10"/>
    <n v="142550905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4:11:27"/>
    <n v="141133388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5:30:00"/>
    <n v="1402784964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7:25:00"/>
    <n v="1462585315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2:10:10"/>
    <n v="14083890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1-30T22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0:00:00"/>
    <n v="1432100004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4:22:34"/>
    <n v="146797695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2:16:00"/>
    <n v="1419213664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5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09T22:00:00"/>
    <n v="1426050982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1:49:49"/>
    <n v="1406004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08:36:50"/>
    <n v="1411400210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18:00:00"/>
    <n v="1418862743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4:13:07"/>
    <n v="145735278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6:00:15"/>
    <n v="14343228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08:16:31"/>
    <n v="141148539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8T23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4:05:16"/>
    <n v="14080503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3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1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08:33:51"/>
    <n v="140060003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2:59:00"/>
    <n v="1465856639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6:00:00"/>
    <n v="1446506080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0:59:00"/>
    <n v="1458178044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0:00:00"/>
    <n v="1408116152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09:00:00"/>
    <n v="1400604056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19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0:44:28"/>
    <n v="1464889468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09:21:24"/>
    <n v="140129408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7:07:06"/>
    <n v="1427724426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5:50:11"/>
    <n v="14052918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7:56:28"/>
    <n v="146102738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19:49:10"/>
    <n v="143995255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6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5:00:00"/>
    <n v="1421596356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0:00:00"/>
    <n v="142237442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2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1:35:11"/>
    <n v="14034621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1:00:00"/>
    <n v="1426407426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7:16:15"/>
    <n v="144413737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0:28:00"/>
    <n v="1400547969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2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0:03:14"/>
    <n v="147974779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1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5:32:01"/>
    <n v="146378352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1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5:57:05"/>
    <n v="142323102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6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1:16:56"/>
    <n v="145020341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3:28:26"/>
    <n v="147341690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0:59:00"/>
    <n v="1424701775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1:00:00"/>
    <n v="1445985299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0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3:26:00"/>
    <n v="1418827324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0:35:00"/>
    <n v="1430242488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08:00:00"/>
    <n v="1437754137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5:09:11"/>
    <n v="141881815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0:40:47"/>
    <n v="14230248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2:34:53"/>
    <n v="143508809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1:59:00"/>
    <n v="141014190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7:45:50"/>
    <n v="14795163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1:51:00"/>
    <n v="1484484219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6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0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3:24:33"/>
    <n v="146895987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19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4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3:21:13"/>
    <n v="1460751673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1:32:00"/>
    <n v="1435953566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6T23:40:34"/>
    <n v="1474958434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7:15:09"/>
    <n v="14798601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18:00:00"/>
    <n v="1424221866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5:00:01"/>
    <n v="14096088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2T22:00:00"/>
    <n v="1485909937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6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08:02:31"/>
    <n v="146392935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0:15:40"/>
    <n v="1422155740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7:00:00"/>
    <n v="1454280186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7T23:34:00"/>
    <n v="1450619123"/>
    <x v="411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F442A1-9BBE-004F-B733-ADDFB26AB598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EA3902-FA8A-E54C-A5A9-90B38FEC8CDD}" name="PivotTable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ED05B-ADA3-F74D-895C-5E7173AAE059}" name="PivotTable7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D4A10-EBA6-4741-B1AA-6C653BF128A3}">
  <dimension ref="A1:F14"/>
  <sheetViews>
    <sheetView tabSelected="1" workbookViewId="0">
      <selection activeCell="N38" sqref="N3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8323</v>
      </c>
    </row>
    <row r="3" spans="1:6" x14ac:dyDescent="0.2">
      <c r="A3" s="5" t="s">
        <v>8322</v>
      </c>
      <c r="B3" s="5" t="s">
        <v>8321</v>
      </c>
    </row>
    <row r="4" spans="1:6" x14ac:dyDescent="0.2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6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6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6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6" t="s">
        <v>8314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6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6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21B73-7040-1345-B5FD-442BC4A18755}">
  <dimension ref="A1:H13"/>
  <sheetViews>
    <sheetView workbookViewId="0">
      <selection activeCell="M21" sqref="M21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4.83203125" bestFit="1" customWidth="1"/>
    <col min="5" max="5" width="11.83203125" bestFit="1" customWidth="1"/>
    <col min="6" max="6" width="18" style="11" bestFit="1" customWidth="1"/>
    <col min="7" max="7" width="14.6640625" style="11" bestFit="1" customWidth="1"/>
    <col min="8" max="8" width="20.33203125" style="11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1" t="s">
        <v>8385</v>
      </c>
      <c r="G1" s="11" t="s">
        <v>8386</v>
      </c>
      <c r="H1" s="11" t="s">
        <v>8387</v>
      </c>
    </row>
    <row r="2" spans="1:8" x14ac:dyDescent="0.2">
      <c r="A2" t="s">
        <v>8388</v>
      </c>
      <c r="B2">
        <f>COUNTIFS(Sheet1!$D:$D,"&lt;1000",Sheet1!$F:$F,"=successful")</f>
        <v>322</v>
      </c>
      <c r="C2">
        <f>COUNTIFS(Sheet1!$D:$D,"&lt;1000",Sheet1!$F:$F,"=failed")</f>
        <v>113</v>
      </c>
      <c r="D2">
        <f>COUNTIFS(Sheet1!$D:$D,"&lt;1000",Sheet1!$F:$F,"=canceled")</f>
        <v>18</v>
      </c>
      <c r="E2">
        <f>SUM(B2:D2)</f>
        <v>453</v>
      </c>
      <c r="F2" s="12">
        <f>(B2/$E2)</f>
        <v>0.71081677704194257</v>
      </c>
      <c r="G2" s="12">
        <f t="shared" ref="G2:H13" si="0">(C2/$E2)</f>
        <v>0.24944812362030905</v>
      </c>
      <c r="H2" s="12">
        <f t="shared" si="0"/>
        <v>3.9735099337748346E-2</v>
      </c>
    </row>
    <row r="3" spans="1:8" x14ac:dyDescent="0.2">
      <c r="A3" t="s">
        <v>8389</v>
      </c>
      <c r="B3">
        <f>COUNTIFS(Sheet1!$D:$D,"&gt;=1000",Sheet1!$D:$D,"&lt;4999",Sheet1!$F:$F,"=successful")</f>
        <v>931</v>
      </c>
      <c r="C3">
        <f>COUNTIFS(Sheet1!$D:$D,"&gt;=1000",Sheet1!$D:$D,"&lt;4999",Sheet1!$F:$F,"=failed")</f>
        <v>420</v>
      </c>
      <c r="D3">
        <f>COUNTIFS(Sheet1!$D:$D,"&gt;=1000",Sheet1!$D:$D,"&lt;4999",Sheet1!$F:$F,"=canceled")</f>
        <v>60</v>
      </c>
      <c r="E3">
        <f t="shared" ref="E3:E13" si="1">SUM(B3:D3)</f>
        <v>1411</v>
      </c>
      <c r="F3" s="12">
        <f t="shared" ref="F3:F13" si="2">(B3/$E3)</f>
        <v>0.65981573352232459</v>
      </c>
      <c r="G3" s="12">
        <f t="shared" si="0"/>
        <v>0.297661233167966</v>
      </c>
      <c r="H3" s="12">
        <f t="shared" si="0"/>
        <v>4.2523033309709427E-2</v>
      </c>
    </row>
    <row r="4" spans="1:8" x14ac:dyDescent="0.2">
      <c r="A4" t="s">
        <v>8390</v>
      </c>
      <c r="B4">
        <f>COUNTIFS(Sheet1!$D:$D,"&gt;=5000",Sheet1!$D:$D,"&lt;9999",Sheet1!$F:$F,"=successful")</f>
        <v>380</v>
      </c>
      <c r="C4">
        <f>COUNTIFS(Sheet1!$D:$D,"&gt;=5000",Sheet1!$D:$D,"&lt;9999",Sheet1!$F:$F,"=failed")</f>
        <v>282</v>
      </c>
      <c r="D4">
        <f>COUNTIFS(Sheet1!$D:$D,"&gt;=5000",Sheet1!$D:$D,"&lt;9999",Sheet1!$F:$F,"=canceled")</f>
        <v>51</v>
      </c>
      <c r="E4">
        <f t="shared" si="1"/>
        <v>713</v>
      </c>
      <c r="F4" s="12">
        <f t="shared" si="2"/>
        <v>0.53295932678821878</v>
      </c>
      <c r="G4" s="12">
        <f t="shared" si="0"/>
        <v>0.39551192145862551</v>
      </c>
      <c r="H4" s="12">
        <f t="shared" si="0"/>
        <v>7.1528751753155678E-2</v>
      </c>
    </row>
    <row r="5" spans="1:8" x14ac:dyDescent="0.2">
      <c r="A5" t="s">
        <v>8391</v>
      </c>
      <c r="B5">
        <f>COUNTIFS(Sheet1!$D:$D,"&gt;=10000",Sheet1!$D:$D,"&lt;14999",Sheet1!$F:$F,"=successful")</f>
        <v>168</v>
      </c>
      <c r="C5">
        <f>COUNTIFS(Sheet1!$D:$D,"&gt;=10000",Sheet1!$D:$D,"&lt;14999",Sheet1!$F:$F,"=failed")</f>
        <v>144</v>
      </c>
      <c r="D5">
        <f>COUNTIFS(Sheet1!$D:$D,"&gt;=10000",Sheet1!$D:$D,"&lt;14999",Sheet1!$F:$F,"=canceled")</f>
        <v>40</v>
      </c>
      <c r="E5">
        <f t="shared" si="1"/>
        <v>352</v>
      </c>
      <c r="F5" s="12">
        <f t="shared" si="2"/>
        <v>0.47727272727272729</v>
      </c>
      <c r="G5" s="12">
        <f t="shared" si="0"/>
        <v>0.40909090909090912</v>
      </c>
      <c r="H5" s="12">
        <f t="shared" si="0"/>
        <v>0.11363636363636363</v>
      </c>
    </row>
    <row r="6" spans="1:8" x14ac:dyDescent="0.2">
      <c r="A6" t="s">
        <v>8392</v>
      </c>
      <c r="B6">
        <f>COUNTIFS(Sheet1!$D:$D,"&gt;=15000",Sheet1!$D:$D,"&lt;19999",Sheet1!$F:$F,"=successful")</f>
        <v>94</v>
      </c>
      <c r="C6">
        <f>COUNTIFS(Sheet1!$D:$D,"&gt;=15000",Sheet1!$D:$D,"&lt;19999",Sheet1!$F:$F,"=failed")</f>
        <v>90</v>
      </c>
      <c r="D6">
        <f>COUNTIFS(Sheet1!$D:$D,"&gt;=15000",Sheet1!$D:$D,"&lt;19999",Sheet1!$F:$F,"=canceled")</f>
        <v>17</v>
      </c>
      <c r="E6">
        <f t="shared" si="1"/>
        <v>201</v>
      </c>
      <c r="F6" s="12">
        <f t="shared" si="2"/>
        <v>0.46766169154228854</v>
      </c>
      <c r="G6" s="12">
        <f t="shared" si="0"/>
        <v>0.44776119402985076</v>
      </c>
      <c r="H6" s="12">
        <f t="shared" si="0"/>
        <v>8.45771144278607E-2</v>
      </c>
    </row>
    <row r="7" spans="1:8" x14ac:dyDescent="0.2">
      <c r="A7" t="s">
        <v>8393</v>
      </c>
      <c r="B7">
        <f>COUNTIFS(Sheet1!$D:$D,"&gt;=20000",Sheet1!$D:$D,"&lt;24999",Sheet1!$F:$F,"=successful")</f>
        <v>62</v>
      </c>
      <c r="C7">
        <f>COUNTIFS(Sheet1!$D:$D,"&gt;=20000",Sheet1!$D:$D,"&lt;24999",Sheet1!$F:$F,"=failed")</f>
        <v>72</v>
      </c>
      <c r="D7">
        <f>COUNTIFS(Sheet1!$D:$D,"&gt;=20000",Sheet1!$D:$D,"&lt;24999",Sheet1!$F:$F,"=canceled")</f>
        <v>14</v>
      </c>
      <c r="E7">
        <f t="shared" si="1"/>
        <v>148</v>
      </c>
      <c r="F7" s="12">
        <f t="shared" si="2"/>
        <v>0.41891891891891891</v>
      </c>
      <c r="G7" s="12">
        <f t="shared" si="0"/>
        <v>0.48648648648648651</v>
      </c>
      <c r="H7" s="12">
        <f t="shared" si="0"/>
        <v>9.45945945945946E-2</v>
      </c>
    </row>
    <row r="8" spans="1:8" x14ac:dyDescent="0.2">
      <c r="A8" t="s">
        <v>8394</v>
      </c>
      <c r="B8">
        <f>COUNTIFS(Sheet1!$D:$D,"&gt;=25000",Sheet1!$D:$D,"&lt;29999",Sheet1!$F:$F,"=successful")</f>
        <v>55</v>
      </c>
      <c r="C8">
        <f>COUNTIFS(Sheet1!$D:$D,"&gt;=25000",Sheet1!$D:$D,"&lt;29999",Sheet1!$F:$F,"=failed")</f>
        <v>64</v>
      </c>
      <c r="D8">
        <f>COUNTIFS(Sheet1!$D:$D,"&gt;=25000",Sheet1!$D:$D,"&lt;29999",Sheet1!$F:$F,"=canceled")</f>
        <v>18</v>
      </c>
      <c r="E8">
        <f t="shared" si="1"/>
        <v>137</v>
      </c>
      <c r="F8" s="12">
        <f t="shared" si="2"/>
        <v>0.40145985401459855</v>
      </c>
      <c r="G8" s="12">
        <f t="shared" si="0"/>
        <v>0.46715328467153283</v>
      </c>
      <c r="H8" s="12">
        <f t="shared" si="0"/>
        <v>0.13138686131386862</v>
      </c>
    </row>
    <row r="9" spans="1:8" x14ac:dyDescent="0.2">
      <c r="A9" t="s">
        <v>8395</v>
      </c>
      <c r="B9">
        <f>COUNTIFS(Sheet1!$D:$D,"&gt;=30000",Sheet1!$D:$D,"&lt;34999",Sheet1!$F:$F,"=successful")</f>
        <v>32</v>
      </c>
      <c r="C9">
        <f>COUNTIFS(Sheet1!$D:$D,"&gt;=30000",Sheet1!$D:$D,"&lt;34999",Sheet1!$F:$F,"=failed")</f>
        <v>37</v>
      </c>
      <c r="D9">
        <f>COUNTIFS(Sheet1!$D:$D,"&gt;=30000",Sheet1!$D:$D,"&lt;34999",Sheet1!$F:$F,"=canceled")</f>
        <v>13</v>
      </c>
      <c r="E9">
        <f t="shared" si="1"/>
        <v>82</v>
      </c>
      <c r="F9" s="12">
        <f t="shared" si="2"/>
        <v>0.3902439024390244</v>
      </c>
      <c r="G9" s="12">
        <f t="shared" si="0"/>
        <v>0.45121951219512196</v>
      </c>
      <c r="H9" s="12">
        <f t="shared" si="0"/>
        <v>0.15853658536585366</v>
      </c>
    </row>
    <row r="10" spans="1:8" x14ac:dyDescent="0.2">
      <c r="A10" t="s">
        <v>8396</v>
      </c>
      <c r="B10">
        <f>COUNTIFS(Sheet1!$D:$D,"&gt;=35000",Sheet1!$D:$D,"&lt;39999",Sheet1!$F:$F,"=successful")</f>
        <v>26</v>
      </c>
      <c r="C10">
        <f>COUNTIFS(Sheet1!$D:$D,"&gt;=35000",Sheet1!$D:$D,"&lt;39999",Sheet1!$F:$F,"=failed")</f>
        <v>22</v>
      </c>
      <c r="D10">
        <f>COUNTIFS(Sheet1!$D:$D,"&gt;=35000",Sheet1!$D:$D,"&lt;39999",Sheet1!$F:$F,"=canceled")</f>
        <v>7</v>
      </c>
      <c r="E10">
        <f t="shared" si="1"/>
        <v>55</v>
      </c>
      <c r="F10" s="12">
        <f t="shared" si="2"/>
        <v>0.47272727272727272</v>
      </c>
      <c r="G10" s="12">
        <f t="shared" si="0"/>
        <v>0.4</v>
      </c>
      <c r="H10" s="12">
        <f t="shared" si="0"/>
        <v>0.12727272727272726</v>
      </c>
    </row>
    <row r="11" spans="1:8" x14ac:dyDescent="0.2">
      <c r="A11" t="s">
        <v>8397</v>
      </c>
      <c r="B11">
        <f>COUNTIFS(Sheet1!$D:$D,"&gt;=40000",Sheet1!$D:$D,"&lt;44999",Sheet1!$F:$F,"=successful")</f>
        <v>21</v>
      </c>
      <c r="C11">
        <f>COUNTIFS(Sheet1!$D:$D,"&gt;=40000",Sheet1!$D:$D,"&lt;44999",Sheet1!$F:$F,"=failed")</f>
        <v>16</v>
      </c>
      <c r="D11">
        <f>COUNTIFS(Sheet1!$D:$D,"&gt;=40000",Sheet1!$D:$D,"&lt;44999",Sheet1!$F:$F,"=canceled")</f>
        <v>6</v>
      </c>
      <c r="E11">
        <f t="shared" si="1"/>
        <v>43</v>
      </c>
      <c r="F11" s="12">
        <f t="shared" si="2"/>
        <v>0.48837209302325579</v>
      </c>
      <c r="G11" s="12">
        <f t="shared" si="0"/>
        <v>0.37209302325581395</v>
      </c>
      <c r="H11" s="12">
        <f t="shared" si="0"/>
        <v>0.13953488372093023</v>
      </c>
    </row>
    <row r="12" spans="1:8" x14ac:dyDescent="0.2">
      <c r="A12" t="s">
        <v>8398</v>
      </c>
      <c r="B12">
        <f>COUNTIFS(Sheet1!$D:$D,"&gt;=45000",Sheet1!$D:$D,"&lt;49999",Sheet1!$F:$F,"=successful")</f>
        <v>6</v>
      </c>
      <c r="C12">
        <f>COUNTIFS(Sheet1!$D:$D,"&gt;=45000",Sheet1!$D:$D,"&lt;49999",Sheet1!$F:$F,"=failed")</f>
        <v>11</v>
      </c>
      <c r="D12">
        <f>COUNTIFS(Sheet1!$D:$D,"&gt;=45000",Sheet1!$D:$D,"&lt;49999",Sheet1!$F:$F,"=canceled")</f>
        <v>4</v>
      </c>
      <c r="E12">
        <f t="shared" si="1"/>
        <v>21</v>
      </c>
      <c r="F12" s="12">
        <f t="shared" si="2"/>
        <v>0.2857142857142857</v>
      </c>
      <c r="G12" s="12">
        <f t="shared" si="0"/>
        <v>0.52380952380952384</v>
      </c>
      <c r="H12" s="12">
        <f t="shared" si="0"/>
        <v>0.19047619047619047</v>
      </c>
    </row>
    <row r="13" spans="1:8" x14ac:dyDescent="0.2">
      <c r="A13" t="s">
        <v>8399</v>
      </c>
      <c r="B13">
        <f>COUNTIFS(Sheet1!$D:$D,"&gt;=50000",Sheet1!$F:$F,"=successful")</f>
        <v>86</v>
      </c>
      <c r="C13">
        <f>COUNTIFS(Sheet1!$D:$D,"&gt;=50000",Sheet1!$F:$F,"=failed")</f>
        <v>258</v>
      </c>
      <c r="D13">
        <f>COUNTIFS(Sheet1!$D:$D,"&gt;=50000",Sheet1!$F:$F,"=canceled")</f>
        <v>100</v>
      </c>
      <c r="E13">
        <f t="shared" si="1"/>
        <v>444</v>
      </c>
      <c r="F13" s="12">
        <f t="shared" si="2"/>
        <v>0.19369369369369369</v>
      </c>
      <c r="G13" s="12">
        <f t="shared" si="0"/>
        <v>0.58108108108108103</v>
      </c>
      <c r="H13" s="12">
        <f t="shared" si="0"/>
        <v>0.22522522522522523</v>
      </c>
    </row>
  </sheetData>
  <pageMargins left="0.7" right="0.7" top="0.75" bottom="0.75" header="0.3" footer="0.3"/>
  <ignoredErrors>
    <ignoredError sqref="B3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CDF2C-CA27-EA4E-9213-2A9B02252943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8323</v>
      </c>
    </row>
    <row r="2" spans="1:6" x14ac:dyDescent="0.2">
      <c r="A2" s="5" t="s">
        <v>8308</v>
      </c>
      <c r="B2" t="s">
        <v>8323</v>
      </c>
    </row>
    <row r="4" spans="1:6" x14ac:dyDescent="0.2">
      <c r="A4" s="5" t="s">
        <v>8322</v>
      </c>
      <c r="B4" s="5" t="s">
        <v>8321</v>
      </c>
    </row>
    <row r="5" spans="1:6" x14ac:dyDescent="0.2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8320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25BBE-1AC2-8547-BCA0-1A22F5ADE0BF}">
  <dimension ref="A1:E18"/>
  <sheetViews>
    <sheetView workbookViewId="0">
      <selection activeCell="L31" sqref="L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5" t="s">
        <v>8379</v>
      </c>
      <c r="B1" t="s">
        <v>8323</v>
      </c>
    </row>
    <row r="2" spans="1:5" x14ac:dyDescent="0.2">
      <c r="A2" s="5" t="s">
        <v>8308</v>
      </c>
      <c r="B2" t="s">
        <v>8323</v>
      </c>
    </row>
    <row r="4" spans="1:5" x14ac:dyDescent="0.2">
      <c r="A4" s="5" t="s">
        <v>8322</v>
      </c>
      <c r="B4" s="5" t="s">
        <v>8321</v>
      </c>
    </row>
    <row r="5" spans="1:5" x14ac:dyDescent="0.2">
      <c r="A5" s="5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10" t="s">
        <v>8373</v>
      </c>
      <c r="B6" s="7">
        <v>34</v>
      </c>
      <c r="C6" s="7">
        <v>148</v>
      </c>
      <c r="D6" s="7">
        <v>184</v>
      </c>
      <c r="E6" s="7">
        <v>366</v>
      </c>
    </row>
    <row r="7" spans="1:5" x14ac:dyDescent="0.2">
      <c r="A7" s="10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10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10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10" t="s">
        <v>8367</v>
      </c>
      <c r="B10" s="7">
        <v>27</v>
      </c>
      <c r="C10" s="7">
        <v>126</v>
      </c>
      <c r="D10" s="7">
        <v>233</v>
      </c>
      <c r="E10" s="7">
        <v>386</v>
      </c>
    </row>
    <row r="11" spans="1:5" x14ac:dyDescent="0.2">
      <c r="A11" s="10" t="s">
        <v>8377</v>
      </c>
      <c r="B11" s="7">
        <v>27</v>
      </c>
      <c r="C11" s="7">
        <v>148</v>
      </c>
      <c r="D11" s="7">
        <v>212</v>
      </c>
      <c r="E11" s="7">
        <v>387</v>
      </c>
    </row>
    <row r="12" spans="1:5" x14ac:dyDescent="0.2">
      <c r="A12" s="10" t="s">
        <v>8368</v>
      </c>
      <c r="B12" s="7">
        <v>43</v>
      </c>
      <c r="C12" s="7">
        <v>148</v>
      </c>
      <c r="D12" s="7">
        <v>192</v>
      </c>
      <c r="E12" s="7">
        <v>383</v>
      </c>
    </row>
    <row r="13" spans="1:5" x14ac:dyDescent="0.2">
      <c r="A13" s="10" t="s">
        <v>8369</v>
      </c>
      <c r="B13" s="7">
        <v>32</v>
      </c>
      <c r="C13" s="7">
        <v>135</v>
      </c>
      <c r="D13" s="7">
        <v>167</v>
      </c>
      <c r="E13" s="7">
        <v>334</v>
      </c>
    </row>
    <row r="14" spans="1:5" x14ac:dyDescent="0.2">
      <c r="A14" s="10" t="s">
        <v>8370</v>
      </c>
      <c r="B14" s="7">
        <v>24</v>
      </c>
      <c r="C14" s="7">
        <v>126</v>
      </c>
      <c r="D14" s="7">
        <v>148</v>
      </c>
      <c r="E14" s="7">
        <v>298</v>
      </c>
    </row>
    <row r="15" spans="1:5" x14ac:dyDescent="0.2">
      <c r="A15" s="10" t="s">
        <v>8371</v>
      </c>
      <c r="B15" s="7">
        <v>20</v>
      </c>
      <c r="C15" s="7">
        <v>151</v>
      </c>
      <c r="D15" s="7">
        <v>184</v>
      </c>
      <c r="E15" s="7">
        <v>355</v>
      </c>
    </row>
    <row r="16" spans="1:5" x14ac:dyDescent="0.2">
      <c r="A16" s="10" t="s">
        <v>8372</v>
      </c>
      <c r="B16" s="7">
        <v>37</v>
      </c>
      <c r="C16" s="7">
        <v>113</v>
      </c>
      <c r="D16" s="7">
        <v>181</v>
      </c>
      <c r="E16" s="7">
        <v>331</v>
      </c>
    </row>
    <row r="17" spans="1:5" x14ac:dyDescent="0.2">
      <c r="A17" s="10" t="s">
        <v>8378</v>
      </c>
      <c r="B17" s="7">
        <v>23</v>
      </c>
      <c r="C17" s="7">
        <v>119</v>
      </c>
      <c r="D17" s="7">
        <v>110</v>
      </c>
      <c r="E17" s="7">
        <v>252</v>
      </c>
    </row>
    <row r="18" spans="1:5" x14ac:dyDescent="0.2">
      <c r="A18" s="10" t="s">
        <v>8320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20" zoomScaleNormal="120" workbookViewId="0">
      <selection activeCell="C8" sqref="C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10" bestFit="1" customWidth="1"/>
    <col min="7" max="7" width="17.83203125" customWidth="1"/>
    <col min="8" max="8" width="19.83203125" customWidth="1"/>
    <col min="9" max="9" width="19.33203125" customWidth="1"/>
    <col min="10" max="10" width="19.33203125" style="9" customWidth="1"/>
    <col min="11" max="11" width="17.83203125" customWidth="1"/>
    <col min="12" max="12" width="17.83203125" style="9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3.1640625" bestFit="1" customWidth="1"/>
    <col min="18" max="18" width="14.5" bestFit="1" customWidth="1"/>
    <col min="19" max="19" width="11.6640625" bestFit="1" customWidth="1"/>
    <col min="20" max="20" width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8" t="s">
        <v>8366</v>
      </c>
      <c r="K1" s="1" t="s">
        <v>8260</v>
      </c>
      <c r="L1" s="8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(((I2/60)/60)/24)+DATE(1970,1,1)+(-7/24)</f>
        <v>42207.833333333336</v>
      </c>
      <c r="K2">
        <v>1434931811</v>
      </c>
      <c r="L2" s="9">
        <f>(((K2/60)/60)/24)+DATE(1970,1,1)+(-7/24)</f>
        <v>42176.715405092596</v>
      </c>
      <c r="M2" t="b">
        <v>0</v>
      </c>
      <c r="N2">
        <v>182</v>
      </c>
      <c r="O2" t="b">
        <v>1</v>
      </c>
      <c r="P2" t="s">
        <v>8265</v>
      </c>
      <c r="Q2">
        <f t="shared" ref="Q2:Q65" si="0">ROUND((E2/D2*100),0)</f>
        <v>137</v>
      </c>
      <c r="R2">
        <f t="shared" ref="R2:R65" si="1">ROUND(E2/N2,2)</f>
        <v>63.92</v>
      </c>
      <c r="S2" t="str">
        <f>LEFT(P2,SEARCH("/",P2,1)-1)</f>
        <v>film &amp; video</v>
      </c>
      <c r="T2" t="str">
        <f>RIGHT(P2,LEN(P2)-SEARCH("/",P2,1))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2">(((I3/60)/60)/24)+DATE(1970,1,1)+(-7/24)</f>
        <v>42796.308831018519</v>
      </c>
      <c r="K3">
        <v>1485872683</v>
      </c>
      <c r="L3" s="9">
        <f t="shared" ref="L3:L66" si="3">(((K3/60)/60)/24)+DATE(1970,1,1)+(-7/24)</f>
        <v>42766.308831018519</v>
      </c>
      <c r="M3" t="b">
        <v>0</v>
      </c>
      <c r="N3">
        <v>79</v>
      </c>
      <c r="O3" t="b">
        <v>1</v>
      </c>
      <c r="P3" t="s">
        <v>8265</v>
      </c>
      <c r="Q3">
        <f t="shared" si="0"/>
        <v>143</v>
      </c>
      <c r="R3">
        <f t="shared" si="1"/>
        <v>185.48</v>
      </c>
      <c r="S3" t="str">
        <f t="shared" ref="S3:S66" si="4">LEFT(P3,SEARCH("/",P3,1)-1)</f>
        <v>film &amp; video</v>
      </c>
      <c r="T3" t="str">
        <f t="shared" ref="T3:T66" si="5">RIGHT(P3,LEN(P3)-SEARCH("/",P3,1))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2"/>
        <v>42415.410682870373</v>
      </c>
      <c r="K4">
        <v>1454691083</v>
      </c>
      <c r="L4" s="9">
        <f t="shared" si="3"/>
        <v>42405.410682870373</v>
      </c>
      <c r="M4" t="b">
        <v>0</v>
      </c>
      <c r="N4">
        <v>35</v>
      </c>
      <c r="O4" t="b">
        <v>1</v>
      </c>
      <c r="P4" t="s">
        <v>8265</v>
      </c>
      <c r="Q4">
        <f t="shared" si="0"/>
        <v>105</v>
      </c>
      <c r="R4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2"/>
        <v>41858.223460648151</v>
      </c>
      <c r="K5">
        <v>1404822107</v>
      </c>
      <c r="L5" s="9">
        <f t="shared" si="3"/>
        <v>41828.223460648151</v>
      </c>
      <c r="M5" t="b">
        <v>0</v>
      </c>
      <c r="N5">
        <v>150</v>
      </c>
      <c r="O5" t="b">
        <v>1</v>
      </c>
      <c r="P5" t="s">
        <v>8265</v>
      </c>
      <c r="Q5">
        <f t="shared" si="0"/>
        <v>104</v>
      </c>
      <c r="R5">
        <f t="shared" si="1"/>
        <v>69.27</v>
      </c>
      <c r="S5" t="str">
        <f t="shared" si="4"/>
        <v>film &amp; video</v>
      </c>
      <c r="T5" t="str">
        <f t="shared" si="5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2"/>
        <v>42357.542581018519</v>
      </c>
      <c r="K6">
        <v>1447963279</v>
      </c>
      <c r="L6" s="9">
        <f t="shared" si="3"/>
        <v>42327.542581018519</v>
      </c>
      <c r="M6" t="b">
        <v>0</v>
      </c>
      <c r="N6">
        <v>284</v>
      </c>
      <c r="O6" t="b">
        <v>1</v>
      </c>
      <c r="P6" t="s">
        <v>8265</v>
      </c>
      <c r="Q6">
        <f t="shared" si="0"/>
        <v>123</v>
      </c>
      <c r="R6">
        <f t="shared" si="1"/>
        <v>190.55</v>
      </c>
      <c r="S6" t="str">
        <f t="shared" si="4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2"/>
        <v>42579.940972222226</v>
      </c>
      <c r="K7">
        <v>1468362207</v>
      </c>
      <c r="L7" s="9">
        <f t="shared" si="3"/>
        <v>42563.641284722224</v>
      </c>
      <c r="M7" t="b">
        <v>0</v>
      </c>
      <c r="N7">
        <v>47</v>
      </c>
      <c r="O7" t="b">
        <v>1</v>
      </c>
      <c r="P7" t="s">
        <v>8265</v>
      </c>
      <c r="Q7">
        <f t="shared" si="0"/>
        <v>110</v>
      </c>
      <c r="R7">
        <f t="shared" si="1"/>
        <v>93.4</v>
      </c>
      <c r="S7" t="str">
        <f t="shared" si="4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2"/>
        <v>41803.780671296299</v>
      </c>
      <c r="K8">
        <v>1401846250</v>
      </c>
      <c r="L8" s="9">
        <f t="shared" si="3"/>
        <v>41793.780671296299</v>
      </c>
      <c r="M8" t="b">
        <v>0</v>
      </c>
      <c r="N8">
        <v>58</v>
      </c>
      <c r="O8" t="b">
        <v>1</v>
      </c>
      <c r="P8" t="s">
        <v>8265</v>
      </c>
      <c r="Q8">
        <f t="shared" si="0"/>
        <v>106</v>
      </c>
      <c r="R8">
        <f t="shared" si="1"/>
        <v>146.88</v>
      </c>
      <c r="S8" t="str">
        <f t="shared" si="4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2"/>
        <v>42555.755405092597</v>
      </c>
      <c r="K9">
        <v>1464224867</v>
      </c>
      <c r="L9" s="9">
        <f t="shared" si="3"/>
        <v>42515.755405092597</v>
      </c>
      <c r="M9" t="b">
        <v>0</v>
      </c>
      <c r="N9">
        <v>57</v>
      </c>
      <c r="O9" t="b">
        <v>1</v>
      </c>
      <c r="P9" t="s">
        <v>8265</v>
      </c>
      <c r="Q9">
        <f t="shared" si="0"/>
        <v>101</v>
      </c>
      <c r="R9">
        <f t="shared" si="1"/>
        <v>159.82</v>
      </c>
      <c r="S9" t="str">
        <f t="shared" si="4"/>
        <v>film &amp; video</v>
      </c>
      <c r="T9" t="str">
        <f t="shared" si="5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2"/>
        <v>42475.583333333336</v>
      </c>
      <c r="K10">
        <v>1460155212</v>
      </c>
      <c r="L10" s="9">
        <f t="shared" si="3"/>
        <v>42468.652916666666</v>
      </c>
      <c r="M10" t="b">
        <v>0</v>
      </c>
      <c r="N10">
        <v>12</v>
      </c>
      <c r="O10" t="b">
        <v>1</v>
      </c>
      <c r="P10" t="s">
        <v>8265</v>
      </c>
      <c r="Q10">
        <f t="shared" si="0"/>
        <v>100</v>
      </c>
      <c r="R10">
        <f t="shared" si="1"/>
        <v>291.79000000000002</v>
      </c>
      <c r="S10" t="str">
        <f t="shared" si="4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2"/>
        <v>42476.811851851853</v>
      </c>
      <c r="K11">
        <v>1458268144</v>
      </c>
      <c r="L11" s="9">
        <f t="shared" si="3"/>
        <v>42446.811851851853</v>
      </c>
      <c r="M11" t="b">
        <v>0</v>
      </c>
      <c r="N11">
        <v>20</v>
      </c>
      <c r="O11" t="b">
        <v>1</v>
      </c>
      <c r="P11" t="s">
        <v>8265</v>
      </c>
      <c r="Q11">
        <f t="shared" si="0"/>
        <v>126</v>
      </c>
      <c r="R11">
        <f t="shared" si="1"/>
        <v>31.5</v>
      </c>
      <c r="S11" t="str">
        <f t="shared" si="4"/>
        <v>film &amp; video</v>
      </c>
      <c r="T11" t="str">
        <f t="shared" si="5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2"/>
        <v>41814.776377314818</v>
      </c>
      <c r="K12">
        <v>1400636279</v>
      </c>
      <c r="L12" s="9">
        <f t="shared" si="3"/>
        <v>41779.776377314818</v>
      </c>
      <c r="M12" t="b">
        <v>0</v>
      </c>
      <c r="N12">
        <v>19</v>
      </c>
      <c r="O12" t="b">
        <v>1</v>
      </c>
      <c r="P12" t="s">
        <v>8265</v>
      </c>
      <c r="Q12">
        <f t="shared" si="0"/>
        <v>101</v>
      </c>
      <c r="R12">
        <f t="shared" si="1"/>
        <v>158.68</v>
      </c>
      <c r="S12" t="str">
        <f t="shared" si="4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2"/>
        <v>42603.833333333336</v>
      </c>
      <c r="K13">
        <v>1469126462</v>
      </c>
      <c r="L13" s="9">
        <f t="shared" si="3"/>
        <v>42572.486828703702</v>
      </c>
      <c r="M13" t="b">
        <v>0</v>
      </c>
      <c r="N13">
        <v>75</v>
      </c>
      <c r="O13" t="b">
        <v>1</v>
      </c>
      <c r="P13" t="s">
        <v>8265</v>
      </c>
      <c r="Q13">
        <f t="shared" si="0"/>
        <v>121</v>
      </c>
      <c r="R13">
        <f t="shared" si="1"/>
        <v>80.33</v>
      </c>
      <c r="S13" t="str">
        <f t="shared" si="4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2"/>
        <v>41835.833333333336</v>
      </c>
      <c r="K14">
        <v>1401642425</v>
      </c>
      <c r="L14" s="9">
        <f t="shared" si="3"/>
        <v>41791.421585648153</v>
      </c>
      <c r="M14" t="b">
        <v>0</v>
      </c>
      <c r="N14">
        <v>827</v>
      </c>
      <c r="O14" t="b">
        <v>1</v>
      </c>
      <c r="P14" t="s">
        <v>8265</v>
      </c>
      <c r="Q14">
        <f t="shared" si="0"/>
        <v>165</v>
      </c>
      <c r="R14">
        <f t="shared" si="1"/>
        <v>59.96</v>
      </c>
      <c r="S14" t="str">
        <f t="shared" si="4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2"/>
        <v>42544.560416666667</v>
      </c>
      <c r="K15">
        <v>1463588109</v>
      </c>
      <c r="L15" s="9">
        <f t="shared" si="3"/>
        <v>42508.385520833333</v>
      </c>
      <c r="M15" t="b">
        <v>0</v>
      </c>
      <c r="N15">
        <v>51</v>
      </c>
      <c r="O15" t="b">
        <v>1</v>
      </c>
      <c r="P15" t="s">
        <v>8265</v>
      </c>
      <c r="Q15">
        <f t="shared" si="0"/>
        <v>160</v>
      </c>
      <c r="R15">
        <f t="shared" si="1"/>
        <v>109.78</v>
      </c>
      <c r="S15" t="str">
        <f t="shared" si="4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2"/>
        <v>41833.290972222225</v>
      </c>
      <c r="K16">
        <v>1403051888</v>
      </c>
      <c r="L16" s="9">
        <f t="shared" si="3"/>
        <v>41807.734814814816</v>
      </c>
      <c r="M16" t="b">
        <v>0</v>
      </c>
      <c r="N16">
        <v>41</v>
      </c>
      <c r="O16" t="b">
        <v>1</v>
      </c>
      <c r="P16" t="s">
        <v>8265</v>
      </c>
      <c r="Q16">
        <f t="shared" si="0"/>
        <v>101</v>
      </c>
      <c r="R16">
        <f t="shared" si="1"/>
        <v>147.71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2"/>
        <v>42274.551388888889</v>
      </c>
      <c r="K17">
        <v>1441790658</v>
      </c>
      <c r="L17" s="9">
        <f t="shared" si="3"/>
        <v>42256.100208333337</v>
      </c>
      <c r="M17" t="b">
        <v>0</v>
      </c>
      <c r="N17">
        <v>98</v>
      </c>
      <c r="O17" t="b">
        <v>1</v>
      </c>
      <c r="P17" t="s">
        <v>8265</v>
      </c>
      <c r="Q17">
        <f t="shared" si="0"/>
        <v>107</v>
      </c>
      <c r="R17">
        <f t="shared" si="1"/>
        <v>21.76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2"/>
        <v>41805.9375</v>
      </c>
      <c r="K18">
        <v>1398971211</v>
      </c>
      <c r="L18" s="9">
        <f t="shared" si="3"/>
        <v>41760.50475694445</v>
      </c>
      <c r="M18" t="b">
        <v>0</v>
      </c>
      <c r="N18">
        <v>70</v>
      </c>
      <c r="O18" t="b">
        <v>1</v>
      </c>
      <c r="P18" t="s">
        <v>8265</v>
      </c>
      <c r="Q18">
        <f t="shared" si="0"/>
        <v>100</v>
      </c>
      <c r="R18">
        <f t="shared" si="1"/>
        <v>171.84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2"/>
        <v>41947.481736111113</v>
      </c>
      <c r="K19">
        <v>1412530422</v>
      </c>
      <c r="L19" s="9">
        <f t="shared" si="3"/>
        <v>41917.440069444448</v>
      </c>
      <c r="M19" t="b">
        <v>0</v>
      </c>
      <c r="N19">
        <v>36</v>
      </c>
      <c r="O19" t="b">
        <v>1</v>
      </c>
      <c r="P19" t="s">
        <v>8265</v>
      </c>
      <c r="Q19">
        <f t="shared" si="0"/>
        <v>101</v>
      </c>
      <c r="R19">
        <f t="shared" si="1"/>
        <v>41.94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2"/>
        <v>41899.250648148154</v>
      </c>
      <c r="K20">
        <v>1408366856</v>
      </c>
      <c r="L20" s="9">
        <f t="shared" si="3"/>
        <v>41869.250648148154</v>
      </c>
      <c r="M20" t="b">
        <v>0</v>
      </c>
      <c r="N20">
        <v>342</v>
      </c>
      <c r="O20" t="b">
        <v>1</v>
      </c>
      <c r="P20" t="s">
        <v>8265</v>
      </c>
      <c r="Q20">
        <f t="shared" si="0"/>
        <v>106</v>
      </c>
      <c r="R20">
        <f t="shared" si="1"/>
        <v>93.26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2"/>
        <v>42205.524699074078</v>
      </c>
      <c r="K21">
        <v>1434828934</v>
      </c>
      <c r="L21" s="9">
        <f t="shared" si="3"/>
        <v>42175.524699074078</v>
      </c>
      <c r="M21" t="b">
        <v>0</v>
      </c>
      <c r="N21">
        <v>22</v>
      </c>
      <c r="O21" t="b">
        <v>1</v>
      </c>
      <c r="P21" t="s">
        <v>8265</v>
      </c>
      <c r="Q21">
        <f t="shared" si="0"/>
        <v>145</v>
      </c>
      <c r="R21">
        <f t="shared" si="1"/>
        <v>56.14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2"/>
        <v>42260.466574074082</v>
      </c>
      <c r="K22">
        <v>1436983912</v>
      </c>
      <c r="L22" s="9">
        <f t="shared" si="3"/>
        <v>42200.466574074082</v>
      </c>
      <c r="M22" t="b">
        <v>0</v>
      </c>
      <c r="N22">
        <v>25</v>
      </c>
      <c r="O22" t="b">
        <v>1</v>
      </c>
      <c r="P22" t="s">
        <v>8265</v>
      </c>
      <c r="Q22">
        <f t="shared" si="0"/>
        <v>100</v>
      </c>
      <c r="R22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2"/>
        <v>41908.335520833338</v>
      </c>
      <c r="K23">
        <v>1409151789</v>
      </c>
      <c r="L23" s="9">
        <f t="shared" si="3"/>
        <v>41878.335520833338</v>
      </c>
      <c r="M23" t="b">
        <v>0</v>
      </c>
      <c r="N23">
        <v>101</v>
      </c>
      <c r="O23" t="b">
        <v>1</v>
      </c>
      <c r="P23" t="s">
        <v>8265</v>
      </c>
      <c r="Q23">
        <f t="shared" si="0"/>
        <v>109</v>
      </c>
      <c r="R23">
        <f t="shared" si="1"/>
        <v>199.9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2"/>
        <v>42005.040972222225</v>
      </c>
      <c r="K24">
        <v>1418766740</v>
      </c>
      <c r="L24" s="9">
        <f t="shared" si="3"/>
        <v>41989.619675925926</v>
      </c>
      <c r="M24" t="b">
        <v>0</v>
      </c>
      <c r="N24">
        <v>8</v>
      </c>
      <c r="O24" t="b">
        <v>1</v>
      </c>
      <c r="P24" t="s">
        <v>8265</v>
      </c>
      <c r="Q24">
        <f t="shared" si="0"/>
        <v>117</v>
      </c>
      <c r="R24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2"/>
        <v>42124.347222222226</v>
      </c>
      <c r="K25">
        <v>1428086501</v>
      </c>
      <c r="L25" s="9">
        <f t="shared" si="3"/>
        <v>42097.487280092595</v>
      </c>
      <c r="M25" t="b">
        <v>0</v>
      </c>
      <c r="N25">
        <v>23</v>
      </c>
      <c r="O25" t="b">
        <v>1</v>
      </c>
      <c r="P25" t="s">
        <v>8265</v>
      </c>
      <c r="Q25">
        <f t="shared" si="0"/>
        <v>119</v>
      </c>
      <c r="R25">
        <f t="shared" si="1"/>
        <v>103.04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2"/>
        <v>42262.527083333342</v>
      </c>
      <c r="K26">
        <v>1439494863</v>
      </c>
      <c r="L26" s="9">
        <f t="shared" si="3"/>
        <v>42229.528506944444</v>
      </c>
      <c r="M26" t="b">
        <v>0</v>
      </c>
      <c r="N26">
        <v>574</v>
      </c>
      <c r="O26" t="b">
        <v>1</v>
      </c>
      <c r="P26" t="s">
        <v>8265</v>
      </c>
      <c r="Q26">
        <f t="shared" si="0"/>
        <v>109</v>
      </c>
      <c r="R26">
        <f t="shared" si="1"/>
        <v>66.349999999999994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2"/>
        <v>42377.733344907414</v>
      </c>
      <c r="K27">
        <v>1447115761</v>
      </c>
      <c r="L27" s="9">
        <f t="shared" si="3"/>
        <v>42317.733344907414</v>
      </c>
      <c r="M27" t="b">
        <v>0</v>
      </c>
      <c r="N27">
        <v>14</v>
      </c>
      <c r="O27" t="b">
        <v>1</v>
      </c>
      <c r="P27" t="s">
        <v>8265</v>
      </c>
      <c r="Q27">
        <f t="shared" si="0"/>
        <v>133</v>
      </c>
      <c r="R27">
        <f t="shared" si="1"/>
        <v>57.14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2"/>
        <v>41868.22388888889</v>
      </c>
      <c r="K28">
        <v>1404822144</v>
      </c>
      <c r="L28" s="9">
        <f t="shared" si="3"/>
        <v>41828.22388888889</v>
      </c>
      <c r="M28" t="b">
        <v>0</v>
      </c>
      <c r="N28">
        <v>19</v>
      </c>
      <c r="O28" t="b">
        <v>1</v>
      </c>
      <c r="P28" t="s">
        <v>8265</v>
      </c>
      <c r="Q28">
        <f t="shared" si="0"/>
        <v>155</v>
      </c>
      <c r="R28">
        <f t="shared" si="1"/>
        <v>102.11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2"/>
        <v>41958.9147337963</v>
      </c>
      <c r="K29">
        <v>1413518233</v>
      </c>
      <c r="L29" s="9">
        <f t="shared" si="3"/>
        <v>41928.873067129629</v>
      </c>
      <c r="M29" t="b">
        <v>0</v>
      </c>
      <c r="N29">
        <v>150</v>
      </c>
      <c r="O29" t="b">
        <v>1</v>
      </c>
      <c r="P29" t="s">
        <v>8265</v>
      </c>
      <c r="Q29">
        <f t="shared" si="0"/>
        <v>112</v>
      </c>
      <c r="R29">
        <f t="shared" si="1"/>
        <v>148.97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2"/>
        <v>42354.672268518516</v>
      </c>
      <c r="K30">
        <v>1447715284</v>
      </c>
      <c r="L30" s="9">
        <f t="shared" si="3"/>
        <v>42324.672268518516</v>
      </c>
      <c r="M30" t="b">
        <v>0</v>
      </c>
      <c r="N30">
        <v>71</v>
      </c>
      <c r="O30" t="b">
        <v>1</v>
      </c>
      <c r="P30" t="s">
        <v>8265</v>
      </c>
      <c r="Q30">
        <f t="shared" si="0"/>
        <v>100</v>
      </c>
      <c r="R30">
        <f t="shared" si="1"/>
        <v>169.61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2"/>
        <v>41842.381574074076</v>
      </c>
      <c r="K31">
        <v>1403453368</v>
      </c>
      <c r="L31" s="9">
        <f t="shared" si="3"/>
        <v>41812.381574074076</v>
      </c>
      <c r="M31" t="b">
        <v>0</v>
      </c>
      <c r="N31">
        <v>117</v>
      </c>
      <c r="O31" t="b">
        <v>1</v>
      </c>
      <c r="P31" t="s">
        <v>8265</v>
      </c>
      <c r="Q31">
        <f t="shared" si="0"/>
        <v>123</v>
      </c>
      <c r="R31">
        <f t="shared" si="1"/>
        <v>31.62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2"/>
        <v>41872.001331018524</v>
      </c>
      <c r="K32">
        <v>1406012515</v>
      </c>
      <c r="L32" s="9">
        <f t="shared" si="3"/>
        <v>41842.001331018524</v>
      </c>
      <c r="M32" t="b">
        <v>0</v>
      </c>
      <c r="N32">
        <v>53</v>
      </c>
      <c r="O32" t="b">
        <v>1</v>
      </c>
      <c r="P32" t="s">
        <v>8265</v>
      </c>
      <c r="Q32">
        <f t="shared" si="0"/>
        <v>101</v>
      </c>
      <c r="R32">
        <f t="shared" si="1"/>
        <v>76.45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2"/>
        <v>42394.500393518516</v>
      </c>
      <c r="K33">
        <v>1452193234</v>
      </c>
      <c r="L33" s="9">
        <f t="shared" si="3"/>
        <v>42376.500393518516</v>
      </c>
      <c r="M33" t="b">
        <v>0</v>
      </c>
      <c r="N33">
        <v>1</v>
      </c>
      <c r="O33" t="b">
        <v>1</v>
      </c>
      <c r="P33" t="s">
        <v>8265</v>
      </c>
      <c r="Q33">
        <f t="shared" si="0"/>
        <v>100</v>
      </c>
      <c r="R33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2"/>
        <v>42502.874305555561</v>
      </c>
      <c r="K34">
        <v>1459523017</v>
      </c>
      <c r="L34" s="9">
        <f t="shared" si="3"/>
        <v>42461.335844907408</v>
      </c>
      <c r="M34" t="b">
        <v>0</v>
      </c>
      <c r="N34">
        <v>89</v>
      </c>
      <c r="O34" t="b">
        <v>1</v>
      </c>
      <c r="P34" t="s">
        <v>8265</v>
      </c>
      <c r="Q34">
        <f t="shared" si="0"/>
        <v>100</v>
      </c>
      <c r="R34">
        <f t="shared" si="1"/>
        <v>320.45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2"/>
        <v>42316.410891203712</v>
      </c>
      <c r="K35">
        <v>1444405901</v>
      </c>
      <c r="L35" s="9">
        <f t="shared" si="3"/>
        <v>42286.36922453704</v>
      </c>
      <c r="M35" t="b">
        <v>0</v>
      </c>
      <c r="N35">
        <v>64</v>
      </c>
      <c r="O35" t="b">
        <v>1</v>
      </c>
      <c r="P35" t="s">
        <v>8265</v>
      </c>
      <c r="Q35">
        <f t="shared" si="0"/>
        <v>102</v>
      </c>
      <c r="R35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2"/>
        <v>41856.030104166668</v>
      </c>
      <c r="K36">
        <v>1405928601</v>
      </c>
      <c r="L36" s="9">
        <f t="shared" si="3"/>
        <v>41841.030104166668</v>
      </c>
      <c r="M36" t="b">
        <v>0</v>
      </c>
      <c r="N36">
        <v>68</v>
      </c>
      <c r="O36" t="b">
        <v>1</v>
      </c>
      <c r="P36" t="s">
        <v>8265</v>
      </c>
      <c r="Q36">
        <f t="shared" si="0"/>
        <v>130</v>
      </c>
      <c r="R36">
        <f t="shared" si="1"/>
        <v>49.88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2"/>
        <v>42121.708333333336</v>
      </c>
      <c r="K37">
        <v>1428130814</v>
      </c>
      <c r="L37" s="9">
        <f t="shared" si="3"/>
        <v>42098.000162037039</v>
      </c>
      <c r="M37" t="b">
        <v>0</v>
      </c>
      <c r="N37">
        <v>28</v>
      </c>
      <c r="O37" t="b">
        <v>1</v>
      </c>
      <c r="P37" t="s">
        <v>8265</v>
      </c>
      <c r="Q37">
        <f t="shared" si="0"/>
        <v>167</v>
      </c>
      <c r="R37">
        <f t="shared" si="1"/>
        <v>59.46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2"/>
        <v>42097.973668981482</v>
      </c>
      <c r="K38">
        <v>1425540125</v>
      </c>
      <c r="L38" s="9">
        <f t="shared" si="3"/>
        <v>42068.015335648153</v>
      </c>
      <c r="M38" t="b">
        <v>0</v>
      </c>
      <c r="N38">
        <v>44</v>
      </c>
      <c r="O38" t="b">
        <v>1</v>
      </c>
      <c r="P38" t="s">
        <v>8265</v>
      </c>
      <c r="Q38">
        <f t="shared" si="0"/>
        <v>142</v>
      </c>
      <c r="R38">
        <f t="shared" si="1"/>
        <v>193.84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2"/>
        <v>42062.401377314818</v>
      </c>
      <c r="K39">
        <v>1422463079</v>
      </c>
      <c r="L39" s="9">
        <f t="shared" si="3"/>
        <v>42032.401377314818</v>
      </c>
      <c r="M39" t="b">
        <v>0</v>
      </c>
      <c r="N39">
        <v>253</v>
      </c>
      <c r="O39" t="b">
        <v>1</v>
      </c>
      <c r="P39" t="s">
        <v>8265</v>
      </c>
      <c r="Q39">
        <f t="shared" si="0"/>
        <v>183</v>
      </c>
      <c r="R39">
        <f t="shared" si="1"/>
        <v>159.51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2"/>
        <v>41404.765555555554</v>
      </c>
      <c r="K40">
        <v>1365643344</v>
      </c>
      <c r="L40" s="9">
        <f t="shared" si="3"/>
        <v>41374.765555555554</v>
      </c>
      <c r="M40" t="b">
        <v>0</v>
      </c>
      <c r="N40">
        <v>66</v>
      </c>
      <c r="O40" t="b">
        <v>1</v>
      </c>
      <c r="P40" t="s">
        <v>8265</v>
      </c>
      <c r="Q40">
        <f t="shared" si="0"/>
        <v>110</v>
      </c>
      <c r="R40">
        <f t="shared" si="1"/>
        <v>41.68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2"/>
        <v>41784.665972222225</v>
      </c>
      <c r="K41">
        <v>1398388068</v>
      </c>
      <c r="L41" s="9">
        <f t="shared" si="3"/>
        <v>41753.755416666667</v>
      </c>
      <c r="M41" t="b">
        <v>0</v>
      </c>
      <c r="N41">
        <v>217</v>
      </c>
      <c r="O41" t="b">
        <v>1</v>
      </c>
      <c r="P41" t="s">
        <v>8265</v>
      </c>
      <c r="Q41">
        <f t="shared" si="0"/>
        <v>131</v>
      </c>
      <c r="R41">
        <f t="shared" si="1"/>
        <v>150.9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2"/>
        <v>41808.875</v>
      </c>
      <c r="K42">
        <v>1401426488</v>
      </c>
      <c r="L42" s="9">
        <f t="shared" si="3"/>
        <v>41788.922314814816</v>
      </c>
      <c r="M42" t="b">
        <v>0</v>
      </c>
      <c r="N42">
        <v>16</v>
      </c>
      <c r="O42" t="b">
        <v>1</v>
      </c>
      <c r="P42" t="s">
        <v>8265</v>
      </c>
      <c r="Q42">
        <f t="shared" si="0"/>
        <v>101</v>
      </c>
      <c r="R42">
        <f t="shared" si="1"/>
        <v>126.69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2"/>
        <v>41917.277245370373</v>
      </c>
      <c r="K43">
        <v>1409924354</v>
      </c>
      <c r="L43" s="9">
        <f t="shared" si="3"/>
        <v>41887.277245370373</v>
      </c>
      <c r="M43" t="b">
        <v>0</v>
      </c>
      <c r="N43">
        <v>19</v>
      </c>
      <c r="O43" t="b">
        <v>1</v>
      </c>
      <c r="P43" t="s">
        <v>8265</v>
      </c>
      <c r="Q43">
        <f t="shared" si="0"/>
        <v>100</v>
      </c>
      <c r="R43">
        <f t="shared" si="1"/>
        <v>105.26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2"/>
        <v>42001.34752314815</v>
      </c>
      <c r="K44">
        <v>1417188026</v>
      </c>
      <c r="L44" s="9">
        <f t="shared" si="3"/>
        <v>41971.34752314815</v>
      </c>
      <c r="M44" t="b">
        <v>0</v>
      </c>
      <c r="N44">
        <v>169</v>
      </c>
      <c r="O44" t="b">
        <v>1</v>
      </c>
      <c r="P44" t="s">
        <v>8265</v>
      </c>
      <c r="Q44">
        <f t="shared" si="0"/>
        <v>142</v>
      </c>
      <c r="R44">
        <f t="shared" si="1"/>
        <v>117.51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2"/>
        <v>41832.708333333336</v>
      </c>
      <c r="K45">
        <v>1402599486</v>
      </c>
      <c r="L45" s="9">
        <f t="shared" si="3"/>
        <v>41802.49868055556</v>
      </c>
      <c r="M45" t="b">
        <v>0</v>
      </c>
      <c r="N45">
        <v>263</v>
      </c>
      <c r="O45" t="b">
        <v>1</v>
      </c>
      <c r="P45" t="s">
        <v>8265</v>
      </c>
      <c r="Q45">
        <f t="shared" si="0"/>
        <v>309</v>
      </c>
      <c r="R45">
        <f t="shared" si="1"/>
        <v>117.36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2"/>
        <v>41918.80714120371</v>
      </c>
      <c r="K46">
        <v>1408760537</v>
      </c>
      <c r="L46" s="9">
        <f t="shared" si="3"/>
        <v>41873.80714120371</v>
      </c>
      <c r="M46" t="b">
        <v>0</v>
      </c>
      <c r="N46">
        <v>15</v>
      </c>
      <c r="O46" t="b">
        <v>1</v>
      </c>
      <c r="P46" t="s">
        <v>8265</v>
      </c>
      <c r="Q46">
        <f t="shared" si="0"/>
        <v>100</v>
      </c>
      <c r="R46">
        <f t="shared" si="1"/>
        <v>133.33000000000001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2"/>
        <v>42487.33225694445</v>
      </c>
      <c r="K47">
        <v>1459177107</v>
      </c>
      <c r="L47" s="9">
        <f t="shared" si="3"/>
        <v>42457.33225694445</v>
      </c>
      <c r="M47" t="b">
        <v>0</v>
      </c>
      <c r="N47">
        <v>61</v>
      </c>
      <c r="O47" t="b">
        <v>1</v>
      </c>
      <c r="P47" t="s">
        <v>8265</v>
      </c>
      <c r="Q47">
        <f t="shared" si="0"/>
        <v>120</v>
      </c>
      <c r="R47">
        <f t="shared" si="1"/>
        <v>98.36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2"/>
        <v>42353.673310185193</v>
      </c>
      <c r="K48">
        <v>1447628974</v>
      </c>
      <c r="L48" s="9">
        <f t="shared" si="3"/>
        <v>42323.673310185193</v>
      </c>
      <c r="M48" t="b">
        <v>0</v>
      </c>
      <c r="N48">
        <v>45</v>
      </c>
      <c r="O48" t="b">
        <v>1</v>
      </c>
      <c r="P48" t="s">
        <v>8265</v>
      </c>
      <c r="Q48">
        <f t="shared" si="0"/>
        <v>104</v>
      </c>
      <c r="R48">
        <f t="shared" si="1"/>
        <v>194.44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2"/>
        <v>41992.569525462961</v>
      </c>
      <c r="K49">
        <v>1413834007</v>
      </c>
      <c r="L49" s="9">
        <f t="shared" si="3"/>
        <v>41932.527858796297</v>
      </c>
      <c r="M49" t="b">
        <v>0</v>
      </c>
      <c r="N49">
        <v>70</v>
      </c>
      <c r="O49" t="b">
        <v>1</v>
      </c>
      <c r="P49" t="s">
        <v>8265</v>
      </c>
      <c r="Q49">
        <f t="shared" si="0"/>
        <v>108</v>
      </c>
      <c r="R49">
        <f t="shared" si="1"/>
        <v>76.87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2"/>
        <v>42064.208333333336</v>
      </c>
      <c r="K50">
        <v>1422534260</v>
      </c>
      <c r="L50" s="9">
        <f t="shared" si="3"/>
        <v>42033.225231481483</v>
      </c>
      <c r="M50" t="b">
        <v>0</v>
      </c>
      <c r="N50">
        <v>38</v>
      </c>
      <c r="O50" t="b">
        <v>1</v>
      </c>
      <c r="P50" t="s">
        <v>8265</v>
      </c>
      <c r="Q50">
        <f t="shared" si="0"/>
        <v>108</v>
      </c>
      <c r="R50">
        <f t="shared" si="1"/>
        <v>56.82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2"/>
        <v>42300.884780092594</v>
      </c>
      <c r="K51">
        <v>1443068045</v>
      </c>
      <c r="L51" s="9">
        <f t="shared" si="3"/>
        <v>42270.884780092594</v>
      </c>
      <c r="M51" t="b">
        <v>0</v>
      </c>
      <c r="N51">
        <v>87</v>
      </c>
      <c r="O51" t="b">
        <v>1</v>
      </c>
      <c r="P51" t="s">
        <v>8265</v>
      </c>
      <c r="Q51">
        <f t="shared" si="0"/>
        <v>100</v>
      </c>
      <c r="R51">
        <f t="shared" si="1"/>
        <v>137.93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2"/>
        <v>42034.416666666664</v>
      </c>
      <c r="K52">
        <v>1419271458</v>
      </c>
      <c r="L52" s="9">
        <f t="shared" si="3"/>
        <v>41995.461319444446</v>
      </c>
      <c r="M52" t="b">
        <v>0</v>
      </c>
      <c r="N52">
        <v>22</v>
      </c>
      <c r="O52" t="b">
        <v>1</v>
      </c>
      <c r="P52" t="s">
        <v>8265</v>
      </c>
      <c r="Q52">
        <f t="shared" si="0"/>
        <v>100</v>
      </c>
      <c r="R52">
        <f t="shared" si="1"/>
        <v>27.27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2"/>
        <v>42226.637002314819</v>
      </c>
      <c r="K53">
        <v>1436653037</v>
      </c>
      <c r="L53" s="9">
        <f t="shared" si="3"/>
        <v>42196.637002314819</v>
      </c>
      <c r="M53" t="b">
        <v>0</v>
      </c>
      <c r="N53">
        <v>119</v>
      </c>
      <c r="O53" t="b">
        <v>1</v>
      </c>
      <c r="P53" t="s">
        <v>8265</v>
      </c>
      <c r="Q53">
        <f t="shared" si="0"/>
        <v>128</v>
      </c>
      <c r="R53">
        <f t="shared" si="1"/>
        <v>118.34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2"/>
        <v>41837.410254629634</v>
      </c>
      <c r="K54">
        <v>1403023846</v>
      </c>
      <c r="L54" s="9">
        <f t="shared" si="3"/>
        <v>41807.410254629634</v>
      </c>
      <c r="M54" t="b">
        <v>0</v>
      </c>
      <c r="N54">
        <v>52</v>
      </c>
      <c r="O54" t="b">
        <v>1</v>
      </c>
      <c r="P54" t="s">
        <v>8265</v>
      </c>
      <c r="Q54">
        <f t="shared" si="0"/>
        <v>116</v>
      </c>
      <c r="R54">
        <f t="shared" si="1"/>
        <v>223.48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2"/>
        <v>41733.625</v>
      </c>
      <c r="K55">
        <v>1395407445</v>
      </c>
      <c r="L55" s="9">
        <f t="shared" si="3"/>
        <v>41719.257465277777</v>
      </c>
      <c r="M55" t="b">
        <v>0</v>
      </c>
      <c r="N55">
        <v>117</v>
      </c>
      <c r="O55" t="b">
        <v>1</v>
      </c>
      <c r="P55" t="s">
        <v>8265</v>
      </c>
      <c r="Q55">
        <f t="shared" si="0"/>
        <v>110</v>
      </c>
      <c r="R55">
        <f t="shared" si="1"/>
        <v>28.11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2"/>
        <v>42363.421539351853</v>
      </c>
      <c r="K56">
        <v>1448471221</v>
      </c>
      <c r="L56" s="9">
        <f t="shared" si="3"/>
        <v>42333.421539351853</v>
      </c>
      <c r="M56" t="b">
        <v>0</v>
      </c>
      <c r="N56">
        <v>52</v>
      </c>
      <c r="O56" t="b">
        <v>1</v>
      </c>
      <c r="P56" t="s">
        <v>8265</v>
      </c>
      <c r="Q56">
        <f t="shared" si="0"/>
        <v>101</v>
      </c>
      <c r="R56">
        <f t="shared" si="1"/>
        <v>194.23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2"/>
        <v>42517.677268518521</v>
      </c>
      <c r="K57">
        <v>1462576516</v>
      </c>
      <c r="L57" s="9">
        <f t="shared" si="3"/>
        <v>42496.677268518521</v>
      </c>
      <c r="M57" t="b">
        <v>0</v>
      </c>
      <c r="N57">
        <v>86</v>
      </c>
      <c r="O57" t="b">
        <v>1</v>
      </c>
      <c r="P57" t="s">
        <v>8265</v>
      </c>
      <c r="Q57">
        <f t="shared" si="0"/>
        <v>129</v>
      </c>
      <c r="R57">
        <f t="shared" si="1"/>
        <v>128.94999999999999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2"/>
        <v>42163.375000000007</v>
      </c>
      <c r="K58">
        <v>1432559424</v>
      </c>
      <c r="L58" s="9">
        <f t="shared" si="3"/>
        <v>42149.257222222222</v>
      </c>
      <c r="M58" t="b">
        <v>0</v>
      </c>
      <c r="N58">
        <v>174</v>
      </c>
      <c r="O58" t="b">
        <v>1</v>
      </c>
      <c r="P58" t="s">
        <v>8265</v>
      </c>
      <c r="Q58">
        <f t="shared" si="0"/>
        <v>107</v>
      </c>
      <c r="R58">
        <f t="shared" si="1"/>
        <v>49.32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2"/>
        <v>42119.541226851856</v>
      </c>
      <c r="K59">
        <v>1427399962</v>
      </c>
      <c r="L59" s="9">
        <f t="shared" si="3"/>
        <v>42089.541226851856</v>
      </c>
      <c r="M59" t="b">
        <v>0</v>
      </c>
      <c r="N59">
        <v>69</v>
      </c>
      <c r="O59" t="b">
        <v>1</v>
      </c>
      <c r="P59" t="s">
        <v>8265</v>
      </c>
      <c r="Q59">
        <f t="shared" si="0"/>
        <v>102</v>
      </c>
      <c r="R59">
        <f t="shared" si="1"/>
        <v>221.52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2"/>
        <v>41962.495046296295</v>
      </c>
      <c r="K60">
        <v>1413827572</v>
      </c>
      <c r="L60" s="9">
        <f t="shared" si="3"/>
        <v>41932.453379629631</v>
      </c>
      <c r="M60" t="b">
        <v>0</v>
      </c>
      <c r="N60">
        <v>75</v>
      </c>
      <c r="O60" t="b">
        <v>1</v>
      </c>
      <c r="P60" t="s">
        <v>8265</v>
      </c>
      <c r="Q60">
        <f t="shared" si="0"/>
        <v>103</v>
      </c>
      <c r="R60">
        <f t="shared" si="1"/>
        <v>137.21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2"/>
        <v>42261.583333333336</v>
      </c>
      <c r="K61">
        <v>1439530776</v>
      </c>
      <c r="L61" s="9">
        <f t="shared" si="3"/>
        <v>42229.944166666675</v>
      </c>
      <c r="M61" t="b">
        <v>0</v>
      </c>
      <c r="N61">
        <v>33</v>
      </c>
      <c r="O61" t="b">
        <v>1</v>
      </c>
      <c r="P61" t="s">
        <v>8265</v>
      </c>
      <c r="Q61">
        <f t="shared" si="0"/>
        <v>100</v>
      </c>
      <c r="R61">
        <f t="shared" si="1"/>
        <v>606.82000000000005</v>
      </c>
      <c r="S61" t="str">
        <f t="shared" si="4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2"/>
        <v>41720.708333333336</v>
      </c>
      <c r="K62">
        <v>1393882717</v>
      </c>
      <c r="L62" s="9">
        <f t="shared" si="3"/>
        <v>41701.610150462962</v>
      </c>
      <c r="M62" t="b">
        <v>0</v>
      </c>
      <c r="N62">
        <v>108</v>
      </c>
      <c r="O62" t="b">
        <v>1</v>
      </c>
      <c r="P62" t="s">
        <v>8266</v>
      </c>
      <c r="Q62">
        <f t="shared" si="0"/>
        <v>103</v>
      </c>
      <c r="R62">
        <f t="shared" si="1"/>
        <v>43.04</v>
      </c>
      <c r="S62" t="str">
        <f t="shared" si="4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2"/>
        <v>41431.522650462968</v>
      </c>
      <c r="K63">
        <v>1368646357</v>
      </c>
      <c r="L63" s="9">
        <f t="shared" si="3"/>
        <v>41409.522650462968</v>
      </c>
      <c r="M63" t="b">
        <v>0</v>
      </c>
      <c r="N63">
        <v>23</v>
      </c>
      <c r="O63" t="b">
        <v>1</v>
      </c>
      <c r="P63" t="s">
        <v>8266</v>
      </c>
      <c r="Q63">
        <f t="shared" si="0"/>
        <v>148</v>
      </c>
      <c r="R63">
        <f t="shared" si="1"/>
        <v>322.39</v>
      </c>
      <c r="S63" t="str">
        <f t="shared" si="4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2"/>
        <v>41336.507847222223</v>
      </c>
      <c r="K64">
        <v>1360177878</v>
      </c>
      <c r="L64" s="9">
        <f t="shared" si="3"/>
        <v>41311.507847222223</v>
      </c>
      <c r="M64" t="b">
        <v>0</v>
      </c>
      <c r="N64">
        <v>48</v>
      </c>
      <c r="O64" t="b">
        <v>1</v>
      </c>
      <c r="P64" t="s">
        <v>8266</v>
      </c>
      <c r="Q64">
        <f t="shared" si="0"/>
        <v>155</v>
      </c>
      <c r="R64">
        <f t="shared" si="1"/>
        <v>96.71</v>
      </c>
      <c r="S64" t="str">
        <f t="shared" si="4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2"/>
        <v>41635.915972222225</v>
      </c>
      <c r="K65">
        <v>1386194013</v>
      </c>
      <c r="L65" s="9">
        <f t="shared" si="3"/>
        <v>41612.620520833334</v>
      </c>
      <c r="M65" t="b">
        <v>0</v>
      </c>
      <c r="N65">
        <v>64</v>
      </c>
      <c r="O65" t="b">
        <v>1</v>
      </c>
      <c r="P65" t="s">
        <v>8266</v>
      </c>
      <c r="Q65">
        <f t="shared" si="0"/>
        <v>114</v>
      </c>
      <c r="R65">
        <f t="shared" si="1"/>
        <v>35.47</v>
      </c>
      <c r="S65" t="str">
        <f t="shared" si="4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2"/>
        <v>41462.726631944446</v>
      </c>
      <c r="K66">
        <v>1370651181</v>
      </c>
      <c r="L66" s="9">
        <f t="shared" si="3"/>
        <v>41432.726631944446</v>
      </c>
      <c r="M66" t="b">
        <v>0</v>
      </c>
      <c r="N66">
        <v>24</v>
      </c>
      <c r="O66" t="b">
        <v>1</v>
      </c>
      <c r="P66" t="s">
        <v>8266</v>
      </c>
      <c r="Q66">
        <f t="shared" ref="Q66:Q129" si="6">ROUND((E66/D66*100),0)</f>
        <v>173</v>
      </c>
      <c r="R66">
        <f t="shared" ref="R66:R129" si="7">ROUND(E66/N66,2)</f>
        <v>86.67</v>
      </c>
      <c r="S66" t="str">
        <f t="shared" si="4"/>
        <v>film &amp; video</v>
      </c>
      <c r="T66" t="str">
        <f t="shared" si="5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8">(((I67/60)/60)/24)+DATE(1970,1,1)+(-7/24)</f>
        <v>41861.957638888889</v>
      </c>
      <c r="K67">
        <v>1405453354</v>
      </c>
      <c r="L67" s="9">
        <f t="shared" ref="L67:L130" si="9">(((K67/60)/60)/24)+DATE(1970,1,1)+(-7/24)</f>
        <v>41835.52956018519</v>
      </c>
      <c r="M67" t="b">
        <v>0</v>
      </c>
      <c r="N67">
        <v>57</v>
      </c>
      <c r="O67" t="b">
        <v>1</v>
      </c>
      <c r="P67" t="s">
        <v>8266</v>
      </c>
      <c r="Q67">
        <f t="shared" si="6"/>
        <v>108</v>
      </c>
      <c r="R67">
        <f t="shared" si="7"/>
        <v>132.05000000000001</v>
      </c>
      <c r="S67" t="str">
        <f t="shared" ref="S67:S130" si="10">LEFT(P67,SEARCH("/",P67,1)-1)</f>
        <v>film &amp; video</v>
      </c>
      <c r="T67" t="str">
        <f t="shared" ref="T67:T130" si="11">RIGHT(P67,LEN(P67)-SEARCH("/",P67,1))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8"/>
        <v>42569.55810185185</v>
      </c>
      <c r="K68">
        <v>1466281420</v>
      </c>
      <c r="L68" s="9">
        <f t="shared" si="9"/>
        <v>42539.55810185185</v>
      </c>
      <c r="M68" t="b">
        <v>0</v>
      </c>
      <c r="N68">
        <v>26</v>
      </c>
      <c r="O68" t="b">
        <v>1</v>
      </c>
      <c r="P68" t="s">
        <v>8266</v>
      </c>
      <c r="Q68">
        <f t="shared" si="6"/>
        <v>119</v>
      </c>
      <c r="R68">
        <f t="shared" si="7"/>
        <v>91.23</v>
      </c>
      <c r="S68" t="str">
        <f t="shared" si="10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8"/>
        <v>41105.291712962964</v>
      </c>
      <c r="K69">
        <v>1339768804</v>
      </c>
      <c r="L69" s="9">
        <f t="shared" si="9"/>
        <v>41075.291712962964</v>
      </c>
      <c r="M69" t="b">
        <v>0</v>
      </c>
      <c r="N69">
        <v>20</v>
      </c>
      <c r="O69" t="b">
        <v>1</v>
      </c>
      <c r="P69" t="s">
        <v>8266</v>
      </c>
      <c r="Q69">
        <f t="shared" si="6"/>
        <v>116</v>
      </c>
      <c r="R69">
        <f t="shared" si="7"/>
        <v>116.25</v>
      </c>
      <c r="S69" t="str">
        <f t="shared" si="10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8"/>
        <v>41693.277673611112</v>
      </c>
      <c r="K70">
        <v>1390570791</v>
      </c>
      <c r="L70" s="9">
        <f t="shared" si="9"/>
        <v>41663.277673611112</v>
      </c>
      <c r="M70" t="b">
        <v>0</v>
      </c>
      <c r="N70">
        <v>36</v>
      </c>
      <c r="O70" t="b">
        <v>1</v>
      </c>
      <c r="P70" t="s">
        <v>8266</v>
      </c>
      <c r="Q70">
        <f t="shared" si="6"/>
        <v>127</v>
      </c>
      <c r="R70">
        <f t="shared" si="7"/>
        <v>21.19</v>
      </c>
      <c r="S70" t="str">
        <f t="shared" si="10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8"/>
        <v>40817.999305555561</v>
      </c>
      <c r="K71">
        <v>1314765025</v>
      </c>
      <c r="L71" s="9">
        <f t="shared" si="9"/>
        <v>40785.89612268519</v>
      </c>
      <c r="M71" t="b">
        <v>0</v>
      </c>
      <c r="N71">
        <v>178</v>
      </c>
      <c r="O71" t="b">
        <v>1</v>
      </c>
      <c r="P71" t="s">
        <v>8266</v>
      </c>
      <c r="Q71">
        <f t="shared" si="6"/>
        <v>111</v>
      </c>
      <c r="R71">
        <f t="shared" si="7"/>
        <v>62.33</v>
      </c>
      <c r="S71" t="str">
        <f t="shared" si="10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8"/>
        <v>40790.604687500003</v>
      </c>
      <c r="K72">
        <v>1309987845</v>
      </c>
      <c r="L72" s="9">
        <f t="shared" si="9"/>
        <v>40730.604687500003</v>
      </c>
      <c r="M72" t="b">
        <v>0</v>
      </c>
      <c r="N72">
        <v>17</v>
      </c>
      <c r="O72" t="b">
        <v>1</v>
      </c>
      <c r="P72" t="s">
        <v>8266</v>
      </c>
      <c r="Q72">
        <f t="shared" si="6"/>
        <v>127</v>
      </c>
      <c r="R72">
        <f t="shared" si="7"/>
        <v>37.409999999999997</v>
      </c>
      <c r="S72" t="str">
        <f t="shared" si="10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8"/>
        <v>41056.979826388888</v>
      </c>
      <c r="K73">
        <v>1333002657</v>
      </c>
      <c r="L73" s="9">
        <f t="shared" si="9"/>
        <v>40996.979826388888</v>
      </c>
      <c r="M73" t="b">
        <v>0</v>
      </c>
      <c r="N73">
        <v>32</v>
      </c>
      <c r="O73" t="b">
        <v>1</v>
      </c>
      <c r="P73" t="s">
        <v>8266</v>
      </c>
      <c r="Q73">
        <f t="shared" si="6"/>
        <v>124</v>
      </c>
      <c r="R73">
        <f t="shared" si="7"/>
        <v>69.72</v>
      </c>
      <c r="S73" t="str">
        <f t="shared" si="10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8"/>
        <v>41227.708333333336</v>
      </c>
      <c r="K74">
        <v>1351210481</v>
      </c>
      <c r="L74" s="9">
        <f t="shared" si="9"/>
        <v>41207.718530092592</v>
      </c>
      <c r="M74" t="b">
        <v>0</v>
      </c>
      <c r="N74">
        <v>41</v>
      </c>
      <c r="O74" t="b">
        <v>1</v>
      </c>
      <c r="P74" t="s">
        <v>8266</v>
      </c>
      <c r="Q74">
        <f t="shared" si="6"/>
        <v>108</v>
      </c>
      <c r="R74">
        <f t="shared" si="7"/>
        <v>58.17</v>
      </c>
      <c r="S74" t="str">
        <f t="shared" si="10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8"/>
        <v>40665.874305555561</v>
      </c>
      <c r="K75">
        <v>1297620584</v>
      </c>
      <c r="L75" s="9">
        <f t="shared" si="9"/>
        <v>40587.465092592596</v>
      </c>
      <c r="M75" t="b">
        <v>0</v>
      </c>
      <c r="N75">
        <v>18</v>
      </c>
      <c r="O75" t="b">
        <v>1</v>
      </c>
      <c r="P75" t="s">
        <v>8266</v>
      </c>
      <c r="Q75">
        <f t="shared" si="6"/>
        <v>100</v>
      </c>
      <c r="R75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8"/>
        <v>42390.195543981485</v>
      </c>
      <c r="K76">
        <v>1450784495</v>
      </c>
      <c r="L76" s="9">
        <f t="shared" si="9"/>
        <v>42360.195543981485</v>
      </c>
      <c r="M76" t="b">
        <v>0</v>
      </c>
      <c r="N76">
        <v>29</v>
      </c>
      <c r="O76" t="b">
        <v>1</v>
      </c>
      <c r="P76" t="s">
        <v>8266</v>
      </c>
      <c r="Q76">
        <f t="shared" si="6"/>
        <v>113</v>
      </c>
      <c r="R76">
        <f t="shared" si="7"/>
        <v>19.47</v>
      </c>
      <c r="S76" t="str">
        <f t="shared" si="10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8"/>
        <v>41386.917500000003</v>
      </c>
      <c r="K77">
        <v>1364101272</v>
      </c>
      <c r="L77" s="9">
        <f t="shared" si="9"/>
        <v>41356.917500000003</v>
      </c>
      <c r="M77" t="b">
        <v>0</v>
      </c>
      <c r="N77">
        <v>47</v>
      </c>
      <c r="O77" t="b">
        <v>1</v>
      </c>
      <c r="P77" t="s">
        <v>8266</v>
      </c>
      <c r="Q77">
        <f t="shared" si="6"/>
        <v>115</v>
      </c>
      <c r="R77">
        <f t="shared" si="7"/>
        <v>85.96</v>
      </c>
      <c r="S77" t="str">
        <f t="shared" si="10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8"/>
        <v>40904.441643518519</v>
      </c>
      <c r="K78">
        <v>1319819758</v>
      </c>
      <c r="L78" s="9">
        <f t="shared" si="9"/>
        <v>40844.399976851855</v>
      </c>
      <c r="M78" t="b">
        <v>0</v>
      </c>
      <c r="N78">
        <v>15</v>
      </c>
      <c r="O78" t="b">
        <v>1</v>
      </c>
      <c r="P78" t="s">
        <v>8266</v>
      </c>
      <c r="Q78">
        <f t="shared" si="6"/>
        <v>153</v>
      </c>
      <c r="R78">
        <f t="shared" si="7"/>
        <v>30.67</v>
      </c>
      <c r="S78" t="str">
        <f t="shared" si="10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8"/>
        <v>41049.832638888889</v>
      </c>
      <c r="K79">
        <v>1332991717</v>
      </c>
      <c r="L79" s="9">
        <f t="shared" si="9"/>
        <v>40996.853206018524</v>
      </c>
      <c r="M79" t="b">
        <v>0</v>
      </c>
      <c r="N79">
        <v>26</v>
      </c>
      <c r="O79" t="b">
        <v>1</v>
      </c>
      <c r="P79" t="s">
        <v>8266</v>
      </c>
      <c r="Q79">
        <f t="shared" si="6"/>
        <v>393</v>
      </c>
      <c r="R79">
        <f t="shared" si="7"/>
        <v>60.38</v>
      </c>
      <c r="S79" t="str">
        <f t="shared" si="10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8"/>
        <v>42614.43890046297</v>
      </c>
      <c r="K80">
        <v>1471887121</v>
      </c>
      <c r="L80" s="9">
        <f t="shared" si="9"/>
        <v>42604.43890046297</v>
      </c>
      <c r="M80" t="b">
        <v>0</v>
      </c>
      <c r="N80">
        <v>35</v>
      </c>
      <c r="O80" t="b">
        <v>1</v>
      </c>
      <c r="P80" t="s">
        <v>8266</v>
      </c>
      <c r="Q80">
        <f t="shared" si="6"/>
        <v>2702</v>
      </c>
      <c r="R80">
        <f t="shared" si="7"/>
        <v>38.6</v>
      </c>
      <c r="S80" t="str">
        <f t="shared" si="10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8"/>
        <v>41754.484872685185</v>
      </c>
      <c r="K81">
        <v>1395859093</v>
      </c>
      <c r="L81" s="9">
        <f t="shared" si="9"/>
        <v>41724.484872685185</v>
      </c>
      <c r="M81" t="b">
        <v>0</v>
      </c>
      <c r="N81">
        <v>41</v>
      </c>
      <c r="O81" t="b">
        <v>1</v>
      </c>
      <c r="P81" t="s">
        <v>8266</v>
      </c>
      <c r="Q81">
        <f t="shared" si="6"/>
        <v>127</v>
      </c>
      <c r="R81">
        <f t="shared" si="7"/>
        <v>40.270000000000003</v>
      </c>
      <c r="S81" t="str">
        <f t="shared" si="10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8"/>
        <v>41617.792314814818</v>
      </c>
      <c r="K82">
        <v>1383616856</v>
      </c>
      <c r="L82" s="9">
        <f t="shared" si="9"/>
        <v>41582.792314814818</v>
      </c>
      <c r="M82" t="b">
        <v>0</v>
      </c>
      <c r="N82">
        <v>47</v>
      </c>
      <c r="O82" t="b">
        <v>1</v>
      </c>
      <c r="P82" t="s">
        <v>8266</v>
      </c>
      <c r="Q82">
        <f t="shared" si="6"/>
        <v>107</v>
      </c>
      <c r="R82">
        <f t="shared" si="7"/>
        <v>273.83</v>
      </c>
      <c r="S82" t="str">
        <f t="shared" si="10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8"/>
        <v>41103.834722222222</v>
      </c>
      <c r="K83">
        <v>1341892127</v>
      </c>
      <c r="L83" s="9">
        <f t="shared" si="9"/>
        <v>41099.867210648154</v>
      </c>
      <c r="M83" t="b">
        <v>0</v>
      </c>
      <c r="N83">
        <v>28</v>
      </c>
      <c r="O83" t="b">
        <v>1</v>
      </c>
      <c r="P83" t="s">
        <v>8266</v>
      </c>
      <c r="Q83">
        <f t="shared" si="6"/>
        <v>198</v>
      </c>
      <c r="R83">
        <f t="shared" si="7"/>
        <v>53.04</v>
      </c>
      <c r="S83" t="str">
        <f t="shared" si="10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8"/>
        <v>40825.528483796297</v>
      </c>
      <c r="K84">
        <v>1315597261</v>
      </c>
      <c r="L84" s="9">
        <f t="shared" si="9"/>
        <v>40795.528483796297</v>
      </c>
      <c r="M84" t="b">
        <v>0</v>
      </c>
      <c r="N84">
        <v>100</v>
      </c>
      <c r="O84" t="b">
        <v>1</v>
      </c>
      <c r="P84" t="s">
        <v>8266</v>
      </c>
      <c r="Q84">
        <f t="shared" si="6"/>
        <v>100</v>
      </c>
      <c r="R84">
        <f t="shared" si="7"/>
        <v>40.01</v>
      </c>
      <c r="S84" t="str">
        <f t="shared" si="10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8"/>
        <v>42057.187500000007</v>
      </c>
      <c r="K85">
        <v>1423320389</v>
      </c>
      <c r="L85" s="9">
        <f t="shared" si="9"/>
        <v>42042.323946759258</v>
      </c>
      <c r="M85" t="b">
        <v>0</v>
      </c>
      <c r="N85">
        <v>13</v>
      </c>
      <c r="O85" t="b">
        <v>1</v>
      </c>
      <c r="P85" t="s">
        <v>8266</v>
      </c>
      <c r="Q85">
        <f t="shared" si="6"/>
        <v>103</v>
      </c>
      <c r="R85">
        <f t="shared" si="7"/>
        <v>15.77</v>
      </c>
      <c r="S85" t="str">
        <f t="shared" si="10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8"/>
        <v>40678.466273148151</v>
      </c>
      <c r="K86">
        <v>1302891086</v>
      </c>
      <c r="L86" s="9">
        <f t="shared" si="9"/>
        <v>40648.466273148151</v>
      </c>
      <c r="M86" t="b">
        <v>0</v>
      </c>
      <c r="N86">
        <v>7</v>
      </c>
      <c r="O86" t="b">
        <v>1</v>
      </c>
      <c r="P86" t="s">
        <v>8266</v>
      </c>
      <c r="Q86">
        <f t="shared" si="6"/>
        <v>100</v>
      </c>
      <c r="R86">
        <f t="shared" si="7"/>
        <v>71.430000000000007</v>
      </c>
      <c r="S86" t="str">
        <f t="shared" si="10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8"/>
        <v>40808.833761574075</v>
      </c>
      <c r="K87">
        <v>1314154837</v>
      </c>
      <c r="L87" s="9">
        <f t="shared" si="9"/>
        <v>40778.833761574075</v>
      </c>
      <c r="M87" t="b">
        <v>0</v>
      </c>
      <c r="N87">
        <v>21</v>
      </c>
      <c r="O87" t="b">
        <v>1</v>
      </c>
      <c r="P87" t="s">
        <v>8266</v>
      </c>
      <c r="Q87">
        <f t="shared" si="6"/>
        <v>126</v>
      </c>
      <c r="R87">
        <f t="shared" si="7"/>
        <v>71.709999999999994</v>
      </c>
      <c r="S87" t="str">
        <f t="shared" si="10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8"/>
        <v>42365.306076388886</v>
      </c>
      <c r="K88">
        <v>1444828845</v>
      </c>
      <c r="L88" s="9">
        <f t="shared" si="9"/>
        <v>42291.264409722229</v>
      </c>
      <c r="M88" t="b">
        <v>0</v>
      </c>
      <c r="N88">
        <v>17</v>
      </c>
      <c r="O88" t="b">
        <v>1</v>
      </c>
      <c r="P88" t="s">
        <v>8266</v>
      </c>
      <c r="Q88">
        <f t="shared" si="6"/>
        <v>106</v>
      </c>
      <c r="R88">
        <f t="shared" si="7"/>
        <v>375.76</v>
      </c>
      <c r="S88" t="str">
        <f t="shared" si="10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8"/>
        <v>40331.778472222228</v>
      </c>
      <c r="K89">
        <v>1274705803</v>
      </c>
      <c r="L89" s="9">
        <f t="shared" si="9"/>
        <v>40322.247719907406</v>
      </c>
      <c r="M89" t="b">
        <v>0</v>
      </c>
      <c r="N89">
        <v>25</v>
      </c>
      <c r="O89" t="b">
        <v>1</v>
      </c>
      <c r="P89" t="s">
        <v>8266</v>
      </c>
      <c r="Q89">
        <f t="shared" si="6"/>
        <v>105</v>
      </c>
      <c r="R89">
        <f t="shared" si="7"/>
        <v>104.6</v>
      </c>
      <c r="S89" t="str">
        <f t="shared" si="10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8"/>
        <v>41812.367256944446</v>
      </c>
      <c r="K90">
        <v>1401205731</v>
      </c>
      <c r="L90" s="9">
        <f t="shared" si="9"/>
        <v>41786.367256944446</v>
      </c>
      <c r="M90" t="b">
        <v>0</v>
      </c>
      <c r="N90">
        <v>60</v>
      </c>
      <c r="O90" t="b">
        <v>1</v>
      </c>
      <c r="P90" t="s">
        <v>8266</v>
      </c>
      <c r="Q90">
        <f t="shared" si="6"/>
        <v>103</v>
      </c>
      <c r="R90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8"/>
        <v>41427.460555555561</v>
      </c>
      <c r="K91">
        <v>1368036192</v>
      </c>
      <c r="L91" s="9">
        <f t="shared" si="9"/>
        <v>41402.460555555561</v>
      </c>
      <c r="M91" t="b">
        <v>0</v>
      </c>
      <c r="N91">
        <v>56</v>
      </c>
      <c r="O91" t="b">
        <v>1</v>
      </c>
      <c r="P91" t="s">
        <v>8266</v>
      </c>
      <c r="Q91">
        <f t="shared" si="6"/>
        <v>115</v>
      </c>
      <c r="R91">
        <f t="shared" si="7"/>
        <v>123.29</v>
      </c>
      <c r="S91" t="str">
        <f t="shared" si="10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8"/>
        <v>40736.005775462967</v>
      </c>
      <c r="K92">
        <v>1307862499</v>
      </c>
      <c r="L92" s="9">
        <f t="shared" si="9"/>
        <v>40706.005775462967</v>
      </c>
      <c r="M92" t="b">
        <v>0</v>
      </c>
      <c r="N92">
        <v>16</v>
      </c>
      <c r="O92" t="b">
        <v>1</v>
      </c>
      <c r="P92" t="s">
        <v>8266</v>
      </c>
      <c r="Q92">
        <f t="shared" si="6"/>
        <v>100</v>
      </c>
      <c r="R92">
        <f t="shared" si="7"/>
        <v>31.38</v>
      </c>
      <c r="S92" t="str">
        <f t="shared" si="10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8"/>
        <v>40680.110694444447</v>
      </c>
      <c r="K93">
        <v>1300354764</v>
      </c>
      <c r="L93" s="9">
        <f t="shared" si="9"/>
        <v>40619.110694444447</v>
      </c>
      <c r="M93" t="b">
        <v>0</v>
      </c>
      <c r="N93">
        <v>46</v>
      </c>
      <c r="O93" t="b">
        <v>1</v>
      </c>
      <c r="P93" t="s">
        <v>8266</v>
      </c>
      <c r="Q93">
        <f t="shared" si="6"/>
        <v>120</v>
      </c>
      <c r="R93">
        <f t="shared" si="7"/>
        <v>78.260000000000005</v>
      </c>
      <c r="S93" t="str">
        <f t="shared" si="10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8"/>
        <v>42767.041666666664</v>
      </c>
      <c r="K94">
        <v>1481949983</v>
      </c>
      <c r="L94" s="9">
        <f t="shared" si="9"/>
        <v>42720.907210648154</v>
      </c>
      <c r="M94" t="b">
        <v>0</v>
      </c>
      <c r="N94">
        <v>43</v>
      </c>
      <c r="O94" t="b">
        <v>1</v>
      </c>
      <c r="P94" t="s">
        <v>8266</v>
      </c>
      <c r="Q94">
        <f t="shared" si="6"/>
        <v>105</v>
      </c>
      <c r="R94">
        <f t="shared" si="7"/>
        <v>122.33</v>
      </c>
      <c r="S94" t="str">
        <f t="shared" si="10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8"/>
        <v>41093.583333333336</v>
      </c>
      <c r="K95">
        <v>1338928537</v>
      </c>
      <c r="L95" s="9">
        <f t="shared" si="9"/>
        <v>41065.566400462965</v>
      </c>
      <c r="M95" t="b">
        <v>0</v>
      </c>
      <c r="N95">
        <v>15</v>
      </c>
      <c r="O95" t="b">
        <v>1</v>
      </c>
      <c r="P95" t="s">
        <v>8266</v>
      </c>
      <c r="Q95">
        <f t="shared" si="6"/>
        <v>111</v>
      </c>
      <c r="R95">
        <f t="shared" si="7"/>
        <v>73.73</v>
      </c>
      <c r="S95" t="str">
        <f t="shared" si="10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8"/>
        <v>41736.426180555558</v>
      </c>
      <c r="K96">
        <v>1395162822</v>
      </c>
      <c r="L96" s="9">
        <f t="shared" si="9"/>
        <v>41716.426180555558</v>
      </c>
      <c r="M96" t="b">
        <v>0</v>
      </c>
      <c r="N96">
        <v>12</v>
      </c>
      <c r="O96" t="b">
        <v>1</v>
      </c>
      <c r="P96" t="s">
        <v>8266</v>
      </c>
      <c r="Q96">
        <f t="shared" si="6"/>
        <v>104</v>
      </c>
      <c r="R96">
        <f t="shared" si="7"/>
        <v>21.67</v>
      </c>
      <c r="S96" t="str">
        <f t="shared" si="10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8"/>
        <v>40964.713437500002</v>
      </c>
      <c r="K97">
        <v>1327622841</v>
      </c>
      <c r="L97" s="9">
        <f t="shared" si="9"/>
        <v>40934.713437500002</v>
      </c>
      <c r="M97" t="b">
        <v>0</v>
      </c>
      <c r="N97">
        <v>21</v>
      </c>
      <c r="O97" t="b">
        <v>1</v>
      </c>
      <c r="P97" t="s">
        <v>8266</v>
      </c>
      <c r="Q97">
        <f t="shared" si="6"/>
        <v>131</v>
      </c>
      <c r="R97">
        <f t="shared" si="7"/>
        <v>21.9</v>
      </c>
      <c r="S97" t="str">
        <f t="shared" si="10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8"/>
        <v>40390.833333333336</v>
      </c>
      <c r="K98">
        <v>1274889241</v>
      </c>
      <c r="L98" s="9">
        <f t="shared" si="9"/>
        <v>40324.370844907411</v>
      </c>
      <c r="M98" t="b">
        <v>0</v>
      </c>
      <c r="N98">
        <v>34</v>
      </c>
      <c r="O98" t="b">
        <v>1</v>
      </c>
      <c r="P98" t="s">
        <v>8266</v>
      </c>
      <c r="Q98">
        <f t="shared" si="6"/>
        <v>115</v>
      </c>
      <c r="R98">
        <f t="shared" si="7"/>
        <v>50.59</v>
      </c>
      <c r="S98" t="str">
        <f t="shared" si="10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8"/>
        <v>40735.843541666669</v>
      </c>
      <c r="K99">
        <v>1307848482</v>
      </c>
      <c r="L99" s="9">
        <f t="shared" si="9"/>
        <v>40705.843541666669</v>
      </c>
      <c r="M99" t="b">
        <v>0</v>
      </c>
      <c r="N99">
        <v>8</v>
      </c>
      <c r="O99" t="b">
        <v>1</v>
      </c>
      <c r="P99" t="s">
        <v>8266</v>
      </c>
      <c r="Q99">
        <f t="shared" si="6"/>
        <v>106</v>
      </c>
      <c r="R99">
        <f t="shared" si="7"/>
        <v>53.13</v>
      </c>
      <c r="S99" t="str">
        <f t="shared" si="10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8"/>
        <v>41250.6875</v>
      </c>
      <c r="K100">
        <v>1351796674</v>
      </c>
      <c r="L100" s="9">
        <f t="shared" si="9"/>
        <v>41214.503171296295</v>
      </c>
      <c r="M100" t="b">
        <v>0</v>
      </c>
      <c r="N100">
        <v>60</v>
      </c>
      <c r="O100" t="b">
        <v>1</v>
      </c>
      <c r="P100" t="s">
        <v>8266</v>
      </c>
      <c r="Q100">
        <f t="shared" si="6"/>
        <v>106</v>
      </c>
      <c r="R100">
        <f t="shared" si="7"/>
        <v>56.67</v>
      </c>
      <c r="S100" t="str">
        <f t="shared" si="10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8"/>
        <v>41661.61109953704</v>
      </c>
      <c r="K101">
        <v>1387834799</v>
      </c>
      <c r="L101" s="9">
        <f t="shared" si="9"/>
        <v>41631.61109953704</v>
      </c>
      <c r="M101" t="b">
        <v>0</v>
      </c>
      <c r="N101">
        <v>39</v>
      </c>
      <c r="O101" t="b">
        <v>1</v>
      </c>
      <c r="P101" t="s">
        <v>8266</v>
      </c>
      <c r="Q101">
        <f t="shared" si="6"/>
        <v>106</v>
      </c>
      <c r="R101">
        <f t="shared" si="7"/>
        <v>40.78</v>
      </c>
      <c r="S101" t="str">
        <f t="shared" si="10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8"/>
        <v>41217.503310185188</v>
      </c>
      <c r="K102">
        <v>1350324286</v>
      </c>
      <c r="L102" s="9">
        <f t="shared" si="9"/>
        <v>41197.461643518523</v>
      </c>
      <c r="M102" t="b">
        <v>0</v>
      </c>
      <c r="N102">
        <v>26</v>
      </c>
      <c r="O102" t="b">
        <v>1</v>
      </c>
      <c r="P102" t="s">
        <v>8266</v>
      </c>
      <c r="Q102">
        <f t="shared" si="6"/>
        <v>100</v>
      </c>
      <c r="R102">
        <f t="shared" si="7"/>
        <v>192.31</v>
      </c>
      <c r="S102" t="str">
        <f t="shared" si="10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8"/>
        <v>41298.485069444447</v>
      </c>
      <c r="K103">
        <v>1356979110</v>
      </c>
      <c r="L103" s="9">
        <f t="shared" si="9"/>
        <v>41274.485069444447</v>
      </c>
      <c r="M103" t="b">
        <v>0</v>
      </c>
      <c r="N103">
        <v>35</v>
      </c>
      <c r="O103" t="b">
        <v>1</v>
      </c>
      <c r="P103" t="s">
        <v>8266</v>
      </c>
      <c r="Q103">
        <f t="shared" si="6"/>
        <v>100</v>
      </c>
      <c r="R103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8"/>
        <v>40534.839502314819</v>
      </c>
      <c r="K104">
        <v>1290481733</v>
      </c>
      <c r="L104" s="9">
        <f t="shared" si="9"/>
        <v>40504.839502314819</v>
      </c>
      <c r="M104" t="b">
        <v>0</v>
      </c>
      <c r="N104">
        <v>65</v>
      </c>
      <c r="O104" t="b">
        <v>1</v>
      </c>
      <c r="P104" t="s">
        <v>8266</v>
      </c>
      <c r="Q104">
        <f t="shared" si="6"/>
        <v>128</v>
      </c>
      <c r="R104">
        <f t="shared" si="7"/>
        <v>117.92</v>
      </c>
      <c r="S104" t="str">
        <f t="shared" si="10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8"/>
        <v>41705.514236111114</v>
      </c>
      <c r="K105">
        <v>1392232830</v>
      </c>
      <c r="L105" s="9">
        <f t="shared" si="9"/>
        <v>41682.514236111114</v>
      </c>
      <c r="M105" t="b">
        <v>0</v>
      </c>
      <c r="N105">
        <v>49</v>
      </c>
      <c r="O105" t="b">
        <v>1</v>
      </c>
      <c r="P105" t="s">
        <v>8266</v>
      </c>
      <c r="Q105">
        <f t="shared" si="6"/>
        <v>105</v>
      </c>
      <c r="R105">
        <f t="shared" si="7"/>
        <v>27.9</v>
      </c>
      <c r="S105" t="str">
        <f t="shared" si="10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8"/>
        <v>40635.75</v>
      </c>
      <c r="K106">
        <v>1299775266</v>
      </c>
      <c r="L106" s="9">
        <f t="shared" si="9"/>
        <v>40612.403541666667</v>
      </c>
      <c r="M106" t="b">
        <v>0</v>
      </c>
      <c r="N106">
        <v>10</v>
      </c>
      <c r="O106" t="b">
        <v>1</v>
      </c>
      <c r="P106" t="s">
        <v>8266</v>
      </c>
      <c r="Q106">
        <f t="shared" si="6"/>
        <v>120</v>
      </c>
      <c r="R106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8"/>
        <v>42503.708333333336</v>
      </c>
      <c r="K107">
        <v>1461605020</v>
      </c>
      <c r="L107" s="9">
        <f t="shared" si="9"/>
        <v>42485.43310185185</v>
      </c>
      <c r="M107" t="b">
        <v>0</v>
      </c>
      <c r="N107">
        <v>60</v>
      </c>
      <c r="O107" t="b">
        <v>1</v>
      </c>
      <c r="P107" t="s">
        <v>8266</v>
      </c>
      <c r="Q107">
        <f t="shared" si="6"/>
        <v>107</v>
      </c>
      <c r="R107">
        <f t="shared" si="7"/>
        <v>39.380000000000003</v>
      </c>
      <c r="S107" t="str">
        <f t="shared" si="10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8"/>
        <v>41001.484965277785</v>
      </c>
      <c r="K108">
        <v>1332182301</v>
      </c>
      <c r="L108" s="9">
        <f t="shared" si="9"/>
        <v>40987.484965277785</v>
      </c>
      <c r="M108" t="b">
        <v>0</v>
      </c>
      <c r="N108">
        <v>27</v>
      </c>
      <c r="O108" t="b">
        <v>1</v>
      </c>
      <c r="P108" t="s">
        <v>8266</v>
      </c>
      <c r="Q108">
        <f t="shared" si="6"/>
        <v>101</v>
      </c>
      <c r="R108">
        <f t="shared" si="7"/>
        <v>186.11</v>
      </c>
      <c r="S108" t="str">
        <f t="shared" si="10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8"/>
        <v>40657.690821759265</v>
      </c>
      <c r="K109">
        <v>1301787287</v>
      </c>
      <c r="L109" s="9">
        <f t="shared" si="9"/>
        <v>40635.690821759265</v>
      </c>
      <c r="M109" t="b">
        <v>0</v>
      </c>
      <c r="N109">
        <v>69</v>
      </c>
      <c r="O109" t="b">
        <v>1</v>
      </c>
      <c r="P109" t="s">
        <v>8266</v>
      </c>
      <c r="Q109">
        <f t="shared" si="6"/>
        <v>102</v>
      </c>
      <c r="R109">
        <f t="shared" si="7"/>
        <v>111.38</v>
      </c>
      <c r="S109" t="str">
        <f t="shared" si="10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8"/>
        <v>41425.321412037039</v>
      </c>
      <c r="K110">
        <v>1364827370</v>
      </c>
      <c r="L110" s="9">
        <f t="shared" si="9"/>
        <v>41365.321412037039</v>
      </c>
      <c r="M110" t="b">
        <v>0</v>
      </c>
      <c r="N110">
        <v>47</v>
      </c>
      <c r="O110" t="b">
        <v>1</v>
      </c>
      <c r="P110" t="s">
        <v>8266</v>
      </c>
      <c r="Q110">
        <f t="shared" si="6"/>
        <v>247</v>
      </c>
      <c r="R110">
        <f t="shared" si="7"/>
        <v>78.72</v>
      </c>
      <c r="S110" t="str">
        <f t="shared" si="10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8"/>
        <v>40599.734143518523</v>
      </c>
      <c r="K111">
        <v>1296088630</v>
      </c>
      <c r="L111" s="9">
        <f t="shared" si="9"/>
        <v>40569.734143518523</v>
      </c>
      <c r="M111" t="b">
        <v>0</v>
      </c>
      <c r="N111">
        <v>47</v>
      </c>
      <c r="O111" t="b">
        <v>1</v>
      </c>
      <c r="P111" t="s">
        <v>8266</v>
      </c>
      <c r="Q111">
        <f t="shared" si="6"/>
        <v>220</v>
      </c>
      <c r="R111">
        <f t="shared" si="7"/>
        <v>46.7</v>
      </c>
      <c r="S111" t="str">
        <f t="shared" si="10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8"/>
        <v>41591.957638888889</v>
      </c>
      <c r="K112">
        <v>1381445253</v>
      </c>
      <c r="L112" s="9">
        <f t="shared" si="9"/>
        <v>41557.65802083334</v>
      </c>
      <c r="M112" t="b">
        <v>0</v>
      </c>
      <c r="N112">
        <v>26</v>
      </c>
      <c r="O112" t="b">
        <v>1</v>
      </c>
      <c r="P112" t="s">
        <v>8266</v>
      </c>
      <c r="Q112">
        <f t="shared" si="6"/>
        <v>131</v>
      </c>
      <c r="R112">
        <f t="shared" si="7"/>
        <v>65.38</v>
      </c>
      <c r="S112" t="str">
        <f t="shared" si="10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8"/>
        <v>42155.041516203702</v>
      </c>
      <c r="K113">
        <v>1430467187</v>
      </c>
      <c r="L113" s="9">
        <f t="shared" si="9"/>
        <v>42125.041516203702</v>
      </c>
      <c r="M113" t="b">
        <v>0</v>
      </c>
      <c r="N113">
        <v>53</v>
      </c>
      <c r="O113" t="b">
        <v>1</v>
      </c>
      <c r="P113" t="s">
        <v>8266</v>
      </c>
      <c r="Q113">
        <f t="shared" si="6"/>
        <v>155</v>
      </c>
      <c r="R113">
        <f t="shared" si="7"/>
        <v>102.08</v>
      </c>
      <c r="S113" t="str">
        <f t="shared" si="10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8"/>
        <v>41741.791666666672</v>
      </c>
      <c r="K114">
        <v>1395277318</v>
      </c>
      <c r="L114" s="9">
        <f t="shared" si="9"/>
        <v>41717.75136574074</v>
      </c>
      <c r="M114" t="b">
        <v>0</v>
      </c>
      <c r="N114">
        <v>81</v>
      </c>
      <c r="O114" t="b">
        <v>1</v>
      </c>
      <c r="P114" t="s">
        <v>8266</v>
      </c>
      <c r="Q114">
        <f t="shared" si="6"/>
        <v>104</v>
      </c>
      <c r="R114">
        <f t="shared" si="7"/>
        <v>64.2</v>
      </c>
      <c r="S114" t="str">
        <f t="shared" si="10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8"/>
        <v>40761.333333333336</v>
      </c>
      <c r="K115">
        <v>1311963128</v>
      </c>
      <c r="L115" s="9">
        <f t="shared" si="9"/>
        <v>40753.46675925926</v>
      </c>
      <c r="M115" t="b">
        <v>0</v>
      </c>
      <c r="N115">
        <v>78</v>
      </c>
      <c r="O115" t="b">
        <v>1</v>
      </c>
      <c r="P115" t="s">
        <v>8266</v>
      </c>
      <c r="Q115">
        <f t="shared" si="6"/>
        <v>141</v>
      </c>
      <c r="R115">
        <f t="shared" si="7"/>
        <v>90.38</v>
      </c>
      <c r="S115" t="str">
        <f t="shared" si="10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8"/>
        <v>40920.982500000006</v>
      </c>
      <c r="K116">
        <v>1321252488</v>
      </c>
      <c r="L116" s="9">
        <f t="shared" si="9"/>
        <v>40860.982500000006</v>
      </c>
      <c r="M116" t="b">
        <v>0</v>
      </c>
      <c r="N116">
        <v>35</v>
      </c>
      <c r="O116" t="b">
        <v>1</v>
      </c>
      <c r="P116" t="s">
        <v>8266</v>
      </c>
      <c r="Q116">
        <f t="shared" si="6"/>
        <v>103</v>
      </c>
      <c r="R116">
        <f t="shared" si="7"/>
        <v>88.57</v>
      </c>
      <c r="S116" t="str">
        <f t="shared" si="10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8"/>
        <v>40943.447268518517</v>
      </c>
      <c r="K117">
        <v>1326217444</v>
      </c>
      <c r="L117" s="9">
        <f t="shared" si="9"/>
        <v>40918.447268518517</v>
      </c>
      <c r="M117" t="b">
        <v>0</v>
      </c>
      <c r="N117">
        <v>22</v>
      </c>
      <c r="O117" t="b">
        <v>1</v>
      </c>
      <c r="P117" t="s">
        <v>8266</v>
      </c>
      <c r="Q117">
        <f t="shared" si="6"/>
        <v>140</v>
      </c>
      <c r="R117">
        <f t="shared" si="7"/>
        <v>28.73</v>
      </c>
      <c r="S117" t="str">
        <f t="shared" si="10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8"/>
        <v>40641.163831018523</v>
      </c>
      <c r="K118">
        <v>1298289355</v>
      </c>
      <c r="L118" s="9">
        <f t="shared" si="9"/>
        <v>40595.205497685187</v>
      </c>
      <c r="M118" t="b">
        <v>0</v>
      </c>
      <c r="N118">
        <v>57</v>
      </c>
      <c r="O118" t="b">
        <v>1</v>
      </c>
      <c r="P118" t="s">
        <v>8266</v>
      </c>
      <c r="Q118">
        <f t="shared" si="6"/>
        <v>114</v>
      </c>
      <c r="R118">
        <f t="shared" si="7"/>
        <v>69.790000000000006</v>
      </c>
      <c r="S118" t="str">
        <f t="shared" si="10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8"/>
        <v>40338.5</v>
      </c>
      <c r="K119">
        <v>1268337744</v>
      </c>
      <c r="L119" s="9">
        <f t="shared" si="9"/>
        <v>40248.543333333335</v>
      </c>
      <c r="M119" t="b">
        <v>0</v>
      </c>
      <c r="N119">
        <v>27</v>
      </c>
      <c r="O119" t="b">
        <v>1</v>
      </c>
      <c r="P119" t="s">
        <v>8266</v>
      </c>
      <c r="Q119">
        <f t="shared" si="6"/>
        <v>100</v>
      </c>
      <c r="R119">
        <f t="shared" si="7"/>
        <v>167.49</v>
      </c>
      <c r="S119" t="str">
        <f t="shared" si="10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8"/>
        <v>40752.761990740742</v>
      </c>
      <c r="K120">
        <v>1309310236</v>
      </c>
      <c r="L120" s="9">
        <f t="shared" si="9"/>
        <v>40722.761990740742</v>
      </c>
      <c r="M120" t="b">
        <v>0</v>
      </c>
      <c r="N120">
        <v>39</v>
      </c>
      <c r="O120" t="b">
        <v>1</v>
      </c>
      <c r="P120" t="s">
        <v>8266</v>
      </c>
      <c r="Q120">
        <f t="shared" si="6"/>
        <v>113</v>
      </c>
      <c r="R120">
        <f t="shared" si="7"/>
        <v>144.91</v>
      </c>
      <c r="S120" t="str">
        <f t="shared" si="10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8"/>
        <v>40768.666666666672</v>
      </c>
      <c r="K121">
        <v>1310693986</v>
      </c>
      <c r="L121" s="9">
        <f t="shared" si="9"/>
        <v>40738.777615740742</v>
      </c>
      <c r="M121" t="b">
        <v>0</v>
      </c>
      <c r="N121">
        <v>37</v>
      </c>
      <c r="O121" t="b">
        <v>1</v>
      </c>
      <c r="P121" t="s">
        <v>8266</v>
      </c>
      <c r="Q121">
        <f t="shared" si="6"/>
        <v>105</v>
      </c>
      <c r="R121">
        <f t="shared" si="7"/>
        <v>91.84</v>
      </c>
      <c r="S121" t="str">
        <f t="shared" si="10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8"/>
        <v>42645.758182870377</v>
      </c>
      <c r="K122">
        <v>1472865107</v>
      </c>
      <c r="L122" s="9">
        <f t="shared" si="9"/>
        <v>42615.758182870377</v>
      </c>
      <c r="M122" t="b">
        <v>0</v>
      </c>
      <c r="N122">
        <v>1</v>
      </c>
      <c r="O122" t="b">
        <v>0</v>
      </c>
      <c r="P122" t="s">
        <v>8267</v>
      </c>
      <c r="Q122">
        <f t="shared" si="6"/>
        <v>0</v>
      </c>
      <c r="R122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8"/>
        <v>42112.136111111111</v>
      </c>
      <c r="K123">
        <v>1427993710</v>
      </c>
      <c r="L123" s="9">
        <f t="shared" si="9"/>
        <v>42096.413310185184</v>
      </c>
      <c r="M123" t="b">
        <v>0</v>
      </c>
      <c r="N123">
        <v>1</v>
      </c>
      <c r="O123" t="b">
        <v>0</v>
      </c>
      <c r="P123" t="s">
        <v>8267</v>
      </c>
      <c r="Q123">
        <f t="shared" si="6"/>
        <v>0</v>
      </c>
      <c r="R123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8"/>
        <v>42653.140127314815</v>
      </c>
      <c r="K124">
        <v>1470910907</v>
      </c>
      <c r="L124" s="9">
        <f t="shared" si="9"/>
        <v>42593.140127314815</v>
      </c>
      <c r="M124" t="b">
        <v>0</v>
      </c>
      <c r="N124">
        <v>0</v>
      </c>
      <c r="O124" t="b">
        <v>0</v>
      </c>
      <c r="P124" t="s">
        <v>8267</v>
      </c>
      <c r="Q124">
        <f t="shared" si="6"/>
        <v>0</v>
      </c>
      <c r="R124" t="e">
        <f t="shared" si="7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8"/>
        <v>41940.625</v>
      </c>
      <c r="K125">
        <v>1411411564</v>
      </c>
      <c r="L125" s="9">
        <f t="shared" si="9"/>
        <v>41904.490324074075</v>
      </c>
      <c r="M125" t="b">
        <v>0</v>
      </c>
      <c r="N125">
        <v>6</v>
      </c>
      <c r="O125" t="b">
        <v>0</v>
      </c>
      <c r="P125" t="s">
        <v>8267</v>
      </c>
      <c r="Q125">
        <f t="shared" si="6"/>
        <v>0</v>
      </c>
      <c r="R125">
        <f t="shared" si="7"/>
        <v>25.17</v>
      </c>
      <c r="S125" t="str">
        <f t="shared" si="10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8"/>
        <v>42139.637060185189</v>
      </c>
      <c r="K126">
        <v>1429568242</v>
      </c>
      <c r="L126" s="9">
        <f t="shared" si="9"/>
        <v>42114.637060185189</v>
      </c>
      <c r="M126" t="b">
        <v>0</v>
      </c>
      <c r="N126">
        <v>0</v>
      </c>
      <c r="O126" t="b">
        <v>0</v>
      </c>
      <c r="P126" t="s">
        <v>8267</v>
      </c>
      <c r="Q126">
        <f t="shared" si="6"/>
        <v>0</v>
      </c>
      <c r="R126" t="e">
        <f t="shared" si="7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8"/>
        <v>42769.702314814822</v>
      </c>
      <c r="K127">
        <v>1480981880</v>
      </c>
      <c r="L127" s="9">
        <f t="shared" si="9"/>
        <v>42709.702314814822</v>
      </c>
      <c r="M127" t="b">
        <v>0</v>
      </c>
      <c r="N127">
        <v>6</v>
      </c>
      <c r="O127" t="b">
        <v>0</v>
      </c>
      <c r="P127" t="s">
        <v>8267</v>
      </c>
      <c r="Q127">
        <f t="shared" si="6"/>
        <v>14</v>
      </c>
      <c r="R127">
        <f t="shared" si="7"/>
        <v>11.67</v>
      </c>
      <c r="S127" t="str">
        <f t="shared" si="10"/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8"/>
        <v>42165.791666666664</v>
      </c>
      <c r="K128">
        <v>1431353337</v>
      </c>
      <c r="L128" s="9">
        <f t="shared" si="9"/>
        <v>42135.297881944447</v>
      </c>
      <c r="M128" t="b">
        <v>0</v>
      </c>
      <c r="N128">
        <v>13</v>
      </c>
      <c r="O128" t="b">
        <v>0</v>
      </c>
      <c r="P128" t="s">
        <v>8267</v>
      </c>
      <c r="Q128">
        <f t="shared" si="6"/>
        <v>6</v>
      </c>
      <c r="R128">
        <f t="shared" si="7"/>
        <v>106.69</v>
      </c>
      <c r="S128" t="str">
        <f t="shared" si="10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8"/>
        <v>42097.290983796302</v>
      </c>
      <c r="K129">
        <v>1425481141</v>
      </c>
      <c r="L129" s="9">
        <f t="shared" si="9"/>
        <v>42067.332650462966</v>
      </c>
      <c r="M129" t="b">
        <v>0</v>
      </c>
      <c r="N129">
        <v>4</v>
      </c>
      <c r="O129" t="b">
        <v>0</v>
      </c>
      <c r="P129" t="s">
        <v>8267</v>
      </c>
      <c r="Q129">
        <f t="shared" si="6"/>
        <v>2</v>
      </c>
      <c r="R129">
        <f t="shared" si="7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8"/>
        <v>42662.936261574076</v>
      </c>
      <c r="K130">
        <v>1473917293</v>
      </c>
      <c r="L130" s="9">
        <f t="shared" si="9"/>
        <v>42627.936261574076</v>
      </c>
      <c r="M130" t="b">
        <v>0</v>
      </c>
      <c r="N130">
        <v>6</v>
      </c>
      <c r="O130" t="b">
        <v>0</v>
      </c>
      <c r="P130" t="s">
        <v>8267</v>
      </c>
      <c r="Q130">
        <f t="shared" ref="Q130:Q193" si="12">ROUND((E130/D130*100),0)</f>
        <v>2</v>
      </c>
      <c r="R130">
        <f t="shared" ref="R130:R193" si="13">ROUND(E130/N130,2)</f>
        <v>311.17</v>
      </c>
      <c r="S130" t="str">
        <f t="shared" si="10"/>
        <v>film &amp; video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14">(((I131/60)/60)/24)+DATE(1970,1,1)+(-7/24)</f>
        <v>41942.645636574074</v>
      </c>
      <c r="K131">
        <v>1409524183</v>
      </c>
      <c r="L131" s="9">
        <f t="shared" ref="L131:L194" si="15">(((K131/60)/60)/24)+DATE(1970,1,1)+(-7/24)</f>
        <v>41882.645636574074</v>
      </c>
      <c r="M131" t="b">
        <v>0</v>
      </c>
      <c r="N131">
        <v>0</v>
      </c>
      <c r="O131" t="b">
        <v>0</v>
      </c>
      <c r="P131" t="s">
        <v>8267</v>
      </c>
      <c r="Q131">
        <f t="shared" si="12"/>
        <v>0</v>
      </c>
      <c r="R131" t="e">
        <f t="shared" si="13"/>
        <v>#DIV/0!</v>
      </c>
      <c r="S131" t="str">
        <f t="shared" ref="S131:S194" si="16">LEFT(P131,SEARCH("/",P131,1)-1)</f>
        <v>film &amp; video</v>
      </c>
      <c r="T131" t="str">
        <f t="shared" ref="T131:T194" si="17">RIGHT(P131,LEN(P131)-SEARCH("/",P131,1))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14"/>
        <v>41806.552777777782</v>
      </c>
      <c r="K132">
        <v>1400536692</v>
      </c>
      <c r="L132" s="9">
        <f t="shared" si="15"/>
        <v>41778.623749999999</v>
      </c>
      <c r="M132" t="b">
        <v>0</v>
      </c>
      <c r="N132">
        <v>0</v>
      </c>
      <c r="O132" t="b">
        <v>0</v>
      </c>
      <c r="P132" t="s">
        <v>8267</v>
      </c>
      <c r="Q132">
        <f t="shared" si="12"/>
        <v>0</v>
      </c>
      <c r="R132" t="e">
        <f t="shared" si="13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14"/>
        <v>42556.708333333336</v>
      </c>
      <c r="K133">
        <v>1466453161</v>
      </c>
      <c r="L133" s="9">
        <f t="shared" si="15"/>
        <v>42541.545844907414</v>
      </c>
      <c r="M133" t="b">
        <v>0</v>
      </c>
      <c r="N133">
        <v>0</v>
      </c>
      <c r="O133" t="b">
        <v>0</v>
      </c>
      <c r="P133" t="s">
        <v>8267</v>
      </c>
      <c r="Q133">
        <f t="shared" si="12"/>
        <v>0</v>
      </c>
      <c r="R133" t="e">
        <f t="shared" si="13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14"/>
        <v>41950.562581018523</v>
      </c>
      <c r="K134">
        <v>1411500607</v>
      </c>
      <c r="L134" s="9">
        <f t="shared" si="15"/>
        <v>41905.520914351851</v>
      </c>
      <c r="M134" t="b">
        <v>0</v>
      </c>
      <c r="N134">
        <v>81</v>
      </c>
      <c r="O134" t="b">
        <v>0</v>
      </c>
      <c r="P134" t="s">
        <v>8267</v>
      </c>
      <c r="Q134">
        <f t="shared" si="12"/>
        <v>10</v>
      </c>
      <c r="R134">
        <f t="shared" si="13"/>
        <v>94.51</v>
      </c>
      <c r="S134" t="str">
        <f t="shared" si="16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14"/>
        <v>42521.438194444447</v>
      </c>
      <c r="K135">
        <v>1462130584</v>
      </c>
      <c r="L135" s="9">
        <f t="shared" si="15"/>
        <v>42491.516018518516</v>
      </c>
      <c r="M135" t="b">
        <v>0</v>
      </c>
      <c r="N135">
        <v>0</v>
      </c>
      <c r="O135" t="b">
        <v>0</v>
      </c>
      <c r="P135" t="s">
        <v>8267</v>
      </c>
      <c r="Q135">
        <f t="shared" si="12"/>
        <v>0</v>
      </c>
      <c r="R135" t="e">
        <f t="shared" si="13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14"/>
        <v>42251.416666666664</v>
      </c>
      <c r="K136">
        <v>1438811418</v>
      </c>
      <c r="L136" s="9">
        <f t="shared" si="15"/>
        <v>42221.618263888893</v>
      </c>
      <c r="M136" t="b">
        <v>0</v>
      </c>
      <c r="N136">
        <v>0</v>
      </c>
      <c r="O136" t="b">
        <v>0</v>
      </c>
      <c r="P136" t="s">
        <v>8267</v>
      </c>
      <c r="Q136">
        <f t="shared" si="12"/>
        <v>0</v>
      </c>
      <c r="R136" t="e">
        <f t="shared" si="13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14"/>
        <v>41821.5</v>
      </c>
      <c r="K137">
        <v>1401354597</v>
      </c>
      <c r="L137" s="9">
        <f t="shared" si="15"/>
        <v>41788.090243055558</v>
      </c>
      <c r="M137" t="b">
        <v>0</v>
      </c>
      <c r="N137">
        <v>5</v>
      </c>
      <c r="O137" t="b">
        <v>0</v>
      </c>
      <c r="P137" t="s">
        <v>8267</v>
      </c>
      <c r="Q137">
        <f t="shared" si="12"/>
        <v>13</v>
      </c>
      <c r="R137">
        <f t="shared" si="13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14"/>
        <v>42140.136111111111</v>
      </c>
      <c r="K138">
        <v>1427968234</v>
      </c>
      <c r="L138" s="9">
        <f t="shared" si="15"/>
        <v>42096.118449074078</v>
      </c>
      <c r="M138" t="b">
        <v>0</v>
      </c>
      <c r="N138">
        <v>0</v>
      </c>
      <c r="O138" t="b">
        <v>0</v>
      </c>
      <c r="P138" t="s">
        <v>8267</v>
      </c>
      <c r="Q138">
        <f t="shared" si="12"/>
        <v>0</v>
      </c>
      <c r="R138" t="e">
        <f t="shared" si="13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14"/>
        <v>42289.282326388893</v>
      </c>
      <c r="K139">
        <v>1440337593</v>
      </c>
      <c r="L139" s="9">
        <f t="shared" si="15"/>
        <v>42239.282326388893</v>
      </c>
      <c r="M139" t="b">
        <v>0</v>
      </c>
      <c r="N139">
        <v>0</v>
      </c>
      <c r="O139" t="b">
        <v>0</v>
      </c>
      <c r="P139" t="s">
        <v>8267</v>
      </c>
      <c r="Q139">
        <f t="shared" si="12"/>
        <v>0</v>
      </c>
      <c r="R139" t="e">
        <f t="shared" si="13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14"/>
        <v>42216.915972222225</v>
      </c>
      <c r="K140">
        <v>1435731041</v>
      </c>
      <c r="L140" s="9">
        <f t="shared" si="15"/>
        <v>42185.965752314813</v>
      </c>
      <c r="M140" t="b">
        <v>0</v>
      </c>
      <c r="N140">
        <v>58</v>
      </c>
      <c r="O140" t="b">
        <v>0</v>
      </c>
      <c r="P140" t="s">
        <v>8267</v>
      </c>
      <c r="Q140">
        <f t="shared" si="12"/>
        <v>3</v>
      </c>
      <c r="R140">
        <f t="shared" si="13"/>
        <v>81.239999999999995</v>
      </c>
      <c r="S140" t="str">
        <f t="shared" si="16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14"/>
        <v>42197.629305555558</v>
      </c>
      <c r="K141">
        <v>1435874772</v>
      </c>
      <c r="L141" s="9">
        <f t="shared" si="15"/>
        <v>42187.629305555558</v>
      </c>
      <c r="M141" t="b">
        <v>0</v>
      </c>
      <c r="N141">
        <v>1</v>
      </c>
      <c r="O141" t="b">
        <v>0</v>
      </c>
      <c r="P141" t="s">
        <v>8267</v>
      </c>
      <c r="Q141">
        <f t="shared" si="12"/>
        <v>100</v>
      </c>
      <c r="R141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14"/>
        <v>42082.864953703705</v>
      </c>
      <c r="K142">
        <v>1424234732</v>
      </c>
      <c r="L142" s="9">
        <f t="shared" si="15"/>
        <v>42052.906620370377</v>
      </c>
      <c r="M142" t="b">
        <v>0</v>
      </c>
      <c r="N142">
        <v>0</v>
      </c>
      <c r="O142" t="b">
        <v>0</v>
      </c>
      <c r="P142" t="s">
        <v>8267</v>
      </c>
      <c r="Q142">
        <f t="shared" si="12"/>
        <v>0</v>
      </c>
      <c r="R142" t="e">
        <f t="shared" si="13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14"/>
        <v>42154.861377314817</v>
      </c>
      <c r="K143">
        <v>1429155623</v>
      </c>
      <c r="L143" s="9">
        <f t="shared" si="15"/>
        <v>42109.861377314817</v>
      </c>
      <c r="M143" t="b">
        <v>0</v>
      </c>
      <c r="N143">
        <v>28</v>
      </c>
      <c r="O143" t="b">
        <v>0</v>
      </c>
      <c r="P143" t="s">
        <v>8267</v>
      </c>
      <c r="Q143">
        <f t="shared" si="12"/>
        <v>11</v>
      </c>
      <c r="R143">
        <f t="shared" si="13"/>
        <v>46.18</v>
      </c>
      <c r="S143" t="str">
        <f t="shared" si="16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14"/>
        <v>41959.643263888887</v>
      </c>
      <c r="K144">
        <v>1414358778</v>
      </c>
      <c r="L144" s="9">
        <f t="shared" si="15"/>
        <v>41938.601597222223</v>
      </c>
      <c r="M144" t="b">
        <v>0</v>
      </c>
      <c r="N144">
        <v>1</v>
      </c>
      <c r="O144" t="b">
        <v>0</v>
      </c>
      <c r="P144" t="s">
        <v>8267</v>
      </c>
      <c r="Q144">
        <f t="shared" si="12"/>
        <v>0</v>
      </c>
      <c r="R144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14"/>
        <v>42615.954861111117</v>
      </c>
      <c r="K145">
        <v>1467941542</v>
      </c>
      <c r="L145" s="9">
        <f t="shared" si="15"/>
        <v>42558.77247685186</v>
      </c>
      <c r="M145" t="b">
        <v>0</v>
      </c>
      <c r="N145">
        <v>0</v>
      </c>
      <c r="O145" t="b">
        <v>0</v>
      </c>
      <c r="P145" t="s">
        <v>8267</v>
      </c>
      <c r="Q145">
        <f t="shared" si="12"/>
        <v>0</v>
      </c>
      <c r="R145" t="e">
        <f t="shared" si="13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14"/>
        <v>42107.429074074076</v>
      </c>
      <c r="K146">
        <v>1423765072</v>
      </c>
      <c r="L146" s="9">
        <f t="shared" si="15"/>
        <v>42047.470740740748</v>
      </c>
      <c r="M146" t="b">
        <v>0</v>
      </c>
      <c r="N146">
        <v>37</v>
      </c>
      <c r="O146" t="b">
        <v>0</v>
      </c>
      <c r="P146" t="s">
        <v>8267</v>
      </c>
      <c r="Q146">
        <f t="shared" si="12"/>
        <v>28</v>
      </c>
      <c r="R146">
        <f t="shared" si="13"/>
        <v>55.95</v>
      </c>
      <c r="S146" t="str">
        <f t="shared" si="16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14"/>
        <v>42227.250601851854</v>
      </c>
      <c r="K147">
        <v>1436965252</v>
      </c>
      <c r="L147" s="9">
        <f t="shared" si="15"/>
        <v>42200.250601851854</v>
      </c>
      <c r="M147" t="b">
        <v>0</v>
      </c>
      <c r="N147">
        <v>9</v>
      </c>
      <c r="O147" t="b">
        <v>0</v>
      </c>
      <c r="P147" t="s">
        <v>8267</v>
      </c>
      <c r="Q147">
        <f t="shared" si="12"/>
        <v>8</v>
      </c>
      <c r="R147">
        <f t="shared" si="13"/>
        <v>37.56</v>
      </c>
      <c r="S147" t="str">
        <f t="shared" si="16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14"/>
        <v>42752.72451388889</v>
      </c>
      <c r="K148">
        <v>1479514998</v>
      </c>
      <c r="L148" s="9">
        <f t="shared" si="15"/>
        <v>42692.72451388889</v>
      </c>
      <c r="M148" t="b">
        <v>0</v>
      </c>
      <c r="N148">
        <v>3</v>
      </c>
      <c r="O148" t="b">
        <v>0</v>
      </c>
      <c r="P148" t="s">
        <v>8267</v>
      </c>
      <c r="Q148">
        <f t="shared" si="12"/>
        <v>1</v>
      </c>
      <c r="R148">
        <f t="shared" si="13"/>
        <v>38.33</v>
      </c>
      <c r="S148" t="str">
        <f t="shared" si="16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14"/>
        <v>42012.470833333333</v>
      </c>
      <c r="K149">
        <v>1417026340</v>
      </c>
      <c r="L149" s="9">
        <f t="shared" si="15"/>
        <v>41969.476157407415</v>
      </c>
      <c r="M149" t="b">
        <v>0</v>
      </c>
      <c r="N149">
        <v>0</v>
      </c>
      <c r="O149" t="b">
        <v>0</v>
      </c>
      <c r="P149" t="s">
        <v>8267</v>
      </c>
      <c r="Q149">
        <f t="shared" si="12"/>
        <v>0</v>
      </c>
      <c r="R149" t="e">
        <f t="shared" si="13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14"/>
        <v>42426.99</v>
      </c>
      <c r="K150">
        <v>1453963536</v>
      </c>
      <c r="L150" s="9">
        <f t="shared" si="15"/>
        <v>42396.99</v>
      </c>
      <c r="M150" t="b">
        <v>0</v>
      </c>
      <c r="N150">
        <v>2</v>
      </c>
      <c r="O150" t="b">
        <v>0</v>
      </c>
      <c r="P150" t="s">
        <v>8267</v>
      </c>
      <c r="Q150">
        <f t="shared" si="12"/>
        <v>0</v>
      </c>
      <c r="R150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14"/>
        <v>41998.041666666664</v>
      </c>
      <c r="K151">
        <v>1416888470</v>
      </c>
      <c r="L151" s="9">
        <f t="shared" si="15"/>
        <v>41967.880439814813</v>
      </c>
      <c r="M151" t="b">
        <v>0</v>
      </c>
      <c r="N151">
        <v>6</v>
      </c>
      <c r="O151" t="b">
        <v>0</v>
      </c>
      <c r="P151" t="s">
        <v>8267</v>
      </c>
      <c r="Q151">
        <f t="shared" si="12"/>
        <v>1</v>
      </c>
      <c r="R151">
        <f t="shared" si="13"/>
        <v>15.33</v>
      </c>
      <c r="S151" t="str">
        <f t="shared" si="16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14"/>
        <v>42149.870162037041</v>
      </c>
      <c r="K152">
        <v>1427428382</v>
      </c>
      <c r="L152" s="9">
        <f t="shared" si="15"/>
        <v>42089.870162037041</v>
      </c>
      <c r="M152" t="b">
        <v>0</v>
      </c>
      <c r="N152">
        <v>67</v>
      </c>
      <c r="O152" t="b">
        <v>0</v>
      </c>
      <c r="P152" t="s">
        <v>8267</v>
      </c>
      <c r="Q152">
        <f t="shared" si="12"/>
        <v>23</v>
      </c>
      <c r="R152">
        <f t="shared" si="13"/>
        <v>449.43</v>
      </c>
      <c r="S152" t="str">
        <f t="shared" si="16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14"/>
        <v>42173.259155092594</v>
      </c>
      <c r="K153">
        <v>1429449191</v>
      </c>
      <c r="L153" s="9">
        <f t="shared" si="15"/>
        <v>42113.259155092594</v>
      </c>
      <c r="M153" t="b">
        <v>0</v>
      </c>
      <c r="N153">
        <v>5</v>
      </c>
      <c r="O153" t="b">
        <v>0</v>
      </c>
      <c r="P153" t="s">
        <v>8267</v>
      </c>
      <c r="Q153">
        <f t="shared" si="12"/>
        <v>0</v>
      </c>
      <c r="R153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14"/>
        <v>41904.785879629635</v>
      </c>
      <c r="K154">
        <v>1408845100</v>
      </c>
      <c r="L154" s="9">
        <f t="shared" si="15"/>
        <v>41874.785879629635</v>
      </c>
      <c r="M154" t="b">
        <v>0</v>
      </c>
      <c r="N154">
        <v>2</v>
      </c>
      <c r="O154" t="b">
        <v>0</v>
      </c>
      <c r="P154" t="s">
        <v>8267</v>
      </c>
      <c r="Q154">
        <f t="shared" si="12"/>
        <v>0</v>
      </c>
      <c r="R154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14"/>
        <v>41975.336157407415</v>
      </c>
      <c r="K155">
        <v>1413900244</v>
      </c>
      <c r="L155" s="9">
        <f t="shared" si="15"/>
        <v>41933.294490740744</v>
      </c>
      <c r="M155" t="b">
        <v>0</v>
      </c>
      <c r="N155">
        <v>10</v>
      </c>
      <c r="O155" t="b">
        <v>0</v>
      </c>
      <c r="P155" t="s">
        <v>8267</v>
      </c>
      <c r="Q155">
        <f t="shared" si="12"/>
        <v>1</v>
      </c>
      <c r="R155">
        <f t="shared" si="13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14"/>
        <v>42158.255729166667</v>
      </c>
      <c r="K156">
        <v>1429621695</v>
      </c>
      <c r="L156" s="9">
        <f t="shared" si="15"/>
        <v>42115.255729166667</v>
      </c>
      <c r="M156" t="b">
        <v>0</v>
      </c>
      <c r="N156">
        <v>3</v>
      </c>
      <c r="O156" t="b">
        <v>0</v>
      </c>
      <c r="P156" t="s">
        <v>8267</v>
      </c>
      <c r="Q156">
        <f t="shared" si="12"/>
        <v>3</v>
      </c>
      <c r="R156">
        <f t="shared" si="13"/>
        <v>13.33</v>
      </c>
      <c r="S156" t="str">
        <f t="shared" si="16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14"/>
        <v>42208.267766203709</v>
      </c>
      <c r="K157">
        <v>1434201935</v>
      </c>
      <c r="L157" s="9">
        <f t="shared" si="15"/>
        <v>42168.267766203709</v>
      </c>
      <c r="M157" t="b">
        <v>0</v>
      </c>
      <c r="N157">
        <v>4</v>
      </c>
      <c r="O157" t="b">
        <v>0</v>
      </c>
      <c r="P157" t="s">
        <v>8267</v>
      </c>
      <c r="Q157">
        <f t="shared" si="12"/>
        <v>0</v>
      </c>
      <c r="R157">
        <f t="shared" si="13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14"/>
        <v>41853.833287037043</v>
      </c>
      <c r="K158">
        <v>1401850796</v>
      </c>
      <c r="L158" s="9">
        <f t="shared" si="15"/>
        <v>41793.833287037043</v>
      </c>
      <c r="M158" t="b">
        <v>0</v>
      </c>
      <c r="N158">
        <v>15</v>
      </c>
      <c r="O158" t="b">
        <v>0</v>
      </c>
      <c r="P158" t="s">
        <v>8267</v>
      </c>
      <c r="Q158">
        <f t="shared" si="12"/>
        <v>5</v>
      </c>
      <c r="R158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14"/>
        <v>42426.620046296295</v>
      </c>
      <c r="K159">
        <v>1453931572</v>
      </c>
      <c r="L159" s="9">
        <f t="shared" si="15"/>
        <v>42396.620046296295</v>
      </c>
      <c r="M159" t="b">
        <v>0</v>
      </c>
      <c r="N159">
        <v>2</v>
      </c>
      <c r="O159" t="b">
        <v>0</v>
      </c>
      <c r="P159" t="s">
        <v>8267</v>
      </c>
      <c r="Q159">
        <f t="shared" si="12"/>
        <v>0</v>
      </c>
      <c r="R159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14"/>
        <v>41933.785046296296</v>
      </c>
      <c r="K160">
        <v>1411350628</v>
      </c>
      <c r="L160" s="9">
        <f t="shared" si="15"/>
        <v>41903.785046296296</v>
      </c>
      <c r="M160" t="b">
        <v>0</v>
      </c>
      <c r="N160">
        <v>0</v>
      </c>
      <c r="O160" t="b">
        <v>0</v>
      </c>
      <c r="P160" t="s">
        <v>8267</v>
      </c>
      <c r="Q160">
        <f t="shared" si="12"/>
        <v>0</v>
      </c>
      <c r="R160" t="e">
        <f t="shared" si="13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14"/>
        <v>42554.142881944448</v>
      </c>
      <c r="K161">
        <v>1464085545</v>
      </c>
      <c r="L161" s="9">
        <f t="shared" si="15"/>
        <v>42514.142881944448</v>
      </c>
      <c r="M161" t="b">
        <v>0</v>
      </c>
      <c r="N161">
        <v>1</v>
      </c>
      <c r="O161" t="b">
        <v>0</v>
      </c>
      <c r="P161" t="s">
        <v>8267</v>
      </c>
      <c r="Q161">
        <f t="shared" si="12"/>
        <v>0</v>
      </c>
      <c r="R161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14"/>
        <v>42231.621423611119</v>
      </c>
      <c r="K162">
        <v>1434491691</v>
      </c>
      <c r="L162" s="9">
        <f t="shared" si="15"/>
        <v>42171.621423611119</v>
      </c>
      <c r="M162" t="b">
        <v>0</v>
      </c>
      <c r="N162">
        <v>0</v>
      </c>
      <c r="O162" t="b">
        <v>0</v>
      </c>
      <c r="P162" t="s">
        <v>8268</v>
      </c>
      <c r="Q162">
        <f t="shared" si="12"/>
        <v>0</v>
      </c>
      <c r="R162" t="e">
        <f t="shared" si="13"/>
        <v>#DIV/0!</v>
      </c>
      <c r="S162" t="str">
        <f t="shared" si="16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14"/>
        <v>41822.395775462966</v>
      </c>
      <c r="K163">
        <v>1401726595</v>
      </c>
      <c r="L163" s="9">
        <f t="shared" si="15"/>
        <v>41792.395775462966</v>
      </c>
      <c r="M163" t="b">
        <v>0</v>
      </c>
      <c r="N163">
        <v>1</v>
      </c>
      <c r="O163" t="b">
        <v>0</v>
      </c>
      <c r="P163" t="s">
        <v>8268</v>
      </c>
      <c r="Q163">
        <f t="shared" si="12"/>
        <v>0</v>
      </c>
      <c r="R163">
        <f t="shared" si="13"/>
        <v>5</v>
      </c>
      <c r="S163" t="str">
        <f t="shared" si="16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14"/>
        <v>41867.695833333339</v>
      </c>
      <c r="K164">
        <v>1405393356</v>
      </c>
      <c r="L164" s="9">
        <f t="shared" si="15"/>
        <v>41834.835138888891</v>
      </c>
      <c r="M164" t="b">
        <v>0</v>
      </c>
      <c r="N164">
        <v>10</v>
      </c>
      <c r="O164" t="b">
        <v>0</v>
      </c>
      <c r="P164" t="s">
        <v>8268</v>
      </c>
      <c r="Q164">
        <f t="shared" si="12"/>
        <v>16</v>
      </c>
      <c r="R164">
        <f t="shared" si="13"/>
        <v>43.5</v>
      </c>
      <c r="S164" t="str">
        <f t="shared" si="16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14"/>
        <v>42277.708333333336</v>
      </c>
      <c r="K165">
        <v>1440716654</v>
      </c>
      <c r="L165" s="9">
        <f t="shared" si="15"/>
        <v>42243.669606481482</v>
      </c>
      <c r="M165" t="b">
        <v>0</v>
      </c>
      <c r="N165">
        <v>0</v>
      </c>
      <c r="O165" t="b">
        <v>0</v>
      </c>
      <c r="P165" t="s">
        <v>8268</v>
      </c>
      <c r="Q165">
        <f t="shared" si="12"/>
        <v>0</v>
      </c>
      <c r="R165" t="e">
        <f t="shared" si="13"/>
        <v>#DIV/0!</v>
      </c>
      <c r="S165" t="str">
        <f t="shared" si="16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14"/>
        <v>41901.471076388894</v>
      </c>
      <c r="K166">
        <v>1405966701</v>
      </c>
      <c r="L166" s="9">
        <f t="shared" si="15"/>
        <v>41841.471076388894</v>
      </c>
      <c r="M166" t="b">
        <v>0</v>
      </c>
      <c r="N166">
        <v>7</v>
      </c>
      <c r="O166" t="b">
        <v>0</v>
      </c>
      <c r="P166" t="s">
        <v>8268</v>
      </c>
      <c r="Q166">
        <f t="shared" si="12"/>
        <v>1</v>
      </c>
      <c r="R166">
        <f t="shared" si="13"/>
        <v>91.43</v>
      </c>
      <c r="S166" t="str">
        <f t="shared" si="16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14"/>
        <v>42381.367175925923</v>
      </c>
      <c r="K167">
        <v>1450021724</v>
      </c>
      <c r="L167" s="9">
        <f t="shared" si="15"/>
        <v>42351.367175925923</v>
      </c>
      <c r="M167" t="b">
        <v>0</v>
      </c>
      <c r="N167">
        <v>0</v>
      </c>
      <c r="O167" t="b">
        <v>0</v>
      </c>
      <c r="P167" t="s">
        <v>8268</v>
      </c>
      <c r="Q167">
        <f t="shared" si="12"/>
        <v>0</v>
      </c>
      <c r="R167" t="e">
        <f t="shared" si="13"/>
        <v>#DIV/0!</v>
      </c>
      <c r="S167" t="str">
        <f t="shared" si="16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14"/>
        <v>42750.784282407411</v>
      </c>
      <c r="K168">
        <v>1481939362</v>
      </c>
      <c r="L168" s="9">
        <f t="shared" si="15"/>
        <v>42720.784282407411</v>
      </c>
      <c r="M168" t="b">
        <v>0</v>
      </c>
      <c r="N168">
        <v>1</v>
      </c>
      <c r="O168" t="b">
        <v>0</v>
      </c>
      <c r="P168" t="s">
        <v>8268</v>
      </c>
      <c r="Q168">
        <f t="shared" si="12"/>
        <v>60</v>
      </c>
      <c r="R168">
        <f t="shared" si="13"/>
        <v>3000</v>
      </c>
      <c r="S168" t="str">
        <f t="shared" si="16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14"/>
        <v>42220.635821759257</v>
      </c>
      <c r="K169">
        <v>1433542535</v>
      </c>
      <c r="L169" s="9">
        <f t="shared" si="15"/>
        <v>42160.635821759257</v>
      </c>
      <c r="M169" t="b">
        <v>0</v>
      </c>
      <c r="N169">
        <v>2</v>
      </c>
      <c r="O169" t="b">
        <v>0</v>
      </c>
      <c r="P169" t="s">
        <v>8268</v>
      </c>
      <c r="Q169">
        <f t="shared" si="12"/>
        <v>0</v>
      </c>
      <c r="R169">
        <f t="shared" si="13"/>
        <v>5.5</v>
      </c>
      <c r="S169" t="str">
        <f t="shared" si="16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14"/>
        <v>42082.501967592594</v>
      </c>
      <c r="K170">
        <v>1424203370</v>
      </c>
      <c r="L170" s="9">
        <f t="shared" si="15"/>
        <v>42052.543634259266</v>
      </c>
      <c r="M170" t="b">
        <v>0</v>
      </c>
      <c r="N170">
        <v>3</v>
      </c>
      <c r="O170" t="b">
        <v>0</v>
      </c>
      <c r="P170" t="s">
        <v>8268</v>
      </c>
      <c r="Q170">
        <f t="shared" si="12"/>
        <v>4</v>
      </c>
      <c r="R170">
        <f t="shared" si="13"/>
        <v>108.33</v>
      </c>
      <c r="S170" t="str">
        <f t="shared" si="16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14"/>
        <v>41930.213645833333</v>
      </c>
      <c r="K171">
        <v>1411042059</v>
      </c>
      <c r="L171" s="9">
        <f t="shared" si="15"/>
        <v>41900.213645833333</v>
      </c>
      <c r="M171" t="b">
        <v>0</v>
      </c>
      <c r="N171">
        <v>10</v>
      </c>
      <c r="O171" t="b">
        <v>0</v>
      </c>
      <c r="P171" t="s">
        <v>8268</v>
      </c>
      <c r="Q171">
        <f t="shared" si="12"/>
        <v>22</v>
      </c>
      <c r="R171">
        <f t="shared" si="13"/>
        <v>56</v>
      </c>
      <c r="S171" t="str">
        <f t="shared" si="16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14"/>
        <v>42245.936111111114</v>
      </c>
      <c r="K172">
        <v>1438385283</v>
      </c>
      <c r="L172" s="9">
        <f t="shared" si="15"/>
        <v>42216.686145833337</v>
      </c>
      <c r="M172" t="b">
        <v>0</v>
      </c>
      <c r="N172">
        <v>10</v>
      </c>
      <c r="O172" t="b">
        <v>0</v>
      </c>
      <c r="P172" t="s">
        <v>8268</v>
      </c>
      <c r="Q172">
        <f t="shared" si="12"/>
        <v>3</v>
      </c>
      <c r="R172">
        <f t="shared" si="13"/>
        <v>32.5</v>
      </c>
      <c r="S172" t="str">
        <f t="shared" si="16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14"/>
        <v>42593.889050925929</v>
      </c>
      <c r="K173">
        <v>1465791614</v>
      </c>
      <c r="L173" s="9">
        <f t="shared" si="15"/>
        <v>42533.889050925929</v>
      </c>
      <c r="M173" t="b">
        <v>0</v>
      </c>
      <c r="N173">
        <v>1</v>
      </c>
      <c r="O173" t="b">
        <v>0</v>
      </c>
      <c r="P173" t="s">
        <v>8268</v>
      </c>
      <c r="Q173">
        <f t="shared" si="12"/>
        <v>0</v>
      </c>
      <c r="R173">
        <f t="shared" si="13"/>
        <v>1</v>
      </c>
      <c r="S173" t="str">
        <f t="shared" si="16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14"/>
        <v>42082.061608796292</v>
      </c>
      <c r="K174">
        <v>1423733323</v>
      </c>
      <c r="L174" s="9">
        <f t="shared" si="15"/>
        <v>42047.103275462963</v>
      </c>
      <c r="M174" t="b">
        <v>0</v>
      </c>
      <c r="N174">
        <v>0</v>
      </c>
      <c r="O174" t="b">
        <v>0</v>
      </c>
      <c r="P174" t="s">
        <v>8268</v>
      </c>
      <c r="Q174">
        <f t="shared" si="12"/>
        <v>0</v>
      </c>
      <c r="R174" t="e">
        <f t="shared" si="13"/>
        <v>#DIV/0!</v>
      </c>
      <c r="S174" t="str">
        <f t="shared" si="16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14"/>
        <v>42063.281342592592</v>
      </c>
      <c r="K175">
        <v>1422539108</v>
      </c>
      <c r="L175" s="9">
        <f t="shared" si="15"/>
        <v>42033.281342592592</v>
      </c>
      <c r="M175" t="b">
        <v>0</v>
      </c>
      <c r="N175">
        <v>0</v>
      </c>
      <c r="O175" t="b">
        <v>0</v>
      </c>
      <c r="P175" t="s">
        <v>8268</v>
      </c>
      <c r="Q175">
        <f t="shared" si="12"/>
        <v>0</v>
      </c>
      <c r="R175" t="e">
        <f t="shared" si="13"/>
        <v>#DIV/0!</v>
      </c>
      <c r="S175" t="str">
        <f t="shared" si="16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14"/>
        <v>42132.467314814821</v>
      </c>
      <c r="K176">
        <v>1425924776</v>
      </c>
      <c r="L176" s="9">
        <f t="shared" si="15"/>
        <v>42072.467314814821</v>
      </c>
      <c r="M176" t="b">
        <v>0</v>
      </c>
      <c r="N176">
        <v>0</v>
      </c>
      <c r="O176" t="b">
        <v>0</v>
      </c>
      <c r="P176" t="s">
        <v>8268</v>
      </c>
      <c r="Q176">
        <f t="shared" si="12"/>
        <v>0</v>
      </c>
      <c r="R176" t="e">
        <f t="shared" si="13"/>
        <v>#DIV/0!</v>
      </c>
      <c r="S176" t="str">
        <f t="shared" si="16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14"/>
        <v>41880.486238425925</v>
      </c>
      <c r="K177">
        <v>1407177611</v>
      </c>
      <c r="L177" s="9">
        <f t="shared" si="15"/>
        <v>41855.486238425925</v>
      </c>
      <c r="M177" t="b">
        <v>0</v>
      </c>
      <c r="N177">
        <v>26</v>
      </c>
      <c r="O177" t="b">
        <v>0</v>
      </c>
      <c r="P177" t="s">
        <v>8268</v>
      </c>
      <c r="Q177">
        <f t="shared" si="12"/>
        <v>6</v>
      </c>
      <c r="R177">
        <f t="shared" si="13"/>
        <v>49.88</v>
      </c>
      <c r="S177" t="str">
        <f t="shared" si="16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14"/>
        <v>42221.532395833339</v>
      </c>
      <c r="K178">
        <v>1436211999</v>
      </c>
      <c r="L178" s="9">
        <f t="shared" si="15"/>
        <v>42191.532395833339</v>
      </c>
      <c r="M178" t="b">
        <v>0</v>
      </c>
      <c r="N178">
        <v>0</v>
      </c>
      <c r="O178" t="b">
        <v>0</v>
      </c>
      <c r="P178" t="s">
        <v>8268</v>
      </c>
      <c r="Q178">
        <f t="shared" si="12"/>
        <v>0</v>
      </c>
      <c r="R178" t="e">
        <f t="shared" si="13"/>
        <v>#DIV/0!</v>
      </c>
      <c r="S178" t="str">
        <f t="shared" si="16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14"/>
        <v>42086.714421296296</v>
      </c>
      <c r="K179">
        <v>1425690526</v>
      </c>
      <c r="L179" s="9">
        <f t="shared" si="15"/>
        <v>42069.756087962967</v>
      </c>
      <c r="M179" t="b">
        <v>0</v>
      </c>
      <c r="N179">
        <v>7</v>
      </c>
      <c r="O179" t="b">
        <v>0</v>
      </c>
      <c r="P179" t="s">
        <v>8268</v>
      </c>
      <c r="Q179">
        <f t="shared" si="12"/>
        <v>40</v>
      </c>
      <c r="R179">
        <f t="shared" si="13"/>
        <v>25.71</v>
      </c>
      <c r="S179" t="str">
        <f t="shared" si="16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14"/>
        <v>42334.705381944448</v>
      </c>
      <c r="K180">
        <v>1445986545</v>
      </c>
      <c r="L180" s="9">
        <f t="shared" si="15"/>
        <v>42304.663715277777</v>
      </c>
      <c r="M180" t="b">
        <v>0</v>
      </c>
      <c r="N180">
        <v>0</v>
      </c>
      <c r="O180" t="b">
        <v>0</v>
      </c>
      <c r="P180" t="s">
        <v>8268</v>
      </c>
      <c r="Q180">
        <f t="shared" si="12"/>
        <v>0</v>
      </c>
      <c r="R180" t="e">
        <f t="shared" si="13"/>
        <v>#DIV/0!</v>
      </c>
      <c r="S180" t="str">
        <f t="shared" si="16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14"/>
        <v>42432.788831018523</v>
      </c>
      <c r="K181">
        <v>1454464555</v>
      </c>
      <c r="L181" s="9">
        <f t="shared" si="15"/>
        <v>42402.788831018523</v>
      </c>
      <c r="M181" t="b">
        <v>0</v>
      </c>
      <c r="N181">
        <v>2</v>
      </c>
      <c r="O181" t="b">
        <v>0</v>
      </c>
      <c r="P181" t="s">
        <v>8268</v>
      </c>
      <c r="Q181">
        <f t="shared" si="12"/>
        <v>20</v>
      </c>
      <c r="R181">
        <f t="shared" si="13"/>
        <v>100</v>
      </c>
      <c r="S181" t="str">
        <f t="shared" si="16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14"/>
        <v>42107.500000000007</v>
      </c>
      <c r="K182">
        <v>1425512843</v>
      </c>
      <c r="L182" s="9">
        <f t="shared" si="15"/>
        <v>42067.699571759258</v>
      </c>
      <c r="M182" t="b">
        <v>0</v>
      </c>
      <c r="N182">
        <v>13</v>
      </c>
      <c r="O182" t="b">
        <v>0</v>
      </c>
      <c r="P182" t="s">
        <v>8268</v>
      </c>
      <c r="Q182">
        <f t="shared" si="12"/>
        <v>33</v>
      </c>
      <c r="R182">
        <f t="shared" si="13"/>
        <v>30.85</v>
      </c>
      <c r="S182" t="str">
        <f t="shared" si="16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14"/>
        <v>42177.450173611112</v>
      </c>
      <c r="K183">
        <v>1432403295</v>
      </c>
      <c r="L183" s="9">
        <f t="shared" si="15"/>
        <v>42147.450173611112</v>
      </c>
      <c r="M183" t="b">
        <v>0</v>
      </c>
      <c r="N183">
        <v>4</v>
      </c>
      <c r="O183" t="b">
        <v>0</v>
      </c>
      <c r="P183" t="s">
        <v>8268</v>
      </c>
      <c r="Q183">
        <f t="shared" si="12"/>
        <v>21</v>
      </c>
      <c r="R183">
        <f t="shared" si="13"/>
        <v>180.5</v>
      </c>
      <c r="S183" t="str">
        <f t="shared" si="16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14"/>
        <v>42741.720277777778</v>
      </c>
      <c r="K184">
        <v>1481156232</v>
      </c>
      <c r="L184" s="9">
        <f t="shared" si="15"/>
        <v>42711.720277777778</v>
      </c>
      <c r="M184" t="b">
        <v>0</v>
      </c>
      <c r="N184">
        <v>0</v>
      </c>
      <c r="O184" t="b">
        <v>0</v>
      </c>
      <c r="P184" t="s">
        <v>8268</v>
      </c>
      <c r="Q184">
        <f t="shared" si="12"/>
        <v>0</v>
      </c>
      <c r="R184" t="e">
        <f t="shared" si="13"/>
        <v>#DIV/0!</v>
      </c>
      <c r="S184" t="str">
        <f t="shared" si="16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14"/>
        <v>41969.560300925928</v>
      </c>
      <c r="K185">
        <v>1414438010</v>
      </c>
      <c r="L185" s="9">
        <f t="shared" si="15"/>
        <v>41939.518634259264</v>
      </c>
      <c r="M185" t="b">
        <v>0</v>
      </c>
      <c r="N185">
        <v>12</v>
      </c>
      <c r="O185" t="b">
        <v>0</v>
      </c>
      <c r="P185" t="s">
        <v>8268</v>
      </c>
      <c r="Q185">
        <f t="shared" si="12"/>
        <v>36</v>
      </c>
      <c r="R185">
        <f t="shared" si="13"/>
        <v>373.5</v>
      </c>
      <c r="S185" t="str">
        <f t="shared" si="16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14"/>
        <v>41882.874305555561</v>
      </c>
      <c r="K186">
        <v>1404586762</v>
      </c>
      <c r="L186" s="9">
        <f t="shared" si="15"/>
        <v>41825.499560185192</v>
      </c>
      <c r="M186" t="b">
        <v>0</v>
      </c>
      <c r="N186">
        <v>2</v>
      </c>
      <c r="O186" t="b">
        <v>0</v>
      </c>
      <c r="P186" t="s">
        <v>8268</v>
      </c>
      <c r="Q186">
        <f t="shared" si="12"/>
        <v>3</v>
      </c>
      <c r="R186">
        <f t="shared" si="13"/>
        <v>25.5</v>
      </c>
      <c r="S186" t="str">
        <f t="shared" si="16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14"/>
        <v>42600.619664351856</v>
      </c>
      <c r="K187">
        <v>1468965139</v>
      </c>
      <c r="L187" s="9">
        <f t="shared" si="15"/>
        <v>42570.619664351856</v>
      </c>
      <c r="M187" t="b">
        <v>0</v>
      </c>
      <c r="N187">
        <v>10</v>
      </c>
      <c r="O187" t="b">
        <v>0</v>
      </c>
      <c r="P187" t="s">
        <v>8268</v>
      </c>
      <c r="Q187">
        <f t="shared" si="12"/>
        <v>6</v>
      </c>
      <c r="R187">
        <f t="shared" si="13"/>
        <v>220</v>
      </c>
      <c r="S187" t="str">
        <f t="shared" si="16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14"/>
        <v>42797.541666666664</v>
      </c>
      <c r="K188">
        <v>1485977434</v>
      </c>
      <c r="L188" s="9">
        <f t="shared" si="15"/>
        <v>42767.521226851859</v>
      </c>
      <c r="M188" t="b">
        <v>0</v>
      </c>
      <c r="N188">
        <v>0</v>
      </c>
      <c r="O188" t="b">
        <v>0</v>
      </c>
      <c r="P188" t="s">
        <v>8268</v>
      </c>
      <c r="Q188">
        <f t="shared" si="12"/>
        <v>0</v>
      </c>
      <c r="R188" t="e">
        <f t="shared" si="13"/>
        <v>#DIV/0!</v>
      </c>
      <c r="S188" t="str">
        <f t="shared" si="16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14"/>
        <v>42205.999305555561</v>
      </c>
      <c r="K189">
        <v>1435383457</v>
      </c>
      <c r="L189" s="9">
        <f t="shared" si="15"/>
        <v>42181.942789351851</v>
      </c>
      <c r="M189" t="b">
        <v>0</v>
      </c>
      <c r="N189">
        <v>5</v>
      </c>
      <c r="O189" t="b">
        <v>0</v>
      </c>
      <c r="P189" t="s">
        <v>8268</v>
      </c>
      <c r="Q189">
        <f t="shared" si="12"/>
        <v>16</v>
      </c>
      <c r="R189">
        <f t="shared" si="13"/>
        <v>160</v>
      </c>
      <c r="S189" t="str">
        <f t="shared" si="16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14"/>
        <v>41886.891377314816</v>
      </c>
      <c r="K190">
        <v>1407299015</v>
      </c>
      <c r="L190" s="9">
        <f t="shared" si="15"/>
        <v>41856.891377314816</v>
      </c>
      <c r="M190" t="b">
        <v>0</v>
      </c>
      <c r="N190">
        <v>0</v>
      </c>
      <c r="O190" t="b">
        <v>0</v>
      </c>
      <c r="P190" t="s">
        <v>8268</v>
      </c>
      <c r="Q190">
        <f t="shared" si="12"/>
        <v>0</v>
      </c>
      <c r="R190" t="e">
        <f t="shared" si="13"/>
        <v>#DIV/0!</v>
      </c>
      <c r="S190" t="str">
        <f t="shared" si="16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14"/>
        <v>42616.399039351854</v>
      </c>
      <c r="K191">
        <v>1467736477</v>
      </c>
      <c r="L191" s="9">
        <f t="shared" si="15"/>
        <v>42556.399039351854</v>
      </c>
      <c r="M191" t="b">
        <v>0</v>
      </c>
      <c r="N191">
        <v>5</v>
      </c>
      <c r="O191" t="b">
        <v>0</v>
      </c>
      <c r="P191" t="s">
        <v>8268</v>
      </c>
      <c r="Q191">
        <f t="shared" si="12"/>
        <v>0</v>
      </c>
      <c r="R191">
        <f t="shared" si="13"/>
        <v>69</v>
      </c>
      <c r="S191" t="str">
        <f t="shared" si="16"/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14"/>
        <v>42537.359328703707</v>
      </c>
      <c r="K192">
        <v>1465227446</v>
      </c>
      <c r="L192" s="9">
        <f t="shared" si="15"/>
        <v>42527.359328703707</v>
      </c>
      <c r="M192" t="b">
        <v>0</v>
      </c>
      <c r="N192">
        <v>1</v>
      </c>
      <c r="O192" t="b">
        <v>0</v>
      </c>
      <c r="P192" t="s">
        <v>8268</v>
      </c>
      <c r="Q192">
        <f t="shared" si="12"/>
        <v>0</v>
      </c>
      <c r="R192">
        <f t="shared" si="13"/>
        <v>50</v>
      </c>
      <c r="S192" t="str">
        <f t="shared" si="16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14"/>
        <v>42279.149745370371</v>
      </c>
      <c r="K193">
        <v>1440326138</v>
      </c>
      <c r="L193" s="9">
        <f t="shared" si="15"/>
        <v>42239.149745370371</v>
      </c>
      <c r="M193" t="b">
        <v>0</v>
      </c>
      <c r="N193">
        <v>3</v>
      </c>
      <c r="O193" t="b">
        <v>0</v>
      </c>
      <c r="P193" t="s">
        <v>8268</v>
      </c>
      <c r="Q193">
        <f t="shared" si="12"/>
        <v>5</v>
      </c>
      <c r="R193">
        <f t="shared" si="13"/>
        <v>83.33</v>
      </c>
      <c r="S193" t="str">
        <f t="shared" si="16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14"/>
        <v>41929.500370370377</v>
      </c>
      <c r="K194">
        <v>1410980432</v>
      </c>
      <c r="L194" s="9">
        <f t="shared" si="15"/>
        <v>41899.500370370377</v>
      </c>
      <c r="M194" t="b">
        <v>0</v>
      </c>
      <c r="N194">
        <v>3</v>
      </c>
      <c r="O194" t="b">
        <v>0</v>
      </c>
      <c r="P194" t="s">
        <v>8268</v>
      </c>
      <c r="Q194">
        <f t="shared" ref="Q194:Q257" si="18">ROUND((E194/D194*100),0)</f>
        <v>0</v>
      </c>
      <c r="R194">
        <f t="shared" ref="R194:R257" si="19">ROUND(E194/N194,2)</f>
        <v>5.67</v>
      </c>
      <c r="S194" t="str">
        <f t="shared" si="16"/>
        <v>film &amp; video</v>
      </c>
      <c r="T194" t="str">
        <f t="shared" si="17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20">(((I195/60)/60)/24)+DATE(1970,1,1)+(-7/24)</f>
        <v>41971.684791666667</v>
      </c>
      <c r="K195">
        <v>1412029566</v>
      </c>
      <c r="L195" s="9">
        <f t="shared" ref="L195:L258" si="21">(((K195/60)/60)/24)+DATE(1970,1,1)+(-7/24)</f>
        <v>41911.643125000002</v>
      </c>
      <c r="M195" t="b">
        <v>0</v>
      </c>
      <c r="N195">
        <v>0</v>
      </c>
      <c r="O195" t="b">
        <v>0</v>
      </c>
      <c r="P195" t="s">
        <v>8268</v>
      </c>
      <c r="Q195">
        <f t="shared" si="18"/>
        <v>0</v>
      </c>
      <c r="R195" t="e">
        <f t="shared" si="19"/>
        <v>#DIV/0!</v>
      </c>
      <c r="S195" t="str">
        <f t="shared" ref="S195:S258" si="22">LEFT(P195,SEARCH("/",P195,1)-1)</f>
        <v>film &amp; video</v>
      </c>
      <c r="T195" t="str">
        <f t="shared" ref="T195:T258" si="23">RIGHT(P195,LEN(P195)-SEARCH("/",P195,1))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20"/>
        <v>42435.70521990741</v>
      </c>
      <c r="K196">
        <v>1452124531</v>
      </c>
      <c r="L196" s="9">
        <f t="shared" si="21"/>
        <v>42375.70521990741</v>
      </c>
      <c r="M196" t="b">
        <v>0</v>
      </c>
      <c r="N196">
        <v>3</v>
      </c>
      <c r="O196" t="b">
        <v>0</v>
      </c>
      <c r="P196" t="s">
        <v>8268</v>
      </c>
      <c r="Q196">
        <f t="shared" si="18"/>
        <v>0</v>
      </c>
      <c r="R196">
        <f t="shared" si="19"/>
        <v>1</v>
      </c>
      <c r="S196" t="str">
        <f t="shared" si="22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20"/>
        <v>42195.378842592596</v>
      </c>
      <c r="K197">
        <v>1431360332</v>
      </c>
      <c r="L197" s="9">
        <f t="shared" si="21"/>
        <v>42135.378842592596</v>
      </c>
      <c r="M197" t="b">
        <v>0</v>
      </c>
      <c r="N197">
        <v>0</v>
      </c>
      <c r="O197" t="b">
        <v>0</v>
      </c>
      <c r="P197" t="s">
        <v>8268</v>
      </c>
      <c r="Q197">
        <f t="shared" si="18"/>
        <v>0</v>
      </c>
      <c r="R197" t="e">
        <f t="shared" si="19"/>
        <v>#DIV/0!</v>
      </c>
      <c r="S197" t="str">
        <f t="shared" si="22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20"/>
        <v>42287.583333333336</v>
      </c>
      <c r="K198">
        <v>1442062898</v>
      </c>
      <c r="L198" s="9">
        <f t="shared" si="21"/>
        <v>42259.251134259262</v>
      </c>
      <c r="M198" t="b">
        <v>0</v>
      </c>
      <c r="N198">
        <v>19</v>
      </c>
      <c r="O198" t="b">
        <v>0</v>
      </c>
      <c r="P198" t="s">
        <v>8268</v>
      </c>
      <c r="Q198">
        <f t="shared" si="18"/>
        <v>42</v>
      </c>
      <c r="R198">
        <f t="shared" si="19"/>
        <v>77.11</v>
      </c>
      <c r="S198" t="str">
        <f t="shared" si="22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20"/>
        <v>42783.583333333336</v>
      </c>
      <c r="K199">
        <v>1483734100</v>
      </c>
      <c r="L199" s="9">
        <f t="shared" si="21"/>
        <v>42741.556712962971</v>
      </c>
      <c r="M199" t="b">
        <v>0</v>
      </c>
      <c r="N199">
        <v>8</v>
      </c>
      <c r="O199" t="b">
        <v>0</v>
      </c>
      <c r="P199" t="s">
        <v>8268</v>
      </c>
      <c r="Q199">
        <f t="shared" si="18"/>
        <v>10</v>
      </c>
      <c r="R199">
        <f t="shared" si="19"/>
        <v>32.75</v>
      </c>
      <c r="S199" t="str">
        <f t="shared" si="22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20"/>
        <v>41917.091689814821</v>
      </c>
      <c r="K200">
        <v>1409908322</v>
      </c>
      <c r="L200" s="9">
        <f t="shared" si="21"/>
        <v>41887.091689814821</v>
      </c>
      <c r="M200" t="b">
        <v>0</v>
      </c>
      <c r="N200">
        <v>6</v>
      </c>
      <c r="O200" t="b">
        <v>0</v>
      </c>
      <c r="P200" t="s">
        <v>8268</v>
      </c>
      <c r="Q200">
        <f t="shared" si="18"/>
        <v>1</v>
      </c>
      <c r="R200">
        <f t="shared" si="19"/>
        <v>46.5</v>
      </c>
      <c r="S200" t="str">
        <f t="shared" si="22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20"/>
        <v>42613.832199074073</v>
      </c>
      <c r="K201">
        <v>1470106702</v>
      </c>
      <c r="L201" s="9">
        <f t="shared" si="21"/>
        <v>42583.832199074073</v>
      </c>
      <c r="M201" t="b">
        <v>0</v>
      </c>
      <c r="N201">
        <v>0</v>
      </c>
      <c r="O201" t="b">
        <v>0</v>
      </c>
      <c r="P201" t="s">
        <v>8268</v>
      </c>
      <c r="Q201">
        <f t="shared" si="18"/>
        <v>0</v>
      </c>
      <c r="R201" t="e">
        <f t="shared" si="19"/>
        <v>#DIV/0!</v>
      </c>
      <c r="S201" t="str">
        <f t="shared" si="22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20"/>
        <v>41896.791701388895</v>
      </c>
      <c r="K202">
        <v>1408154403</v>
      </c>
      <c r="L202" s="9">
        <f t="shared" si="21"/>
        <v>41866.791701388895</v>
      </c>
      <c r="M202" t="b">
        <v>0</v>
      </c>
      <c r="N202">
        <v>18</v>
      </c>
      <c r="O202" t="b">
        <v>0</v>
      </c>
      <c r="P202" t="s">
        <v>8268</v>
      </c>
      <c r="Q202">
        <f t="shared" si="18"/>
        <v>26</v>
      </c>
      <c r="R202">
        <f t="shared" si="19"/>
        <v>87.31</v>
      </c>
      <c r="S202" t="str">
        <f t="shared" si="22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20"/>
        <v>42043.526956018519</v>
      </c>
      <c r="K203">
        <v>1421696329</v>
      </c>
      <c r="L203" s="9">
        <f t="shared" si="21"/>
        <v>42023.526956018519</v>
      </c>
      <c r="M203" t="b">
        <v>0</v>
      </c>
      <c r="N203">
        <v>7</v>
      </c>
      <c r="O203" t="b">
        <v>0</v>
      </c>
      <c r="P203" t="s">
        <v>8268</v>
      </c>
      <c r="Q203">
        <f t="shared" si="18"/>
        <v>58</v>
      </c>
      <c r="R203">
        <f t="shared" si="19"/>
        <v>54.29</v>
      </c>
      <c r="S203" t="str">
        <f t="shared" si="22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20"/>
        <v>42285.582638888889</v>
      </c>
      <c r="K204">
        <v>1441750564</v>
      </c>
      <c r="L204" s="9">
        <f t="shared" si="21"/>
        <v>42255.636157407411</v>
      </c>
      <c r="M204" t="b">
        <v>0</v>
      </c>
      <c r="N204">
        <v>0</v>
      </c>
      <c r="O204" t="b">
        <v>0</v>
      </c>
      <c r="P204" t="s">
        <v>8268</v>
      </c>
      <c r="Q204">
        <f t="shared" si="18"/>
        <v>0</v>
      </c>
      <c r="R204" t="e">
        <f t="shared" si="19"/>
        <v>#DIV/0!</v>
      </c>
      <c r="S204" t="str">
        <f t="shared" si="22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20"/>
        <v>42033.556296296294</v>
      </c>
      <c r="K205">
        <v>1417378864</v>
      </c>
      <c r="L205" s="9">
        <f t="shared" si="21"/>
        <v>41973.556296296294</v>
      </c>
      <c r="M205" t="b">
        <v>0</v>
      </c>
      <c r="N205">
        <v>8</v>
      </c>
      <c r="O205" t="b">
        <v>0</v>
      </c>
      <c r="P205" t="s">
        <v>8268</v>
      </c>
      <c r="Q205">
        <f t="shared" si="18"/>
        <v>30</v>
      </c>
      <c r="R205">
        <f t="shared" si="19"/>
        <v>93.25</v>
      </c>
      <c r="S205" t="str">
        <f t="shared" si="22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20"/>
        <v>42586.291701388887</v>
      </c>
      <c r="K206">
        <v>1467727203</v>
      </c>
      <c r="L206" s="9">
        <f t="shared" si="21"/>
        <v>42556.291701388887</v>
      </c>
      <c r="M206" t="b">
        <v>0</v>
      </c>
      <c r="N206">
        <v>1293</v>
      </c>
      <c r="O206" t="b">
        <v>0</v>
      </c>
      <c r="P206" t="s">
        <v>8268</v>
      </c>
      <c r="Q206">
        <f t="shared" si="18"/>
        <v>51</v>
      </c>
      <c r="R206">
        <f t="shared" si="19"/>
        <v>117.68</v>
      </c>
      <c r="S206" t="str">
        <f t="shared" si="22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20"/>
        <v>42283.340532407405</v>
      </c>
      <c r="K207">
        <v>1441120222</v>
      </c>
      <c r="L207" s="9">
        <f t="shared" si="21"/>
        <v>42248.340532407405</v>
      </c>
      <c r="M207" t="b">
        <v>0</v>
      </c>
      <c r="N207">
        <v>17</v>
      </c>
      <c r="O207" t="b">
        <v>0</v>
      </c>
      <c r="P207" t="s">
        <v>8268</v>
      </c>
      <c r="Q207">
        <f t="shared" si="18"/>
        <v>16</v>
      </c>
      <c r="R207">
        <f t="shared" si="19"/>
        <v>76.47</v>
      </c>
      <c r="S207" t="str">
        <f t="shared" si="22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20"/>
        <v>42587.712766203702</v>
      </c>
      <c r="K208">
        <v>1468627583</v>
      </c>
      <c r="L208" s="9">
        <f t="shared" si="21"/>
        <v>42566.712766203702</v>
      </c>
      <c r="M208" t="b">
        <v>0</v>
      </c>
      <c r="N208">
        <v>0</v>
      </c>
      <c r="O208" t="b">
        <v>0</v>
      </c>
      <c r="P208" t="s">
        <v>8268</v>
      </c>
      <c r="Q208">
        <f t="shared" si="18"/>
        <v>0</v>
      </c>
      <c r="R208" t="e">
        <f t="shared" si="19"/>
        <v>#DIV/0!</v>
      </c>
      <c r="S208" t="str">
        <f t="shared" si="22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20"/>
        <v>42007.905532407407</v>
      </c>
      <c r="K209">
        <v>1417754638</v>
      </c>
      <c r="L209" s="9">
        <f t="shared" si="21"/>
        <v>41977.905532407407</v>
      </c>
      <c r="M209" t="b">
        <v>0</v>
      </c>
      <c r="N209">
        <v>13</v>
      </c>
      <c r="O209" t="b">
        <v>0</v>
      </c>
      <c r="P209" t="s">
        <v>8268</v>
      </c>
      <c r="Q209">
        <f t="shared" si="18"/>
        <v>15</v>
      </c>
      <c r="R209">
        <f t="shared" si="19"/>
        <v>163.85</v>
      </c>
      <c r="S209" t="str">
        <f t="shared" si="22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20"/>
        <v>41989.078321759262</v>
      </c>
      <c r="K210">
        <v>1416127967</v>
      </c>
      <c r="L210" s="9">
        <f t="shared" si="21"/>
        <v>41959.078321759262</v>
      </c>
      <c r="M210" t="b">
        <v>0</v>
      </c>
      <c r="N210">
        <v>0</v>
      </c>
      <c r="O210" t="b">
        <v>0</v>
      </c>
      <c r="P210" t="s">
        <v>8268</v>
      </c>
      <c r="Q210">
        <f t="shared" si="18"/>
        <v>0</v>
      </c>
      <c r="R210" t="e">
        <f t="shared" si="19"/>
        <v>#DIV/0!</v>
      </c>
      <c r="S210" t="str">
        <f t="shared" si="22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20"/>
        <v>42195.631192129636</v>
      </c>
      <c r="K211">
        <v>1433974135</v>
      </c>
      <c r="L211" s="9">
        <f t="shared" si="21"/>
        <v>42165.631192129636</v>
      </c>
      <c r="M211" t="b">
        <v>0</v>
      </c>
      <c r="N211">
        <v>0</v>
      </c>
      <c r="O211" t="b">
        <v>0</v>
      </c>
      <c r="P211" t="s">
        <v>8268</v>
      </c>
      <c r="Q211">
        <f t="shared" si="18"/>
        <v>0</v>
      </c>
      <c r="R211" t="e">
        <f t="shared" si="19"/>
        <v>#DIV/0!</v>
      </c>
      <c r="S211" t="str">
        <f t="shared" si="22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20"/>
        <v>42277.916666666664</v>
      </c>
      <c r="K212">
        <v>1441157592</v>
      </c>
      <c r="L212" s="9">
        <f t="shared" si="21"/>
        <v>42248.773055555554</v>
      </c>
      <c r="M212" t="b">
        <v>0</v>
      </c>
      <c r="N212">
        <v>33</v>
      </c>
      <c r="O212" t="b">
        <v>0</v>
      </c>
      <c r="P212" t="s">
        <v>8268</v>
      </c>
      <c r="Q212">
        <f t="shared" si="18"/>
        <v>25</v>
      </c>
      <c r="R212">
        <f t="shared" si="19"/>
        <v>91.82</v>
      </c>
      <c r="S212" t="str">
        <f t="shared" si="22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20"/>
        <v>42265.868252314824</v>
      </c>
      <c r="K213">
        <v>1440042617</v>
      </c>
      <c r="L213" s="9">
        <f t="shared" si="21"/>
        <v>42235.868252314824</v>
      </c>
      <c r="M213" t="b">
        <v>0</v>
      </c>
      <c r="N213">
        <v>12</v>
      </c>
      <c r="O213" t="b">
        <v>0</v>
      </c>
      <c r="P213" t="s">
        <v>8268</v>
      </c>
      <c r="Q213">
        <f t="shared" si="18"/>
        <v>45</v>
      </c>
      <c r="R213">
        <f t="shared" si="19"/>
        <v>185.83</v>
      </c>
      <c r="S213" t="str">
        <f t="shared" si="22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20"/>
        <v>42476.547685185193</v>
      </c>
      <c r="K214">
        <v>1455656920</v>
      </c>
      <c r="L214" s="9">
        <f t="shared" si="21"/>
        <v>42416.58935185185</v>
      </c>
      <c r="M214" t="b">
        <v>0</v>
      </c>
      <c r="N214">
        <v>1</v>
      </c>
      <c r="O214" t="b">
        <v>0</v>
      </c>
      <c r="P214" t="s">
        <v>8268</v>
      </c>
      <c r="Q214">
        <f t="shared" si="18"/>
        <v>0</v>
      </c>
      <c r="R214">
        <f t="shared" si="19"/>
        <v>1</v>
      </c>
      <c r="S214" t="str">
        <f t="shared" si="22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20"/>
        <v>42232.296307870369</v>
      </c>
      <c r="K215">
        <v>1437142547</v>
      </c>
      <c r="L215" s="9">
        <f t="shared" si="21"/>
        <v>42202.302627314821</v>
      </c>
      <c r="M215" t="b">
        <v>0</v>
      </c>
      <c r="N215">
        <v>1</v>
      </c>
      <c r="O215" t="b">
        <v>0</v>
      </c>
      <c r="P215" t="s">
        <v>8268</v>
      </c>
      <c r="Q215">
        <f t="shared" si="18"/>
        <v>0</v>
      </c>
      <c r="R215">
        <f t="shared" si="19"/>
        <v>20</v>
      </c>
      <c r="S215" t="str">
        <f t="shared" si="22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20"/>
        <v>42069.348946759266</v>
      </c>
      <c r="K216">
        <v>1420471349</v>
      </c>
      <c r="L216" s="9">
        <f t="shared" si="21"/>
        <v>42009.348946759266</v>
      </c>
      <c r="M216" t="b">
        <v>0</v>
      </c>
      <c r="N216">
        <v>1</v>
      </c>
      <c r="O216" t="b">
        <v>0</v>
      </c>
      <c r="P216" t="s">
        <v>8268</v>
      </c>
      <c r="Q216">
        <f t="shared" si="18"/>
        <v>0</v>
      </c>
      <c r="R216">
        <f t="shared" si="19"/>
        <v>1</v>
      </c>
      <c r="S216" t="str">
        <f t="shared" si="22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20"/>
        <v>42417.707638888889</v>
      </c>
      <c r="K217">
        <v>1452058282</v>
      </c>
      <c r="L217" s="9">
        <f t="shared" si="21"/>
        <v>42374.938449074078</v>
      </c>
      <c r="M217" t="b">
        <v>0</v>
      </c>
      <c r="N217">
        <v>1</v>
      </c>
      <c r="O217" t="b">
        <v>0</v>
      </c>
      <c r="P217" t="s">
        <v>8268</v>
      </c>
      <c r="Q217">
        <f t="shared" si="18"/>
        <v>0</v>
      </c>
      <c r="R217">
        <f t="shared" si="19"/>
        <v>10</v>
      </c>
      <c r="S217" t="str">
        <f t="shared" si="22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20"/>
        <v>42116.625428240739</v>
      </c>
      <c r="K218">
        <v>1425423637</v>
      </c>
      <c r="L218" s="9">
        <f t="shared" si="21"/>
        <v>42066.667094907411</v>
      </c>
      <c r="M218" t="b">
        <v>0</v>
      </c>
      <c r="N218">
        <v>84</v>
      </c>
      <c r="O218" t="b">
        <v>0</v>
      </c>
      <c r="P218" t="s">
        <v>8268</v>
      </c>
      <c r="Q218">
        <f t="shared" si="18"/>
        <v>56</v>
      </c>
      <c r="R218">
        <f t="shared" si="19"/>
        <v>331.54</v>
      </c>
      <c r="S218" t="str">
        <f t="shared" si="22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20"/>
        <v>42001.348946759266</v>
      </c>
      <c r="K219">
        <v>1417101749</v>
      </c>
      <c r="L219" s="9">
        <f t="shared" si="21"/>
        <v>41970.348946759266</v>
      </c>
      <c r="M219" t="b">
        <v>0</v>
      </c>
      <c r="N219">
        <v>38</v>
      </c>
      <c r="O219" t="b">
        <v>0</v>
      </c>
      <c r="P219" t="s">
        <v>8268</v>
      </c>
      <c r="Q219">
        <f t="shared" si="18"/>
        <v>12</v>
      </c>
      <c r="R219">
        <f t="shared" si="19"/>
        <v>314.29000000000002</v>
      </c>
      <c r="S219" t="str">
        <f t="shared" si="22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20"/>
        <v>42139.336678240747</v>
      </c>
      <c r="K220">
        <v>1426518289</v>
      </c>
      <c r="L220" s="9">
        <f t="shared" si="21"/>
        <v>42079.336678240747</v>
      </c>
      <c r="M220" t="b">
        <v>0</v>
      </c>
      <c r="N220">
        <v>1</v>
      </c>
      <c r="O220" t="b">
        <v>0</v>
      </c>
      <c r="P220" t="s">
        <v>8268</v>
      </c>
      <c r="Q220">
        <f t="shared" si="18"/>
        <v>2</v>
      </c>
      <c r="R220">
        <f t="shared" si="19"/>
        <v>100</v>
      </c>
      <c r="S220" t="str">
        <f t="shared" si="22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20"/>
        <v>42460.999305555561</v>
      </c>
      <c r="K221">
        <v>1456732225</v>
      </c>
      <c r="L221" s="9">
        <f t="shared" si="21"/>
        <v>42429.03501157408</v>
      </c>
      <c r="M221" t="b">
        <v>0</v>
      </c>
      <c r="N221">
        <v>76</v>
      </c>
      <c r="O221" t="b">
        <v>0</v>
      </c>
      <c r="P221" t="s">
        <v>8268</v>
      </c>
      <c r="Q221">
        <f t="shared" si="18"/>
        <v>18</v>
      </c>
      <c r="R221">
        <f t="shared" si="19"/>
        <v>115.99</v>
      </c>
      <c r="S221" t="str">
        <f t="shared" si="22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20"/>
        <v>42236.54583333333</v>
      </c>
      <c r="K222">
        <v>1436542030</v>
      </c>
      <c r="L222" s="9">
        <f t="shared" si="21"/>
        <v>42195.352199074077</v>
      </c>
      <c r="M222" t="b">
        <v>0</v>
      </c>
      <c r="N222">
        <v>3</v>
      </c>
      <c r="O222" t="b">
        <v>0</v>
      </c>
      <c r="P222" t="s">
        <v>8268</v>
      </c>
      <c r="Q222">
        <f t="shared" si="18"/>
        <v>1</v>
      </c>
      <c r="R222">
        <f t="shared" si="19"/>
        <v>120</v>
      </c>
      <c r="S222" t="str">
        <f t="shared" si="22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20"/>
        <v>42091.504212962966</v>
      </c>
      <c r="K223">
        <v>1422389164</v>
      </c>
      <c r="L223" s="9">
        <f t="shared" si="21"/>
        <v>42031.545879629637</v>
      </c>
      <c r="M223" t="b">
        <v>0</v>
      </c>
      <c r="N223">
        <v>0</v>
      </c>
      <c r="O223" t="b">
        <v>0</v>
      </c>
      <c r="P223" t="s">
        <v>8268</v>
      </c>
      <c r="Q223">
        <f t="shared" si="18"/>
        <v>0</v>
      </c>
      <c r="R223" t="e">
        <f t="shared" si="19"/>
        <v>#DIV/0!</v>
      </c>
      <c r="S223" t="str">
        <f t="shared" si="22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20"/>
        <v>42089.818749999999</v>
      </c>
      <c r="K224">
        <v>1422383318</v>
      </c>
      <c r="L224" s="9">
        <f t="shared" si="21"/>
        <v>42031.478217592594</v>
      </c>
      <c r="M224" t="b">
        <v>0</v>
      </c>
      <c r="N224">
        <v>2</v>
      </c>
      <c r="O224" t="b">
        <v>0</v>
      </c>
      <c r="P224" t="s">
        <v>8268</v>
      </c>
      <c r="Q224">
        <f t="shared" si="18"/>
        <v>13</v>
      </c>
      <c r="R224">
        <f t="shared" si="19"/>
        <v>65</v>
      </c>
      <c r="S224" t="str">
        <f t="shared" si="22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20"/>
        <v>42511.753472222226</v>
      </c>
      <c r="K225">
        <v>1461287350</v>
      </c>
      <c r="L225" s="9">
        <f t="shared" si="21"/>
        <v>42481.756365740745</v>
      </c>
      <c r="M225" t="b">
        <v>0</v>
      </c>
      <c r="N225">
        <v>0</v>
      </c>
      <c r="O225" t="b">
        <v>0</v>
      </c>
      <c r="P225" t="s">
        <v>8268</v>
      </c>
      <c r="Q225">
        <f t="shared" si="18"/>
        <v>0</v>
      </c>
      <c r="R225" t="e">
        <f t="shared" si="19"/>
        <v>#DIV/0!</v>
      </c>
      <c r="S225" t="str">
        <f t="shared" si="22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20"/>
        <v>42194.943587962967</v>
      </c>
      <c r="K226">
        <v>1431322726</v>
      </c>
      <c r="L226" s="9">
        <f t="shared" si="21"/>
        <v>42134.943587962967</v>
      </c>
      <c r="M226" t="b">
        <v>0</v>
      </c>
      <c r="N226">
        <v>0</v>
      </c>
      <c r="O226" t="b">
        <v>0</v>
      </c>
      <c r="P226" t="s">
        <v>8268</v>
      </c>
      <c r="Q226">
        <f t="shared" si="18"/>
        <v>0</v>
      </c>
      <c r="R226" t="e">
        <f t="shared" si="19"/>
        <v>#DIV/0!</v>
      </c>
      <c r="S226" t="str">
        <f t="shared" si="22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20"/>
        <v>42468.627939814818</v>
      </c>
      <c r="K227">
        <v>1457564654</v>
      </c>
      <c r="L227" s="9">
        <f t="shared" si="21"/>
        <v>42438.669606481482</v>
      </c>
      <c r="M227" t="b">
        <v>0</v>
      </c>
      <c r="N227">
        <v>0</v>
      </c>
      <c r="O227" t="b">
        <v>0</v>
      </c>
      <c r="P227" t="s">
        <v>8268</v>
      </c>
      <c r="Q227">
        <f t="shared" si="18"/>
        <v>0</v>
      </c>
      <c r="R227" t="e">
        <f t="shared" si="19"/>
        <v>#DIV/0!</v>
      </c>
      <c r="S227" t="str">
        <f t="shared" si="22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20"/>
        <v>42155.103472222225</v>
      </c>
      <c r="K228">
        <v>1428854344</v>
      </c>
      <c r="L228" s="9">
        <f t="shared" si="21"/>
        <v>42106.374351851853</v>
      </c>
      <c r="M228" t="b">
        <v>0</v>
      </c>
      <c r="N228">
        <v>2</v>
      </c>
      <c r="O228" t="b">
        <v>0</v>
      </c>
      <c r="P228" t="s">
        <v>8268</v>
      </c>
      <c r="Q228">
        <f t="shared" si="18"/>
        <v>1</v>
      </c>
      <c r="R228">
        <f t="shared" si="19"/>
        <v>125</v>
      </c>
      <c r="S228" t="str">
        <f t="shared" si="22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20"/>
        <v>42194.602326388893</v>
      </c>
      <c r="K229">
        <v>1433885241</v>
      </c>
      <c r="L229" s="9">
        <f t="shared" si="21"/>
        <v>42164.602326388893</v>
      </c>
      <c r="M229" t="b">
        <v>0</v>
      </c>
      <c r="N229">
        <v>0</v>
      </c>
      <c r="O229" t="b">
        <v>0</v>
      </c>
      <c r="P229" t="s">
        <v>8268</v>
      </c>
      <c r="Q229">
        <f t="shared" si="18"/>
        <v>0</v>
      </c>
      <c r="R229" t="e">
        <f t="shared" si="19"/>
        <v>#DIV/0!</v>
      </c>
      <c r="S229" t="str">
        <f t="shared" si="22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20"/>
        <v>42156.394733796296</v>
      </c>
      <c r="K230">
        <v>1427992105</v>
      </c>
      <c r="L230" s="9">
        <f t="shared" si="21"/>
        <v>42096.394733796296</v>
      </c>
      <c r="M230" t="b">
        <v>0</v>
      </c>
      <c r="N230">
        <v>0</v>
      </c>
      <c r="O230" t="b">
        <v>0</v>
      </c>
      <c r="P230" t="s">
        <v>8268</v>
      </c>
      <c r="Q230">
        <f t="shared" si="18"/>
        <v>0</v>
      </c>
      <c r="R230" t="e">
        <f t="shared" si="19"/>
        <v>#DIV/0!</v>
      </c>
      <c r="S230" t="str">
        <f t="shared" si="22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20"/>
        <v>42413.642326388894</v>
      </c>
      <c r="K231">
        <v>1452810297</v>
      </c>
      <c r="L231" s="9">
        <f t="shared" si="21"/>
        <v>42383.642326388894</v>
      </c>
      <c r="M231" t="b">
        <v>0</v>
      </c>
      <c r="N231">
        <v>0</v>
      </c>
      <c r="O231" t="b">
        <v>0</v>
      </c>
      <c r="P231" t="s">
        <v>8268</v>
      </c>
      <c r="Q231">
        <f t="shared" si="18"/>
        <v>0</v>
      </c>
      <c r="R231" t="e">
        <f t="shared" si="19"/>
        <v>#DIV/0!</v>
      </c>
      <c r="S231" t="str">
        <f t="shared" si="22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20"/>
        <v>42159.485543981478</v>
      </c>
      <c r="K232">
        <v>1430851151</v>
      </c>
      <c r="L232" s="9">
        <f t="shared" si="21"/>
        <v>42129.485543981478</v>
      </c>
      <c r="M232" t="b">
        <v>0</v>
      </c>
      <c r="N232">
        <v>2</v>
      </c>
      <c r="O232" t="b">
        <v>0</v>
      </c>
      <c r="P232" t="s">
        <v>8268</v>
      </c>
      <c r="Q232">
        <f t="shared" si="18"/>
        <v>0</v>
      </c>
      <c r="R232">
        <f t="shared" si="19"/>
        <v>30</v>
      </c>
      <c r="S232" t="str">
        <f t="shared" si="22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20"/>
        <v>42371.667256944449</v>
      </c>
      <c r="K233">
        <v>1449183651</v>
      </c>
      <c r="L233" s="9">
        <f t="shared" si="21"/>
        <v>42341.667256944449</v>
      </c>
      <c r="M233" t="b">
        <v>0</v>
      </c>
      <c r="N233">
        <v>0</v>
      </c>
      <c r="O233" t="b">
        <v>0</v>
      </c>
      <c r="P233" t="s">
        <v>8268</v>
      </c>
      <c r="Q233">
        <f t="shared" si="18"/>
        <v>0</v>
      </c>
      <c r="R233" t="e">
        <f t="shared" si="19"/>
        <v>#DIV/0!</v>
      </c>
      <c r="S233" t="str">
        <f t="shared" si="22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20"/>
        <v>42062.534097222226</v>
      </c>
      <c r="K234">
        <v>1422474546</v>
      </c>
      <c r="L234" s="9">
        <f t="shared" si="21"/>
        <v>42032.534097222226</v>
      </c>
      <c r="M234" t="b">
        <v>0</v>
      </c>
      <c r="N234">
        <v>7</v>
      </c>
      <c r="O234" t="b">
        <v>0</v>
      </c>
      <c r="P234" t="s">
        <v>8268</v>
      </c>
      <c r="Q234">
        <f t="shared" si="18"/>
        <v>3</v>
      </c>
      <c r="R234">
        <f t="shared" si="19"/>
        <v>15.71</v>
      </c>
      <c r="S234" t="str">
        <f t="shared" si="22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20"/>
        <v>42642.620046296295</v>
      </c>
      <c r="K235">
        <v>1472593972</v>
      </c>
      <c r="L235" s="9">
        <f t="shared" si="21"/>
        <v>42612.620046296295</v>
      </c>
      <c r="M235" t="b">
        <v>0</v>
      </c>
      <c r="N235">
        <v>0</v>
      </c>
      <c r="O235" t="b">
        <v>0</v>
      </c>
      <c r="P235" t="s">
        <v>8268</v>
      </c>
      <c r="Q235">
        <f t="shared" si="18"/>
        <v>0</v>
      </c>
      <c r="R235" t="e">
        <f t="shared" si="19"/>
        <v>#DIV/0!</v>
      </c>
      <c r="S235" t="str">
        <f t="shared" si="22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20"/>
        <v>42175.743738425932</v>
      </c>
      <c r="K236">
        <v>1431391859</v>
      </c>
      <c r="L236" s="9">
        <f t="shared" si="21"/>
        <v>42135.743738425932</v>
      </c>
      <c r="M236" t="b">
        <v>0</v>
      </c>
      <c r="N236">
        <v>5</v>
      </c>
      <c r="O236" t="b">
        <v>0</v>
      </c>
      <c r="P236" t="s">
        <v>8268</v>
      </c>
      <c r="Q236">
        <f t="shared" si="18"/>
        <v>40</v>
      </c>
      <c r="R236">
        <f t="shared" si="19"/>
        <v>80.2</v>
      </c>
      <c r="S236" t="str">
        <f t="shared" si="22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20"/>
        <v>42194.61686342593</v>
      </c>
      <c r="K237">
        <v>1433886497</v>
      </c>
      <c r="L237" s="9">
        <f t="shared" si="21"/>
        <v>42164.61686342593</v>
      </c>
      <c r="M237" t="b">
        <v>0</v>
      </c>
      <c r="N237">
        <v>0</v>
      </c>
      <c r="O237" t="b">
        <v>0</v>
      </c>
      <c r="P237" t="s">
        <v>8268</v>
      </c>
      <c r="Q237">
        <f t="shared" si="18"/>
        <v>0</v>
      </c>
      <c r="R237" t="e">
        <f t="shared" si="19"/>
        <v>#DIV/0!</v>
      </c>
      <c r="S237" t="str">
        <f t="shared" si="22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20"/>
        <v>42373.708333333336</v>
      </c>
      <c r="K238">
        <v>1447380099</v>
      </c>
      <c r="L238" s="9">
        <f t="shared" si="21"/>
        <v>42320.792812499996</v>
      </c>
      <c r="M238" t="b">
        <v>0</v>
      </c>
      <c r="N238">
        <v>0</v>
      </c>
      <c r="O238" t="b">
        <v>0</v>
      </c>
      <c r="P238" t="s">
        <v>8268</v>
      </c>
      <c r="Q238">
        <f t="shared" si="18"/>
        <v>0</v>
      </c>
      <c r="R238" t="e">
        <f t="shared" si="19"/>
        <v>#DIV/0!</v>
      </c>
      <c r="S238" t="str">
        <f t="shared" si="22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20"/>
        <v>42437.285520833335</v>
      </c>
      <c r="K239">
        <v>1452261069</v>
      </c>
      <c r="L239" s="9">
        <f t="shared" si="21"/>
        <v>42377.285520833335</v>
      </c>
      <c r="M239" t="b">
        <v>0</v>
      </c>
      <c r="N239">
        <v>1</v>
      </c>
      <c r="O239" t="b">
        <v>0</v>
      </c>
      <c r="P239" t="s">
        <v>8268</v>
      </c>
      <c r="Q239">
        <f t="shared" si="18"/>
        <v>0</v>
      </c>
      <c r="R239">
        <f t="shared" si="19"/>
        <v>50</v>
      </c>
      <c r="S239" t="str">
        <f t="shared" si="22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20"/>
        <v>42734.083333333336</v>
      </c>
      <c r="K240">
        <v>1481324760</v>
      </c>
      <c r="L240" s="9">
        <f t="shared" si="21"/>
        <v>42713.67083333333</v>
      </c>
      <c r="M240" t="b">
        <v>0</v>
      </c>
      <c r="N240">
        <v>0</v>
      </c>
      <c r="O240" t="b">
        <v>0</v>
      </c>
      <c r="P240" t="s">
        <v>8268</v>
      </c>
      <c r="Q240">
        <f t="shared" si="18"/>
        <v>0</v>
      </c>
      <c r="R240" t="e">
        <f t="shared" si="19"/>
        <v>#DIV/0!</v>
      </c>
      <c r="S240" t="str">
        <f t="shared" si="22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20"/>
        <v>42316.208333333336</v>
      </c>
      <c r="K241">
        <v>1445308730</v>
      </c>
      <c r="L241" s="9">
        <f t="shared" si="21"/>
        <v>42296.81863425926</v>
      </c>
      <c r="M241" t="b">
        <v>0</v>
      </c>
      <c r="N241">
        <v>5</v>
      </c>
      <c r="O241" t="b">
        <v>0</v>
      </c>
      <c r="P241" t="s">
        <v>8268</v>
      </c>
      <c r="Q241">
        <f t="shared" si="18"/>
        <v>25</v>
      </c>
      <c r="R241">
        <f t="shared" si="19"/>
        <v>50</v>
      </c>
      <c r="S241" t="str">
        <f t="shared" si="22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20"/>
        <v>41399.416793981487</v>
      </c>
      <c r="K242">
        <v>1363885211</v>
      </c>
      <c r="L242" s="9">
        <f t="shared" si="21"/>
        <v>41354.416793981487</v>
      </c>
      <c r="M242" t="b">
        <v>1</v>
      </c>
      <c r="N242">
        <v>137</v>
      </c>
      <c r="O242" t="b">
        <v>1</v>
      </c>
      <c r="P242" t="s">
        <v>8269</v>
      </c>
      <c r="Q242">
        <f t="shared" si="18"/>
        <v>108</v>
      </c>
      <c r="R242">
        <f t="shared" si="19"/>
        <v>117.85</v>
      </c>
      <c r="S242" t="str">
        <f t="shared" si="22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20"/>
        <v>41994.4062962963</v>
      </c>
      <c r="K243">
        <v>1415292304</v>
      </c>
      <c r="L243" s="9">
        <f t="shared" si="21"/>
        <v>41949.4062962963</v>
      </c>
      <c r="M243" t="b">
        <v>1</v>
      </c>
      <c r="N243">
        <v>376</v>
      </c>
      <c r="O243" t="b">
        <v>1</v>
      </c>
      <c r="P243" t="s">
        <v>8269</v>
      </c>
      <c r="Q243">
        <f t="shared" si="18"/>
        <v>113</v>
      </c>
      <c r="R243">
        <f t="shared" si="19"/>
        <v>109.04</v>
      </c>
      <c r="S243" t="str">
        <f t="shared" si="22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20"/>
        <v>40897.201273148152</v>
      </c>
      <c r="K244">
        <v>1321357790</v>
      </c>
      <c r="L244" s="9">
        <f t="shared" si="21"/>
        <v>40862.201273148152</v>
      </c>
      <c r="M244" t="b">
        <v>1</v>
      </c>
      <c r="N244">
        <v>202</v>
      </c>
      <c r="O244" t="b">
        <v>1</v>
      </c>
      <c r="P244" t="s">
        <v>8269</v>
      </c>
      <c r="Q244">
        <f t="shared" si="18"/>
        <v>113</v>
      </c>
      <c r="R244">
        <f t="shared" si="19"/>
        <v>73.02</v>
      </c>
      <c r="S244" t="str">
        <f t="shared" si="22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20"/>
        <v>41691.755833333336</v>
      </c>
      <c r="K245">
        <v>1390439304</v>
      </c>
      <c r="L245" s="9">
        <f t="shared" si="21"/>
        <v>41661.755833333336</v>
      </c>
      <c r="M245" t="b">
        <v>1</v>
      </c>
      <c r="N245">
        <v>328</v>
      </c>
      <c r="O245" t="b">
        <v>1</v>
      </c>
      <c r="P245" t="s">
        <v>8269</v>
      </c>
      <c r="Q245">
        <f t="shared" si="18"/>
        <v>103</v>
      </c>
      <c r="R245">
        <f t="shared" si="19"/>
        <v>78.2</v>
      </c>
      <c r="S245" t="str">
        <f t="shared" si="22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20"/>
        <v>40253.004166666666</v>
      </c>
      <c r="K246">
        <v>1265269559</v>
      </c>
      <c r="L246" s="9">
        <f t="shared" si="21"/>
        <v>40213.03193287037</v>
      </c>
      <c r="M246" t="b">
        <v>1</v>
      </c>
      <c r="N246">
        <v>84</v>
      </c>
      <c r="O246" t="b">
        <v>1</v>
      </c>
      <c r="P246" t="s">
        <v>8269</v>
      </c>
      <c r="Q246">
        <f t="shared" si="18"/>
        <v>114</v>
      </c>
      <c r="R246">
        <f t="shared" si="19"/>
        <v>47.4</v>
      </c>
      <c r="S246" t="str">
        <f t="shared" si="22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20"/>
        <v>41136.761400462965</v>
      </c>
      <c r="K247">
        <v>1342487785</v>
      </c>
      <c r="L247" s="9">
        <f t="shared" si="21"/>
        <v>41106.761400462965</v>
      </c>
      <c r="M247" t="b">
        <v>1</v>
      </c>
      <c r="N247">
        <v>96</v>
      </c>
      <c r="O247" t="b">
        <v>1</v>
      </c>
      <c r="P247" t="s">
        <v>8269</v>
      </c>
      <c r="Q247">
        <f t="shared" si="18"/>
        <v>104</v>
      </c>
      <c r="R247">
        <f t="shared" si="19"/>
        <v>54.02</v>
      </c>
      <c r="S247" t="str">
        <f t="shared" si="22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20"/>
        <v>40530.113483796296</v>
      </c>
      <c r="K248">
        <v>1288341805</v>
      </c>
      <c r="L248" s="9">
        <f t="shared" si="21"/>
        <v>40480.071817129632</v>
      </c>
      <c r="M248" t="b">
        <v>1</v>
      </c>
      <c r="N248">
        <v>223</v>
      </c>
      <c r="O248" t="b">
        <v>1</v>
      </c>
      <c r="P248" t="s">
        <v>8269</v>
      </c>
      <c r="Q248">
        <f t="shared" si="18"/>
        <v>305</v>
      </c>
      <c r="R248">
        <f t="shared" si="19"/>
        <v>68.489999999999995</v>
      </c>
      <c r="S248" t="str">
        <f t="shared" si="22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20"/>
        <v>40466.86041666667</v>
      </c>
      <c r="K249">
        <v>1284042614</v>
      </c>
      <c r="L249" s="9">
        <f t="shared" si="21"/>
        <v>40430.312662037039</v>
      </c>
      <c r="M249" t="b">
        <v>1</v>
      </c>
      <c r="N249">
        <v>62</v>
      </c>
      <c r="O249" t="b">
        <v>1</v>
      </c>
      <c r="P249" t="s">
        <v>8269</v>
      </c>
      <c r="Q249">
        <f t="shared" si="18"/>
        <v>134</v>
      </c>
      <c r="R249">
        <f t="shared" si="19"/>
        <v>108.15</v>
      </c>
      <c r="S249" t="str">
        <f t="shared" si="22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20"/>
        <v>40915.48274305556</v>
      </c>
      <c r="K250">
        <v>1322073309</v>
      </c>
      <c r="L250" s="9">
        <f t="shared" si="21"/>
        <v>40870.48274305556</v>
      </c>
      <c r="M250" t="b">
        <v>1</v>
      </c>
      <c r="N250">
        <v>146</v>
      </c>
      <c r="O250" t="b">
        <v>1</v>
      </c>
      <c r="P250" t="s">
        <v>8269</v>
      </c>
      <c r="Q250">
        <f t="shared" si="18"/>
        <v>101</v>
      </c>
      <c r="R250">
        <f t="shared" si="19"/>
        <v>589.95000000000005</v>
      </c>
      <c r="S250" t="str">
        <f t="shared" si="22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20"/>
        <v>40412.444444444445</v>
      </c>
      <c r="K251">
        <v>1275603020</v>
      </c>
      <c r="L251" s="9">
        <f t="shared" si="21"/>
        <v>40332.63217592593</v>
      </c>
      <c r="M251" t="b">
        <v>1</v>
      </c>
      <c r="N251">
        <v>235</v>
      </c>
      <c r="O251" t="b">
        <v>1</v>
      </c>
      <c r="P251" t="s">
        <v>8269</v>
      </c>
      <c r="Q251">
        <f t="shared" si="18"/>
        <v>113</v>
      </c>
      <c r="R251">
        <f t="shared" si="19"/>
        <v>48.05</v>
      </c>
      <c r="S251" t="str">
        <f t="shared" si="22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20"/>
        <v>41431.274201388893</v>
      </c>
      <c r="K252">
        <v>1367933691</v>
      </c>
      <c r="L252" s="9">
        <f t="shared" si="21"/>
        <v>41401.274201388893</v>
      </c>
      <c r="M252" t="b">
        <v>1</v>
      </c>
      <c r="N252">
        <v>437</v>
      </c>
      <c r="O252" t="b">
        <v>1</v>
      </c>
      <c r="P252" t="s">
        <v>8269</v>
      </c>
      <c r="Q252">
        <f t="shared" si="18"/>
        <v>106</v>
      </c>
      <c r="R252">
        <f t="shared" si="19"/>
        <v>72.48</v>
      </c>
      <c r="S252" t="str">
        <f t="shared" si="22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20"/>
        <v>41045.5</v>
      </c>
      <c r="K253">
        <v>1334429646</v>
      </c>
      <c r="L253" s="9">
        <f t="shared" si="21"/>
        <v>41013.49590277778</v>
      </c>
      <c r="M253" t="b">
        <v>1</v>
      </c>
      <c r="N253">
        <v>77</v>
      </c>
      <c r="O253" t="b">
        <v>1</v>
      </c>
      <c r="P253" t="s">
        <v>8269</v>
      </c>
      <c r="Q253">
        <f t="shared" si="18"/>
        <v>126</v>
      </c>
      <c r="R253">
        <f t="shared" si="19"/>
        <v>57.08</v>
      </c>
      <c r="S253" t="str">
        <f t="shared" si="22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20"/>
        <v>40329.874305555561</v>
      </c>
      <c r="K254">
        <v>1269878058</v>
      </c>
      <c r="L254" s="9">
        <f t="shared" si="21"/>
        <v>40266.371041666673</v>
      </c>
      <c r="M254" t="b">
        <v>1</v>
      </c>
      <c r="N254">
        <v>108</v>
      </c>
      <c r="O254" t="b">
        <v>1</v>
      </c>
      <c r="P254" t="s">
        <v>8269</v>
      </c>
      <c r="Q254">
        <f t="shared" si="18"/>
        <v>185</v>
      </c>
      <c r="R254">
        <f t="shared" si="19"/>
        <v>85.44</v>
      </c>
      <c r="S254" t="str">
        <f t="shared" si="22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20"/>
        <v>40954.359201388892</v>
      </c>
      <c r="K255">
        <v>1326728235</v>
      </c>
      <c r="L255" s="9">
        <f t="shared" si="21"/>
        <v>40924.359201388892</v>
      </c>
      <c r="M255" t="b">
        <v>1</v>
      </c>
      <c r="N255">
        <v>7</v>
      </c>
      <c r="O255" t="b">
        <v>1</v>
      </c>
      <c r="P255" t="s">
        <v>8269</v>
      </c>
      <c r="Q255">
        <f t="shared" si="18"/>
        <v>101</v>
      </c>
      <c r="R255">
        <f t="shared" si="19"/>
        <v>215.86</v>
      </c>
      <c r="S255" t="str">
        <f t="shared" si="22"/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20"/>
        <v>42293.791666666664</v>
      </c>
      <c r="K256">
        <v>1442443910</v>
      </c>
      <c r="L256" s="9">
        <f t="shared" si="21"/>
        <v>42263.660995370366</v>
      </c>
      <c r="M256" t="b">
        <v>1</v>
      </c>
      <c r="N256">
        <v>314</v>
      </c>
      <c r="O256" t="b">
        <v>1</v>
      </c>
      <c r="P256" t="s">
        <v>8269</v>
      </c>
      <c r="Q256">
        <f t="shared" si="18"/>
        <v>117</v>
      </c>
      <c r="R256">
        <f t="shared" si="19"/>
        <v>89.39</v>
      </c>
      <c r="S256" t="str">
        <f t="shared" si="22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20"/>
        <v>40618.193078703705</v>
      </c>
      <c r="K257">
        <v>1297687082</v>
      </c>
      <c r="L257" s="9">
        <f t="shared" si="21"/>
        <v>40588.234745370377</v>
      </c>
      <c r="M257" t="b">
        <v>1</v>
      </c>
      <c r="N257">
        <v>188</v>
      </c>
      <c r="O257" t="b">
        <v>1</v>
      </c>
      <c r="P257" t="s">
        <v>8269</v>
      </c>
      <c r="Q257">
        <f t="shared" si="18"/>
        <v>107</v>
      </c>
      <c r="R257">
        <f t="shared" si="19"/>
        <v>45.42</v>
      </c>
      <c r="S257" t="str">
        <f t="shared" si="22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20"/>
        <v>41349.477627314816</v>
      </c>
      <c r="K258">
        <v>1360866467</v>
      </c>
      <c r="L258" s="9">
        <f t="shared" si="21"/>
        <v>41319.477627314816</v>
      </c>
      <c r="M258" t="b">
        <v>1</v>
      </c>
      <c r="N258">
        <v>275</v>
      </c>
      <c r="O258" t="b">
        <v>1</v>
      </c>
      <c r="P258" t="s">
        <v>8269</v>
      </c>
      <c r="Q258">
        <f t="shared" ref="Q258:Q321" si="24">ROUND((E258/D258*100),0)</f>
        <v>139</v>
      </c>
      <c r="R258">
        <f t="shared" ref="R258:R321" si="25">ROUND(E258/N258,2)</f>
        <v>65.760000000000005</v>
      </c>
      <c r="S258" t="str">
        <f t="shared" si="22"/>
        <v>film &amp; video</v>
      </c>
      <c r="T258" t="str">
        <f t="shared" si="23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26">(((I259/60)/60)/24)+DATE(1970,1,1)+(-7/24)</f>
        <v>42509.335208333338</v>
      </c>
      <c r="K259">
        <v>1461078162</v>
      </c>
      <c r="L259" s="9">
        <f t="shared" ref="L259:L322" si="27">(((K259/60)/60)/24)+DATE(1970,1,1)+(-7/24)</f>
        <v>42479.335208333338</v>
      </c>
      <c r="M259" t="b">
        <v>1</v>
      </c>
      <c r="N259">
        <v>560</v>
      </c>
      <c r="O259" t="b">
        <v>1</v>
      </c>
      <c r="P259" t="s">
        <v>8269</v>
      </c>
      <c r="Q259">
        <f t="shared" si="24"/>
        <v>107</v>
      </c>
      <c r="R259">
        <f t="shared" si="25"/>
        <v>66.7</v>
      </c>
      <c r="S259" t="str">
        <f t="shared" ref="S259:S322" si="28">LEFT(P259,SEARCH("/",P259,1)-1)</f>
        <v>film &amp; video</v>
      </c>
      <c r="T259" t="str">
        <f t="shared" ref="T259:T322" si="29">RIGHT(P259,LEN(P259)-SEARCH("/",P259,1))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26"/>
        <v>40711.760023148148</v>
      </c>
      <c r="K260">
        <v>1305767666</v>
      </c>
      <c r="L260" s="9">
        <f t="shared" si="27"/>
        <v>40681.760023148148</v>
      </c>
      <c r="M260" t="b">
        <v>1</v>
      </c>
      <c r="N260">
        <v>688</v>
      </c>
      <c r="O260" t="b">
        <v>1</v>
      </c>
      <c r="P260" t="s">
        <v>8269</v>
      </c>
      <c r="Q260">
        <f t="shared" si="24"/>
        <v>191</v>
      </c>
      <c r="R260">
        <f t="shared" si="25"/>
        <v>83.35</v>
      </c>
      <c r="S260" t="str">
        <f t="shared" si="28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26"/>
        <v>42102.446400462963</v>
      </c>
      <c r="K261">
        <v>1425922969</v>
      </c>
      <c r="L261" s="9">
        <f t="shared" si="27"/>
        <v>42072.446400462963</v>
      </c>
      <c r="M261" t="b">
        <v>1</v>
      </c>
      <c r="N261">
        <v>942</v>
      </c>
      <c r="O261" t="b">
        <v>1</v>
      </c>
      <c r="P261" t="s">
        <v>8269</v>
      </c>
      <c r="Q261">
        <f t="shared" si="24"/>
        <v>132</v>
      </c>
      <c r="R261">
        <f t="shared" si="25"/>
        <v>105.05</v>
      </c>
      <c r="S261" t="str">
        <f t="shared" si="28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26"/>
        <v>40376.124305555561</v>
      </c>
      <c r="K262">
        <v>1275415679</v>
      </c>
      <c r="L262" s="9">
        <f t="shared" si="27"/>
        <v>40330.463877314818</v>
      </c>
      <c r="M262" t="b">
        <v>1</v>
      </c>
      <c r="N262">
        <v>88</v>
      </c>
      <c r="O262" t="b">
        <v>1</v>
      </c>
      <c r="P262" t="s">
        <v>8269</v>
      </c>
      <c r="Q262">
        <f t="shared" si="24"/>
        <v>106</v>
      </c>
      <c r="R262">
        <f t="shared" si="25"/>
        <v>120.91</v>
      </c>
      <c r="S262" t="str">
        <f t="shared" si="28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26"/>
        <v>41067.329861111117</v>
      </c>
      <c r="K263">
        <v>1334783704</v>
      </c>
      <c r="L263" s="9">
        <f t="shared" si="27"/>
        <v>41017.5937962963</v>
      </c>
      <c r="M263" t="b">
        <v>1</v>
      </c>
      <c r="N263">
        <v>220</v>
      </c>
      <c r="O263" t="b">
        <v>1</v>
      </c>
      <c r="P263" t="s">
        <v>8269</v>
      </c>
      <c r="Q263">
        <f t="shared" si="24"/>
        <v>107</v>
      </c>
      <c r="R263">
        <f t="shared" si="25"/>
        <v>97.64</v>
      </c>
      <c r="S263" t="str">
        <f t="shared" si="28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26"/>
        <v>40599.956342592595</v>
      </c>
      <c r="K264">
        <v>1294811828</v>
      </c>
      <c r="L264" s="9">
        <f t="shared" si="27"/>
        <v>40554.956342592595</v>
      </c>
      <c r="M264" t="b">
        <v>1</v>
      </c>
      <c r="N264">
        <v>145</v>
      </c>
      <c r="O264" t="b">
        <v>1</v>
      </c>
      <c r="P264" t="s">
        <v>8269</v>
      </c>
      <c r="Q264">
        <f t="shared" si="24"/>
        <v>240</v>
      </c>
      <c r="R264">
        <f t="shared" si="25"/>
        <v>41.38</v>
      </c>
      <c r="S264" t="str">
        <f t="shared" si="28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26"/>
        <v>41179.663124999999</v>
      </c>
      <c r="K265">
        <v>1346194494</v>
      </c>
      <c r="L265" s="9">
        <f t="shared" si="27"/>
        <v>41149.663124999999</v>
      </c>
      <c r="M265" t="b">
        <v>1</v>
      </c>
      <c r="N265">
        <v>963</v>
      </c>
      <c r="O265" t="b">
        <v>1</v>
      </c>
      <c r="P265" t="s">
        <v>8269</v>
      </c>
      <c r="Q265">
        <f t="shared" si="24"/>
        <v>118</v>
      </c>
      <c r="R265">
        <f t="shared" si="25"/>
        <v>30.65</v>
      </c>
      <c r="S265" t="str">
        <f t="shared" si="28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26"/>
        <v>41040.328645833339</v>
      </c>
      <c r="K266">
        <v>1334155995</v>
      </c>
      <c r="L266" s="9">
        <f t="shared" si="27"/>
        <v>41010.328645833339</v>
      </c>
      <c r="M266" t="b">
        <v>1</v>
      </c>
      <c r="N266">
        <v>91</v>
      </c>
      <c r="O266" t="b">
        <v>1</v>
      </c>
      <c r="P266" t="s">
        <v>8269</v>
      </c>
      <c r="Q266">
        <f t="shared" si="24"/>
        <v>118</v>
      </c>
      <c r="R266">
        <f t="shared" si="25"/>
        <v>64.95</v>
      </c>
      <c r="S266" t="str">
        <f t="shared" si="28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26"/>
        <v>40308.552777777782</v>
      </c>
      <c r="K267">
        <v>1269928430</v>
      </c>
      <c r="L267" s="9">
        <f t="shared" si="27"/>
        <v>40266.954050925924</v>
      </c>
      <c r="M267" t="b">
        <v>1</v>
      </c>
      <c r="N267">
        <v>58</v>
      </c>
      <c r="O267" t="b">
        <v>1</v>
      </c>
      <c r="P267" t="s">
        <v>8269</v>
      </c>
      <c r="Q267">
        <f t="shared" si="24"/>
        <v>111</v>
      </c>
      <c r="R267">
        <f t="shared" si="25"/>
        <v>95.78</v>
      </c>
      <c r="S267" t="str">
        <f t="shared" si="28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26"/>
        <v>40290.868750000001</v>
      </c>
      <c r="K268">
        <v>1264565507</v>
      </c>
      <c r="L268" s="9">
        <f t="shared" si="27"/>
        <v>40204.883182870377</v>
      </c>
      <c r="M268" t="b">
        <v>1</v>
      </c>
      <c r="N268">
        <v>36</v>
      </c>
      <c r="O268" t="b">
        <v>1</v>
      </c>
      <c r="P268" t="s">
        <v>8269</v>
      </c>
      <c r="Q268">
        <f t="shared" si="24"/>
        <v>146</v>
      </c>
      <c r="R268">
        <f t="shared" si="25"/>
        <v>40.42</v>
      </c>
      <c r="S268" t="str">
        <f t="shared" si="28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26"/>
        <v>41815.160868055558</v>
      </c>
      <c r="K269">
        <v>1401101499</v>
      </c>
      <c r="L269" s="9">
        <f t="shared" si="27"/>
        <v>41785.160868055558</v>
      </c>
      <c r="M269" t="b">
        <v>1</v>
      </c>
      <c r="N269">
        <v>165</v>
      </c>
      <c r="O269" t="b">
        <v>1</v>
      </c>
      <c r="P269" t="s">
        <v>8269</v>
      </c>
      <c r="Q269">
        <f t="shared" si="24"/>
        <v>132</v>
      </c>
      <c r="R269">
        <f t="shared" si="25"/>
        <v>78.58</v>
      </c>
      <c r="S269" t="str">
        <f t="shared" si="28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26"/>
        <v>40853.90252314815</v>
      </c>
      <c r="K270">
        <v>1316749178</v>
      </c>
      <c r="L270" s="9">
        <f t="shared" si="27"/>
        <v>40808.860856481486</v>
      </c>
      <c r="M270" t="b">
        <v>1</v>
      </c>
      <c r="N270">
        <v>111</v>
      </c>
      <c r="O270" t="b">
        <v>1</v>
      </c>
      <c r="P270" t="s">
        <v>8269</v>
      </c>
      <c r="Q270">
        <f t="shared" si="24"/>
        <v>111</v>
      </c>
      <c r="R270">
        <f t="shared" si="25"/>
        <v>50.18</v>
      </c>
      <c r="S270" t="str">
        <f t="shared" si="28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26"/>
        <v>42787.905347222222</v>
      </c>
      <c r="K271">
        <v>1485146622</v>
      </c>
      <c r="L271" s="9">
        <f t="shared" si="27"/>
        <v>42757.905347222222</v>
      </c>
      <c r="M271" t="b">
        <v>1</v>
      </c>
      <c r="N271">
        <v>1596</v>
      </c>
      <c r="O271" t="b">
        <v>1</v>
      </c>
      <c r="P271" t="s">
        <v>8269</v>
      </c>
      <c r="Q271">
        <f t="shared" si="24"/>
        <v>147</v>
      </c>
      <c r="R271">
        <f t="shared" si="25"/>
        <v>92.25</v>
      </c>
      <c r="S271" t="str">
        <f t="shared" si="28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26"/>
        <v>40687.875</v>
      </c>
      <c r="K272">
        <v>1301950070</v>
      </c>
      <c r="L272" s="9">
        <f t="shared" si="27"/>
        <v>40637.574884259258</v>
      </c>
      <c r="M272" t="b">
        <v>1</v>
      </c>
      <c r="N272">
        <v>61</v>
      </c>
      <c r="O272" t="b">
        <v>1</v>
      </c>
      <c r="P272" t="s">
        <v>8269</v>
      </c>
      <c r="Q272">
        <f t="shared" si="24"/>
        <v>153</v>
      </c>
      <c r="R272">
        <f t="shared" si="25"/>
        <v>57.54</v>
      </c>
      <c r="S272" t="str">
        <f t="shared" si="28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26"/>
        <v>41641.041666666672</v>
      </c>
      <c r="K273">
        <v>1386123861</v>
      </c>
      <c r="L273" s="9">
        <f t="shared" si="27"/>
        <v>41611.808576388896</v>
      </c>
      <c r="M273" t="b">
        <v>1</v>
      </c>
      <c r="N273">
        <v>287</v>
      </c>
      <c r="O273" t="b">
        <v>1</v>
      </c>
      <c r="P273" t="s">
        <v>8269</v>
      </c>
      <c r="Q273">
        <f t="shared" si="24"/>
        <v>105</v>
      </c>
      <c r="R273">
        <f t="shared" si="25"/>
        <v>109.42</v>
      </c>
      <c r="S273" t="str">
        <f t="shared" si="28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26"/>
        <v>40296.492361111115</v>
      </c>
      <c r="K274">
        <v>1267220191</v>
      </c>
      <c r="L274" s="9">
        <f t="shared" si="27"/>
        <v>40235.60869212963</v>
      </c>
      <c r="M274" t="b">
        <v>1</v>
      </c>
      <c r="N274">
        <v>65</v>
      </c>
      <c r="O274" t="b">
        <v>1</v>
      </c>
      <c r="P274" t="s">
        <v>8269</v>
      </c>
      <c r="Q274">
        <f t="shared" si="24"/>
        <v>177</v>
      </c>
      <c r="R274">
        <f t="shared" si="25"/>
        <v>81.89</v>
      </c>
      <c r="S274" t="str">
        <f t="shared" si="28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26"/>
        <v>40727.206782407411</v>
      </c>
      <c r="K275">
        <v>1307102266</v>
      </c>
      <c r="L275" s="9">
        <f t="shared" si="27"/>
        <v>40697.206782407411</v>
      </c>
      <c r="M275" t="b">
        <v>1</v>
      </c>
      <c r="N275">
        <v>118</v>
      </c>
      <c r="O275" t="b">
        <v>1</v>
      </c>
      <c r="P275" t="s">
        <v>8269</v>
      </c>
      <c r="Q275">
        <f t="shared" si="24"/>
        <v>108</v>
      </c>
      <c r="R275">
        <f t="shared" si="25"/>
        <v>45.67</v>
      </c>
      <c r="S275" t="str">
        <f t="shared" si="28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26"/>
        <v>41003.999305555561</v>
      </c>
      <c r="K276">
        <v>1330638829</v>
      </c>
      <c r="L276" s="9">
        <f t="shared" si="27"/>
        <v>40969.620706018519</v>
      </c>
      <c r="M276" t="b">
        <v>1</v>
      </c>
      <c r="N276">
        <v>113</v>
      </c>
      <c r="O276" t="b">
        <v>1</v>
      </c>
      <c r="P276" t="s">
        <v>8269</v>
      </c>
      <c r="Q276">
        <f t="shared" si="24"/>
        <v>156</v>
      </c>
      <c r="R276">
        <f t="shared" si="25"/>
        <v>55.22</v>
      </c>
      <c r="S276" t="str">
        <f t="shared" si="28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26"/>
        <v>41222.782013888893</v>
      </c>
      <c r="K277">
        <v>1349916366</v>
      </c>
      <c r="L277" s="9">
        <f t="shared" si="27"/>
        <v>41192.740347222229</v>
      </c>
      <c r="M277" t="b">
        <v>1</v>
      </c>
      <c r="N277">
        <v>332</v>
      </c>
      <c r="O277" t="b">
        <v>1</v>
      </c>
      <c r="P277" t="s">
        <v>8269</v>
      </c>
      <c r="Q277">
        <f t="shared" si="24"/>
        <v>108</v>
      </c>
      <c r="R277">
        <f t="shared" si="25"/>
        <v>65.3</v>
      </c>
      <c r="S277" t="str">
        <f t="shared" si="28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26"/>
        <v>41026.748541666668</v>
      </c>
      <c r="K278">
        <v>1330394274</v>
      </c>
      <c r="L278" s="9">
        <f t="shared" si="27"/>
        <v>40966.790208333332</v>
      </c>
      <c r="M278" t="b">
        <v>1</v>
      </c>
      <c r="N278">
        <v>62</v>
      </c>
      <c r="O278" t="b">
        <v>1</v>
      </c>
      <c r="P278" t="s">
        <v>8269</v>
      </c>
      <c r="Q278">
        <f t="shared" si="24"/>
        <v>148</v>
      </c>
      <c r="R278">
        <f t="shared" si="25"/>
        <v>95.23</v>
      </c>
      <c r="S278" t="str">
        <f t="shared" si="28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26"/>
        <v>42147.599756944452</v>
      </c>
      <c r="K279">
        <v>1429824219</v>
      </c>
      <c r="L279" s="9">
        <f t="shared" si="27"/>
        <v>42117.599756944452</v>
      </c>
      <c r="M279" t="b">
        <v>1</v>
      </c>
      <c r="N279">
        <v>951</v>
      </c>
      <c r="O279" t="b">
        <v>1</v>
      </c>
      <c r="P279" t="s">
        <v>8269</v>
      </c>
      <c r="Q279">
        <f t="shared" si="24"/>
        <v>110</v>
      </c>
      <c r="R279">
        <f t="shared" si="25"/>
        <v>75.44</v>
      </c>
      <c r="S279" t="str">
        <f t="shared" si="28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26"/>
        <v>41193.749293981484</v>
      </c>
      <c r="K280">
        <v>1347411539</v>
      </c>
      <c r="L280" s="9">
        <f t="shared" si="27"/>
        <v>41163.749293981484</v>
      </c>
      <c r="M280" t="b">
        <v>1</v>
      </c>
      <c r="N280">
        <v>415</v>
      </c>
      <c r="O280" t="b">
        <v>1</v>
      </c>
      <c r="P280" t="s">
        <v>8269</v>
      </c>
      <c r="Q280">
        <f t="shared" si="24"/>
        <v>150</v>
      </c>
      <c r="R280">
        <f t="shared" si="25"/>
        <v>97.82</v>
      </c>
      <c r="S280" t="str">
        <f t="shared" si="28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26"/>
        <v>42792.792361111111</v>
      </c>
      <c r="K281">
        <v>1485237096</v>
      </c>
      <c r="L281" s="9">
        <f t="shared" si="27"/>
        <v>42758.952500000007</v>
      </c>
      <c r="M281" t="b">
        <v>1</v>
      </c>
      <c r="N281">
        <v>305</v>
      </c>
      <c r="O281" t="b">
        <v>1</v>
      </c>
      <c r="P281" t="s">
        <v>8269</v>
      </c>
      <c r="Q281">
        <f t="shared" si="24"/>
        <v>157</v>
      </c>
      <c r="R281">
        <f t="shared" si="25"/>
        <v>87.69</v>
      </c>
      <c r="S281" t="str">
        <f t="shared" si="28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26"/>
        <v>41789.299016203702</v>
      </c>
      <c r="K282">
        <v>1397571035</v>
      </c>
      <c r="L282" s="9">
        <f t="shared" si="27"/>
        <v>41744.299016203702</v>
      </c>
      <c r="M282" t="b">
        <v>1</v>
      </c>
      <c r="N282">
        <v>2139</v>
      </c>
      <c r="O282" t="b">
        <v>1</v>
      </c>
      <c r="P282" t="s">
        <v>8269</v>
      </c>
      <c r="Q282">
        <f t="shared" si="24"/>
        <v>156</v>
      </c>
      <c r="R282">
        <f t="shared" si="25"/>
        <v>54.75</v>
      </c>
      <c r="S282" t="str">
        <f t="shared" si="28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26"/>
        <v>40035.518055555556</v>
      </c>
      <c r="K283">
        <v>1242532513</v>
      </c>
      <c r="L283" s="9">
        <f t="shared" si="27"/>
        <v>39949.871678240743</v>
      </c>
      <c r="M283" t="b">
        <v>1</v>
      </c>
      <c r="N283">
        <v>79</v>
      </c>
      <c r="O283" t="b">
        <v>1</v>
      </c>
      <c r="P283" t="s">
        <v>8269</v>
      </c>
      <c r="Q283">
        <f t="shared" si="24"/>
        <v>121</v>
      </c>
      <c r="R283">
        <f t="shared" si="25"/>
        <v>83.95</v>
      </c>
      <c r="S283" t="str">
        <f t="shared" si="28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26"/>
        <v>40231.625</v>
      </c>
      <c r="K284">
        <v>1263679492</v>
      </c>
      <c r="L284" s="9">
        <f t="shared" si="27"/>
        <v>40194.628379629634</v>
      </c>
      <c r="M284" t="b">
        <v>1</v>
      </c>
      <c r="N284">
        <v>179</v>
      </c>
      <c r="O284" t="b">
        <v>1</v>
      </c>
      <c r="P284" t="s">
        <v>8269</v>
      </c>
      <c r="Q284">
        <f t="shared" si="24"/>
        <v>101</v>
      </c>
      <c r="R284">
        <f t="shared" si="25"/>
        <v>254.39</v>
      </c>
      <c r="S284" t="str">
        <f t="shared" si="28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26"/>
        <v>40694.915972222225</v>
      </c>
      <c r="K285">
        <v>1305219744</v>
      </c>
      <c r="L285" s="9">
        <f t="shared" si="27"/>
        <v>40675.418333333335</v>
      </c>
      <c r="M285" t="b">
        <v>1</v>
      </c>
      <c r="N285">
        <v>202</v>
      </c>
      <c r="O285" t="b">
        <v>1</v>
      </c>
      <c r="P285" t="s">
        <v>8269</v>
      </c>
      <c r="Q285">
        <f t="shared" si="24"/>
        <v>114</v>
      </c>
      <c r="R285">
        <f t="shared" si="25"/>
        <v>101.83</v>
      </c>
      <c r="S285" t="str">
        <f t="shared" si="28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26"/>
        <v>40929.446527777778</v>
      </c>
      <c r="K286">
        <v>1325007780</v>
      </c>
      <c r="L286" s="9">
        <f t="shared" si="27"/>
        <v>40904.446527777778</v>
      </c>
      <c r="M286" t="b">
        <v>1</v>
      </c>
      <c r="N286">
        <v>760</v>
      </c>
      <c r="O286" t="b">
        <v>1</v>
      </c>
      <c r="P286" t="s">
        <v>8269</v>
      </c>
      <c r="Q286">
        <f t="shared" si="24"/>
        <v>105</v>
      </c>
      <c r="R286">
        <f t="shared" si="25"/>
        <v>55.07</v>
      </c>
      <c r="S286" t="str">
        <f t="shared" si="28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26"/>
        <v>41536.464444444449</v>
      </c>
      <c r="K287">
        <v>1377022128</v>
      </c>
      <c r="L287" s="9">
        <f t="shared" si="27"/>
        <v>41506.464444444449</v>
      </c>
      <c r="M287" t="b">
        <v>1</v>
      </c>
      <c r="N287">
        <v>563</v>
      </c>
      <c r="O287" t="b">
        <v>1</v>
      </c>
      <c r="P287" t="s">
        <v>8269</v>
      </c>
      <c r="Q287">
        <f t="shared" si="24"/>
        <v>229</v>
      </c>
      <c r="R287">
        <f t="shared" si="25"/>
        <v>56.9</v>
      </c>
      <c r="S287" t="str">
        <f t="shared" si="28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26"/>
        <v>41358.482916666668</v>
      </c>
      <c r="K288">
        <v>1360352124</v>
      </c>
      <c r="L288" s="9">
        <f t="shared" si="27"/>
        <v>41313.524583333332</v>
      </c>
      <c r="M288" t="b">
        <v>1</v>
      </c>
      <c r="N288">
        <v>135</v>
      </c>
      <c r="O288" t="b">
        <v>1</v>
      </c>
      <c r="P288" t="s">
        <v>8269</v>
      </c>
      <c r="Q288">
        <f t="shared" si="24"/>
        <v>109</v>
      </c>
      <c r="R288">
        <f t="shared" si="25"/>
        <v>121.28</v>
      </c>
      <c r="S288" t="str">
        <f t="shared" si="28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26"/>
        <v>41214.875</v>
      </c>
      <c r="K289">
        <v>1349160018</v>
      </c>
      <c r="L289" s="9">
        <f t="shared" si="27"/>
        <v>41183.986319444448</v>
      </c>
      <c r="M289" t="b">
        <v>1</v>
      </c>
      <c r="N289">
        <v>290</v>
      </c>
      <c r="O289" t="b">
        <v>1</v>
      </c>
      <c r="P289" t="s">
        <v>8269</v>
      </c>
      <c r="Q289">
        <f t="shared" si="24"/>
        <v>176</v>
      </c>
      <c r="R289">
        <f t="shared" si="25"/>
        <v>91.19</v>
      </c>
      <c r="S289" t="str">
        <f t="shared" si="28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26"/>
        <v>41085.877233796295</v>
      </c>
      <c r="K290">
        <v>1337659393</v>
      </c>
      <c r="L290" s="9">
        <f t="shared" si="27"/>
        <v>41050.877233796295</v>
      </c>
      <c r="M290" t="b">
        <v>1</v>
      </c>
      <c r="N290">
        <v>447</v>
      </c>
      <c r="O290" t="b">
        <v>1</v>
      </c>
      <c r="P290" t="s">
        <v>8269</v>
      </c>
      <c r="Q290">
        <f t="shared" si="24"/>
        <v>103</v>
      </c>
      <c r="R290">
        <f t="shared" si="25"/>
        <v>115.45</v>
      </c>
      <c r="S290" t="str">
        <f t="shared" si="28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26"/>
        <v>41580.16474537037</v>
      </c>
      <c r="K291">
        <v>1380797834</v>
      </c>
      <c r="L291" s="9">
        <f t="shared" si="27"/>
        <v>41550.16474537037</v>
      </c>
      <c r="M291" t="b">
        <v>1</v>
      </c>
      <c r="N291">
        <v>232</v>
      </c>
      <c r="O291" t="b">
        <v>1</v>
      </c>
      <c r="P291" t="s">
        <v>8269</v>
      </c>
      <c r="Q291">
        <f t="shared" si="24"/>
        <v>105</v>
      </c>
      <c r="R291">
        <f t="shared" si="25"/>
        <v>67.77</v>
      </c>
      <c r="S291" t="str">
        <f t="shared" si="28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26"/>
        <v>40576.040972222225</v>
      </c>
      <c r="K292">
        <v>1292316697</v>
      </c>
      <c r="L292" s="9">
        <f t="shared" si="27"/>
        <v>40526.077511574076</v>
      </c>
      <c r="M292" t="b">
        <v>1</v>
      </c>
      <c r="N292">
        <v>168</v>
      </c>
      <c r="O292" t="b">
        <v>1</v>
      </c>
      <c r="P292" t="s">
        <v>8269</v>
      </c>
      <c r="Q292">
        <f t="shared" si="24"/>
        <v>107</v>
      </c>
      <c r="R292">
        <f t="shared" si="25"/>
        <v>28.58</v>
      </c>
      <c r="S292" t="str">
        <f t="shared" si="28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26"/>
        <v>41394.709027777782</v>
      </c>
      <c r="K293">
        <v>1365791246</v>
      </c>
      <c r="L293" s="9">
        <f t="shared" si="27"/>
        <v>41376.477384259262</v>
      </c>
      <c r="M293" t="b">
        <v>1</v>
      </c>
      <c r="N293">
        <v>128</v>
      </c>
      <c r="O293" t="b">
        <v>1</v>
      </c>
      <c r="P293" t="s">
        <v>8269</v>
      </c>
      <c r="Q293">
        <f t="shared" si="24"/>
        <v>120</v>
      </c>
      <c r="R293">
        <f t="shared" si="25"/>
        <v>46.88</v>
      </c>
      <c r="S293" t="str">
        <f t="shared" si="28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26"/>
        <v>40844.874305555561</v>
      </c>
      <c r="K294">
        <v>1317064599</v>
      </c>
      <c r="L294" s="9">
        <f t="shared" si="27"/>
        <v>40812.511562500003</v>
      </c>
      <c r="M294" t="b">
        <v>1</v>
      </c>
      <c r="N294">
        <v>493</v>
      </c>
      <c r="O294" t="b">
        <v>1</v>
      </c>
      <c r="P294" t="s">
        <v>8269</v>
      </c>
      <c r="Q294">
        <f t="shared" si="24"/>
        <v>102</v>
      </c>
      <c r="R294">
        <f t="shared" si="25"/>
        <v>154.41999999999999</v>
      </c>
      <c r="S294" t="str">
        <f t="shared" si="28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26"/>
        <v>41749.376319444447</v>
      </c>
      <c r="K295">
        <v>1395417714</v>
      </c>
      <c r="L295" s="9">
        <f t="shared" si="27"/>
        <v>41719.376319444447</v>
      </c>
      <c r="M295" t="b">
        <v>1</v>
      </c>
      <c r="N295">
        <v>131</v>
      </c>
      <c r="O295" t="b">
        <v>1</v>
      </c>
      <c r="P295" t="s">
        <v>8269</v>
      </c>
      <c r="Q295">
        <f t="shared" si="24"/>
        <v>101</v>
      </c>
      <c r="R295">
        <f t="shared" si="25"/>
        <v>201.22</v>
      </c>
      <c r="S295" t="str">
        <f t="shared" si="28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26"/>
        <v>40378.375</v>
      </c>
      <c r="K296">
        <v>1276480894</v>
      </c>
      <c r="L296" s="9">
        <f t="shared" si="27"/>
        <v>40342.792754629634</v>
      </c>
      <c r="M296" t="b">
        <v>1</v>
      </c>
      <c r="N296">
        <v>50</v>
      </c>
      <c r="O296" t="b">
        <v>1</v>
      </c>
      <c r="P296" t="s">
        <v>8269</v>
      </c>
      <c r="Q296">
        <f t="shared" si="24"/>
        <v>100</v>
      </c>
      <c r="R296">
        <f t="shared" si="25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26"/>
        <v>41578.708333333336</v>
      </c>
      <c r="K297">
        <v>1378080409</v>
      </c>
      <c r="L297" s="9">
        <f t="shared" si="27"/>
        <v>41518.713067129633</v>
      </c>
      <c r="M297" t="b">
        <v>1</v>
      </c>
      <c r="N297">
        <v>665</v>
      </c>
      <c r="O297" t="b">
        <v>1</v>
      </c>
      <c r="P297" t="s">
        <v>8269</v>
      </c>
      <c r="Q297">
        <f t="shared" si="24"/>
        <v>133</v>
      </c>
      <c r="R297">
        <f t="shared" si="25"/>
        <v>100.08</v>
      </c>
      <c r="S297" t="str">
        <f t="shared" si="28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26"/>
        <v>41159.183831018519</v>
      </c>
      <c r="K298">
        <v>1344857083</v>
      </c>
      <c r="L298" s="9">
        <f t="shared" si="27"/>
        <v>41134.183831018519</v>
      </c>
      <c r="M298" t="b">
        <v>1</v>
      </c>
      <c r="N298">
        <v>129</v>
      </c>
      <c r="O298" t="b">
        <v>1</v>
      </c>
      <c r="P298" t="s">
        <v>8269</v>
      </c>
      <c r="Q298">
        <f t="shared" si="24"/>
        <v>119</v>
      </c>
      <c r="R298">
        <f t="shared" si="25"/>
        <v>230.09</v>
      </c>
      <c r="S298" t="str">
        <f t="shared" si="28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26"/>
        <v>42124.874305555561</v>
      </c>
      <c r="K299">
        <v>1427390901</v>
      </c>
      <c r="L299" s="9">
        <f t="shared" si="27"/>
        <v>42089.436354166675</v>
      </c>
      <c r="M299" t="b">
        <v>1</v>
      </c>
      <c r="N299">
        <v>142</v>
      </c>
      <c r="O299" t="b">
        <v>1</v>
      </c>
      <c r="P299" t="s">
        <v>8269</v>
      </c>
      <c r="Q299">
        <f t="shared" si="24"/>
        <v>101</v>
      </c>
      <c r="R299">
        <f t="shared" si="25"/>
        <v>141.75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26"/>
        <v>41768.583333333336</v>
      </c>
      <c r="K300">
        <v>1394536048</v>
      </c>
      <c r="L300" s="9">
        <f t="shared" si="27"/>
        <v>41709.171851851854</v>
      </c>
      <c r="M300" t="b">
        <v>1</v>
      </c>
      <c r="N300">
        <v>2436</v>
      </c>
      <c r="O300" t="b">
        <v>1</v>
      </c>
      <c r="P300" t="s">
        <v>8269</v>
      </c>
      <c r="Q300">
        <f t="shared" si="24"/>
        <v>109</v>
      </c>
      <c r="R300">
        <f t="shared" si="25"/>
        <v>56.34</v>
      </c>
      <c r="S300" t="str">
        <f t="shared" si="28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26"/>
        <v>40498.975231481483</v>
      </c>
      <c r="K301">
        <v>1287379460</v>
      </c>
      <c r="L301" s="9">
        <f t="shared" si="27"/>
        <v>40468.933564814819</v>
      </c>
      <c r="M301" t="b">
        <v>1</v>
      </c>
      <c r="N301">
        <v>244</v>
      </c>
      <c r="O301" t="b">
        <v>1</v>
      </c>
      <c r="P301" t="s">
        <v>8269</v>
      </c>
      <c r="Q301">
        <f t="shared" si="24"/>
        <v>179</v>
      </c>
      <c r="R301">
        <f t="shared" si="25"/>
        <v>73.34</v>
      </c>
      <c r="S301" t="str">
        <f t="shared" si="28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26"/>
        <v>40657.668263888889</v>
      </c>
      <c r="K302">
        <v>1301007738</v>
      </c>
      <c r="L302" s="9">
        <f t="shared" si="27"/>
        <v>40626.668263888889</v>
      </c>
      <c r="M302" t="b">
        <v>1</v>
      </c>
      <c r="N302">
        <v>298</v>
      </c>
      <c r="O302" t="b">
        <v>1</v>
      </c>
      <c r="P302" t="s">
        <v>8269</v>
      </c>
      <c r="Q302">
        <f t="shared" si="24"/>
        <v>102</v>
      </c>
      <c r="R302">
        <f t="shared" si="25"/>
        <v>85.34</v>
      </c>
      <c r="S302" t="str">
        <f t="shared" si="28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26"/>
        <v>41352.404340277782</v>
      </c>
      <c r="K303">
        <v>1360258935</v>
      </c>
      <c r="L303" s="9">
        <f t="shared" si="27"/>
        <v>41312.446006944447</v>
      </c>
      <c r="M303" t="b">
        <v>1</v>
      </c>
      <c r="N303">
        <v>251</v>
      </c>
      <c r="O303" t="b">
        <v>1</v>
      </c>
      <c r="P303" t="s">
        <v>8269</v>
      </c>
      <c r="Q303">
        <f t="shared" si="24"/>
        <v>119</v>
      </c>
      <c r="R303">
        <f t="shared" si="25"/>
        <v>61.5</v>
      </c>
      <c r="S303" t="str">
        <f t="shared" si="28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26"/>
        <v>40963.565254629633</v>
      </c>
      <c r="K304">
        <v>1327523638</v>
      </c>
      <c r="L304" s="9">
        <f t="shared" si="27"/>
        <v>40933.565254629633</v>
      </c>
      <c r="M304" t="b">
        <v>1</v>
      </c>
      <c r="N304">
        <v>108</v>
      </c>
      <c r="O304" t="b">
        <v>1</v>
      </c>
      <c r="P304" t="s">
        <v>8269</v>
      </c>
      <c r="Q304">
        <f t="shared" si="24"/>
        <v>100</v>
      </c>
      <c r="R304">
        <f t="shared" si="25"/>
        <v>93.02</v>
      </c>
      <c r="S304" t="str">
        <f t="shared" si="28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26"/>
        <v>41061.779467592598</v>
      </c>
      <c r="K305">
        <v>1336009346</v>
      </c>
      <c r="L305" s="9">
        <f t="shared" si="27"/>
        <v>41031.779467592598</v>
      </c>
      <c r="M305" t="b">
        <v>1</v>
      </c>
      <c r="N305">
        <v>82</v>
      </c>
      <c r="O305" t="b">
        <v>1</v>
      </c>
      <c r="P305" t="s">
        <v>8269</v>
      </c>
      <c r="Q305">
        <f t="shared" si="24"/>
        <v>137</v>
      </c>
      <c r="R305">
        <f t="shared" si="25"/>
        <v>50.29</v>
      </c>
      <c r="S305" t="str">
        <f t="shared" si="28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26"/>
        <v>41152.791666666672</v>
      </c>
      <c r="K306">
        <v>1343096197</v>
      </c>
      <c r="L306" s="9">
        <f t="shared" si="27"/>
        <v>41113.803206018521</v>
      </c>
      <c r="M306" t="b">
        <v>1</v>
      </c>
      <c r="N306">
        <v>74</v>
      </c>
      <c r="O306" t="b">
        <v>1</v>
      </c>
      <c r="P306" t="s">
        <v>8269</v>
      </c>
      <c r="Q306">
        <f t="shared" si="24"/>
        <v>232</v>
      </c>
      <c r="R306">
        <f t="shared" si="25"/>
        <v>106.43</v>
      </c>
      <c r="S306" t="str">
        <f t="shared" si="28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26"/>
        <v>40978.338530092595</v>
      </c>
      <c r="K307">
        <v>1328800049</v>
      </c>
      <c r="L307" s="9">
        <f t="shared" si="27"/>
        <v>40948.338530092595</v>
      </c>
      <c r="M307" t="b">
        <v>1</v>
      </c>
      <c r="N307">
        <v>189</v>
      </c>
      <c r="O307" t="b">
        <v>1</v>
      </c>
      <c r="P307" t="s">
        <v>8269</v>
      </c>
      <c r="Q307">
        <f t="shared" si="24"/>
        <v>130</v>
      </c>
      <c r="R307">
        <f t="shared" si="25"/>
        <v>51.72</v>
      </c>
      <c r="S307" t="str">
        <f t="shared" si="28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26"/>
        <v>41353.503854166673</v>
      </c>
      <c r="K308">
        <v>1362081933</v>
      </c>
      <c r="L308" s="9">
        <f t="shared" si="27"/>
        <v>41333.545520833337</v>
      </c>
      <c r="M308" t="b">
        <v>1</v>
      </c>
      <c r="N308">
        <v>80</v>
      </c>
      <c r="O308" t="b">
        <v>1</v>
      </c>
      <c r="P308" t="s">
        <v>8269</v>
      </c>
      <c r="Q308">
        <f t="shared" si="24"/>
        <v>293</v>
      </c>
      <c r="R308">
        <f t="shared" si="25"/>
        <v>36.61</v>
      </c>
      <c r="S308" t="str">
        <f t="shared" si="28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26"/>
        <v>41312.652789351851</v>
      </c>
      <c r="K309">
        <v>1357684801</v>
      </c>
      <c r="L309" s="9">
        <f t="shared" si="27"/>
        <v>41282.652789351851</v>
      </c>
      <c r="M309" t="b">
        <v>1</v>
      </c>
      <c r="N309">
        <v>576</v>
      </c>
      <c r="O309" t="b">
        <v>1</v>
      </c>
      <c r="P309" t="s">
        <v>8269</v>
      </c>
      <c r="Q309">
        <f t="shared" si="24"/>
        <v>111</v>
      </c>
      <c r="R309">
        <f t="shared" si="25"/>
        <v>42.52</v>
      </c>
      <c r="S309" t="str">
        <f t="shared" si="28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26"/>
        <v>40612.40289351852</v>
      </c>
      <c r="K310">
        <v>1295887210</v>
      </c>
      <c r="L310" s="9">
        <f t="shared" si="27"/>
        <v>40567.40289351852</v>
      </c>
      <c r="M310" t="b">
        <v>1</v>
      </c>
      <c r="N310">
        <v>202</v>
      </c>
      <c r="O310" t="b">
        <v>1</v>
      </c>
      <c r="P310" t="s">
        <v>8269</v>
      </c>
      <c r="Q310">
        <f t="shared" si="24"/>
        <v>106</v>
      </c>
      <c r="R310">
        <f t="shared" si="25"/>
        <v>62.71</v>
      </c>
      <c r="S310" t="str">
        <f t="shared" si="28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26"/>
        <v>41155.45988425926</v>
      </c>
      <c r="K311">
        <v>1344880934</v>
      </c>
      <c r="L311" s="9">
        <f t="shared" si="27"/>
        <v>41134.45988425926</v>
      </c>
      <c r="M311" t="b">
        <v>1</v>
      </c>
      <c r="N311">
        <v>238</v>
      </c>
      <c r="O311" t="b">
        <v>1</v>
      </c>
      <c r="P311" t="s">
        <v>8269</v>
      </c>
      <c r="Q311">
        <f t="shared" si="24"/>
        <v>119</v>
      </c>
      <c r="R311">
        <f t="shared" si="25"/>
        <v>89.96</v>
      </c>
      <c r="S311" t="str">
        <f t="shared" si="28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26"/>
        <v>40835.791666666672</v>
      </c>
      <c r="K312">
        <v>1317788623</v>
      </c>
      <c r="L312" s="9">
        <f t="shared" si="27"/>
        <v>40820.891469907408</v>
      </c>
      <c r="M312" t="b">
        <v>1</v>
      </c>
      <c r="N312">
        <v>36</v>
      </c>
      <c r="O312" t="b">
        <v>1</v>
      </c>
      <c r="P312" t="s">
        <v>8269</v>
      </c>
      <c r="Q312">
        <f t="shared" si="24"/>
        <v>104</v>
      </c>
      <c r="R312">
        <f t="shared" si="25"/>
        <v>28.92</v>
      </c>
      <c r="S312" t="str">
        <f t="shared" si="28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26"/>
        <v>40909.040972222225</v>
      </c>
      <c r="K313">
        <v>1321852592</v>
      </c>
      <c r="L313" s="9">
        <f t="shared" si="27"/>
        <v>40867.928148148152</v>
      </c>
      <c r="M313" t="b">
        <v>1</v>
      </c>
      <c r="N313">
        <v>150</v>
      </c>
      <c r="O313" t="b">
        <v>1</v>
      </c>
      <c r="P313" t="s">
        <v>8269</v>
      </c>
      <c r="Q313">
        <f t="shared" si="24"/>
        <v>104</v>
      </c>
      <c r="R313">
        <f t="shared" si="25"/>
        <v>138.80000000000001</v>
      </c>
      <c r="S313" t="str">
        <f t="shared" si="28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26"/>
        <v>41378.586018518523</v>
      </c>
      <c r="K314">
        <v>1363381432</v>
      </c>
      <c r="L314" s="9">
        <f t="shared" si="27"/>
        <v>41348.586018518523</v>
      </c>
      <c r="M314" t="b">
        <v>1</v>
      </c>
      <c r="N314">
        <v>146</v>
      </c>
      <c r="O314" t="b">
        <v>1</v>
      </c>
      <c r="P314" t="s">
        <v>8269</v>
      </c>
      <c r="Q314">
        <f t="shared" si="24"/>
        <v>112</v>
      </c>
      <c r="R314">
        <f t="shared" si="25"/>
        <v>61.3</v>
      </c>
      <c r="S314" t="str">
        <f t="shared" si="28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26"/>
        <v>40401.374305555561</v>
      </c>
      <c r="K315">
        <v>1277702894</v>
      </c>
      <c r="L315" s="9">
        <f t="shared" si="27"/>
        <v>40356.936273148152</v>
      </c>
      <c r="M315" t="b">
        <v>1</v>
      </c>
      <c r="N315">
        <v>222</v>
      </c>
      <c r="O315" t="b">
        <v>1</v>
      </c>
      <c r="P315" t="s">
        <v>8269</v>
      </c>
      <c r="Q315">
        <f t="shared" si="24"/>
        <v>105</v>
      </c>
      <c r="R315">
        <f t="shared" si="25"/>
        <v>80.2</v>
      </c>
      <c r="S315" t="str">
        <f t="shared" si="28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26"/>
        <v>41334.541527777779</v>
      </c>
      <c r="K316">
        <v>1359575988</v>
      </c>
      <c r="L316" s="9">
        <f t="shared" si="27"/>
        <v>41304.541527777779</v>
      </c>
      <c r="M316" t="b">
        <v>1</v>
      </c>
      <c r="N316">
        <v>120</v>
      </c>
      <c r="O316" t="b">
        <v>1</v>
      </c>
      <c r="P316" t="s">
        <v>8269</v>
      </c>
      <c r="Q316">
        <f t="shared" si="24"/>
        <v>385</v>
      </c>
      <c r="R316">
        <f t="shared" si="25"/>
        <v>32.1</v>
      </c>
      <c r="S316" t="str">
        <f t="shared" si="28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26"/>
        <v>41143.480717592596</v>
      </c>
      <c r="K317">
        <v>1343068334</v>
      </c>
      <c r="L317" s="9">
        <f t="shared" si="27"/>
        <v>41113.480717592596</v>
      </c>
      <c r="M317" t="b">
        <v>1</v>
      </c>
      <c r="N317">
        <v>126</v>
      </c>
      <c r="O317" t="b">
        <v>1</v>
      </c>
      <c r="P317" t="s">
        <v>8269</v>
      </c>
      <c r="Q317">
        <f t="shared" si="24"/>
        <v>101</v>
      </c>
      <c r="R317">
        <f t="shared" si="25"/>
        <v>200.89</v>
      </c>
      <c r="S317" t="str">
        <f t="shared" si="28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26"/>
        <v>41983.915972222225</v>
      </c>
      <c r="K318">
        <v>1415398197</v>
      </c>
      <c r="L318" s="9">
        <f t="shared" si="27"/>
        <v>41950.631909722222</v>
      </c>
      <c r="M318" t="b">
        <v>1</v>
      </c>
      <c r="N318">
        <v>158</v>
      </c>
      <c r="O318" t="b">
        <v>1</v>
      </c>
      <c r="P318" t="s">
        <v>8269</v>
      </c>
      <c r="Q318">
        <f t="shared" si="24"/>
        <v>114</v>
      </c>
      <c r="R318">
        <f t="shared" si="25"/>
        <v>108.01</v>
      </c>
      <c r="S318" t="str">
        <f t="shared" si="28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26"/>
        <v>41619.38521990741</v>
      </c>
      <c r="K319">
        <v>1384186483</v>
      </c>
      <c r="L319" s="9">
        <f t="shared" si="27"/>
        <v>41589.38521990741</v>
      </c>
      <c r="M319" t="b">
        <v>1</v>
      </c>
      <c r="N319">
        <v>316</v>
      </c>
      <c r="O319" t="b">
        <v>1</v>
      </c>
      <c r="P319" t="s">
        <v>8269</v>
      </c>
      <c r="Q319">
        <f t="shared" si="24"/>
        <v>101</v>
      </c>
      <c r="R319">
        <f t="shared" si="25"/>
        <v>95.7</v>
      </c>
      <c r="S319" t="str">
        <f t="shared" si="28"/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26"/>
        <v>41359.705451388894</v>
      </c>
      <c r="K320">
        <v>1361753751</v>
      </c>
      <c r="L320" s="9">
        <f t="shared" si="27"/>
        <v>41329.747118055559</v>
      </c>
      <c r="M320" t="b">
        <v>1</v>
      </c>
      <c r="N320">
        <v>284</v>
      </c>
      <c r="O320" t="b">
        <v>1</v>
      </c>
      <c r="P320" t="s">
        <v>8269</v>
      </c>
      <c r="Q320">
        <f t="shared" si="24"/>
        <v>283</v>
      </c>
      <c r="R320">
        <f t="shared" si="25"/>
        <v>49.88</v>
      </c>
      <c r="S320" t="str">
        <f t="shared" si="28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26"/>
        <v>40211.040972222225</v>
      </c>
      <c r="K321">
        <v>1257538029</v>
      </c>
      <c r="L321" s="9">
        <f t="shared" si="27"/>
        <v>40123.546631944446</v>
      </c>
      <c r="M321" t="b">
        <v>1</v>
      </c>
      <c r="N321">
        <v>51</v>
      </c>
      <c r="O321" t="b">
        <v>1</v>
      </c>
      <c r="P321" t="s">
        <v>8269</v>
      </c>
      <c r="Q321">
        <f t="shared" si="24"/>
        <v>113</v>
      </c>
      <c r="R321">
        <f t="shared" si="25"/>
        <v>110.47</v>
      </c>
      <c r="S321" t="str">
        <f t="shared" si="28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26"/>
        <v>42360.666666666664</v>
      </c>
      <c r="K322">
        <v>1448284433</v>
      </c>
      <c r="L322" s="9">
        <f t="shared" si="27"/>
        <v>42331.259641203702</v>
      </c>
      <c r="M322" t="b">
        <v>1</v>
      </c>
      <c r="N322">
        <v>158</v>
      </c>
      <c r="O322" t="b">
        <v>1</v>
      </c>
      <c r="P322" t="s">
        <v>8269</v>
      </c>
      <c r="Q322">
        <f t="shared" ref="Q322:Q385" si="30">ROUND((E322/D322*100),0)</f>
        <v>107</v>
      </c>
      <c r="R322">
        <f t="shared" ref="R322:R385" si="31">ROUND(E322/N322,2)</f>
        <v>134.91</v>
      </c>
      <c r="S322" t="str">
        <f t="shared" si="28"/>
        <v>film &amp; video</v>
      </c>
      <c r="T322" t="str">
        <f t="shared" si="2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32">(((I323/60)/60)/24)+DATE(1970,1,1)+(-7/24)</f>
        <v>42682.196597222232</v>
      </c>
      <c r="K323">
        <v>1475577786</v>
      </c>
      <c r="L323" s="9">
        <f t="shared" ref="L323:L386" si="33">(((K323/60)/60)/24)+DATE(1970,1,1)+(-7/24)</f>
        <v>42647.15493055556</v>
      </c>
      <c r="M323" t="b">
        <v>1</v>
      </c>
      <c r="N323">
        <v>337</v>
      </c>
      <c r="O323" t="b">
        <v>1</v>
      </c>
      <c r="P323" t="s">
        <v>8269</v>
      </c>
      <c r="Q323">
        <f t="shared" si="30"/>
        <v>103</v>
      </c>
      <c r="R323">
        <f t="shared" si="31"/>
        <v>106.62</v>
      </c>
      <c r="S323" t="str">
        <f t="shared" ref="S323:S386" si="34">LEFT(P323,SEARCH("/",P323,1)-1)</f>
        <v>film &amp; video</v>
      </c>
      <c r="T323" t="str">
        <f t="shared" ref="T323:T386" si="35">RIGHT(P323,LEN(P323)-SEARCH("/",P323,1))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32"/>
        <v>42503.278333333335</v>
      </c>
      <c r="K324">
        <v>1460554848</v>
      </c>
      <c r="L324" s="9">
        <f t="shared" si="33"/>
        <v>42473.278333333335</v>
      </c>
      <c r="M324" t="b">
        <v>1</v>
      </c>
      <c r="N324">
        <v>186</v>
      </c>
      <c r="O324" t="b">
        <v>1</v>
      </c>
      <c r="P324" t="s">
        <v>8269</v>
      </c>
      <c r="Q324">
        <f t="shared" si="30"/>
        <v>108</v>
      </c>
      <c r="R324">
        <f t="shared" si="31"/>
        <v>145.04</v>
      </c>
      <c r="S324" t="str">
        <f t="shared" si="34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32"/>
        <v>42725.040972222225</v>
      </c>
      <c r="K325">
        <v>1479886966</v>
      </c>
      <c r="L325" s="9">
        <f t="shared" si="33"/>
        <v>42697.029699074075</v>
      </c>
      <c r="M325" t="b">
        <v>1</v>
      </c>
      <c r="N325">
        <v>58</v>
      </c>
      <c r="O325" t="b">
        <v>1</v>
      </c>
      <c r="P325" t="s">
        <v>8269</v>
      </c>
      <c r="Q325">
        <f t="shared" si="30"/>
        <v>123</v>
      </c>
      <c r="R325">
        <f t="shared" si="31"/>
        <v>114.59</v>
      </c>
      <c r="S325" t="str">
        <f t="shared" si="34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32"/>
        <v>42217.334583333337</v>
      </c>
      <c r="K326">
        <v>1435590108</v>
      </c>
      <c r="L326" s="9">
        <f t="shared" si="33"/>
        <v>42184.334583333337</v>
      </c>
      <c r="M326" t="b">
        <v>1</v>
      </c>
      <c r="N326">
        <v>82</v>
      </c>
      <c r="O326" t="b">
        <v>1</v>
      </c>
      <c r="P326" t="s">
        <v>8269</v>
      </c>
      <c r="Q326">
        <f t="shared" si="30"/>
        <v>102</v>
      </c>
      <c r="R326">
        <f t="shared" si="31"/>
        <v>105.32</v>
      </c>
      <c r="S326" t="str">
        <f t="shared" si="34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32"/>
        <v>42723.896215277775</v>
      </c>
      <c r="K327">
        <v>1479184233</v>
      </c>
      <c r="L327" s="9">
        <f t="shared" si="33"/>
        <v>42688.896215277775</v>
      </c>
      <c r="M327" t="b">
        <v>1</v>
      </c>
      <c r="N327">
        <v>736</v>
      </c>
      <c r="O327" t="b">
        <v>1</v>
      </c>
      <c r="P327" t="s">
        <v>8269</v>
      </c>
      <c r="Q327">
        <f t="shared" si="30"/>
        <v>104</v>
      </c>
      <c r="R327">
        <f t="shared" si="31"/>
        <v>70.92</v>
      </c>
      <c r="S327" t="str">
        <f t="shared" si="34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32"/>
        <v>42808.664583333339</v>
      </c>
      <c r="K328">
        <v>1486625606</v>
      </c>
      <c r="L328" s="9">
        <f t="shared" si="33"/>
        <v>42775.023217592599</v>
      </c>
      <c r="M328" t="b">
        <v>1</v>
      </c>
      <c r="N328">
        <v>1151</v>
      </c>
      <c r="O328" t="b">
        <v>1</v>
      </c>
      <c r="P328" t="s">
        <v>8269</v>
      </c>
      <c r="Q328">
        <f t="shared" si="30"/>
        <v>113</v>
      </c>
      <c r="R328">
        <f t="shared" si="31"/>
        <v>147.16999999999999</v>
      </c>
      <c r="S328" t="str">
        <f t="shared" si="34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32"/>
        <v>42085.041666666664</v>
      </c>
      <c r="K329">
        <v>1424669929</v>
      </c>
      <c r="L329" s="9">
        <f t="shared" si="33"/>
        <v>42057.94362268519</v>
      </c>
      <c r="M329" t="b">
        <v>1</v>
      </c>
      <c r="N329">
        <v>34</v>
      </c>
      <c r="O329" t="b">
        <v>1</v>
      </c>
      <c r="P329" t="s">
        <v>8269</v>
      </c>
      <c r="Q329">
        <f t="shared" si="30"/>
        <v>136</v>
      </c>
      <c r="R329">
        <f t="shared" si="31"/>
        <v>160.47</v>
      </c>
      <c r="S329" t="str">
        <f t="shared" si="34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32"/>
        <v>42308.875000000007</v>
      </c>
      <c r="K330">
        <v>1443739388</v>
      </c>
      <c r="L330" s="9">
        <f t="shared" si="33"/>
        <v>42278.654953703706</v>
      </c>
      <c r="M330" t="b">
        <v>1</v>
      </c>
      <c r="N330">
        <v>498</v>
      </c>
      <c r="O330" t="b">
        <v>1</v>
      </c>
      <c r="P330" t="s">
        <v>8269</v>
      </c>
      <c r="Q330">
        <f t="shared" si="30"/>
        <v>104</v>
      </c>
      <c r="R330">
        <f t="shared" si="31"/>
        <v>156.05000000000001</v>
      </c>
      <c r="S330" t="str">
        <f t="shared" si="34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32"/>
        <v>42314.875000000007</v>
      </c>
      <c r="K331">
        <v>1444821127</v>
      </c>
      <c r="L331" s="9">
        <f t="shared" si="33"/>
        <v>42291.175081018526</v>
      </c>
      <c r="M331" t="b">
        <v>1</v>
      </c>
      <c r="N331">
        <v>167</v>
      </c>
      <c r="O331" t="b">
        <v>1</v>
      </c>
      <c r="P331" t="s">
        <v>8269</v>
      </c>
      <c r="Q331">
        <f t="shared" si="30"/>
        <v>106</v>
      </c>
      <c r="R331">
        <f t="shared" si="31"/>
        <v>63.17</v>
      </c>
      <c r="S331" t="str">
        <f t="shared" si="34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32"/>
        <v>41410.874305555561</v>
      </c>
      <c r="K332">
        <v>1366028563</v>
      </c>
      <c r="L332" s="9">
        <f t="shared" si="33"/>
        <v>41379.224108796298</v>
      </c>
      <c r="M332" t="b">
        <v>1</v>
      </c>
      <c r="N332">
        <v>340</v>
      </c>
      <c r="O332" t="b">
        <v>1</v>
      </c>
      <c r="P332" t="s">
        <v>8269</v>
      </c>
      <c r="Q332">
        <f t="shared" si="30"/>
        <v>102</v>
      </c>
      <c r="R332">
        <f t="shared" si="31"/>
        <v>104.82</v>
      </c>
      <c r="S332" t="str">
        <f t="shared" si="34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32"/>
        <v>42538.28974537037</v>
      </c>
      <c r="K333">
        <v>1463493434</v>
      </c>
      <c r="L333" s="9">
        <f t="shared" si="33"/>
        <v>42507.28974537037</v>
      </c>
      <c r="M333" t="b">
        <v>1</v>
      </c>
      <c r="N333">
        <v>438</v>
      </c>
      <c r="O333" t="b">
        <v>1</v>
      </c>
      <c r="P333" t="s">
        <v>8269</v>
      </c>
      <c r="Q333">
        <f t="shared" si="30"/>
        <v>107</v>
      </c>
      <c r="R333">
        <f t="shared" si="31"/>
        <v>97.36</v>
      </c>
      <c r="S333" t="str">
        <f t="shared" si="34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32"/>
        <v>42305.041666666664</v>
      </c>
      <c r="K334">
        <v>1442420377</v>
      </c>
      <c r="L334" s="9">
        <f t="shared" si="33"/>
        <v>42263.388622685183</v>
      </c>
      <c r="M334" t="b">
        <v>1</v>
      </c>
      <c r="N334">
        <v>555</v>
      </c>
      <c r="O334" t="b">
        <v>1</v>
      </c>
      <c r="P334" t="s">
        <v>8269</v>
      </c>
      <c r="Q334">
        <f t="shared" si="30"/>
        <v>113</v>
      </c>
      <c r="R334">
        <f t="shared" si="31"/>
        <v>203.63</v>
      </c>
      <c r="S334" t="str">
        <f t="shared" si="34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32"/>
        <v>42467.303136574075</v>
      </c>
      <c r="K335">
        <v>1457450191</v>
      </c>
      <c r="L335" s="9">
        <f t="shared" si="33"/>
        <v>42437.34480324074</v>
      </c>
      <c r="M335" t="b">
        <v>1</v>
      </c>
      <c r="N335">
        <v>266</v>
      </c>
      <c r="O335" t="b">
        <v>1</v>
      </c>
      <c r="P335" t="s">
        <v>8269</v>
      </c>
      <c r="Q335">
        <f t="shared" si="30"/>
        <v>125</v>
      </c>
      <c r="R335">
        <f t="shared" si="31"/>
        <v>188.31</v>
      </c>
      <c r="S335" t="str">
        <f t="shared" si="34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32"/>
        <v>42139.500000000007</v>
      </c>
      <c r="K336">
        <v>1428423757</v>
      </c>
      <c r="L336" s="9">
        <f t="shared" si="33"/>
        <v>42101.390706018523</v>
      </c>
      <c r="M336" t="b">
        <v>1</v>
      </c>
      <c r="N336">
        <v>69</v>
      </c>
      <c r="O336" t="b">
        <v>1</v>
      </c>
      <c r="P336" t="s">
        <v>8269</v>
      </c>
      <c r="Q336">
        <f t="shared" si="30"/>
        <v>101</v>
      </c>
      <c r="R336">
        <f t="shared" si="31"/>
        <v>146.65</v>
      </c>
      <c r="S336" t="str">
        <f t="shared" si="34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32"/>
        <v>42132.625000000007</v>
      </c>
      <c r="K337">
        <v>1428428515</v>
      </c>
      <c r="L337" s="9">
        <f t="shared" si="33"/>
        <v>42101.445775462962</v>
      </c>
      <c r="M337" t="b">
        <v>1</v>
      </c>
      <c r="N337">
        <v>80</v>
      </c>
      <c r="O337" t="b">
        <v>1</v>
      </c>
      <c r="P337" t="s">
        <v>8269</v>
      </c>
      <c r="Q337">
        <f t="shared" si="30"/>
        <v>103</v>
      </c>
      <c r="R337">
        <f t="shared" si="31"/>
        <v>109.19</v>
      </c>
      <c r="S337" t="str">
        <f t="shared" si="34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32"/>
        <v>42321.346273148149</v>
      </c>
      <c r="K338">
        <v>1444832318</v>
      </c>
      <c r="L338" s="9">
        <f t="shared" si="33"/>
        <v>42291.304606481484</v>
      </c>
      <c r="M338" t="b">
        <v>1</v>
      </c>
      <c r="N338">
        <v>493</v>
      </c>
      <c r="O338" t="b">
        <v>1</v>
      </c>
      <c r="P338" t="s">
        <v>8269</v>
      </c>
      <c r="Q338">
        <f t="shared" si="30"/>
        <v>117</v>
      </c>
      <c r="R338">
        <f t="shared" si="31"/>
        <v>59.25</v>
      </c>
      <c r="S338" t="str">
        <f t="shared" si="34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32"/>
        <v>42076.795231481483</v>
      </c>
      <c r="K339">
        <v>1423710308</v>
      </c>
      <c r="L339" s="9">
        <f t="shared" si="33"/>
        <v>42046.836898148154</v>
      </c>
      <c r="M339" t="b">
        <v>1</v>
      </c>
      <c r="N339">
        <v>31</v>
      </c>
      <c r="O339" t="b">
        <v>1</v>
      </c>
      <c r="P339" t="s">
        <v>8269</v>
      </c>
      <c r="Q339">
        <f t="shared" si="30"/>
        <v>101</v>
      </c>
      <c r="R339">
        <f t="shared" si="31"/>
        <v>97.9</v>
      </c>
      <c r="S339" t="str">
        <f t="shared" si="34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32"/>
        <v>42615.750000000007</v>
      </c>
      <c r="K340">
        <v>1468001290</v>
      </c>
      <c r="L340" s="9">
        <f t="shared" si="33"/>
        <v>42559.464004629634</v>
      </c>
      <c r="M340" t="b">
        <v>1</v>
      </c>
      <c r="N340">
        <v>236</v>
      </c>
      <c r="O340" t="b">
        <v>1</v>
      </c>
      <c r="P340" t="s">
        <v>8269</v>
      </c>
      <c r="Q340">
        <f t="shared" si="30"/>
        <v>110</v>
      </c>
      <c r="R340">
        <f t="shared" si="31"/>
        <v>70</v>
      </c>
      <c r="S340" t="str">
        <f t="shared" si="34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32"/>
        <v>42123.46837962963</v>
      </c>
      <c r="K341">
        <v>1427739268</v>
      </c>
      <c r="L341" s="9">
        <f t="shared" si="33"/>
        <v>42093.46837962963</v>
      </c>
      <c r="M341" t="b">
        <v>1</v>
      </c>
      <c r="N341">
        <v>89</v>
      </c>
      <c r="O341" t="b">
        <v>1</v>
      </c>
      <c r="P341" t="s">
        <v>8269</v>
      </c>
      <c r="Q341">
        <f t="shared" si="30"/>
        <v>108</v>
      </c>
      <c r="R341">
        <f t="shared" si="31"/>
        <v>72.87</v>
      </c>
      <c r="S341" t="str">
        <f t="shared" si="34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32"/>
        <v>42802.583333333336</v>
      </c>
      <c r="K342">
        <v>1486397007</v>
      </c>
      <c r="L342" s="9">
        <f t="shared" si="33"/>
        <v>42772.37739583334</v>
      </c>
      <c r="M342" t="b">
        <v>1</v>
      </c>
      <c r="N342">
        <v>299</v>
      </c>
      <c r="O342" t="b">
        <v>1</v>
      </c>
      <c r="P342" t="s">
        <v>8269</v>
      </c>
      <c r="Q342">
        <f t="shared" si="30"/>
        <v>125</v>
      </c>
      <c r="R342">
        <f t="shared" si="31"/>
        <v>146.35</v>
      </c>
      <c r="S342" t="str">
        <f t="shared" si="34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32"/>
        <v>41912.874305555561</v>
      </c>
      <c r="K343">
        <v>1410555998</v>
      </c>
      <c r="L343" s="9">
        <f t="shared" si="33"/>
        <v>41894.587939814817</v>
      </c>
      <c r="M343" t="b">
        <v>1</v>
      </c>
      <c r="N343">
        <v>55</v>
      </c>
      <c r="O343" t="b">
        <v>1</v>
      </c>
      <c r="P343" t="s">
        <v>8269</v>
      </c>
      <c r="Q343">
        <f t="shared" si="30"/>
        <v>107</v>
      </c>
      <c r="R343">
        <f t="shared" si="31"/>
        <v>67.91</v>
      </c>
      <c r="S343" t="str">
        <f t="shared" si="34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32"/>
        <v>42489.489178240743</v>
      </c>
      <c r="K344">
        <v>1459363465</v>
      </c>
      <c r="L344" s="9">
        <f t="shared" si="33"/>
        <v>42459.489178240743</v>
      </c>
      <c r="M344" t="b">
        <v>1</v>
      </c>
      <c r="N344">
        <v>325</v>
      </c>
      <c r="O344" t="b">
        <v>1</v>
      </c>
      <c r="P344" t="s">
        <v>8269</v>
      </c>
      <c r="Q344">
        <f t="shared" si="30"/>
        <v>100</v>
      </c>
      <c r="R344">
        <f t="shared" si="31"/>
        <v>169.85</v>
      </c>
      <c r="S344" t="str">
        <f t="shared" si="34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32"/>
        <v>41956.833333333336</v>
      </c>
      <c r="K345">
        <v>1413308545</v>
      </c>
      <c r="L345" s="9">
        <f t="shared" si="33"/>
        <v>41926.446122685185</v>
      </c>
      <c r="M345" t="b">
        <v>1</v>
      </c>
      <c r="N345">
        <v>524</v>
      </c>
      <c r="O345" t="b">
        <v>1</v>
      </c>
      <c r="P345" t="s">
        <v>8269</v>
      </c>
      <c r="Q345">
        <f t="shared" si="30"/>
        <v>102</v>
      </c>
      <c r="R345">
        <f t="shared" si="31"/>
        <v>58.41</v>
      </c>
      <c r="S345" t="str">
        <f t="shared" si="34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32"/>
        <v>42155.805555555555</v>
      </c>
      <c r="K346">
        <v>1429312694</v>
      </c>
      <c r="L346" s="9">
        <f t="shared" si="33"/>
        <v>42111.679328703707</v>
      </c>
      <c r="M346" t="b">
        <v>1</v>
      </c>
      <c r="N346">
        <v>285</v>
      </c>
      <c r="O346" t="b">
        <v>1</v>
      </c>
      <c r="P346" t="s">
        <v>8269</v>
      </c>
      <c r="Q346">
        <f t="shared" si="30"/>
        <v>102</v>
      </c>
      <c r="R346">
        <f t="shared" si="31"/>
        <v>119.99</v>
      </c>
      <c r="S346" t="str">
        <f t="shared" si="34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32"/>
        <v>42144.652662037035</v>
      </c>
      <c r="K347">
        <v>1429569590</v>
      </c>
      <c r="L347" s="9">
        <f t="shared" si="33"/>
        <v>42114.652662037035</v>
      </c>
      <c r="M347" t="b">
        <v>1</v>
      </c>
      <c r="N347">
        <v>179</v>
      </c>
      <c r="O347" t="b">
        <v>1</v>
      </c>
      <c r="P347" t="s">
        <v>8269</v>
      </c>
      <c r="Q347">
        <f t="shared" si="30"/>
        <v>123</v>
      </c>
      <c r="R347">
        <f t="shared" si="31"/>
        <v>99.86</v>
      </c>
      <c r="S347" t="str">
        <f t="shared" si="34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32"/>
        <v>42291.208576388897</v>
      </c>
      <c r="K348">
        <v>1442232021</v>
      </c>
      <c r="L348" s="9">
        <f t="shared" si="33"/>
        <v>42261.208576388897</v>
      </c>
      <c r="M348" t="b">
        <v>1</v>
      </c>
      <c r="N348">
        <v>188</v>
      </c>
      <c r="O348" t="b">
        <v>1</v>
      </c>
      <c r="P348" t="s">
        <v>8269</v>
      </c>
      <c r="Q348">
        <f t="shared" si="30"/>
        <v>170</v>
      </c>
      <c r="R348">
        <f t="shared" si="31"/>
        <v>90.58</v>
      </c>
      <c r="S348" t="str">
        <f t="shared" si="34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32"/>
        <v>42322.245474537041</v>
      </c>
      <c r="K349">
        <v>1444910009</v>
      </c>
      <c r="L349" s="9">
        <f t="shared" si="33"/>
        <v>42292.20380787037</v>
      </c>
      <c r="M349" t="b">
        <v>1</v>
      </c>
      <c r="N349">
        <v>379</v>
      </c>
      <c r="O349" t="b">
        <v>1</v>
      </c>
      <c r="P349" t="s">
        <v>8269</v>
      </c>
      <c r="Q349">
        <f t="shared" si="30"/>
        <v>112</v>
      </c>
      <c r="R349">
        <f t="shared" si="31"/>
        <v>117.77</v>
      </c>
      <c r="S349" t="str">
        <f t="shared" si="34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32"/>
        <v>42237.295324074075</v>
      </c>
      <c r="K350">
        <v>1437573916</v>
      </c>
      <c r="L350" s="9">
        <f t="shared" si="33"/>
        <v>42207.295324074075</v>
      </c>
      <c r="M350" t="b">
        <v>1</v>
      </c>
      <c r="N350">
        <v>119</v>
      </c>
      <c r="O350" t="b">
        <v>1</v>
      </c>
      <c r="P350" t="s">
        <v>8269</v>
      </c>
      <c r="Q350">
        <f t="shared" si="30"/>
        <v>103</v>
      </c>
      <c r="R350">
        <f t="shared" si="31"/>
        <v>86.55</v>
      </c>
      <c r="S350" t="str">
        <f t="shared" si="34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32"/>
        <v>42790.207268518519</v>
      </c>
      <c r="K351">
        <v>1485345508</v>
      </c>
      <c r="L351" s="9">
        <f t="shared" si="33"/>
        <v>42760.207268518519</v>
      </c>
      <c r="M351" t="b">
        <v>1</v>
      </c>
      <c r="N351">
        <v>167</v>
      </c>
      <c r="O351" t="b">
        <v>1</v>
      </c>
      <c r="P351" t="s">
        <v>8269</v>
      </c>
      <c r="Q351">
        <f t="shared" si="30"/>
        <v>107</v>
      </c>
      <c r="R351">
        <f t="shared" si="31"/>
        <v>71.900000000000006</v>
      </c>
      <c r="S351" t="str">
        <f t="shared" si="34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32"/>
        <v>42623.874305555561</v>
      </c>
      <c r="K352">
        <v>1470274509</v>
      </c>
      <c r="L352" s="9">
        <f t="shared" si="33"/>
        <v>42585.774409722224</v>
      </c>
      <c r="M352" t="b">
        <v>1</v>
      </c>
      <c r="N352">
        <v>221</v>
      </c>
      <c r="O352" t="b">
        <v>1</v>
      </c>
      <c r="P352" t="s">
        <v>8269</v>
      </c>
      <c r="Q352">
        <f t="shared" si="30"/>
        <v>115</v>
      </c>
      <c r="R352">
        <f t="shared" si="31"/>
        <v>129.82</v>
      </c>
      <c r="S352" t="str">
        <f t="shared" si="34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32"/>
        <v>42467.631412037044</v>
      </c>
      <c r="K353">
        <v>1456614554</v>
      </c>
      <c r="L353" s="9">
        <f t="shared" si="33"/>
        <v>42427.673078703701</v>
      </c>
      <c r="M353" t="b">
        <v>1</v>
      </c>
      <c r="N353">
        <v>964</v>
      </c>
      <c r="O353" t="b">
        <v>1</v>
      </c>
      <c r="P353" t="s">
        <v>8269</v>
      </c>
      <c r="Q353">
        <f t="shared" si="30"/>
        <v>127</v>
      </c>
      <c r="R353">
        <f t="shared" si="31"/>
        <v>44.91</v>
      </c>
      <c r="S353" t="str">
        <f t="shared" si="34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32"/>
        <v>41919.875787037039</v>
      </c>
      <c r="K354">
        <v>1410148868</v>
      </c>
      <c r="L354" s="9">
        <f t="shared" si="33"/>
        <v>41889.875787037039</v>
      </c>
      <c r="M354" t="b">
        <v>1</v>
      </c>
      <c r="N354">
        <v>286</v>
      </c>
      <c r="O354" t="b">
        <v>1</v>
      </c>
      <c r="P354" t="s">
        <v>8269</v>
      </c>
      <c r="Q354">
        <f t="shared" si="30"/>
        <v>117</v>
      </c>
      <c r="R354">
        <f t="shared" si="31"/>
        <v>40.76</v>
      </c>
      <c r="S354" t="str">
        <f t="shared" si="34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32"/>
        <v>42327.541886574072</v>
      </c>
      <c r="K355">
        <v>1445367619</v>
      </c>
      <c r="L355" s="9">
        <f t="shared" si="33"/>
        <v>42297.500219907415</v>
      </c>
      <c r="M355" t="b">
        <v>1</v>
      </c>
      <c r="N355">
        <v>613</v>
      </c>
      <c r="O355" t="b">
        <v>1</v>
      </c>
      <c r="P355" t="s">
        <v>8269</v>
      </c>
      <c r="Q355">
        <f t="shared" si="30"/>
        <v>109</v>
      </c>
      <c r="R355">
        <f t="shared" si="31"/>
        <v>103.52</v>
      </c>
      <c r="S355" t="str">
        <f t="shared" si="34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32"/>
        <v>42468.494456018518</v>
      </c>
      <c r="K356">
        <v>1457553121</v>
      </c>
      <c r="L356" s="9">
        <f t="shared" si="33"/>
        <v>42438.536122685189</v>
      </c>
      <c r="M356" t="b">
        <v>1</v>
      </c>
      <c r="N356">
        <v>29</v>
      </c>
      <c r="O356" t="b">
        <v>1</v>
      </c>
      <c r="P356" t="s">
        <v>8269</v>
      </c>
      <c r="Q356">
        <f t="shared" si="30"/>
        <v>104</v>
      </c>
      <c r="R356">
        <f t="shared" si="31"/>
        <v>125.45</v>
      </c>
      <c r="S356" t="str">
        <f t="shared" si="34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32"/>
        <v>41974.043912037036</v>
      </c>
      <c r="K357">
        <v>1414738994</v>
      </c>
      <c r="L357" s="9">
        <f t="shared" si="33"/>
        <v>41943.002245370371</v>
      </c>
      <c r="M357" t="b">
        <v>1</v>
      </c>
      <c r="N357">
        <v>165</v>
      </c>
      <c r="O357" t="b">
        <v>1</v>
      </c>
      <c r="P357" t="s">
        <v>8269</v>
      </c>
      <c r="Q357">
        <f t="shared" si="30"/>
        <v>116</v>
      </c>
      <c r="R357">
        <f t="shared" si="31"/>
        <v>246.61</v>
      </c>
      <c r="S357" t="str">
        <f t="shared" si="34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32"/>
        <v>42445.469826388893</v>
      </c>
      <c r="K358">
        <v>1455563793</v>
      </c>
      <c r="L358" s="9">
        <f t="shared" si="33"/>
        <v>42415.511493055557</v>
      </c>
      <c r="M358" t="b">
        <v>1</v>
      </c>
      <c r="N358">
        <v>97</v>
      </c>
      <c r="O358" t="b">
        <v>1</v>
      </c>
      <c r="P358" t="s">
        <v>8269</v>
      </c>
      <c r="Q358">
        <f t="shared" si="30"/>
        <v>103</v>
      </c>
      <c r="R358">
        <f t="shared" si="31"/>
        <v>79.400000000000006</v>
      </c>
      <c r="S358" t="str">
        <f t="shared" si="34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32"/>
        <v>42117.930520833332</v>
      </c>
      <c r="K359">
        <v>1426396797</v>
      </c>
      <c r="L359" s="9">
        <f t="shared" si="33"/>
        <v>42077.930520833332</v>
      </c>
      <c r="M359" t="b">
        <v>1</v>
      </c>
      <c r="N359">
        <v>303</v>
      </c>
      <c r="O359" t="b">
        <v>1</v>
      </c>
      <c r="P359" t="s">
        <v>8269</v>
      </c>
      <c r="Q359">
        <f t="shared" si="30"/>
        <v>174</v>
      </c>
      <c r="R359">
        <f t="shared" si="31"/>
        <v>86.14</v>
      </c>
      <c r="S359" t="str">
        <f t="shared" si="34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32"/>
        <v>42536.333333333336</v>
      </c>
      <c r="K360">
        <v>1463517521</v>
      </c>
      <c r="L360" s="9">
        <f t="shared" si="33"/>
        <v>42507.568530092591</v>
      </c>
      <c r="M360" t="b">
        <v>1</v>
      </c>
      <c r="N360">
        <v>267</v>
      </c>
      <c r="O360" t="b">
        <v>1</v>
      </c>
      <c r="P360" t="s">
        <v>8269</v>
      </c>
      <c r="Q360">
        <f t="shared" si="30"/>
        <v>103</v>
      </c>
      <c r="R360">
        <f t="shared" si="31"/>
        <v>193.05</v>
      </c>
      <c r="S360" t="str">
        <f t="shared" si="34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32"/>
        <v>41956.925000000003</v>
      </c>
      <c r="K361">
        <v>1414028490</v>
      </c>
      <c r="L361" s="9">
        <f t="shared" si="33"/>
        <v>41934.778819444444</v>
      </c>
      <c r="M361" t="b">
        <v>1</v>
      </c>
      <c r="N361">
        <v>302</v>
      </c>
      <c r="O361" t="b">
        <v>1</v>
      </c>
      <c r="P361" t="s">
        <v>8269</v>
      </c>
      <c r="Q361">
        <f t="shared" si="30"/>
        <v>105</v>
      </c>
      <c r="R361">
        <f t="shared" si="31"/>
        <v>84.02</v>
      </c>
      <c r="S361" t="str">
        <f t="shared" si="34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32"/>
        <v>42207.84097222222</v>
      </c>
      <c r="K362">
        <v>1433799180</v>
      </c>
      <c r="L362" s="9">
        <f t="shared" si="33"/>
        <v>42163.606250000004</v>
      </c>
      <c r="M362" t="b">
        <v>0</v>
      </c>
      <c r="N362">
        <v>87</v>
      </c>
      <c r="O362" t="b">
        <v>1</v>
      </c>
      <c r="P362" t="s">
        <v>8269</v>
      </c>
      <c r="Q362">
        <f t="shared" si="30"/>
        <v>101</v>
      </c>
      <c r="R362">
        <f t="shared" si="31"/>
        <v>139.83000000000001</v>
      </c>
      <c r="S362" t="str">
        <f t="shared" si="34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32"/>
        <v>41965.751226851855</v>
      </c>
      <c r="K363">
        <v>1414108906</v>
      </c>
      <c r="L363" s="9">
        <f t="shared" si="33"/>
        <v>41935.709560185183</v>
      </c>
      <c r="M363" t="b">
        <v>0</v>
      </c>
      <c r="N363">
        <v>354</v>
      </c>
      <c r="O363" t="b">
        <v>1</v>
      </c>
      <c r="P363" t="s">
        <v>8269</v>
      </c>
      <c r="Q363">
        <f t="shared" si="30"/>
        <v>111</v>
      </c>
      <c r="R363">
        <f t="shared" si="31"/>
        <v>109.82</v>
      </c>
      <c r="S363" t="str">
        <f t="shared" si="34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32"/>
        <v>41858.708333333336</v>
      </c>
      <c r="K364">
        <v>1405573391</v>
      </c>
      <c r="L364" s="9">
        <f t="shared" si="33"/>
        <v>41836.91887731482</v>
      </c>
      <c r="M364" t="b">
        <v>0</v>
      </c>
      <c r="N364">
        <v>86</v>
      </c>
      <c r="O364" t="b">
        <v>1</v>
      </c>
      <c r="P364" t="s">
        <v>8269</v>
      </c>
      <c r="Q364">
        <f t="shared" si="30"/>
        <v>124</v>
      </c>
      <c r="R364">
        <f t="shared" si="31"/>
        <v>139.53</v>
      </c>
      <c r="S364" t="str">
        <f t="shared" si="34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32"/>
        <v>40300.515277777777</v>
      </c>
      <c r="K365">
        <v>1268934736</v>
      </c>
      <c r="L365" s="9">
        <f t="shared" si="33"/>
        <v>40255.452962962961</v>
      </c>
      <c r="M365" t="b">
        <v>0</v>
      </c>
      <c r="N365">
        <v>26</v>
      </c>
      <c r="O365" t="b">
        <v>1</v>
      </c>
      <c r="P365" t="s">
        <v>8269</v>
      </c>
      <c r="Q365">
        <f t="shared" si="30"/>
        <v>101</v>
      </c>
      <c r="R365">
        <f t="shared" si="31"/>
        <v>347.85</v>
      </c>
      <c r="S365" t="str">
        <f t="shared" si="34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32"/>
        <v>41810.874305555561</v>
      </c>
      <c r="K366">
        <v>1400704672</v>
      </c>
      <c r="L366" s="9">
        <f t="shared" si="33"/>
        <v>41780.567962962967</v>
      </c>
      <c r="M366" t="b">
        <v>0</v>
      </c>
      <c r="N366">
        <v>113</v>
      </c>
      <c r="O366" t="b">
        <v>1</v>
      </c>
      <c r="P366" t="s">
        <v>8269</v>
      </c>
      <c r="Q366">
        <f t="shared" si="30"/>
        <v>110</v>
      </c>
      <c r="R366">
        <f t="shared" si="31"/>
        <v>68.239999999999995</v>
      </c>
      <c r="S366" t="str">
        <f t="shared" si="34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32"/>
        <v>41698.314803240741</v>
      </c>
      <c r="K367">
        <v>1391005999</v>
      </c>
      <c r="L367" s="9">
        <f t="shared" si="33"/>
        <v>41668.314803240741</v>
      </c>
      <c r="M367" t="b">
        <v>0</v>
      </c>
      <c r="N367">
        <v>65</v>
      </c>
      <c r="O367" t="b">
        <v>1</v>
      </c>
      <c r="P367" t="s">
        <v>8269</v>
      </c>
      <c r="Q367">
        <f t="shared" si="30"/>
        <v>104</v>
      </c>
      <c r="R367">
        <f t="shared" si="31"/>
        <v>239.94</v>
      </c>
      <c r="S367" t="str">
        <f t="shared" si="34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32"/>
        <v>41049.50136574074</v>
      </c>
      <c r="K368">
        <v>1334948518</v>
      </c>
      <c r="L368" s="9">
        <f t="shared" si="33"/>
        <v>41019.50136574074</v>
      </c>
      <c r="M368" t="b">
        <v>0</v>
      </c>
      <c r="N368">
        <v>134</v>
      </c>
      <c r="O368" t="b">
        <v>1</v>
      </c>
      <c r="P368" t="s">
        <v>8269</v>
      </c>
      <c r="Q368">
        <f t="shared" si="30"/>
        <v>101</v>
      </c>
      <c r="R368">
        <f t="shared" si="31"/>
        <v>287.31</v>
      </c>
      <c r="S368" t="str">
        <f t="shared" si="34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32"/>
        <v>41394.915972222225</v>
      </c>
      <c r="K369">
        <v>1363960278</v>
      </c>
      <c r="L369" s="9">
        <f t="shared" si="33"/>
        <v>41355.285625000004</v>
      </c>
      <c r="M369" t="b">
        <v>0</v>
      </c>
      <c r="N369">
        <v>119</v>
      </c>
      <c r="O369" t="b">
        <v>1</v>
      </c>
      <c r="P369" t="s">
        <v>8269</v>
      </c>
      <c r="Q369">
        <f t="shared" si="30"/>
        <v>103</v>
      </c>
      <c r="R369">
        <f t="shared" si="31"/>
        <v>86.85</v>
      </c>
      <c r="S369" t="str">
        <f t="shared" si="34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32"/>
        <v>42078.272245370368</v>
      </c>
      <c r="K370">
        <v>1423405922</v>
      </c>
      <c r="L370" s="9">
        <f t="shared" si="33"/>
        <v>42043.31391203704</v>
      </c>
      <c r="M370" t="b">
        <v>0</v>
      </c>
      <c r="N370">
        <v>159</v>
      </c>
      <c r="O370" t="b">
        <v>1</v>
      </c>
      <c r="P370" t="s">
        <v>8269</v>
      </c>
      <c r="Q370">
        <f t="shared" si="30"/>
        <v>104</v>
      </c>
      <c r="R370">
        <f t="shared" si="31"/>
        <v>81.849999999999994</v>
      </c>
      <c r="S370" t="str">
        <f t="shared" si="34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32"/>
        <v>40923.260057870371</v>
      </c>
      <c r="K371">
        <v>1324041269</v>
      </c>
      <c r="L371" s="9">
        <f t="shared" si="33"/>
        <v>40893.260057870371</v>
      </c>
      <c r="M371" t="b">
        <v>0</v>
      </c>
      <c r="N371">
        <v>167</v>
      </c>
      <c r="O371" t="b">
        <v>1</v>
      </c>
      <c r="P371" t="s">
        <v>8269</v>
      </c>
      <c r="Q371">
        <f t="shared" si="30"/>
        <v>110</v>
      </c>
      <c r="R371">
        <f t="shared" si="31"/>
        <v>42.87</v>
      </c>
      <c r="S371" t="str">
        <f t="shared" si="34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32"/>
        <v>42741.503472222226</v>
      </c>
      <c r="K372">
        <v>1481137500</v>
      </c>
      <c r="L372" s="9">
        <f t="shared" si="33"/>
        <v>42711.503472222226</v>
      </c>
      <c r="M372" t="b">
        <v>0</v>
      </c>
      <c r="N372">
        <v>43</v>
      </c>
      <c r="O372" t="b">
        <v>1</v>
      </c>
      <c r="P372" t="s">
        <v>8269</v>
      </c>
      <c r="Q372">
        <f t="shared" si="30"/>
        <v>122</v>
      </c>
      <c r="R372">
        <f t="shared" si="31"/>
        <v>709.42</v>
      </c>
      <c r="S372" t="str">
        <f t="shared" si="34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32"/>
        <v>41306.476145833338</v>
      </c>
      <c r="K373">
        <v>1355855139</v>
      </c>
      <c r="L373" s="9">
        <f t="shared" si="33"/>
        <v>41261.476145833338</v>
      </c>
      <c r="M373" t="b">
        <v>0</v>
      </c>
      <c r="N373">
        <v>1062</v>
      </c>
      <c r="O373" t="b">
        <v>1</v>
      </c>
      <c r="P373" t="s">
        <v>8269</v>
      </c>
      <c r="Q373">
        <f t="shared" si="30"/>
        <v>114</v>
      </c>
      <c r="R373">
        <f t="shared" si="31"/>
        <v>161.26</v>
      </c>
      <c r="S373" t="str">
        <f t="shared" si="34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32"/>
        <v>42465.375000000007</v>
      </c>
      <c r="K374">
        <v>1456408244</v>
      </c>
      <c r="L374" s="9">
        <f t="shared" si="33"/>
        <v>42425.285231481488</v>
      </c>
      <c r="M374" t="b">
        <v>0</v>
      </c>
      <c r="N374">
        <v>9</v>
      </c>
      <c r="O374" t="b">
        <v>1</v>
      </c>
      <c r="P374" t="s">
        <v>8269</v>
      </c>
      <c r="Q374">
        <f t="shared" si="30"/>
        <v>125</v>
      </c>
      <c r="R374">
        <f t="shared" si="31"/>
        <v>41.78</v>
      </c>
      <c r="S374" t="str">
        <f t="shared" si="34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32"/>
        <v>41108.620347222226</v>
      </c>
      <c r="K375">
        <v>1340056398</v>
      </c>
      <c r="L375" s="9">
        <f t="shared" si="33"/>
        <v>41078.620347222226</v>
      </c>
      <c r="M375" t="b">
        <v>0</v>
      </c>
      <c r="N375">
        <v>89</v>
      </c>
      <c r="O375" t="b">
        <v>1</v>
      </c>
      <c r="P375" t="s">
        <v>8269</v>
      </c>
      <c r="Q375">
        <f t="shared" si="30"/>
        <v>107</v>
      </c>
      <c r="R375">
        <f t="shared" si="31"/>
        <v>89.89</v>
      </c>
      <c r="S375" t="str">
        <f t="shared" si="34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32"/>
        <v>40802.597581018519</v>
      </c>
      <c r="K376">
        <v>1312320031</v>
      </c>
      <c r="L376" s="9">
        <f t="shared" si="33"/>
        <v>40757.597581018519</v>
      </c>
      <c r="M376" t="b">
        <v>0</v>
      </c>
      <c r="N376">
        <v>174</v>
      </c>
      <c r="O376" t="b">
        <v>1</v>
      </c>
      <c r="P376" t="s">
        <v>8269</v>
      </c>
      <c r="Q376">
        <f t="shared" si="30"/>
        <v>131</v>
      </c>
      <c r="R376">
        <f t="shared" si="31"/>
        <v>45.05</v>
      </c>
      <c r="S376" t="str">
        <f t="shared" si="34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32"/>
        <v>41699.429166666669</v>
      </c>
      <c r="K377">
        <v>1390088311</v>
      </c>
      <c r="L377" s="9">
        <f t="shared" si="33"/>
        <v>41657.693414351852</v>
      </c>
      <c r="M377" t="b">
        <v>0</v>
      </c>
      <c r="N377">
        <v>14</v>
      </c>
      <c r="O377" t="b">
        <v>1</v>
      </c>
      <c r="P377" t="s">
        <v>8269</v>
      </c>
      <c r="Q377">
        <f t="shared" si="30"/>
        <v>120</v>
      </c>
      <c r="R377">
        <f t="shared" si="31"/>
        <v>42.86</v>
      </c>
      <c r="S377" t="str">
        <f t="shared" si="34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32"/>
        <v>42607.161064814813</v>
      </c>
      <c r="K378">
        <v>1469443916</v>
      </c>
      <c r="L378" s="9">
        <f t="shared" si="33"/>
        <v>42576.161064814813</v>
      </c>
      <c r="M378" t="b">
        <v>0</v>
      </c>
      <c r="N378">
        <v>48</v>
      </c>
      <c r="O378" t="b">
        <v>1</v>
      </c>
      <c r="P378" t="s">
        <v>8269</v>
      </c>
      <c r="Q378">
        <f t="shared" si="30"/>
        <v>106</v>
      </c>
      <c r="R378">
        <f t="shared" si="31"/>
        <v>54.08</v>
      </c>
      <c r="S378" t="str">
        <f t="shared" si="34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32"/>
        <v>42322.000694444447</v>
      </c>
      <c r="K379">
        <v>1444888868</v>
      </c>
      <c r="L379" s="9">
        <f t="shared" si="33"/>
        <v>42291.959120370368</v>
      </c>
      <c r="M379" t="b">
        <v>0</v>
      </c>
      <c r="N379">
        <v>133</v>
      </c>
      <c r="O379" t="b">
        <v>1</v>
      </c>
      <c r="P379" t="s">
        <v>8269</v>
      </c>
      <c r="Q379">
        <f t="shared" si="30"/>
        <v>114</v>
      </c>
      <c r="R379">
        <f t="shared" si="31"/>
        <v>103.22</v>
      </c>
      <c r="S379" t="str">
        <f t="shared" si="34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32"/>
        <v>42394.702777777777</v>
      </c>
      <c r="K380">
        <v>1451655808</v>
      </c>
      <c r="L380" s="9">
        <f t="shared" si="33"/>
        <v>42370.280185185191</v>
      </c>
      <c r="M380" t="b">
        <v>0</v>
      </c>
      <c r="N380">
        <v>83</v>
      </c>
      <c r="O380" t="b">
        <v>1</v>
      </c>
      <c r="P380" t="s">
        <v>8269</v>
      </c>
      <c r="Q380">
        <f t="shared" si="30"/>
        <v>112</v>
      </c>
      <c r="R380">
        <f t="shared" si="31"/>
        <v>40.4</v>
      </c>
      <c r="S380" t="str">
        <f t="shared" si="34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32"/>
        <v>41032.396666666667</v>
      </c>
      <c r="K381">
        <v>1332174672</v>
      </c>
      <c r="L381" s="9">
        <f t="shared" si="33"/>
        <v>40987.396666666667</v>
      </c>
      <c r="M381" t="b">
        <v>0</v>
      </c>
      <c r="N381">
        <v>149</v>
      </c>
      <c r="O381" t="b">
        <v>1</v>
      </c>
      <c r="P381" t="s">
        <v>8269</v>
      </c>
      <c r="Q381">
        <f t="shared" si="30"/>
        <v>116</v>
      </c>
      <c r="R381">
        <f t="shared" si="31"/>
        <v>116.86</v>
      </c>
      <c r="S381" t="str">
        <f t="shared" si="34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32"/>
        <v>42392.428148148152</v>
      </c>
      <c r="K382">
        <v>1451409392</v>
      </c>
      <c r="L382" s="9">
        <f t="shared" si="33"/>
        <v>42367.428148148152</v>
      </c>
      <c r="M382" t="b">
        <v>0</v>
      </c>
      <c r="N382">
        <v>49</v>
      </c>
      <c r="O382" t="b">
        <v>1</v>
      </c>
      <c r="P382" t="s">
        <v>8269</v>
      </c>
      <c r="Q382">
        <f t="shared" si="30"/>
        <v>142</v>
      </c>
      <c r="R382">
        <f t="shared" si="31"/>
        <v>115.51</v>
      </c>
      <c r="S382" t="str">
        <f t="shared" si="34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32"/>
        <v>41119.916666666672</v>
      </c>
      <c r="K383">
        <v>1340642717</v>
      </c>
      <c r="L383" s="9">
        <f t="shared" si="33"/>
        <v>41085.406446759262</v>
      </c>
      <c r="M383" t="b">
        <v>0</v>
      </c>
      <c r="N383">
        <v>251</v>
      </c>
      <c r="O383" t="b">
        <v>1</v>
      </c>
      <c r="P383" t="s">
        <v>8269</v>
      </c>
      <c r="Q383">
        <f t="shared" si="30"/>
        <v>105</v>
      </c>
      <c r="R383">
        <f t="shared" si="31"/>
        <v>104.31</v>
      </c>
      <c r="S383" t="str">
        <f t="shared" si="34"/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32"/>
        <v>41158.41782407408</v>
      </c>
      <c r="K384">
        <v>1345741300</v>
      </c>
      <c r="L384" s="9">
        <f t="shared" si="33"/>
        <v>41144.41782407408</v>
      </c>
      <c r="M384" t="b">
        <v>0</v>
      </c>
      <c r="N384">
        <v>22</v>
      </c>
      <c r="O384" t="b">
        <v>1</v>
      </c>
      <c r="P384" t="s">
        <v>8269</v>
      </c>
      <c r="Q384">
        <f t="shared" si="30"/>
        <v>256</v>
      </c>
      <c r="R384">
        <f t="shared" si="31"/>
        <v>69.77</v>
      </c>
      <c r="S384" t="str">
        <f t="shared" si="34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32"/>
        <v>41777.825914351852</v>
      </c>
      <c r="K385">
        <v>1398480559</v>
      </c>
      <c r="L385" s="9">
        <f t="shared" si="33"/>
        <v>41754.825914351852</v>
      </c>
      <c r="M385" t="b">
        <v>0</v>
      </c>
      <c r="N385">
        <v>48</v>
      </c>
      <c r="O385" t="b">
        <v>1</v>
      </c>
      <c r="P385" t="s">
        <v>8269</v>
      </c>
      <c r="Q385">
        <f t="shared" si="30"/>
        <v>207</v>
      </c>
      <c r="R385">
        <f t="shared" si="31"/>
        <v>43.02</v>
      </c>
      <c r="S385" t="str">
        <f t="shared" si="34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32"/>
        <v>42010.490127314821</v>
      </c>
      <c r="K386">
        <v>1417977947</v>
      </c>
      <c r="L386" s="9">
        <f t="shared" si="33"/>
        <v>41980.490127314821</v>
      </c>
      <c r="M386" t="b">
        <v>0</v>
      </c>
      <c r="N386">
        <v>383</v>
      </c>
      <c r="O386" t="b">
        <v>1</v>
      </c>
      <c r="P386" t="s">
        <v>8269</v>
      </c>
      <c r="Q386">
        <f t="shared" ref="Q386:Q449" si="36">ROUND((E386/D386*100),0)</f>
        <v>112</v>
      </c>
      <c r="R386">
        <f t="shared" ref="R386:R449" si="37">ROUND(E386/N386,2)</f>
        <v>58.54</v>
      </c>
      <c r="S386" t="str">
        <f t="shared" si="34"/>
        <v>film &amp; video</v>
      </c>
      <c r="T386" t="str">
        <f t="shared" si="35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38">(((I387/60)/60)/24)+DATE(1970,1,1)+(-7/24)</f>
        <v>41964.334502314821</v>
      </c>
      <c r="K387">
        <v>1413986501</v>
      </c>
      <c r="L387" s="9">
        <f t="shared" ref="L387:L450" si="39">(((K387/60)/60)/24)+DATE(1970,1,1)+(-7/24)</f>
        <v>41934.29283564815</v>
      </c>
      <c r="M387" t="b">
        <v>0</v>
      </c>
      <c r="N387">
        <v>237</v>
      </c>
      <c r="O387" t="b">
        <v>1</v>
      </c>
      <c r="P387" t="s">
        <v>8269</v>
      </c>
      <c r="Q387">
        <f t="shared" si="36"/>
        <v>106</v>
      </c>
      <c r="R387">
        <f t="shared" si="37"/>
        <v>111.8</v>
      </c>
      <c r="S387" t="str">
        <f t="shared" ref="S387:S450" si="40">LEFT(P387,SEARCH("/",P387,1)-1)</f>
        <v>film &amp; video</v>
      </c>
      <c r="T387" t="str">
        <f t="shared" ref="T387:T450" si="41">RIGHT(P387,LEN(P387)-SEARCH("/",P387,1))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38"/>
        <v>42226.659618055557</v>
      </c>
      <c r="K388">
        <v>1437950991</v>
      </c>
      <c r="L388" s="9">
        <f t="shared" si="39"/>
        <v>42211.659618055557</v>
      </c>
      <c r="M388" t="b">
        <v>0</v>
      </c>
      <c r="N388">
        <v>13</v>
      </c>
      <c r="O388" t="b">
        <v>1</v>
      </c>
      <c r="P388" t="s">
        <v>8269</v>
      </c>
      <c r="Q388">
        <f t="shared" si="36"/>
        <v>100</v>
      </c>
      <c r="R388">
        <f t="shared" si="37"/>
        <v>46.23</v>
      </c>
      <c r="S388" t="str">
        <f t="shared" si="40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38"/>
        <v>42230.958333333336</v>
      </c>
      <c r="K389">
        <v>1436976858</v>
      </c>
      <c r="L389" s="9">
        <f t="shared" si="39"/>
        <v>42200.384930555556</v>
      </c>
      <c r="M389" t="b">
        <v>0</v>
      </c>
      <c r="N389">
        <v>562</v>
      </c>
      <c r="O389" t="b">
        <v>1</v>
      </c>
      <c r="P389" t="s">
        <v>8269</v>
      </c>
      <c r="Q389">
        <f t="shared" si="36"/>
        <v>214</v>
      </c>
      <c r="R389">
        <f t="shared" si="37"/>
        <v>144.69</v>
      </c>
      <c r="S389" t="str">
        <f t="shared" si="40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38"/>
        <v>42578.784490740749</v>
      </c>
      <c r="K390">
        <v>1467078580</v>
      </c>
      <c r="L390" s="9">
        <f t="shared" si="39"/>
        <v>42548.784490740749</v>
      </c>
      <c r="M390" t="b">
        <v>0</v>
      </c>
      <c r="N390">
        <v>71</v>
      </c>
      <c r="O390" t="b">
        <v>1</v>
      </c>
      <c r="P390" t="s">
        <v>8269</v>
      </c>
      <c r="Q390">
        <f t="shared" si="36"/>
        <v>126</v>
      </c>
      <c r="R390">
        <f t="shared" si="37"/>
        <v>88.85</v>
      </c>
      <c r="S390" t="str">
        <f t="shared" si="40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38"/>
        <v>41705.665972222225</v>
      </c>
      <c r="K391">
        <v>1391477450</v>
      </c>
      <c r="L391" s="9">
        <f t="shared" si="39"/>
        <v>41673.771412037036</v>
      </c>
      <c r="M391" t="b">
        <v>0</v>
      </c>
      <c r="N391">
        <v>1510</v>
      </c>
      <c r="O391" t="b">
        <v>1</v>
      </c>
      <c r="P391" t="s">
        <v>8269</v>
      </c>
      <c r="Q391">
        <f t="shared" si="36"/>
        <v>182</v>
      </c>
      <c r="R391">
        <f t="shared" si="37"/>
        <v>81.75</v>
      </c>
      <c r="S391" t="str">
        <f t="shared" si="40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38"/>
        <v>42131.745046296295</v>
      </c>
      <c r="K392">
        <v>1429318372</v>
      </c>
      <c r="L392" s="9">
        <f t="shared" si="39"/>
        <v>42111.745046296295</v>
      </c>
      <c r="M392" t="b">
        <v>0</v>
      </c>
      <c r="N392">
        <v>14</v>
      </c>
      <c r="O392" t="b">
        <v>1</v>
      </c>
      <c r="P392" t="s">
        <v>8269</v>
      </c>
      <c r="Q392">
        <f t="shared" si="36"/>
        <v>100</v>
      </c>
      <c r="R392">
        <f t="shared" si="37"/>
        <v>71.430000000000007</v>
      </c>
      <c r="S392" t="str">
        <f t="shared" si="40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38"/>
        <v>40894.749305555561</v>
      </c>
      <c r="K393">
        <v>1321578051</v>
      </c>
      <c r="L393" s="9">
        <f t="shared" si="39"/>
        <v>40864.750590277785</v>
      </c>
      <c r="M393" t="b">
        <v>0</v>
      </c>
      <c r="N393">
        <v>193</v>
      </c>
      <c r="O393" t="b">
        <v>1</v>
      </c>
      <c r="P393" t="s">
        <v>8269</v>
      </c>
      <c r="Q393">
        <f t="shared" si="36"/>
        <v>101</v>
      </c>
      <c r="R393">
        <f t="shared" si="37"/>
        <v>104.26</v>
      </c>
      <c r="S393" t="str">
        <f t="shared" si="40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38"/>
        <v>40793.833333333336</v>
      </c>
      <c r="K394">
        <v>1312823571</v>
      </c>
      <c r="L394" s="9">
        <f t="shared" si="39"/>
        <v>40763.42559027778</v>
      </c>
      <c r="M394" t="b">
        <v>0</v>
      </c>
      <c r="N394">
        <v>206</v>
      </c>
      <c r="O394" t="b">
        <v>1</v>
      </c>
      <c r="P394" t="s">
        <v>8269</v>
      </c>
      <c r="Q394">
        <f t="shared" si="36"/>
        <v>101</v>
      </c>
      <c r="R394">
        <f t="shared" si="37"/>
        <v>90.62</v>
      </c>
      <c r="S394" t="str">
        <f t="shared" si="40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38"/>
        <v>41557.417268518519</v>
      </c>
      <c r="K395">
        <v>1378746052</v>
      </c>
      <c r="L395" s="9">
        <f t="shared" si="39"/>
        <v>41526.417268518519</v>
      </c>
      <c r="M395" t="b">
        <v>0</v>
      </c>
      <c r="N395">
        <v>351</v>
      </c>
      <c r="O395" t="b">
        <v>1</v>
      </c>
      <c r="P395" t="s">
        <v>8269</v>
      </c>
      <c r="Q395">
        <f t="shared" si="36"/>
        <v>110</v>
      </c>
      <c r="R395">
        <f t="shared" si="37"/>
        <v>157.33000000000001</v>
      </c>
      <c r="S395" t="str">
        <f t="shared" si="40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38"/>
        <v>42477.484745370377</v>
      </c>
      <c r="K396">
        <v>1455737882</v>
      </c>
      <c r="L396" s="9">
        <f t="shared" si="39"/>
        <v>42417.526412037041</v>
      </c>
      <c r="M396" t="b">
        <v>0</v>
      </c>
      <c r="N396">
        <v>50</v>
      </c>
      <c r="O396" t="b">
        <v>1</v>
      </c>
      <c r="P396" t="s">
        <v>8269</v>
      </c>
      <c r="Q396">
        <f t="shared" si="36"/>
        <v>112</v>
      </c>
      <c r="R396">
        <f t="shared" si="37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38"/>
        <v>41026.605555555558</v>
      </c>
      <c r="K397">
        <v>1332452960</v>
      </c>
      <c r="L397" s="9">
        <f t="shared" si="39"/>
        <v>40990.617592592593</v>
      </c>
      <c r="M397" t="b">
        <v>0</v>
      </c>
      <c r="N397">
        <v>184</v>
      </c>
      <c r="O397" t="b">
        <v>1</v>
      </c>
      <c r="P397" t="s">
        <v>8269</v>
      </c>
      <c r="Q397">
        <f t="shared" si="36"/>
        <v>108</v>
      </c>
      <c r="R397">
        <f t="shared" si="37"/>
        <v>58.72</v>
      </c>
      <c r="S397" t="str">
        <f t="shared" si="40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38"/>
        <v>41097.273217592592</v>
      </c>
      <c r="K398">
        <v>1340372006</v>
      </c>
      <c r="L398" s="9">
        <f t="shared" si="39"/>
        <v>41082.273217592592</v>
      </c>
      <c r="M398" t="b">
        <v>0</v>
      </c>
      <c r="N398">
        <v>196</v>
      </c>
      <c r="O398" t="b">
        <v>1</v>
      </c>
      <c r="P398" t="s">
        <v>8269</v>
      </c>
      <c r="Q398">
        <f t="shared" si="36"/>
        <v>107</v>
      </c>
      <c r="R398">
        <f t="shared" si="37"/>
        <v>81.63</v>
      </c>
      <c r="S398" t="str">
        <f t="shared" si="40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38"/>
        <v>40421.863888888889</v>
      </c>
      <c r="K399">
        <v>1279651084</v>
      </c>
      <c r="L399" s="9">
        <f t="shared" si="39"/>
        <v>40379.484768518523</v>
      </c>
      <c r="M399" t="b">
        <v>0</v>
      </c>
      <c r="N399">
        <v>229</v>
      </c>
      <c r="O399" t="b">
        <v>1</v>
      </c>
      <c r="P399" t="s">
        <v>8269</v>
      </c>
      <c r="Q399">
        <f t="shared" si="36"/>
        <v>104</v>
      </c>
      <c r="R399">
        <f t="shared" si="37"/>
        <v>56.46</v>
      </c>
      <c r="S399" t="str">
        <f t="shared" si="40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38"/>
        <v>42123.501458333332</v>
      </c>
      <c r="K400">
        <v>1426446126</v>
      </c>
      <c r="L400" s="9">
        <f t="shared" si="39"/>
        <v>42078.501458333332</v>
      </c>
      <c r="M400" t="b">
        <v>0</v>
      </c>
      <c r="N400">
        <v>67</v>
      </c>
      <c r="O400" t="b">
        <v>1</v>
      </c>
      <c r="P400" t="s">
        <v>8269</v>
      </c>
      <c r="Q400">
        <f t="shared" si="36"/>
        <v>125</v>
      </c>
      <c r="R400">
        <f t="shared" si="37"/>
        <v>140.1</v>
      </c>
      <c r="S400" t="str">
        <f t="shared" si="40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38"/>
        <v>42718.208333333336</v>
      </c>
      <c r="K401">
        <v>1479070867</v>
      </c>
      <c r="L401" s="9">
        <f t="shared" si="39"/>
        <v>42687.584108796298</v>
      </c>
      <c r="M401" t="b">
        <v>0</v>
      </c>
      <c r="N401">
        <v>95</v>
      </c>
      <c r="O401" t="b">
        <v>1</v>
      </c>
      <c r="P401" t="s">
        <v>8269</v>
      </c>
      <c r="Q401">
        <f t="shared" si="36"/>
        <v>107</v>
      </c>
      <c r="R401">
        <f t="shared" si="37"/>
        <v>224.85</v>
      </c>
      <c r="S401" t="str">
        <f t="shared" si="40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38"/>
        <v>41775.854166666672</v>
      </c>
      <c r="K402">
        <v>1397661347</v>
      </c>
      <c r="L402" s="9">
        <f t="shared" si="39"/>
        <v>41745.344293981485</v>
      </c>
      <c r="M402" t="b">
        <v>0</v>
      </c>
      <c r="N402">
        <v>62</v>
      </c>
      <c r="O402" t="b">
        <v>1</v>
      </c>
      <c r="P402" t="s">
        <v>8269</v>
      </c>
      <c r="Q402">
        <f t="shared" si="36"/>
        <v>112</v>
      </c>
      <c r="R402">
        <f t="shared" si="37"/>
        <v>181.13</v>
      </c>
      <c r="S402" t="str">
        <f t="shared" si="40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38"/>
        <v>40762.550578703704</v>
      </c>
      <c r="K403">
        <v>1310155970</v>
      </c>
      <c r="L403" s="9">
        <f t="shared" si="39"/>
        <v>40732.550578703704</v>
      </c>
      <c r="M403" t="b">
        <v>0</v>
      </c>
      <c r="N403">
        <v>73</v>
      </c>
      <c r="O403" t="b">
        <v>1</v>
      </c>
      <c r="P403" t="s">
        <v>8269</v>
      </c>
      <c r="Q403">
        <f t="shared" si="36"/>
        <v>104</v>
      </c>
      <c r="R403">
        <f t="shared" si="37"/>
        <v>711.04</v>
      </c>
      <c r="S403" t="str">
        <f t="shared" si="40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38"/>
        <v>42313.289548611116</v>
      </c>
      <c r="K404">
        <v>1444913817</v>
      </c>
      <c r="L404" s="9">
        <f t="shared" si="39"/>
        <v>42292.247881944444</v>
      </c>
      <c r="M404" t="b">
        <v>0</v>
      </c>
      <c r="N404">
        <v>43</v>
      </c>
      <c r="O404" t="b">
        <v>1</v>
      </c>
      <c r="P404" t="s">
        <v>8269</v>
      </c>
      <c r="Q404">
        <f t="shared" si="36"/>
        <v>142</v>
      </c>
      <c r="R404">
        <f t="shared" si="37"/>
        <v>65.88</v>
      </c>
      <c r="S404" t="str">
        <f t="shared" si="40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38"/>
        <v>40765.005555555559</v>
      </c>
      <c r="K405">
        <v>1308900441</v>
      </c>
      <c r="L405" s="9">
        <f t="shared" si="39"/>
        <v>40718.018993055557</v>
      </c>
      <c r="M405" t="b">
        <v>0</v>
      </c>
      <c r="N405">
        <v>70</v>
      </c>
      <c r="O405" t="b">
        <v>1</v>
      </c>
      <c r="P405" t="s">
        <v>8269</v>
      </c>
      <c r="Q405">
        <f t="shared" si="36"/>
        <v>105</v>
      </c>
      <c r="R405">
        <f t="shared" si="37"/>
        <v>75.19</v>
      </c>
      <c r="S405" t="str">
        <f t="shared" si="40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38"/>
        <v>41675.669444444444</v>
      </c>
      <c r="K406">
        <v>1389107062</v>
      </c>
      <c r="L406" s="9">
        <f t="shared" si="39"/>
        <v>41646.336365740746</v>
      </c>
      <c r="M406" t="b">
        <v>0</v>
      </c>
      <c r="N406">
        <v>271</v>
      </c>
      <c r="O406" t="b">
        <v>1</v>
      </c>
      <c r="P406" t="s">
        <v>8269</v>
      </c>
      <c r="Q406">
        <f t="shared" si="36"/>
        <v>103</v>
      </c>
      <c r="R406">
        <f t="shared" si="37"/>
        <v>133.13999999999999</v>
      </c>
      <c r="S406" t="str">
        <f t="shared" si="40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38"/>
        <v>41703.793275462966</v>
      </c>
      <c r="K407">
        <v>1391479339</v>
      </c>
      <c r="L407" s="9">
        <f t="shared" si="39"/>
        <v>41673.793275462966</v>
      </c>
      <c r="M407" t="b">
        <v>0</v>
      </c>
      <c r="N407">
        <v>55</v>
      </c>
      <c r="O407" t="b">
        <v>1</v>
      </c>
      <c r="P407" t="s">
        <v>8269</v>
      </c>
      <c r="Q407">
        <f t="shared" si="36"/>
        <v>108</v>
      </c>
      <c r="R407">
        <f t="shared" si="37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38"/>
        <v>40671.957638888889</v>
      </c>
      <c r="K408">
        <v>1301975637</v>
      </c>
      <c r="L408" s="9">
        <f t="shared" si="39"/>
        <v>40637.870798611111</v>
      </c>
      <c r="M408" t="b">
        <v>0</v>
      </c>
      <c r="N408">
        <v>35</v>
      </c>
      <c r="O408" t="b">
        <v>1</v>
      </c>
      <c r="P408" t="s">
        <v>8269</v>
      </c>
      <c r="Q408">
        <f t="shared" si="36"/>
        <v>108</v>
      </c>
      <c r="R408">
        <f t="shared" si="37"/>
        <v>86.16</v>
      </c>
      <c r="S408" t="str">
        <f t="shared" si="40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38"/>
        <v>40866.62094907408</v>
      </c>
      <c r="K409">
        <v>1316552050</v>
      </c>
      <c r="L409" s="9">
        <f t="shared" si="39"/>
        <v>40806.579282407409</v>
      </c>
      <c r="M409" t="b">
        <v>0</v>
      </c>
      <c r="N409">
        <v>22</v>
      </c>
      <c r="O409" t="b">
        <v>1</v>
      </c>
      <c r="P409" t="s">
        <v>8269</v>
      </c>
      <c r="Q409">
        <f t="shared" si="36"/>
        <v>102</v>
      </c>
      <c r="R409">
        <f t="shared" si="37"/>
        <v>92.32</v>
      </c>
      <c r="S409" t="str">
        <f t="shared" si="40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38"/>
        <v>41583.485995370371</v>
      </c>
      <c r="K410">
        <v>1380217190</v>
      </c>
      <c r="L410" s="9">
        <f t="shared" si="39"/>
        <v>41543.444328703707</v>
      </c>
      <c r="M410" t="b">
        <v>0</v>
      </c>
      <c r="N410">
        <v>38</v>
      </c>
      <c r="O410" t="b">
        <v>1</v>
      </c>
      <c r="P410" t="s">
        <v>8269</v>
      </c>
      <c r="Q410">
        <f t="shared" si="36"/>
        <v>101</v>
      </c>
      <c r="R410">
        <f t="shared" si="37"/>
        <v>160.16</v>
      </c>
      <c r="S410" t="str">
        <f t="shared" si="40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38"/>
        <v>42573.571111111109</v>
      </c>
      <c r="K411">
        <v>1466628144</v>
      </c>
      <c r="L411" s="9">
        <f t="shared" si="39"/>
        <v>42543.571111111109</v>
      </c>
      <c r="M411" t="b">
        <v>0</v>
      </c>
      <c r="N411">
        <v>15</v>
      </c>
      <c r="O411" t="b">
        <v>1</v>
      </c>
      <c r="P411" t="s">
        <v>8269</v>
      </c>
      <c r="Q411">
        <f t="shared" si="36"/>
        <v>137</v>
      </c>
      <c r="R411">
        <f t="shared" si="37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38"/>
        <v>42173.689780092602</v>
      </c>
      <c r="K412">
        <v>1429486397</v>
      </c>
      <c r="L412" s="9">
        <f t="shared" si="39"/>
        <v>42113.689780092602</v>
      </c>
      <c r="M412" t="b">
        <v>0</v>
      </c>
      <c r="N412">
        <v>7</v>
      </c>
      <c r="O412" t="b">
        <v>1</v>
      </c>
      <c r="P412" t="s">
        <v>8269</v>
      </c>
      <c r="Q412">
        <f t="shared" si="36"/>
        <v>128</v>
      </c>
      <c r="R412">
        <f t="shared" si="37"/>
        <v>183.29</v>
      </c>
      <c r="S412" t="str">
        <f t="shared" si="40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38"/>
        <v>41629.916666666672</v>
      </c>
      <c r="K413">
        <v>1384920804</v>
      </c>
      <c r="L413" s="9">
        <f t="shared" si="39"/>
        <v>41597.884305555555</v>
      </c>
      <c r="M413" t="b">
        <v>0</v>
      </c>
      <c r="N413">
        <v>241</v>
      </c>
      <c r="O413" t="b">
        <v>1</v>
      </c>
      <c r="P413" t="s">
        <v>8269</v>
      </c>
      <c r="Q413">
        <f t="shared" si="36"/>
        <v>101</v>
      </c>
      <c r="R413">
        <f t="shared" si="37"/>
        <v>125.79</v>
      </c>
      <c r="S413" t="str">
        <f t="shared" si="40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38"/>
        <v>41115.45113425926</v>
      </c>
      <c r="K414">
        <v>1341856178</v>
      </c>
      <c r="L414" s="9">
        <f t="shared" si="39"/>
        <v>41099.45113425926</v>
      </c>
      <c r="M414" t="b">
        <v>0</v>
      </c>
      <c r="N414">
        <v>55</v>
      </c>
      <c r="O414" t="b">
        <v>1</v>
      </c>
      <c r="P414" t="s">
        <v>8269</v>
      </c>
      <c r="Q414">
        <f t="shared" si="36"/>
        <v>127</v>
      </c>
      <c r="R414">
        <f t="shared" si="37"/>
        <v>57.65</v>
      </c>
      <c r="S414" t="str">
        <f t="shared" si="40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38"/>
        <v>41109.585775462961</v>
      </c>
      <c r="K415">
        <v>1340139811</v>
      </c>
      <c r="L415" s="9">
        <f t="shared" si="39"/>
        <v>41079.585775462961</v>
      </c>
      <c r="M415" t="b">
        <v>0</v>
      </c>
      <c r="N415">
        <v>171</v>
      </c>
      <c r="O415" t="b">
        <v>1</v>
      </c>
      <c r="P415" t="s">
        <v>8269</v>
      </c>
      <c r="Q415">
        <f t="shared" si="36"/>
        <v>105</v>
      </c>
      <c r="R415">
        <f t="shared" si="37"/>
        <v>78.66</v>
      </c>
      <c r="S415" t="str">
        <f t="shared" si="40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38"/>
        <v>41558.771585648152</v>
      </c>
      <c r="K416">
        <v>1378949465</v>
      </c>
      <c r="L416" s="9">
        <f t="shared" si="39"/>
        <v>41528.771585648152</v>
      </c>
      <c r="M416" t="b">
        <v>0</v>
      </c>
      <c r="N416">
        <v>208</v>
      </c>
      <c r="O416" t="b">
        <v>1</v>
      </c>
      <c r="P416" t="s">
        <v>8269</v>
      </c>
      <c r="Q416">
        <f t="shared" si="36"/>
        <v>103</v>
      </c>
      <c r="R416">
        <f t="shared" si="37"/>
        <v>91.48</v>
      </c>
      <c r="S416" t="str">
        <f t="shared" si="40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38"/>
        <v>41929.208333333336</v>
      </c>
      <c r="K417">
        <v>1411417602</v>
      </c>
      <c r="L417" s="9">
        <f t="shared" si="39"/>
        <v>41904.560208333336</v>
      </c>
      <c r="M417" t="b">
        <v>0</v>
      </c>
      <c r="N417">
        <v>21</v>
      </c>
      <c r="O417" t="b">
        <v>1</v>
      </c>
      <c r="P417" t="s">
        <v>8269</v>
      </c>
      <c r="Q417">
        <f t="shared" si="36"/>
        <v>102</v>
      </c>
      <c r="R417">
        <f t="shared" si="37"/>
        <v>68.099999999999994</v>
      </c>
      <c r="S417" t="str">
        <f t="shared" si="40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38"/>
        <v>41678.104525462964</v>
      </c>
      <c r="K418">
        <v>1389259831</v>
      </c>
      <c r="L418" s="9">
        <f t="shared" si="39"/>
        <v>41648.104525462964</v>
      </c>
      <c r="M418" t="b">
        <v>0</v>
      </c>
      <c r="N418">
        <v>25</v>
      </c>
      <c r="O418" t="b">
        <v>1</v>
      </c>
      <c r="P418" t="s">
        <v>8269</v>
      </c>
      <c r="Q418">
        <f t="shared" si="36"/>
        <v>120</v>
      </c>
      <c r="R418">
        <f t="shared" si="37"/>
        <v>48.09</v>
      </c>
      <c r="S418" t="str">
        <f t="shared" si="40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38"/>
        <v>41371.897916666669</v>
      </c>
      <c r="K419">
        <v>1364426260</v>
      </c>
      <c r="L419" s="9">
        <f t="shared" si="39"/>
        <v>41360.678935185191</v>
      </c>
      <c r="M419" t="b">
        <v>0</v>
      </c>
      <c r="N419">
        <v>52</v>
      </c>
      <c r="O419" t="b">
        <v>1</v>
      </c>
      <c r="P419" t="s">
        <v>8269</v>
      </c>
      <c r="Q419">
        <f t="shared" si="36"/>
        <v>100</v>
      </c>
      <c r="R419">
        <f t="shared" si="37"/>
        <v>202.42</v>
      </c>
      <c r="S419" t="str">
        <f t="shared" si="40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38"/>
        <v>42207.990706018521</v>
      </c>
      <c r="K420">
        <v>1435041997</v>
      </c>
      <c r="L420" s="9">
        <f t="shared" si="39"/>
        <v>42177.990706018521</v>
      </c>
      <c r="M420" t="b">
        <v>0</v>
      </c>
      <c r="N420">
        <v>104</v>
      </c>
      <c r="O420" t="b">
        <v>1</v>
      </c>
      <c r="P420" t="s">
        <v>8269</v>
      </c>
      <c r="Q420">
        <f t="shared" si="36"/>
        <v>101</v>
      </c>
      <c r="R420">
        <f t="shared" si="37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38"/>
        <v>41454.550775462965</v>
      </c>
      <c r="K421">
        <v>1367352787</v>
      </c>
      <c r="L421" s="9">
        <f t="shared" si="39"/>
        <v>41394.550775462965</v>
      </c>
      <c r="M421" t="b">
        <v>0</v>
      </c>
      <c r="N421">
        <v>73</v>
      </c>
      <c r="O421" t="b">
        <v>1</v>
      </c>
      <c r="P421" t="s">
        <v>8269</v>
      </c>
      <c r="Q421">
        <f t="shared" si="36"/>
        <v>100</v>
      </c>
      <c r="R421">
        <f t="shared" si="37"/>
        <v>110.07</v>
      </c>
      <c r="S421" t="str">
        <f t="shared" si="40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38"/>
        <v>41711.903136574074</v>
      </c>
      <c r="K422">
        <v>1392183631</v>
      </c>
      <c r="L422" s="9">
        <f t="shared" si="39"/>
        <v>41681.944803240745</v>
      </c>
      <c r="M422" t="b">
        <v>0</v>
      </c>
      <c r="N422">
        <v>3</v>
      </c>
      <c r="O422" t="b">
        <v>0</v>
      </c>
      <c r="P422" t="s">
        <v>8270</v>
      </c>
      <c r="Q422">
        <f t="shared" si="36"/>
        <v>0</v>
      </c>
      <c r="R422">
        <f t="shared" si="37"/>
        <v>4.83</v>
      </c>
      <c r="S422" t="str">
        <f t="shared" si="40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38"/>
        <v>42237.19972222222</v>
      </c>
      <c r="K423">
        <v>1434973656</v>
      </c>
      <c r="L423" s="9">
        <f t="shared" si="39"/>
        <v>42177.19972222222</v>
      </c>
      <c r="M423" t="b">
        <v>0</v>
      </c>
      <c r="N423">
        <v>6</v>
      </c>
      <c r="O423" t="b">
        <v>0</v>
      </c>
      <c r="P423" t="s">
        <v>8270</v>
      </c>
      <c r="Q423">
        <f t="shared" si="36"/>
        <v>2</v>
      </c>
      <c r="R423">
        <f t="shared" si="37"/>
        <v>50.17</v>
      </c>
      <c r="S423" t="str">
        <f t="shared" si="40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38"/>
        <v>41892.968715277777</v>
      </c>
      <c r="K424">
        <v>1407824097</v>
      </c>
      <c r="L424" s="9">
        <f t="shared" si="39"/>
        <v>41862.968715277777</v>
      </c>
      <c r="M424" t="b">
        <v>0</v>
      </c>
      <c r="N424">
        <v>12</v>
      </c>
      <c r="O424" t="b">
        <v>0</v>
      </c>
      <c r="P424" t="s">
        <v>8270</v>
      </c>
      <c r="Q424">
        <f t="shared" si="36"/>
        <v>1</v>
      </c>
      <c r="R424">
        <f t="shared" si="37"/>
        <v>35.83</v>
      </c>
      <c r="S424" t="str">
        <f t="shared" si="40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38"/>
        <v>41430.634606481486</v>
      </c>
      <c r="K425">
        <v>1367878430</v>
      </c>
      <c r="L425" s="9">
        <f t="shared" si="39"/>
        <v>41400.634606481486</v>
      </c>
      <c r="M425" t="b">
        <v>0</v>
      </c>
      <c r="N425">
        <v>13</v>
      </c>
      <c r="O425" t="b">
        <v>0</v>
      </c>
      <c r="P425" t="s">
        <v>8270</v>
      </c>
      <c r="Q425">
        <f t="shared" si="36"/>
        <v>1</v>
      </c>
      <c r="R425">
        <f t="shared" si="37"/>
        <v>11.77</v>
      </c>
      <c r="S425" t="str">
        <f t="shared" si="40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38"/>
        <v>40994.042812500003</v>
      </c>
      <c r="K426">
        <v>1327568499</v>
      </c>
      <c r="L426" s="9">
        <f t="shared" si="39"/>
        <v>40934.084479166668</v>
      </c>
      <c r="M426" t="b">
        <v>0</v>
      </c>
      <c r="N426">
        <v>5</v>
      </c>
      <c r="O426" t="b">
        <v>0</v>
      </c>
      <c r="P426" t="s">
        <v>8270</v>
      </c>
      <c r="Q426">
        <f t="shared" si="36"/>
        <v>7</v>
      </c>
      <c r="R426">
        <f t="shared" si="37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38"/>
        <v>42335.611157407409</v>
      </c>
      <c r="K427">
        <v>1443472804</v>
      </c>
      <c r="L427" s="9">
        <f t="shared" si="39"/>
        <v>42275.569490740738</v>
      </c>
      <c r="M427" t="b">
        <v>0</v>
      </c>
      <c r="N427">
        <v>2</v>
      </c>
      <c r="O427" t="b">
        <v>0</v>
      </c>
      <c r="P427" t="s">
        <v>8270</v>
      </c>
      <c r="Q427">
        <f t="shared" si="36"/>
        <v>0</v>
      </c>
      <c r="R427">
        <f t="shared" si="37"/>
        <v>3</v>
      </c>
      <c r="S427" t="str">
        <f t="shared" si="40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38"/>
        <v>42430.420300925929</v>
      </c>
      <c r="K428">
        <v>1454259914</v>
      </c>
      <c r="L428" s="9">
        <f t="shared" si="39"/>
        <v>42400.420300925929</v>
      </c>
      <c r="M428" t="b">
        <v>0</v>
      </c>
      <c r="N428">
        <v>8</v>
      </c>
      <c r="O428" t="b">
        <v>0</v>
      </c>
      <c r="P428" t="s">
        <v>8270</v>
      </c>
      <c r="Q428">
        <f t="shared" si="36"/>
        <v>1</v>
      </c>
      <c r="R428">
        <f t="shared" si="37"/>
        <v>16.63</v>
      </c>
      <c r="S428" t="str">
        <f t="shared" si="40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38"/>
        <v>42299.499305555561</v>
      </c>
      <c r="K429">
        <v>1444340940</v>
      </c>
      <c r="L429" s="9">
        <f t="shared" si="39"/>
        <v>42285.617361111108</v>
      </c>
      <c r="M429" t="b">
        <v>0</v>
      </c>
      <c r="N429">
        <v>0</v>
      </c>
      <c r="O429" t="b">
        <v>0</v>
      </c>
      <c r="P429" t="s">
        <v>8270</v>
      </c>
      <c r="Q429">
        <f t="shared" si="36"/>
        <v>0</v>
      </c>
      <c r="R429" t="e">
        <f t="shared" si="37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38"/>
        <v>41806.625</v>
      </c>
      <c r="K430">
        <v>1400523845</v>
      </c>
      <c r="L430" s="9">
        <f t="shared" si="39"/>
        <v>41778.475057870375</v>
      </c>
      <c r="M430" t="b">
        <v>0</v>
      </c>
      <c r="N430">
        <v>13</v>
      </c>
      <c r="O430" t="b">
        <v>0</v>
      </c>
      <c r="P430" t="s">
        <v>8270</v>
      </c>
      <c r="Q430">
        <f t="shared" si="36"/>
        <v>6</v>
      </c>
      <c r="R430">
        <f t="shared" si="37"/>
        <v>52</v>
      </c>
      <c r="S430" t="str">
        <f t="shared" si="40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38"/>
        <v>40143.915972222225</v>
      </c>
      <c r="K431">
        <v>1252964282</v>
      </c>
      <c r="L431" s="9">
        <f t="shared" si="39"/>
        <v>40070.609745370377</v>
      </c>
      <c r="M431" t="b">
        <v>0</v>
      </c>
      <c r="N431">
        <v>0</v>
      </c>
      <c r="O431" t="b">
        <v>0</v>
      </c>
      <c r="P431" t="s">
        <v>8270</v>
      </c>
      <c r="Q431">
        <f t="shared" si="36"/>
        <v>0</v>
      </c>
      <c r="R431" t="e">
        <f t="shared" si="37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38"/>
        <v>41527.81559027778</v>
      </c>
      <c r="K432">
        <v>1377570867</v>
      </c>
      <c r="L432" s="9">
        <f t="shared" si="39"/>
        <v>41512.81559027778</v>
      </c>
      <c r="M432" t="b">
        <v>0</v>
      </c>
      <c r="N432">
        <v>5</v>
      </c>
      <c r="O432" t="b">
        <v>0</v>
      </c>
      <c r="P432" t="s">
        <v>8270</v>
      </c>
      <c r="Q432">
        <f t="shared" si="36"/>
        <v>2</v>
      </c>
      <c r="R432">
        <f t="shared" si="37"/>
        <v>4.8</v>
      </c>
      <c r="S432" t="str">
        <f t="shared" si="40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38"/>
        <v>42556.579664351848</v>
      </c>
      <c r="K433">
        <v>1465160083</v>
      </c>
      <c r="L433" s="9">
        <f t="shared" si="39"/>
        <v>42526.579664351848</v>
      </c>
      <c r="M433" t="b">
        <v>0</v>
      </c>
      <c r="N433">
        <v>8</v>
      </c>
      <c r="O433" t="b">
        <v>0</v>
      </c>
      <c r="P433" t="s">
        <v>8270</v>
      </c>
      <c r="Q433">
        <f t="shared" si="36"/>
        <v>14</v>
      </c>
      <c r="R433">
        <f t="shared" si="37"/>
        <v>51.88</v>
      </c>
      <c r="S433" t="str">
        <f t="shared" si="40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38"/>
        <v>42298.434965277782</v>
      </c>
      <c r="K434">
        <v>1440264381</v>
      </c>
      <c r="L434" s="9">
        <f t="shared" si="39"/>
        <v>42238.434965277782</v>
      </c>
      <c r="M434" t="b">
        <v>0</v>
      </c>
      <c r="N434">
        <v>8</v>
      </c>
      <c r="O434" t="b">
        <v>0</v>
      </c>
      <c r="P434" t="s">
        <v>8270</v>
      </c>
      <c r="Q434">
        <f t="shared" si="36"/>
        <v>10</v>
      </c>
      <c r="R434">
        <f t="shared" si="37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38"/>
        <v>42288.338217592602</v>
      </c>
      <c r="K435">
        <v>1439392022</v>
      </c>
      <c r="L435" s="9">
        <f t="shared" si="39"/>
        <v>42228.338217592602</v>
      </c>
      <c r="M435" t="b">
        <v>0</v>
      </c>
      <c r="N435">
        <v>0</v>
      </c>
      <c r="O435" t="b">
        <v>0</v>
      </c>
      <c r="P435" t="s">
        <v>8270</v>
      </c>
      <c r="Q435">
        <f t="shared" si="36"/>
        <v>0</v>
      </c>
      <c r="R435" t="e">
        <f t="shared" si="37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38"/>
        <v>41609.584513888891</v>
      </c>
      <c r="K436">
        <v>1383076902</v>
      </c>
      <c r="L436" s="9">
        <f t="shared" si="39"/>
        <v>41576.542847222227</v>
      </c>
      <c r="M436" t="b">
        <v>0</v>
      </c>
      <c r="N436">
        <v>2</v>
      </c>
      <c r="O436" t="b">
        <v>0</v>
      </c>
      <c r="P436" t="s">
        <v>8270</v>
      </c>
      <c r="Q436">
        <f t="shared" si="36"/>
        <v>5</v>
      </c>
      <c r="R436">
        <f t="shared" si="37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38"/>
        <v>41530.455787037041</v>
      </c>
      <c r="K437">
        <v>1376502980</v>
      </c>
      <c r="L437" s="9">
        <f t="shared" si="39"/>
        <v>41500.455787037041</v>
      </c>
      <c r="M437" t="b">
        <v>0</v>
      </c>
      <c r="N437">
        <v>3</v>
      </c>
      <c r="O437" t="b">
        <v>0</v>
      </c>
      <c r="P437" t="s">
        <v>8270</v>
      </c>
      <c r="Q437">
        <f t="shared" si="36"/>
        <v>0</v>
      </c>
      <c r="R437">
        <f t="shared" si="37"/>
        <v>1</v>
      </c>
      <c r="S437" t="str">
        <f t="shared" si="40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38"/>
        <v>41486.070752314816</v>
      </c>
      <c r="K438">
        <v>1372668113</v>
      </c>
      <c r="L438" s="9">
        <f t="shared" si="39"/>
        <v>41456.070752314816</v>
      </c>
      <c r="M438" t="b">
        <v>0</v>
      </c>
      <c r="N438">
        <v>0</v>
      </c>
      <c r="O438" t="b">
        <v>0</v>
      </c>
      <c r="P438" t="s">
        <v>8270</v>
      </c>
      <c r="Q438">
        <f t="shared" si="36"/>
        <v>0</v>
      </c>
      <c r="R438" t="e">
        <f t="shared" si="37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38"/>
        <v>42651.026921296296</v>
      </c>
      <c r="K439">
        <v>1470728326</v>
      </c>
      <c r="L439" s="9">
        <f t="shared" si="39"/>
        <v>42591.026921296296</v>
      </c>
      <c r="M439" t="b">
        <v>0</v>
      </c>
      <c r="N439">
        <v>0</v>
      </c>
      <c r="O439" t="b">
        <v>0</v>
      </c>
      <c r="P439" t="s">
        <v>8270</v>
      </c>
      <c r="Q439">
        <f t="shared" si="36"/>
        <v>0</v>
      </c>
      <c r="R439" t="e">
        <f t="shared" si="37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38"/>
        <v>42326.011087962965</v>
      </c>
      <c r="K440">
        <v>1445235358</v>
      </c>
      <c r="L440" s="9">
        <f t="shared" si="39"/>
        <v>42295.9694212963</v>
      </c>
      <c r="M440" t="b">
        <v>0</v>
      </c>
      <c r="N440">
        <v>11</v>
      </c>
      <c r="O440" t="b">
        <v>0</v>
      </c>
      <c r="P440" t="s">
        <v>8270</v>
      </c>
      <c r="Q440">
        <f t="shared" si="36"/>
        <v>9</v>
      </c>
      <c r="R440">
        <f t="shared" si="37"/>
        <v>170.55</v>
      </c>
      <c r="S440" t="str">
        <f t="shared" si="40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38"/>
        <v>41929.47011574074</v>
      </c>
      <c r="K441">
        <v>1412705818</v>
      </c>
      <c r="L441" s="9">
        <f t="shared" si="39"/>
        <v>41919.47011574074</v>
      </c>
      <c r="M441" t="b">
        <v>0</v>
      </c>
      <c r="N441">
        <v>0</v>
      </c>
      <c r="O441" t="b">
        <v>0</v>
      </c>
      <c r="P441" t="s">
        <v>8270</v>
      </c>
      <c r="Q441">
        <f t="shared" si="36"/>
        <v>0</v>
      </c>
      <c r="R441" t="e">
        <f t="shared" si="37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38"/>
        <v>42453.652233796303</v>
      </c>
      <c r="K442">
        <v>1456270753</v>
      </c>
      <c r="L442" s="9">
        <f t="shared" si="39"/>
        <v>42423.69390046296</v>
      </c>
      <c r="M442" t="b">
        <v>0</v>
      </c>
      <c r="N442">
        <v>1</v>
      </c>
      <c r="O442" t="b">
        <v>0</v>
      </c>
      <c r="P442" t="s">
        <v>8270</v>
      </c>
      <c r="Q442">
        <f t="shared" si="36"/>
        <v>0</v>
      </c>
      <c r="R442">
        <f t="shared" si="37"/>
        <v>5</v>
      </c>
      <c r="S442" t="str">
        <f t="shared" si="40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38"/>
        <v>41580.502268518518</v>
      </c>
      <c r="K443">
        <v>1380826996</v>
      </c>
      <c r="L443" s="9">
        <f t="shared" si="39"/>
        <v>41550.502268518518</v>
      </c>
      <c r="M443" t="b">
        <v>0</v>
      </c>
      <c r="N443">
        <v>0</v>
      </c>
      <c r="O443" t="b">
        <v>0</v>
      </c>
      <c r="P443" t="s">
        <v>8270</v>
      </c>
      <c r="Q443">
        <f t="shared" si="36"/>
        <v>0</v>
      </c>
      <c r="R443" t="e">
        <f t="shared" si="37"/>
        <v>#DIV/0!</v>
      </c>
      <c r="S443" t="str">
        <f t="shared" si="40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38"/>
        <v>42054.597025462965</v>
      </c>
      <c r="K444">
        <v>1421788783</v>
      </c>
      <c r="L444" s="9">
        <f t="shared" si="39"/>
        <v>42024.597025462965</v>
      </c>
      <c r="M444" t="b">
        <v>0</v>
      </c>
      <c r="N444">
        <v>17</v>
      </c>
      <c r="O444" t="b">
        <v>0</v>
      </c>
      <c r="P444" t="s">
        <v>8270</v>
      </c>
      <c r="Q444">
        <f t="shared" si="36"/>
        <v>39</v>
      </c>
      <c r="R444">
        <f t="shared" si="37"/>
        <v>393.59</v>
      </c>
      <c r="S444" t="str">
        <f t="shared" si="40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38"/>
        <v>41679.723391203705</v>
      </c>
      <c r="K445">
        <v>1389399701</v>
      </c>
      <c r="L445" s="9">
        <f t="shared" si="39"/>
        <v>41649.723391203705</v>
      </c>
      <c r="M445" t="b">
        <v>0</v>
      </c>
      <c r="N445">
        <v>2</v>
      </c>
      <c r="O445" t="b">
        <v>0</v>
      </c>
      <c r="P445" t="s">
        <v>8270</v>
      </c>
      <c r="Q445">
        <f t="shared" si="36"/>
        <v>0</v>
      </c>
      <c r="R445">
        <f t="shared" si="37"/>
        <v>5</v>
      </c>
      <c r="S445" t="str">
        <f t="shared" si="40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38"/>
        <v>40954.615289351852</v>
      </c>
      <c r="K446">
        <v>1324158361</v>
      </c>
      <c r="L446" s="9">
        <f t="shared" si="39"/>
        <v>40894.615289351852</v>
      </c>
      <c r="M446" t="b">
        <v>0</v>
      </c>
      <c r="N446">
        <v>1</v>
      </c>
      <c r="O446" t="b">
        <v>0</v>
      </c>
      <c r="P446" t="s">
        <v>8270</v>
      </c>
      <c r="Q446">
        <f t="shared" si="36"/>
        <v>5</v>
      </c>
      <c r="R446">
        <f t="shared" si="37"/>
        <v>50</v>
      </c>
      <c r="S446" t="str">
        <f t="shared" si="40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38"/>
        <v>42145.043692129628</v>
      </c>
      <c r="K447">
        <v>1430899375</v>
      </c>
      <c r="L447" s="9">
        <f t="shared" si="39"/>
        <v>42130.043692129628</v>
      </c>
      <c r="M447" t="b">
        <v>0</v>
      </c>
      <c r="N447">
        <v>2</v>
      </c>
      <c r="O447" t="b">
        <v>0</v>
      </c>
      <c r="P447" t="s">
        <v>8270</v>
      </c>
      <c r="Q447">
        <f t="shared" si="36"/>
        <v>0</v>
      </c>
      <c r="R447">
        <f t="shared" si="37"/>
        <v>1</v>
      </c>
      <c r="S447" t="str">
        <f t="shared" si="40"/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38"/>
        <v>42066.791898148149</v>
      </c>
      <c r="K448">
        <v>1422842420</v>
      </c>
      <c r="L448" s="9">
        <f t="shared" si="39"/>
        <v>42036.791898148149</v>
      </c>
      <c r="M448" t="b">
        <v>0</v>
      </c>
      <c r="N448">
        <v>16</v>
      </c>
      <c r="O448" t="b">
        <v>0</v>
      </c>
      <c r="P448" t="s">
        <v>8270</v>
      </c>
      <c r="Q448">
        <f t="shared" si="36"/>
        <v>7</v>
      </c>
      <c r="R448">
        <f t="shared" si="37"/>
        <v>47.88</v>
      </c>
      <c r="S448" t="str">
        <f t="shared" si="40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38"/>
        <v>41356.22179398148</v>
      </c>
      <c r="K449">
        <v>1361884763</v>
      </c>
      <c r="L449" s="9">
        <f t="shared" si="39"/>
        <v>41331.263460648152</v>
      </c>
      <c r="M449" t="b">
        <v>0</v>
      </c>
      <c r="N449">
        <v>1</v>
      </c>
      <c r="O449" t="b">
        <v>0</v>
      </c>
      <c r="P449" t="s">
        <v>8270</v>
      </c>
      <c r="Q449">
        <f t="shared" si="36"/>
        <v>0</v>
      </c>
      <c r="R449">
        <f t="shared" si="37"/>
        <v>5</v>
      </c>
      <c r="S449" t="str">
        <f t="shared" si="40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38"/>
        <v>41773.466377314813</v>
      </c>
      <c r="K450">
        <v>1398363095</v>
      </c>
      <c r="L450" s="9">
        <f t="shared" si="39"/>
        <v>41753.466377314813</v>
      </c>
      <c r="M450" t="b">
        <v>0</v>
      </c>
      <c r="N450">
        <v>4</v>
      </c>
      <c r="O450" t="b">
        <v>0</v>
      </c>
      <c r="P450" t="s">
        <v>8270</v>
      </c>
      <c r="Q450">
        <f t="shared" ref="Q450:Q513" si="42">ROUND((E450/D450*100),0)</f>
        <v>3</v>
      </c>
      <c r="R450">
        <f t="shared" ref="R450:R513" si="43">ROUND(E450/N450,2)</f>
        <v>20.5</v>
      </c>
      <c r="S450" t="str">
        <f t="shared" si="40"/>
        <v>film &amp; video</v>
      </c>
      <c r="T450" t="str">
        <f t="shared" si="41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44">(((I451/60)/60)/24)+DATE(1970,1,1)+(-7/24)</f>
        <v>41564.276446759264</v>
      </c>
      <c r="K451">
        <v>1379425085</v>
      </c>
      <c r="L451" s="9">
        <f t="shared" ref="L451:L514" si="45">(((K451/60)/60)/24)+DATE(1970,1,1)+(-7/24)</f>
        <v>41534.276446759264</v>
      </c>
      <c r="M451" t="b">
        <v>0</v>
      </c>
      <c r="N451">
        <v>5</v>
      </c>
      <c r="O451" t="b">
        <v>0</v>
      </c>
      <c r="P451" t="s">
        <v>8270</v>
      </c>
      <c r="Q451">
        <f t="shared" si="42"/>
        <v>2</v>
      </c>
      <c r="R451">
        <f t="shared" si="43"/>
        <v>9</v>
      </c>
      <c r="S451" t="str">
        <f t="shared" ref="S451:S514" si="46">LEFT(P451,SEARCH("/",P451,1)-1)</f>
        <v>film &amp; video</v>
      </c>
      <c r="T451" t="str">
        <f t="shared" ref="T451:T514" si="47">RIGHT(P451,LEN(P451)-SEARCH("/",P451,1))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44"/>
        <v>41684.655092592591</v>
      </c>
      <c r="K452">
        <v>1389825800</v>
      </c>
      <c r="L452" s="9">
        <f t="shared" si="45"/>
        <v>41654.655092592591</v>
      </c>
      <c r="M452" t="b">
        <v>0</v>
      </c>
      <c r="N452">
        <v>7</v>
      </c>
      <c r="O452" t="b">
        <v>0</v>
      </c>
      <c r="P452" t="s">
        <v>8270</v>
      </c>
      <c r="Q452">
        <f t="shared" si="42"/>
        <v>1</v>
      </c>
      <c r="R452">
        <f t="shared" si="43"/>
        <v>56.57</v>
      </c>
      <c r="S452" t="str">
        <f t="shared" si="46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44"/>
        <v>41664.423506944448</v>
      </c>
      <c r="K453">
        <v>1388077791</v>
      </c>
      <c r="L453" s="9">
        <f t="shared" si="45"/>
        <v>41634.423506944448</v>
      </c>
      <c r="M453" t="b">
        <v>0</v>
      </c>
      <c r="N453">
        <v>0</v>
      </c>
      <c r="O453" t="b">
        <v>0</v>
      </c>
      <c r="P453" t="s">
        <v>8270</v>
      </c>
      <c r="Q453">
        <f t="shared" si="42"/>
        <v>0</v>
      </c>
      <c r="R453" t="e">
        <f t="shared" si="43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44"/>
        <v>42137.412210648145</v>
      </c>
      <c r="K454">
        <v>1428944015</v>
      </c>
      <c r="L454" s="9">
        <f t="shared" si="45"/>
        <v>42107.412210648145</v>
      </c>
      <c r="M454" t="b">
        <v>0</v>
      </c>
      <c r="N454">
        <v>12</v>
      </c>
      <c r="O454" t="b">
        <v>0</v>
      </c>
      <c r="P454" t="s">
        <v>8270</v>
      </c>
      <c r="Q454">
        <f t="shared" si="42"/>
        <v>64</v>
      </c>
      <c r="R454">
        <f t="shared" si="43"/>
        <v>40</v>
      </c>
      <c r="S454" t="str">
        <f t="shared" si="46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44"/>
        <v>42054.533321759263</v>
      </c>
      <c r="K455">
        <v>1422992879</v>
      </c>
      <c r="L455" s="9">
        <f t="shared" si="45"/>
        <v>42038.533321759263</v>
      </c>
      <c r="M455" t="b">
        <v>0</v>
      </c>
      <c r="N455">
        <v>2</v>
      </c>
      <c r="O455" t="b">
        <v>0</v>
      </c>
      <c r="P455" t="s">
        <v>8270</v>
      </c>
      <c r="Q455">
        <f t="shared" si="42"/>
        <v>0</v>
      </c>
      <c r="R455">
        <f t="shared" si="43"/>
        <v>13</v>
      </c>
      <c r="S455" t="str">
        <f t="shared" si="46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44"/>
        <v>41969.259722222225</v>
      </c>
      <c r="K456">
        <v>1414343571</v>
      </c>
      <c r="L456" s="9">
        <f t="shared" si="45"/>
        <v>41938.42559027778</v>
      </c>
      <c r="M456" t="b">
        <v>0</v>
      </c>
      <c r="N456">
        <v>5</v>
      </c>
      <c r="O456" t="b">
        <v>0</v>
      </c>
      <c r="P456" t="s">
        <v>8270</v>
      </c>
      <c r="Q456">
        <f t="shared" si="42"/>
        <v>1</v>
      </c>
      <c r="R456">
        <f t="shared" si="43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44"/>
        <v>41015.729861111111</v>
      </c>
      <c r="K457">
        <v>1330733022</v>
      </c>
      <c r="L457" s="9">
        <f t="shared" si="45"/>
        <v>40970.710902777777</v>
      </c>
      <c r="M457" t="b">
        <v>0</v>
      </c>
      <c r="N457">
        <v>2</v>
      </c>
      <c r="O457" t="b">
        <v>0</v>
      </c>
      <c r="P457" t="s">
        <v>8270</v>
      </c>
      <c r="Q457">
        <f t="shared" si="42"/>
        <v>0</v>
      </c>
      <c r="R457">
        <f t="shared" si="43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44"/>
        <v>41568.874305555561</v>
      </c>
      <c r="K458">
        <v>1380559201</v>
      </c>
      <c r="L458" s="9">
        <f t="shared" si="45"/>
        <v>41547.402789351851</v>
      </c>
      <c r="M458" t="b">
        <v>0</v>
      </c>
      <c r="N458">
        <v>3</v>
      </c>
      <c r="O458" t="b">
        <v>0</v>
      </c>
      <c r="P458" t="s">
        <v>8270</v>
      </c>
      <c r="Q458">
        <f t="shared" si="42"/>
        <v>1</v>
      </c>
      <c r="R458">
        <f t="shared" si="43"/>
        <v>20.329999999999998</v>
      </c>
      <c r="S458" t="str">
        <f t="shared" si="46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44"/>
        <v>41867.475833333338</v>
      </c>
      <c r="K459">
        <v>1405621512</v>
      </c>
      <c r="L459" s="9">
        <f t="shared" si="45"/>
        <v>41837.475833333338</v>
      </c>
      <c r="M459" t="b">
        <v>0</v>
      </c>
      <c r="N459">
        <v>0</v>
      </c>
      <c r="O459" t="b">
        <v>0</v>
      </c>
      <c r="P459" t="s">
        <v>8270</v>
      </c>
      <c r="Q459">
        <f t="shared" si="42"/>
        <v>0</v>
      </c>
      <c r="R459" t="e">
        <f t="shared" si="43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44"/>
        <v>41408.408101851855</v>
      </c>
      <c r="K460">
        <v>1365958060</v>
      </c>
      <c r="L460" s="9">
        <f t="shared" si="45"/>
        <v>41378.408101851855</v>
      </c>
      <c r="M460" t="b">
        <v>0</v>
      </c>
      <c r="N460">
        <v>49</v>
      </c>
      <c r="O460" t="b">
        <v>0</v>
      </c>
      <c r="P460" t="s">
        <v>8270</v>
      </c>
      <c r="Q460">
        <f t="shared" si="42"/>
        <v>8</v>
      </c>
      <c r="R460">
        <f t="shared" si="43"/>
        <v>16.760000000000002</v>
      </c>
      <c r="S460" t="str">
        <f t="shared" si="46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44"/>
        <v>40860.3903587963</v>
      </c>
      <c r="K461">
        <v>1316013727</v>
      </c>
      <c r="L461" s="9">
        <f t="shared" si="45"/>
        <v>40800.348692129635</v>
      </c>
      <c r="M461" t="b">
        <v>0</v>
      </c>
      <c r="N461">
        <v>1</v>
      </c>
      <c r="O461" t="b">
        <v>0</v>
      </c>
      <c r="P461" t="s">
        <v>8270</v>
      </c>
      <c r="Q461">
        <f t="shared" si="42"/>
        <v>0</v>
      </c>
      <c r="R461">
        <f t="shared" si="43"/>
        <v>25</v>
      </c>
      <c r="S461" t="str">
        <f t="shared" si="46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44"/>
        <v>41790.875</v>
      </c>
      <c r="K462">
        <v>1398862875</v>
      </c>
      <c r="L462" s="9">
        <f t="shared" si="45"/>
        <v>41759.250868055555</v>
      </c>
      <c r="M462" t="b">
        <v>0</v>
      </c>
      <c r="N462">
        <v>2</v>
      </c>
      <c r="O462" t="b">
        <v>0</v>
      </c>
      <c r="P462" t="s">
        <v>8270</v>
      </c>
      <c r="Q462">
        <f t="shared" si="42"/>
        <v>0</v>
      </c>
      <c r="R462">
        <f t="shared" si="43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44"/>
        <v>41427.555173611116</v>
      </c>
      <c r="K463">
        <v>1368476367</v>
      </c>
      <c r="L463" s="9">
        <f t="shared" si="45"/>
        <v>41407.555173611116</v>
      </c>
      <c r="M463" t="b">
        <v>0</v>
      </c>
      <c r="N463">
        <v>0</v>
      </c>
      <c r="O463" t="b">
        <v>0</v>
      </c>
      <c r="P463" t="s">
        <v>8270</v>
      </c>
      <c r="Q463">
        <f t="shared" si="42"/>
        <v>0</v>
      </c>
      <c r="R463" t="e">
        <f t="shared" si="43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44"/>
        <v>40764.834965277783</v>
      </c>
      <c r="K464">
        <v>1307761341</v>
      </c>
      <c r="L464" s="9">
        <f t="shared" si="45"/>
        <v>40704.834965277783</v>
      </c>
      <c r="M464" t="b">
        <v>0</v>
      </c>
      <c r="N464">
        <v>0</v>
      </c>
      <c r="O464" t="b">
        <v>0</v>
      </c>
      <c r="P464" t="s">
        <v>8270</v>
      </c>
      <c r="Q464">
        <f t="shared" si="42"/>
        <v>0</v>
      </c>
      <c r="R464" t="e">
        <f t="shared" si="43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44"/>
        <v>40810.418437500004</v>
      </c>
      <c r="K465">
        <v>1311699753</v>
      </c>
      <c r="L465" s="9">
        <f t="shared" si="45"/>
        <v>40750.418437500004</v>
      </c>
      <c r="M465" t="b">
        <v>0</v>
      </c>
      <c r="N465">
        <v>11</v>
      </c>
      <c r="O465" t="b">
        <v>0</v>
      </c>
      <c r="P465" t="s">
        <v>8270</v>
      </c>
      <c r="Q465">
        <f t="shared" si="42"/>
        <v>2</v>
      </c>
      <c r="R465">
        <f t="shared" si="43"/>
        <v>113.64</v>
      </c>
      <c r="S465" t="str">
        <f t="shared" si="46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44"/>
        <v>42508.557118055563</v>
      </c>
      <c r="K466">
        <v>1461874935</v>
      </c>
      <c r="L466" s="9">
        <f t="shared" si="45"/>
        <v>42488.557118055563</v>
      </c>
      <c r="M466" t="b">
        <v>0</v>
      </c>
      <c r="N466">
        <v>1</v>
      </c>
      <c r="O466" t="b">
        <v>0</v>
      </c>
      <c r="P466" t="s">
        <v>8270</v>
      </c>
      <c r="Q466">
        <f t="shared" si="42"/>
        <v>0</v>
      </c>
      <c r="R466">
        <f t="shared" si="43"/>
        <v>1</v>
      </c>
      <c r="S466" t="str">
        <f t="shared" si="46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44"/>
        <v>41816.828402777777</v>
      </c>
      <c r="K467">
        <v>1402455174</v>
      </c>
      <c r="L467" s="9">
        <f t="shared" si="45"/>
        <v>41800.828402777777</v>
      </c>
      <c r="M467" t="b">
        <v>0</v>
      </c>
      <c r="N467">
        <v>8</v>
      </c>
      <c r="O467" t="b">
        <v>0</v>
      </c>
      <c r="P467" t="s">
        <v>8270</v>
      </c>
      <c r="Q467">
        <f t="shared" si="42"/>
        <v>27</v>
      </c>
      <c r="R467">
        <f t="shared" si="43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44"/>
        <v>41159.65120370371</v>
      </c>
      <c r="K468">
        <v>1344465464</v>
      </c>
      <c r="L468" s="9">
        <f t="shared" si="45"/>
        <v>41129.65120370371</v>
      </c>
      <c r="M468" t="b">
        <v>0</v>
      </c>
      <c r="N468">
        <v>5</v>
      </c>
      <c r="O468" t="b">
        <v>0</v>
      </c>
      <c r="P468" t="s">
        <v>8270</v>
      </c>
      <c r="Q468">
        <f t="shared" si="42"/>
        <v>1</v>
      </c>
      <c r="R468">
        <f t="shared" si="43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44"/>
        <v>41180.388125000005</v>
      </c>
      <c r="K469">
        <v>1344961134</v>
      </c>
      <c r="L469" s="9">
        <f t="shared" si="45"/>
        <v>41135.388125000005</v>
      </c>
      <c r="M469" t="b">
        <v>0</v>
      </c>
      <c r="N469">
        <v>39</v>
      </c>
      <c r="O469" t="b">
        <v>0</v>
      </c>
      <c r="P469" t="s">
        <v>8270</v>
      </c>
      <c r="Q469">
        <f t="shared" si="42"/>
        <v>22</v>
      </c>
      <c r="R469">
        <f t="shared" si="43"/>
        <v>110.64</v>
      </c>
      <c r="S469" t="str">
        <f t="shared" si="46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44"/>
        <v>41100.868807870371</v>
      </c>
      <c r="K470">
        <v>1336795283</v>
      </c>
      <c r="L470" s="9">
        <f t="shared" si="45"/>
        <v>41040.875960648147</v>
      </c>
      <c r="M470" t="b">
        <v>0</v>
      </c>
      <c r="N470">
        <v>0</v>
      </c>
      <c r="O470" t="b">
        <v>0</v>
      </c>
      <c r="P470" t="s">
        <v>8270</v>
      </c>
      <c r="Q470">
        <f t="shared" si="42"/>
        <v>0</v>
      </c>
      <c r="R470" t="e">
        <f t="shared" si="43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44"/>
        <v>41887.698194444449</v>
      </c>
      <c r="K471">
        <v>1404776724</v>
      </c>
      <c r="L471" s="9">
        <f t="shared" si="45"/>
        <v>41827.698194444449</v>
      </c>
      <c r="M471" t="b">
        <v>0</v>
      </c>
      <c r="N471">
        <v>0</v>
      </c>
      <c r="O471" t="b">
        <v>0</v>
      </c>
      <c r="P471" t="s">
        <v>8270</v>
      </c>
      <c r="Q471">
        <f t="shared" si="42"/>
        <v>0</v>
      </c>
      <c r="R471" t="e">
        <f t="shared" si="43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44"/>
        <v>41654.875</v>
      </c>
      <c r="K472">
        <v>1385524889</v>
      </c>
      <c r="L472" s="9">
        <f t="shared" si="45"/>
        <v>41604.876030092593</v>
      </c>
      <c r="M472" t="b">
        <v>0</v>
      </c>
      <c r="N472">
        <v>2</v>
      </c>
      <c r="O472" t="b">
        <v>0</v>
      </c>
      <c r="P472" t="s">
        <v>8270</v>
      </c>
      <c r="Q472">
        <f t="shared" si="42"/>
        <v>1</v>
      </c>
      <c r="R472">
        <f t="shared" si="43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44"/>
        <v>41748.388645833336</v>
      </c>
      <c r="K473">
        <v>1394039979</v>
      </c>
      <c r="L473" s="9">
        <f t="shared" si="45"/>
        <v>41703.430312500001</v>
      </c>
      <c r="M473" t="b">
        <v>0</v>
      </c>
      <c r="N473">
        <v>170</v>
      </c>
      <c r="O473" t="b">
        <v>0</v>
      </c>
      <c r="P473" t="s">
        <v>8270</v>
      </c>
      <c r="Q473">
        <f t="shared" si="42"/>
        <v>12</v>
      </c>
      <c r="R473">
        <f t="shared" si="43"/>
        <v>38.479999999999997</v>
      </c>
      <c r="S473" t="str">
        <f t="shared" si="46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44"/>
        <v>41874.630995370375</v>
      </c>
      <c r="K474">
        <v>1406239718</v>
      </c>
      <c r="L474" s="9">
        <f t="shared" si="45"/>
        <v>41844.630995370375</v>
      </c>
      <c r="M474" t="b">
        <v>0</v>
      </c>
      <c r="N474">
        <v>5</v>
      </c>
      <c r="O474" t="b">
        <v>0</v>
      </c>
      <c r="P474" t="s">
        <v>8270</v>
      </c>
      <c r="Q474">
        <f t="shared" si="42"/>
        <v>18</v>
      </c>
      <c r="R474">
        <f t="shared" si="43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44"/>
        <v>41899.406469907408</v>
      </c>
      <c r="K475">
        <v>1408380319</v>
      </c>
      <c r="L475" s="9">
        <f t="shared" si="45"/>
        <v>41869.406469907408</v>
      </c>
      <c r="M475" t="b">
        <v>0</v>
      </c>
      <c r="N475">
        <v>14</v>
      </c>
      <c r="O475" t="b">
        <v>0</v>
      </c>
      <c r="P475" t="s">
        <v>8270</v>
      </c>
      <c r="Q475">
        <f t="shared" si="42"/>
        <v>3</v>
      </c>
      <c r="R475">
        <f t="shared" si="43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44"/>
        <v>42783.03737268519</v>
      </c>
      <c r="K476">
        <v>1484726029</v>
      </c>
      <c r="L476" s="9">
        <f t="shared" si="45"/>
        <v>42753.03737268519</v>
      </c>
      <c r="M476" t="b">
        <v>0</v>
      </c>
      <c r="N476">
        <v>1</v>
      </c>
      <c r="O476" t="b">
        <v>0</v>
      </c>
      <c r="P476" t="s">
        <v>8270</v>
      </c>
      <c r="Q476">
        <f t="shared" si="42"/>
        <v>0</v>
      </c>
      <c r="R476">
        <f t="shared" si="43"/>
        <v>1</v>
      </c>
      <c r="S476" t="str">
        <f t="shared" si="46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44"/>
        <v>42129.794479166674</v>
      </c>
      <c r="K477">
        <v>1428285843</v>
      </c>
      <c r="L477" s="9">
        <f t="shared" si="45"/>
        <v>42099.794479166674</v>
      </c>
      <c r="M477" t="b">
        <v>0</v>
      </c>
      <c r="N477">
        <v>0</v>
      </c>
      <c r="O477" t="b">
        <v>0</v>
      </c>
      <c r="P477" t="s">
        <v>8270</v>
      </c>
      <c r="Q477">
        <f t="shared" si="42"/>
        <v>0</v>
      </c>
      <c r="R477" t="e">
        <f t="shared" si="43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44"/>
        <v>41792.874305555561</v>
      </c>
      <c r="K478">
        <v>1398727441</v>
      </c>
      <c r="L478" s="9">
        <f t="shared" si="45"/>
        <v>41757.683344907411</v>
      </c>
      <c r="M478" t="b">
        <v>0</v>
      </c>
      <c r="N478">
        <v>124</v>
      </c>
      <c r="O478" t="b">
        <v>0</v>
      </c>
      <c r="P478" t="s">
        <v>8270</v>
      </c>
      <c r="Q478">
        <f t="shared" si="42"/>
        <v>2</v>
      </c>
      <c r="R478">
        <f t="shared" si="43"/>
        <v>39.57</v>
      </c>
      <c r="S478" t="str">
        <f t="shared" si="46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44"/>
        <v>41047.543217592596</v>
      </c>
      <c r="K479">
        <v>1332187334</v>
      </c>
      <c r="L479" s="9">
        <f t="shared" si="45"/>
        <v>40987.543217592596</v>
      </c>
      <c r="M479" t="b">
        <v>0</v>
      </c>
      <c r="N479">
        <v>0</v>
      </c>
      <c r="O479" t="b">
        <v>0</v>
      </c>
      <c r="P479" t="s">
        <v>8270</v>
      </c>
      <c r="Q479">
        <f t="shared" si="42"/>
        <v>0</v>
      </c>
      <c r="R479" t="e">
        <f t="shared" si="43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44"/>
        <v>42095.577650462968</v>
      </c>
      <c r="K480">
        <v>1425333109</v>
      </c>
      <c r="L480" s="9">
        <f t="shared" si="45"/>
        <v>42065.619317129633</v>
      </c>
      <c r="M480" t="b">
        <v>0</v>
      </c>
      <c r="N480">
        <v>0</v>
      </c>
      <c r="O480" t="b">
        <v>0</v>
      </c>
      <c r="P480" t="s">
        <v>8270</v>
      </c>
      <c r="Q480">
        <f t="shared" si="42"/>
        <v>0</v>
      </c>
      <c r="R480" t="e">
        <f t="shared" si="43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44"/>
        <v>41964.157812500001</v>
      </c>
      <c r="K481">
        <v>1411379235</v>
      </c>
      <c r="L481" s="9">
        <f t="shared" si="45"/>
        <v>41904.116145833337</v>
      </c>
      <c r="M481" t="b">
        <v>0</v>
      </c>
      <c r="N481">
        <v>55</v>
      </c>
      <c r="O481" t="b">
        <v>0</v>
      </c>
      <c r="P481" t="s">
        <v>8270</v>
      </c>
      <c r="Q481">
        <f t="shared" si="42"/>
        <v>33</v>
      </c>
      <c r="R481">
        <f t="shared" si="43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44"/>
        <v>41495.208506944444</v>
      </c>
      <c r="K482">
        <v>1373457615</v>
      </c>
      <c r="L482" s="9">
        <f t="shared" si="45"/>
        <v>41465.208506944444</v>
      </c>
      <c r="M482" t="b">
        <v>0</v>
      </c>
      <c r="N482">
        <v>140</v>
      </c>
      <c r="O482" t="b">
        <v>0</v>
      </c>
      <c r="P482" t="s">
        <v>8270</v>
      </c>
      <c r="Q482">
        <f t="shared" si="42"/>
        <v>19</v>
      </c>
      <c r="R482">
        <f t="shared" si="43"/>
        <v>55.46</v>
      </c>
      <c r="S482" t="str">
        <f t="shared" si="46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44"/>
        <v>41192.380659722221</v>
      </c>
      <c r="K483">
        <v>1347293289</v>
      </c>
      <c r="L483" s="9">
        <f t="shared" si="45"/>
        <v>41162.380659722221</v>
      </c>
      <c r="M483" t="b">
        <v>0</v>
      </c>
      <c r="N483">
        <v>21</v>
      </c>
      <c r="O483" t="b">
        <v>0</v>
      </c>
      <c r="P483" t="s">
        <v>8270</v>
      </c>
      <c r="Q483">
        <f t="shared" si="42"/>
        <v>6</v>
      </c>
      <c r="R483">
        <f t="shared" si="43"/>
        <v>87.14</v>
      </c>
      <c r="S483" t="str">
        <f t="shared" si="46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44"/>
        <v>42474.31527777778</v>
      </c>
      <c r="K484">
        <v>1458336690</v>
      </c>
      <c r="L484" s="9">
        <f t="shared" si="45"/>
        <v>42447.605208333342</v>
      </c>
      <c r="M484" t="b">
        <v>0</v>
      </c>
      <c r="N484">
        <v>1</v>
      </c>
      <c r="O484" t="b">
        <v>0</v>
      </c>
      <c r="P484" t="s">
        <v>8270</v>
      </c>
      <c r="Q484">
        <f t="shared" si="42"/>
        <v>0</v>
      </c>
      <c r="R484">
        <f t="shared" si="43"/>
        <v>10</v>
      </c>
      <c r="S484" t="str">
        <f t="shared" si="46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44"/>
        <v>41302.90592592593</v>
      </c>
      <c r="K485">
        <v>1354250672</v>
      </c>
      <c r="L485" s="9">
        <f t="shared" si="45"/>
        <v>41242.90592592593</v>
      </c>
      <c r="M485" t="b">
        <v>0</v>
      </c>
      <c r="N485">
        <v>147</v>
      </c>
      <c r="O485" t="b">
        <v>0</v>
      </c>
      <c r="P485" t="s">
        <v>8270</v>
      </c>
      <c r="Q485">
        <f t="shared" si="42"/>
        <v>50</v>
      </c>
      <c r="R485">
        <f t="shared" si="43"/>
        <v>51.22</v>
      </c>
      <c r="S485" t="str">
        <f t="shared" si="46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44"/>
        <v>42313.689490740748</v>
      </c>
      <c r="K486">
        <v>1443220372</v>
      </c>
      <c r="L486" s="9">
        <f t="shared" si="45"/>
        <v>42272.647824074076</v>
      </c>
      <c r="M486" t="b">
        <v>0</v>
      </c>
      <c r="N486">
        <v>11</v>
      </c>
      <c r="O486" t="b">
        <v>0</v>
      </c>
      <c r="P486" t="s">
        <v>8270</v>
      </c>
      <c r="Q486">
        <f t="shared" si="42"/>
        <v>0</v>
      </c>
      <c r="R486">
        <f t="shared" si="43"/>
        <v>13.55</v>
      </c>
      <c r="S486" t="str">
        <f t="shared" si="46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44"/>
        <v>41411.214108796295</v>
      </c>
      <c r="K487">
        <v>1366200499</v>
      </c>
      <c r="L487" s="9">
        <f t="shared" si="45"/>
        <v>41381.214108796295</v>
      </c>
      <c r="M487" t="b">
        <v>0</v>
      </c>
      <c r="N487">
        <v>125</v>
      </c>
      <c r="O487" t="b">
        <v>0</v>
      </c>
      <c r="P487" t="s">
        <v>8270</v>
      </c>
      <c r="Q487">
        <f t="shared" si="42"/>
        <v>22</v>
      </c>
      <c r="R487">
        <f t="shared" si="43"/>
        <v>66.52</v>
      </c>
      <c r="S487" t="str">
        <f t="shared" si="46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44"/>
        <v>41791.650914351856</v>
      </c>
      <c r="K488">
        <v>1399070239</v>
      </c>
      <c r="L488" s="9">
        <f t="shared" si="45"/>
        <v>41761.650914351856</v>
      </c>
      <c r="M488" t="b">
        <v>0</v>
      </c>
      <c r="N488">
        <v>1</v>
      </c>
      <c r="O488" t="b">
        <v>0</v>
      </c>
      <c r="P488" t="s">
        <v>8270</v>
      </c>
      <c r="Q488">
        <f t="shared" si="42"/>
        <v>0</v>
      </c>
      <c r="R488">
        <f t="shared" si="43"/>
        <v>50</v>
      </c>
      <c r="S488" t="str">
        <f t="shared" si="46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44"/>
        <v>42729.344837962963</v>
      </c>
      <c r="K489">
        <v>1477491394</v>
      </c>
      <c r="L489" s="9">
        <f t="shared" si="45"/>
        <v>42669.303171296298</v>
      </c>
      <c r="M489" t="b">
        <v>0</v>
      </c>
      <c r="N489">
        <v>0</v>
      </c>
      <c r="O489" t="b">
        <v>0</v>
      </c>
      <c r="P489" t="s">
        <v>8270</v>
      </c>
      <c r="Q489">
        <f t="shared" si="42"/>
        <v>0</v>
      </c>
      <c r="R489" t="e">
        <f t="shared" si="43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44"/>
        <v>42743.762731481482</v>
      </c>
      <c r="K490">
        <v>1481332700</v>
      </c>
      <c r="L490" s="9">
        <f t="shared" si="45"/>
        <v>42713.762731481482</v>
      </c>
      <c r="M490" t="b">
        <v>0</v>
      </c>
      <c r="N490">
        <v>0</v>
      </c>
      <c r="O490" t="b">
        <v>0</v>
      </c>
      <c r="P490" t="s">
        <v>8270</v>
      </c>
      <c r="Q490">
        <f t="shared" si="42"/>
        <v>0</v>
      </c>
      <c r="R490" t="e">
        <f t="shared" si="43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44"/>
        <v>40913.189583333333</v>
      </c>
      <c r="K491">
        <v>1323084816</v>
      </c>
      <c r="L491" s="9">
        <f t="shared" si="45"/>
        <v>40882.19</v>
      </c>
      <c r="M491" t="b">
        <v>0</v>
      </c>
      <c r="N491">
        <v>3</v>
      </c>
      <c r="O491" t="b">
        <v>0</v>
      </c>
      <c r="P491" t="s">
        <v>8270</v>
      </c>
      <c r="Q491">
        <f t="shared" si="42"/>
        <v>0</v>
      </c>
      <c r="R491">
        <f t="shared" si="43"/>
        <v>71.67</v>
      </c>
      <c r="S491" t="str">
        <f t="shared" si="46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44"/>
        <v>41143.676909722228</v>
      </c>
      <c r="K492">
        <v>1343085285</v>
      </c>
      <c r="L492" s="9">
        <f t="shared" si="45"/>
        <v>41113.676909722228</v>
      </c>
      <c r="M492" t="b">
        <v>0</v>
      </c>
      <c r="N492">
        <v>0</v>
      </c>
      <c r="O492" t="b">
        <v>0</v>
      </c>
      <c r="P492" t="s">
        <v>8270</v>
      </c>
      <c r="Q492">
        <f t="shared" si="42"/>
        <v>0</v>
      </c>
      <c r="R492" t="e">
        <f t="shared" si="43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44"/>
        <v>42396.690960648157</v>
      </c>
      <c r="K493">
        <v>1451345699</v>
      </c>
      <c r="L493" s="9">
        <f t="shared" si="45"/>
        <v>42366.690960648157</v>
      </c>
      <c r="M493" t="b">
        <v>0</v>
      </c>
      <c r="N493">
        <v>0</v>
      </c>
      <c r="O493" t="b">
        <v>0</v>
      </c>
      <c r="P493" t="s">
        <v>8270</v>
      </c>
      <c r="Q493">
        <f t="shared" si="42"/>
        <v>0</v>
      </c>
      <c r="R493" t="e">
        <f t="shared" si="43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44"/>
        <v>42655.743402777785</v>
      </c>
      <c r="K494">
        <v>1471135830</v>
      </c>
      <c r="L494" s="9">
        <f t="shared" si="45"/>
        <v>42595.743402777785</v>
      </c>
      <c r="M494" t="b">
        <v>0</v>
      </c>
      <c r="N494">
        <v>0</v>
      </c>
      <c r="O494" t="b">
        <v>0</v>
      </c>
      <c r="P494" t="s">
        <v>8270</v>
      </c>
      <c r="Q494">
        <f t="shared" si="42"/>
        <v>0</v>
      </c>
      <c r="R494" t="e">
        <f t="shared" si="43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44"/>
        <v>42144.434467592589</v>
      </c>
      <c r="K495">
        <v>1429550738</v>
      </c>
      <c r="L495" s="9">
        <f t="shared" si="45"/>
        <v>42114.434467592589</v>
      </c>
      <c r="M495" t="b">
        <v>0</v>
      </c>
      <c r="N495">
        <v>0</v>
      </c>
      <c r="O495" t="b">
        <v>0</v>
      </c>
      <c r="P495" t="s">
        <v>8270</v>
      </c>
      <c r="Q495">
        <f t="shared" si="42"/>
        <v>0</v>
      </c>
      <c r="R495" t="e">
        <f t="shared" si="43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44"/>
        <v>41822.833333333336</v>
      </c>
      <c r="K496">
        <v>1402343765</v>
      </c>
      <c r="L496" s="9">
        <f t="shared" si="45"/>
        <v>41799.538946759261</v>
      </c>
      <c r="M496" t="b">
        <v>0</v>
      </c>
      <c r="N496">
        <v>3</v>
      </c>
      <c r="O496" t="b">
        <v>0</v>
      </c>
      <c r="P496" t="s">
        <v>8270</v>
      </c>
      <c r="Q496">
        <f t="shared" si="42"/>
        <v>0</v>
      </c>
      <c r="R496">
        <f t="shared" si="43"/>
        <v>10.33</v>
      </c>
      <c r="S496" t="str">
        <f t="shared" si="46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44"/>
        <v>42201.535937500004</v>
      </c>
      <c r="K497">
        <v>1434484305</v>
      </c>
      <c r="L497" s="9">
        <f t="shared" si="45"/>
        <v>42171.535937500004</v>
      </c>
      <c r="M497" t="b">
        <v>0</v>
      </c>
      <c r="N497">
        <v>0</v>
      </c>
      <c r="O497" t="b">
        <v>0</v>
      </c>
      <c r="P497" t="s">
        <v>8270</v>
      </c>
      <c r="Q497">
        <f t="shared" si="42"/>
        <v>0</v>
      </c>
      <c r="R497" t="e">
        <f t="shared" si="43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44"/>
        <v>41680.639745370376</v>
      </c>
      <c r="K498">
        <v>1386886874</v>
      </c>
      <c r="L498" s="9">
        <f t="shared" si="45"/>
        <v>41620.639745370376</v>
      </c>
      <c r="M498" t="b">
        <v>0</v>
      </c>
      <c r="N498">
        <v>1</v>
      </c>
      <c r="O498" t="b">
        <v>0</v>
      </c>
      <c r="P498" t="s">
        <v>8270</v>
      </c>
      <c r="Q498">
        <f t="shared" si="42"/>
        <v>0</v>
      </c>
      <c r="R498">
        <f t="shared" si="43"/>
        <v>1</v>
      </c>
      <c r="S498" t="str">
        <f t="shared" si="46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44"/>
        <v>41997.916666666664</v>
      </c>
      <c r="K499">
        <v>1414889665</v>
      </c>
      <c r="L499" s="9">
        <f t="shared" si="45"/>
        <v>41944.746122685188</v>
      </c>
      <c r="M499" t="b">
        <v>0</v>
      </c>
      <c r="N499">
        <v>3</v>
      </c>
      <c r="O499" t="b">
        <v>0</v>
      </c>
      <c r="P499" t="s">
        <v>8270</v>
      </c>
      <c r="Q499">
        <f t="shared" si="42"/>
        <v>1</v>
      </c>
      <c r="R499">
        <f t="shared" si="43"/>
        <v>10</v>
      </c>
      <c r="S499" t="str">
        <f t="shared" si="46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44"/>
        <v>40900.47047453704</v>
      </c>
      <c r="K500">
        <v>1321035449</v>
      </c>
      <c r="L500" s="9">
        <f t="shared" si="45"/>
        <v>40858.47047453704</v>
      </c>
      <c r="M500" t="b">
        <v>0</v>
      </c>
      <c r="N500">
        <v>22</v>
      </c>
      <c r="O500" t="b">
        <v>0</v>
      </c>
      <c r="P500" t="s">
        <v>8270</v>
      </c>
      <c r="Q500">
        <f t="shared" si="42"/>
        <v>5</v>
      </c>
      <c r="R500">
        <f t="shared" si="43"/>
        <v>136.09</v>
      </c>
      <c r="S500" t="str">
        <f t="shared" si="46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44"/>
        <v>40098.582638888889</v>
      </c>
      <c r="K501">
        <v>1250630968</v>
      </c>
      <c r="L501" s="9">
        <f t="shared" si="45"/>
        <v>40043.603796296295</v>
      </c>
      <c r="M501" t="b">
        <v>0</v>
      </c>
      <c r="N501">
        <v>26</v>
      </c>
      <c r="O501" t="b">
        <v>0</v>
      </c>
      <c r="P501" t="s">
        <v>8270</v>
      </c>
      <c r="Q501">
        <f t="shared" si="42"/>
        <v>10</v>
      </c>
      <c r="R501">
        <f t="shared" si="43"/>
        <v>73.459999999999994</v>
      </c>
      <c r="S501" t="str">
        <f t="shared" si="46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44"/>
        <v>40306.636111111111</v>
      </c>
      <c r="K502">
        <v>1268255751</v>
      </c>
      <c r="L502" s="9">
        <f t="shared" si="45"/>
        <v>40247.594340277785</v>
      </c>
      <c r="M502" t="b">
        <v>0</v>
      </c>
      <c r="N502">
        <v>4</v>
      </c>
      <c r="O502" t="b">
        <v>0</v>
      </c>
      <c r="P502" t="s">
        <v>8270</v>
      </c>
      <c r="Q502">
        <f t="shared" si="42"/>
        <v>3</v>
      </c>
      <c r="R502">
        <f t="shared" si="43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44"/>
        <v>40732.942719907413</v>
      </c>
      <c r="K503">
        <v>1307597851</v>
      </c>
      <c r="L503" s="9">
        <f t="shared" si="45"/>
        <v>40702.942719907413</v>
      </c>
      <c r="M503" t="b">
        <v>0</v>
      </c>
      <c r="N503">
        <v>0</v>
      </c>
      <c r="O503" t="b">
        <v>0</v>
      </c>
      <c r="P503" t="s">
        <v>8270</v>
      </c>
      <c r="Q503">
        <f t="shared" si="42"/>
        <v>0</v>
      </c>
      <c r="R503" t="e">
        <f t="shared" si="43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44"/>
        <v>40986.220196759263</v>
      </c>
      <c r="K504">
        <v>1329484625</v>
      </c>
      <c r="L504" s="9">
        <f t="shared" si="45"/>
        <v>40956.261863425927</v>
      </c>
      <c r="M504" t="b">
        <v>0</v>
      </c>
      <c r="N504">
        <v>4</v>
      </c>
      <c r="O504" t="b">
        <v>0</v>
      </c>
      <c r="P504" t="s">
        <v>8270</v>
      </c>
      <c r="Q504">
        <f t="shared" si="42"/>
        <v>1</v>
      </c>
      <c r="R504">
        <f t="shared" si="43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44"/>
        <v>42021.234988425924</v>
      </c>
      <c r="K505">
        <v>1418906303</v>
      </c>
      <c r="L505" s="9">
        <f t="shared" si="45"/>
        <v>41991.234988425924</v>
      </c>
      <c r="M505" t="b">
        <v>0</v>
      </c>
      <c r="N505">
        <v>9</v>
      </c>
      <c r="O505" t="b">
        <v>0</v>
      </c>
      <c r="P505" t="s">
        <v>8270</v>
      </c>
      <c r="Q505">
        <f t="shared" si="42"/>
        <v>2</v>
      </c>
      <c r="R505">
        <f t="shared" si="43"/>
        <v>12.67</v>
      </c>
      <c r="S505" t="str">
        <f t="shared" si="46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44"/>
        <v>41009.650312500002</v>
      </c>
      <c r="K506">
        <v>1328916987</v>
      </c>
      <c r="L506" s="9">
        <f t="shared" si="45"/>
        <v>40949.691979166666</v>
      </c>
      <c r="M506" t="b">
        <v>0</v>
      </c>
      <c r="N506">
        <v>5</v>
      </c>
      <c r="O506" t="b">
        <v>0</v>
      </c>
      <c r="P506" t="s">
        <v>8270</v>
      </c>
      <c r="Q506">
        <f t="shared" si="42"/>
        <v>1</v>
      </c>
      <c r="R506">
        <f t="shared" si="43"/>
        <v>67</v>
      </c>
      <c r="S506" t="str">
        <f t="shared" si="46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44"/>
        <v>42362.806550925925</v>
      </c>
      <c r="K507">
        <v>1447122086</v>
      </c>
      <c r="L507" s="9">
        <f t="shared" si="45"/>
        <v>42317.806550925925</v>
      </c>
      <c r="M507" t="b">
        <v>0</v>
      </c>
      <c r="N507">
        <v>14</v>
      </c>
      <c r="O507" t="b">
        <v>0</v>
      </c>
      <c r="P507" t="s">
        <v>8270</v>
      </c>
      <c r="Q507">
        <f t="shared" si="42"/>
        <v>0</v>
      </c>
      <c r="R507">
        <f t="shared" si="43"/>
        <v>3.71</v>
      </c>
      <c r="S507" t="str">
        <f t="shared" si="46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44"/>
        <v>41496.260648148149</v>
      </c>
      <c r="K508">
        <v>1373548520</v>
      </c>
      <c r="L508" s="9">
        <f t="shared" si="45"/>
        <v>41466.260648148149</v>
      </c>
      <c r="M508" t="b">
        <v>0</v>
      </c>
      <c r="N508">
        <v>1</v>
      </c>
      <c r="O508" t="b">
        <v>0</v>
      </c>
      <c r="P508" t="s">
        <v>8270</v>
      </c>
      <c r="Q508">
        <f t="shared" si="42"/>
        <v>0</v>
      </c>
      <c r="R508">
        <f t="shared" si="43"/>
        <v>250</v>
      </c>
      <c r="S508" t="str">
        <f t="shared" si="46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44"/>
        <v>41201.667326388888</v>
      </c>
      <c r="K509">
        <v>1346799657</v>
      </c>
      <c r="L509" s="9">
        <f t="shared" si="45"/>
        <v>41156.667326388888</v>
      </c>
      <c r="M509" t="b">
        <v>0</v>
      </c>
      <c r="N509">
        <v>10</v>
      </c>
      <c r="O509" t="b">
        <v>0</v>
      </c>
      <c r="P509" t="s">
        <v>8270</v>
      </c>
      <c r="Q509">
        <f t="shared" si="42"/>
        <v>3</v>
      </c>
      <c r="R509">
        <f t="shared" si="43"/>
        <v>64</v>
      </c>
      <c r="S509" t="str">
        <f t="shared" si="46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44"/>
        <v>41054.301388888889</v>
      </c>
      <c r="K510">
        <v>1332808501</v>
      </c>
      <c r="L510" s="9">
        <f t="shared" si="45"/>
        <v>40994.732650462967</v>
      </c>
      <c r="M510" t="b">
        <v>0</v>
      </c>
      <c r="N510">
        <v>3</v>
      </c>
      <c r="O510" t="b">
        <v>0</v>
      </c>
      <c r="P510" t="s">
        <v>8270</v>
      </c>
      <c r="Q510">
        <f t="shared" si="42"/>
        <v>1</v>
      </c>
      <c r="R510">
        <f t="shared" si="43"/>
        <v>133.33000000000001</v>
      </c>
      <c r="S510" t="str">
        <f t="shared" si="46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44"/>
        <v>42183.339930555558</v>
      </c>
      <c r="K511">
        <v>1432912170</v>
      </c>
      <c r="L511" s="9">
        <f t="shared" si="45"/>
        <v>42153.339930555558</v>
      </c>
      <c r="M511" t="b">
        <v>0</v>
      </c>
      <c r="N511">
        <v>1</v>
      </c>
      <c r="O511" t="b">
        <v>0</v>
      </c>
      <c r="P511" t="s">
        <v>8270</v>
      </c>
      <c r="Q511">
        <f t="shared" si="42"/>
        <v>0</v>
      </c>
      <c r="R511">
        <f t="shared" si="43"/>
        <v>10</v>
      </c>
      <c r="S511" t="str">
        <f t="shared" si="46"/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44"/>
        <v>42429.884710648148</v>
      </c>
      <c r="K512">
        <v>1454213639</v>
      </c>
      <c r="L512" s="9">
        <f t="shared" si="45"/>
        <v>42399.884710648148</v>
      </c>
      <c r="M512" t="b">
        <v>0</v>
      </c>
      <c r="N512">
        <v>0</v>
      </c>
      <c r="O512" t="b">
        <v>0</v>
      </c>
      <c r="P512" t="s">
        <v>8270</v>
      </c>
      <c r="Q512">
        <f t="shared" si="42"/>
        <v>0</v>
      </c>
      <c r="R512" t="e">
        <f t="shared" si="43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44"/>
        <v>41369.969699074078</v>
      </c>
      <c r="K513">
        <v>1362640582</v>
      </c>
      <c r="L513" s="9">
        <f t="shared" si="45"/>
        <v>41340.011365740742</v>
      </c>
      <c r="M513" t="b">
        <v>0</v>
      </c>
      <c r="N513">
        <v>5</v>
      </c>
      <c r="O513" t="b">
        <v>0</v>
      </c>
      <c r="P513" t="s">
        <v>8270</v>
      </c>
      <c r="Q513">
        <f t="shared" si="42"/>
        <v>3</v>
      </c>
      <c r="R513">
        <f t="shared" si="43"/>
        <v>30</v>
      </c>
      <c r="S513" t="str">
        <f t="shared" si="46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44"/>
        <v>42694.492210648146</v>
      </c>
      <c r="K514">
        <v>1475776127</v>
      </c>
      <c r="L514" s="9">
        <f t="shared" si="45"/>
        <v>42649.450543981489</v>
      </c>
      <c r="M514" t="b">
        <v>0</v>
      </c>
      <c r="N514">
        <v>2</v>
      </c>
      <c r="O514" t="b">
        <v>0</v>
      </c>
      <c r="P514" t="s">
        <v>8270</v>
      </c>
      <c r="Q514">
        <f t="shared" ref="Q514:Q577" si="48">ROUND((E514/D514*100),0)</f>
        <v>0</v>
      </c>
      <c r="R514">
        <f t="shared" ref="R514:R577" si="49">ROUND(E514/N514,2)</f>
        <v>5.5</v>
      </c>
      <c r="S514" t="str">
        <f t="shared" si="46"/>
        <v>film &amp; video</v>
      </c>
      <c r="T514" t="str">
        <f t="shared" si="47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50">(((I515/60)/60)/24)+DATE(1970,1,1)+(-7/24)</f>
        <v>42597.000000000007</v>
      </c>
      <c r="K515">
        <v>1467387705</v>
      </c>
      <c r="L515" s="9">
        <f t="shared" ref="L515:L578" si="51">(((K515/60)/60)/24)+DATE(1970,1,1)+(-7/24)</f>
        <v>42552.362326388895</v>
      </c>
      <c r="M515" t="b">
        <v>0</v>
      </c>
      <c r="N515">
        <v>68</v>
      </c>
      <c r="O515" t="b">
        <v>0</v>
      </c>
      <c r="P515" t="s">
        <v>8270</v>
      </c>
      <c r="Q515">
        <f t="shared" si="48"/>
        <v>14</v>
      </c>
      <c r="R515">
        <f t="shared" si="49"/>
        <v>102.38</v>
      </c>
      <c r="S515" t="str">
        <f t="shared" ref="S515:S578" si="52">LEFT(P515,SEARCH("/",P515,1)-1)</f>
        <v>film &amp; video</v>
      </c>
      <c r="T515" t="str">
        <f t="shared" ref="T515:T578" si="53">RIGHT(P515,LEN(P515)-SEARCH("/",P515,1))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50"/>
        <v>41860.32230324074</v>
      </c>
      <c r="K516">
        <v>1405003447</v>
      </c>
      <c r="L516" s="9">
        <f t="shared" si="51"/>
        <v>41830.32230324074</v>
      </c>
      <c r="M516" t="b">
        <v>0</v>
      </c>
      <c r="N516">
        <v>3</v>
      </c>
      <c r="O516" t="b">
        <v>0</v>
      </c>
      <c r="P516" t="s">
        <v>8270</v>
      </c>
      <c r="Q516">
        <f t="shared" si="48"/>
        <v>3</v>
      </c>
      <c r="R516">
        <f t="shared" si="49"/>
        <v>16.670000000000002</v>
      </c>
      <c r="S516" t="str">
        <f t="shared" si="52"/>
        <v>film &amp; video</v>
      </c>
      <c r="T516" t="str">
        <f t="shared" si="53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50"/>
        <v>42367.19908564815</v>
      </c>
      <c r="K517">
        <v>1447933601</v>
      </c>
      <c r="L517" s="9">
        <f t="shared" si="51"/>
        <v>42327.19908564815</v>
      </c>
      <c r="M517" t="b">
        <v>0</v>
      </c>
      <c r="N517">
        <v>34</v>
      </c>
      <c r="O517" t="b">
        <v>0</v>
      </c>
      <c r="P517" t="s">
        <v>8270</v>
      </c>
      <c r="Q517">
        <f t="shared" si="48"/>
        <v>25</v>
      </c>
      <c r="R517">
        <f t="shared" si="49"/>
        <v>725.03</v>
      </c>
      <c r="S517" t="str">
        <f t="shared" si="52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50"/>
        <v>42151.487037037041</v>
      </c>
      <c r="K518">
        <v>1427568080</v>
      </c>
      <c r="L518" s="9">
        <f t="shared" si="51"/>
        <v>42091.487037037041</v>
      </c>
      <c r="M518" t="b">
        <v>0</v>
      </c>
      <c r="N518">
        <v>0</v>
      </c>
      <c r="O518" t="b">
        <v>0</v>
      </c>
      <c r="P518" t="s">
        <v>8270</v>
      </c>
      <c r="Q518">
        <f t="shared" si="48"/>
        <v>0</v>
      </c>
      <c r="R518" t="e">
        <f t="shared" si="49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50"/>
        <v>42768.323622685188</v>
      </c>
      <c r="K519">
        <v>1483454761</v>
      </c>
      <c r="L519" s="9">
        <f t="shared" si="51"/>
        <v>42738.323622685188</v>
      </c>
      <c r="M519" t="b">
        <v>0</v>
      </c>
      <c r="N519">
        <v>3</v>
      </c>
      <c r="O519" t="b">
        <v>0</v>
      </c>
      <c r="P519" t="s">
        <v>8270</v>
      </c>
      <c r="Q519">
        <f t="shared" si="48"/>
        <v>1</v>
      </c>
      <c r="R519">
        <f t="shared" si="49"/>
        <v>68.33</v>
      </c>
      <c r="S519" t="str">
        <f t="shared" si="52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50"/>
        <v>42253.323611111111</v>
      </c>
      <c r="K520">
        <v>1438958824</v>
      </c>
      <c r="L520" s="9">
        <f t="shared" si="51"/>
        <v>42223.32435185185</v>
      </c>
      <c r="M520" t="b">
        <v>0</v>
      </c>
      <c r="N520">
        <v>0</v>
      </c>
      <c r="O520" t="b">
        <v>0</v>
      </c>
      <c r="P520" t="s">
        <v>8270</v>
      </c>
      <c r="Q520">
        <f t="shared" si="48"/>
        <v>0</v>
      </c>
      <c r="R520" t="e">
        <f t="shared" si="49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50"/>
        <v>41248.099780092598</v>
      </c>
      <c r="K521">
        <v>1352107421</v>
      </c>
      <c r="L521" s="9">
        <f t="shared" si="51"/>
        <v>41218.099780092598</v>
      </c>
      <c r="M521" t="b">
        <v>0</v>
      </c>
      <c r="N521">
        <v>70</v>
      </c>
      <c r="O521" t="b">
        <v>0</v>
      </c>
      <c r="P521" t="s">
        <v>8270</v>
      </c>
      <c r="Q521">
        <f t="shared" si="48"/>
        <v>23</v>
      </c>
      <c r="R521">
        <f t="shared" si="49"/>
        <v>39.229999999999997</v>
      </c>
      <c r="S521" t="str">
        <f t="shared" si="52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50"/>
        <v>42348.410428240742</v>
      </c>
      <c r="K522">
        <v>1447174261</v>
      </c>
      <c r="L522" s="9">
        <f t="shared" si="51"/>
        <v>42318.410428240742</v>
      </c>
      <c r="M522" t="b">
        <v>0</v>
      </c>
      <c r="N522">
        <v>34</v>
      </c>
      <c r="O522" t="b">
        <v>1</v>
      </c>
      <c r="P522" t="s">
        <v>8271</v>
      </c>
      <c r="Q522">
        <f t="shared" si="48"/>
        <v>102</v>
      </c>
      <c r="R522">
        <f t="shared" si="49"/>
        <v>150.15</v>
      </c>
      <c r="S522" t="str">
        <f t="shared" si="52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50"/>
        <v>42674.915972222225</v>
      </c>
      <c r="K523">
        <v>1475460819</v>
      </c>
      <c r="L523" s="9">
        <f t="shared" si="51"/>
        <v>42645.801145833335</v>
      </c>
      <c r="M523" t="b">
        <v>0</v>
      </c>
      <c r="N523">
        <v>56</v>
      </c>
      <c r="O523" t="b">
        <v>1</v>
      </c>
      <c r="P523" t="s">
        <v>8271</v>
      </c>
      <c r="Q523">
        <f t="shared" si="48"/>
        <v>105</v>
      </c>
      <c r="R523">
        <f t="shared" si="49"/>
        <v>93.43</v>
      </c>
      <c r="S523" t="str">
        <f t="shared" si="52"/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50"/>
        <v>42449.707465277781</v>
      </c>
      <c r="K524">
        <v>1456793925</v>
      </c>
      <c r="L524" s="9">
        <f t="shared" si="51"/>
        <v>42429.749131944445</v>
      </c>
      <c r="M524" t="b">
        <v>0</v>
      </c>
      <c r="N524">
        <v>31</v>
      </c>
      <c r="O524" t="b">
        <v>1</v>
      </c>
      <c r="P524" t="s">
        <v>8271</v>
      </c>
      <c r="Q524">
        <f t="shared" si="48"/>
        <v>115</v>
      </c>
      <c r="R524">
        <f t="shared" si="49"/>
        <v>110.97</v>
      </c>
      <c r="S524" t="str">
        <f t="shared" si="52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50"/>
        <v>42267.841157407405</v>
      </c>
      <c r="K525">
        <v>1440213076</v>
      </c>
      <c r="L525" s="9">
        <f t="shared" si="51"/>
        <v>42237.841157407405</v>
      </c>
      <c r="M525" t="b">
        <v>0</v>
      </c>
      <c r="N525">
        <v>84</v>
      </c>
      <c r="O525" t="b">
        <v>1</v>
      </c>
      <c r="P525" t="s">
        <v>8271</v>
      </c>
      <c r="Q525">
        <f t="shared" si="48"/>
        <v>121</v>
      </c>
      <c r="R525">
        <f t="shared" si="49"/>
        <v>71.790000000000006</v>
      </c>
      <c r="S525" t="str">
        <f t="shared" si="52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50"/>
        <v>42522.425567129634</v>
      </c>
      <c r="K526">
        <v>1462209169</v>
      </c>
      <c r="L526" s="9">
        <f t="shared" si="51"/>
        <v>42492.425567129634</v>
      </c>
      <c r="M526" t="b">
        <v>0</v>
      </c>
      <c r="N526">
        <v>130</v>
      </c>
      <c r="O526" t="b">
        <v>1</v>
      </c>
      <c r="P526" t="s">
        <v>8271</v>
      </c>
      <c r="Q526">
        <f t="shared" si="48"/>
        <v>109</v>
      </c>
      <c r="R526">
        <f t="shared" si="49"/>
        <v>29.26</v>
      </c>
      <c r="S526" t="str">
        <f t="shared" si="52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50"/>
        <v>41895.109270833338</v>
      </c>
      <c r="K527">
        <v>1406713041</v>
      </c>
      <c r="L527" s="9">
        <f t="shared" si="51"/>
        <v>41850.109270833338</v>
      </c>
      <c r="M527" t="b">
        <v>0</v>
      </c>
      <c r="N527">
        <v>12</v>
      </c>
      <c r="O527" t="b">
        <v>1</v>
      </c>
      <c r="P527" t="s">
        <v>8271</v>
      </c>
      <c r="Q527">
        <f t="shared" si="48"/>
        <v>100</v>
      </c>
      <c r="R527">
        <f t="shared" si="49"/>
        <v>1000</v>
      </c>
      <c r="S527" t="str">
        <f t="shared" si="52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50"/>
        <v>42223.416666666664</v>
      </c>
      <c r="K528">
        <v>1436278344</v>
      </c>
      <c r="L528" s="9">
        <f t="shared" si="51"/>
        <v>42192.30027777778</v>
      </c>
      <c r="M528" t="b">
        <v>0</v>
      </c>
      <c r="N528">
        <v>23</v>
      </c>
      <c r="O528" t="b">
        <v>1</v>
      </c>
      <c r="P528" t="s">
        <v>8271</v>
      </c>
      <c r="Q528">
        <f t="shared" si="48"/>
        <v>114</v>
      </c>
      <c r="R528">
        <f t="shared" si="49"/>
        <v>74.349999999999994</v>
      </c>
      <c r="S528" t="str">
        <f t="shared" si="52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50"/>
        <v>42783.378472222226</v>
      </c>
      <c r="K529">
        <v>1484715366</v>
      </c>
      <c r="L529" s="9">
        <f t="shared" si="51"/>
        <v>42752.913958333338</v>
      </c>
      <c r="M529" t="b">
        <v>0</v>
      </c>
      <c r="N529">
        <v>158</v>
      </c>
      <c r="O529" t="b">
        <v>1</v>
      </c>
      <c r="P529" t="s">
        <v>8271</v>
      </c>
      <c r="Q529">
        <f t="shared" si="48"/>
        <v>101</v>
      </c>
      <c r="R529">
        <f t="shared" si="49"/>
        <v>63.83</v>
      </c>
      <c r="S529" t="str">
        <f t="shared" si="52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50"/>
        <v>42176.597222222226</v>
      </c>
      <c r="K530">
        <v>1433109907</v>
      </c>
      <c r="L530" s="9">
        <f t="shared" si="51"/>
        <v>42155.628553240742</v>
      </c>
      <c r="M530" t="b">
        <v>0</v>
      </c>
      <c r="N530">
        <v>30</v>
      </c>
      <c r="O530" t="b">
        <v>1</v>
      </c>
      <c r="P530" t="s">
        <v>8271</v>
      </c>
      <c r="Q530">
        <f t="shared" si="48"/>
        <v>116</v>
      </c>
      <c r="R530">
        <f t="shared" si="49"/>
        <v>44.33</v>
      </c>
      <c r="S530" t="str">
        <f t="shared" si="52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50"/>
        <v>42745.916666666664</v>
      </c>
      <c r="K531">
        <v>1482281094</v>
      </c>
      <c r="L531" s="9">
        <f t="shared" si="51"/>
        <v>42724.73951388889</v>
      </c>
      <c r="M531" t="b">
        <v>0</v>
      </c>
      <c r="N531">
        <v>18</v>
      </c>
      <c r="O531" t="b">
        <v>1</v>
      </c>
      <c r="P531" t="s">
        <v>8271</v>
      </c>
      <c r="Q531">
        <f t="shared" si="48"/>
        <v>130</v>
      </c>
      <c r="R531">
        <f t="shared" si="49"/>
        <v>86.94</v>
      </c>
      <c r="S531" t="str">
        <f t="shared" si="52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50"/>
        <v>42178.791666666664</v>
      </c>
      <c r="K532">
        <v>1433254268</v>
      </c>
      <c r="L532" s="9">
        <f t="shared" si="51"/>
        <v>42157.299398148149</v>
      </c>
      <c r="M532" t="b">
        <v>0</v>
      </c>
      <c r="N532">
        <v>29</v>
      </c>
      <c r="O532" t="b">
        <v>1</v>
      </c>
      <c r="P532" t="s">
        <v>8271</v>
      </c>
      <c r="Q532">
        <f t="shared" si="48"/>
        <v>108</v>
      </c>
      <c r="R532">
        <f t="shared" si="49"/>
        <v>126.55</v>
      </c>
      <c r="S532" t="str">
        <f t="shared" si="52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50"/>
        <v>42720.999305555561</v>
      </c>
      <c r="K533">
        <v>1478050429</v>
      </c>
      <c r="L533" s="9">
        <f t="shared" si="51"/>
        <v>42675.7734837963</v>
      </c>
      <c r="M533" t="b">
        <v>0</v>
      </c>
      <c r="N533">
        <v>31</v>
      </c>
      <c r="O533" t="b">
        <v>1</v>
      </c>
      <c r="P533" t="s">
        <v>8271</v>
      </c>
      <c r="Q533">
        <f t="shared" si="48"/>
        <v>100</v>
      </c>
      <c r="R533">
        <f t="shared" si="49"/>
        <v>129.03</v>
      </c>
      <c r="S533" t="str">
        <f t="shared" si="52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50"/>
        <v>42502.715370370373</v>
      </c>
      <c r="K534">
        <v>1460506208</v>
      </c>
      <c r="L534" s="9">
        <f t="shared" si="51"/>
        <v>42472.715370370373</v>
      </c>
      <c r="M534" t="b">
        <v>0</v>
      </c>
      <c r="N534">
        <v>173</v>
      </c>
      <c r="O534" t="b">
        <v>1</v>
      </c>
      <c r="P534" t="s">
        <v>8271</v>
      </c>
      <c r="Q534">
        <f t="shared" si="48"/>
        <v>123</v>
      </c>
      <c r="R534">
        <f t="shared" si="49"/>
        <v>71.239999999999995</v>
      </c>
      <c r="S534" t="str">
        <f t="shared" si="52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50"/>
        <v>42506.143113425926</v>
      </c>
      <c r="K535">
        <v>1461320765</v>
      </c>
      <c r="L535" s="9">
        <f t="shared" si="51"/>
        <v>42482.143113425926</v>
      </c>
      <c r="M535" t="b">
        <v>0</v>
      </c>
      <c r="N535">
        <v>17</v>
      </c>
      <c r="O535" t="b">
        <v>1</v>
      </c>
      <c r="P535" t="s">
        <v>8271</v>
      </c>
      <c r="Q535">
        <f t="shared" si="48"/>
        <v>100</v>
      </c>
      <c r="R535">
        <f t="shared" si="49"/>
        <v>117.88</v>
      </c>
      <c r="S535" t="str">
        <f t="shared" si="52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50"/>
        <v>42309.666666666664</v>
      </c>
      <c r="K536">
        <v>1443036470</v>
      </c>
      <c r="L536" s="9">
        <f t="shared" si="51"/>
        <v>42270.519328703704</v>
      </c>
      <c r="M536" t="b">
        <v>0</v>
      </c>
      <c r="N536">
        <v>48</v>
      </c>
      <c r="O536" t="b">
        <v>1</v>
      </c>
      <c r="P536" t="s">
        <v>8271</v>
      </c>
      <c r="Q536">
        <f t="shared" si="48"/>
        <v>105</v>
      </c>
      <c r="R536">
        <f t="shared" si="49"/>
        <v>327.08</v>
      </c>
      <c r="S536" t="str">
        <f t="shared" si="52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50"/>
        <v>42741.253530092588</v>
      </c>
      <c r="K537">
        <v>1481115905</v>
      </c>
      <c r="L537" s="9">
        <f t="shared" si="51"/>
        <v>42711.253530092588</v>
      </c>
      <c r="M537" t="b">
        <v>0</v>
      </c>
      <c r="N537">
        <v>59</v>
      </c>
      <c r="O537" t="b">
        <v>1</v>
      </c>
      <c r="P537" t="s">
        <v>8271</v>
      </c>
      <c r="Q537">
        <f t="shared" si="48"/>
        <v>103</v>
      </c>
      <c r="R537">
        <f t="shared" si="49"/>
        <v>34.75</v>
      </c>
      <c r="S537" t="str">
        <f t="shared" si="52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50"/>
        <v>42219.458333333336</v>
      </c>
      <c r="K538">
        <v>1435133807</v>
      </c>
      <c r="L538" s="9">
        <f t="shared" si="51"/>
        <v>42179.053321759267</v>
      </c>
      <c r="M538" t="b">
        <v>0</v>
      </c>
      <c r="N538">
        <v>39</v>
      </c>
      <c r="O538" t="b">
        <v>1</v>
      </c>
      <c r="P538" t="s">
        <v>8271</v>
      </c>
      <c r="Q538">
        <f t="shared" si="48"/>
        <v>118</v>
      </c>
      <c r="R538">
        <f t="shared" si="49"/>
        <v>100.06</v>
      </c>
      <c r="S538" t="str">
        <f t="shared" si="52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50"/>
        <v>42312.518414351849</v>
      </c>
      <c r="K539">
        <v>1444069591</v>
      </c>
      <c r="L539" s="9">
        <f t="shared" si="51"/>
        <v>42282.476747685192</v>
      </c>
      <c r="M539" t="b">
        <v>0</v>
      </c>
      <c r="N539">
        <v>59</v>
      </c>
      <c r="O539" t="b">
        <v>1</v>
      </c>
      <c r="P539" t="s">
        <v>8271</v>
      </c>
      <c r="Q539">
        <f t="shared" si="48"/>
        <v>121</v>
      </c>
      <c r="R539">
        <f t="shared" si="49"/>
        <v>40.85</v>
      </c>
      <c r="S539" t="str">
        <f t="shared" si="52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50"/>
        <v>42503.50304398148</v>
      </c>
      <c r="K540">
        <v>1460574263</v>
      </c>
      <c r="L540" s="9">
        <f t="shared" si="51"/>
        <v>42473.50304398148</v>
      </c>
      <c r="M540" t="b">
        <v>0</v>
      </c>
      <c r="N540">
        <v>60</v>
      </c>
      <c r="O540" t="b">
        <v>1</v>
      </c>
      <c r="P540" t="s">
        <v>8271</v>
      </c>
      <c r="Q540">
        <f t="shared" si="48"/>
        <v>302</v>
      </c>
      <c r="R540">
        <f t="shared" si="49"/>
        <v>252.02</v>
      </c>
      <c r="S540" t="str">
        <f t="shared" si="52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50"/>
        <v>42555.758182870377</v>
      </c>
      <c r="K541">
        <v>1465866707</v>
      </c>
      <c r="L541" s="9">
        <f t="shared" si="51"/>
        <v>42534.758182870377</v>
      </c>
      <c r="M541" t="b">
        <v>0</v>
      </c>
      <c r="N541">
        <v>20</v>
      </c>
      <c r="O541" t="b">
        <v>1</v>
      </c>
      <c r="P541" t="s">
        <v>8271</v>
      </c>
      <c r="Q541">
        <f t="shared" si="48"/>
        <v>101</v>
      </c>
      <c r="R541">
        <f t="shared" si="49"/>
        <v>25.16</v>
      </c>
      <c r="S541" t="str">
        <f t="shared" si="52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50"/>
        <v>42039.52553240741</v>
      </c>
      <c r="K542">
        <v>1420486606</v>
      </c>
      <c r="L542" s="9">
        <f t="shared" si="51"/>
        <v>42009.52553240741</v>
      </c>
      <c r="M542" t="b">
        <v>0</v>
      </c>
      <c r="N542">
        <v>1</v>
      </c>
      <c r="O542" t="b">
        <v>0</v>
      </c>
      <c r="P542" t="s">
        <v>8272</v>
      </c>
      <c r="Q542">
        <f t="shared" si="48"/>
        <v>0</v>
      </c>
      <c r="R542">
        <f t="shared" si="49"/>
        <v>1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50"/>
        <v>42305.755023148151</v>
      </c>
      <c r="K543">
        <v>1443488834</v>
      </c>
      <c r="L543" s="9">
        <f t="shared" si="51"/>
        <v>42275.755023148151</v>
      </c>
      <c r="M543" t="b">
        <v>0</v>
      </c>
      <c r="N543">
        <v>1</v>
      </c>
      <c r="O543" t="b">
        <v>0</v>
      </c>
      <c r="P543" t="s">
        <v>8272</v>
      </c>
      <c r="Q543">
        <f t="shared" si="48"/>
        <v>1</v>
      </c>
      <c r="R543">
        <f t="shared" si="49"/>
        <v>25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50"/>
        <v>42493.404120370375</v>
      </c>
      <c r="K544">
        <v>1457113316</v>
      </c>
      <c r="L544" s="9">
        <f t="shared" si="51"/>
        <v>42433.445787037039</v>
      </c>
      <c r="M544" t="b">
        <v>0</v>
      </c>
      <c r="N544">
        <v>1</v>
      </c>
      <c r="O544" t="b">
        <v>0</v>
      </c>
      <c r="P544" t="s">
        <v>8272</v>
      </c>
      <c r="Q544">
        <f t="shared" si="48"/>
        <v>0</v>
      </c>
      <c r="R544">
        <f t="shared" si="49"/>
        <v>1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50"/>
        <v>41943.800486111111</v>
      </c>
      <c r="K545">
        <v>1412215962</v>
      </c>
      <c r="L545" s="9">
        <f t="shared" si="51"/>
        <v>41913.800486111111</v>
      </c>
      <c r="M545" t="b">
        <v>0</v>
      </c>
      <c r="N545">
        <v>2</v>
      </c>
      <c r="O545" t="b">
        <v>0</v>
      </c>
      <c r="P545" t="s">
        <v>8272</v>
      </c>
      <c r="Q545">
        <f t="shared" si="48"/>
        <v>0</v>
      </c>
      <c r="R545">
        <f t="shared" si="49"/>
        <v>35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50"/>
        <v>42555.365277777782</v>
      </c>
      <c r="K546">
        <v>1465055160</v>
      </c>
      <c r="L546" s="9">
        <f t="shared" si="51"/>
        <v>42525.365277777782</v>
      </c>
      <c r="M546" t="b">
        <v>0</v>
      </c>
      <c r="N546">
        <v>2</v>
      </c>
      <c r="O546" t="b">
        <v>0</v>
      </c>
      <c r="P546" t="s">
        <v>8272</v>
      </c>
      <c r="Q546">
        <f t="shared" si="48"/>
        <v>1</v>
      </c>
      <c r="R546">
        <f t="shared" si="49"/>
        <v>3</v>
      </c>
      <c r="S546" t="str">
        <f t="shared" si="52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50"/>
        <v>42323.342465277783</v>
      </c>
      <c r="K547">
        <v>1444140789</v>
      </c>
      <c r="L547" s="9">
        <f t="shared" si="51"/>
        <v>42283.300798611112</v>
      </c>
      <c r="M547" t="b">
        <v>0</v>
      </c>
      <c r="N547">
        <v>34</v>
      </c>
      <c r="O547" t="b">
        <v>0</v>
      </c>
      <c r="P547" t="s">
        <v>8272</v>
      </c>
      <c r="Q547">
        <f t="shared" si="48"/>
        <v>27</v>
      </c>
      <c r="R547">
        <f t="shared" si="49"/>
        <v>402.71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50"/>
        <v>42294.376331018524</v>
      </c>
      <c r="K548">
        <v>1441209715</v>
      </c>
      <c r="L548" s="9">
        <f t="shared" si="51"/>
        <v>42249.376331018524</v>
      </c>
      <c r="M548" t="b">
        <v>0</v>
      </c>
      <c r="N548">
        <v>2</v>
      </c>
      <c r="O548" t="b">
        <v>0</v>
      </c>
      <c r="P548" t="s">
        <v>8272</v>
      </c>
      <c r="Q548">
        <f t="shared" si="48"/>
        <v>0</v>
      </c>
      <c r="R548">
        <f t="shared" si="49"/>
        <v>26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50"/>
        <v>42410.404675925929</v>
      </c>
      <c r="K549">
        <v>1452530564</v>
      </c>
      <c r="L549" s="9">
        <f t="shared" si="51"/>
        <v>42380.404675925929</v>
      </c>
      <c r="M549" t="b">
        <v>0</v>
      </c>
      <c r="N549">
        <v>0</v>
      </c>
      <c r="O549" t="b">
        <v>0</v>
      </c>
      <c r="P549" t="s">
        <v>8272</v>
      </c>
      <c r="Q549">
        <f t="shared" si="48"/>
        <v>0</v>
      </c>
      <c r="R549" t="e">
        <f t="shared" si="49"/>
        <v>#DIV/0!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50"/>
        <v>42306.611666666671</v>
      </c>
      <c r="K550">
        <v>1443562848</v>
      </c>
      <c r="L550" s="9">
        <f t="shared" si="51"/>
        <v>42276.611666666671</v>
      </c>
      <c r="M550" t="b">
        <v>0</v>
      </c>
      <c r="N550">
        <v>1</v>
      </c>
      <c r="O550" t="b">
        <v>0</v>
      </c>
      <c r="P550" t="s">
        <v>8272</v>
      </c>
      <c r="Q550">
        <f t="shared" si="48"/>
        <v>0</v>
      </c>
      <c r="R550">
        <f t="shared" si="49"/>
        <v>9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50"/>
        <v>42193.34516203704</v>
      </c>
      <c r="K551">
        <v>1433776622</v>
      </c>
      <c r="L551" s="9">
        <f t="shared" si="51"/>
        <v>42163.34516203704</v>
      </c>
      <c r="M551" t="b">
        <v>0</v>
      </c>
      <c r="N551">
        <v>8</v>
      </c>
      <c r="O551" t="b">
        <v>0</v>
      </c>
      <c r="P551" t="s">
        <v>8272</v>
      </c>
      <c r="Q551">
        <f t="shared" si="48"/>
        <v>3</v>
      </c>
      <c r="R551">
        <f t="shared" si="49"/>
        <v>8.5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50"/>
        <v>42765.916666666664</v>
      </c>
      <c r="K552">
        <v>1484756245</v>
      </c>
      <c r="L552" s="9">
        <f t="shared" si="51"/>
        <v>42753.387094907412</v>
      </c>
      <c r="M552" t="b">
        <v>0</v>
      </c>
      <c r="N552">
        <v>4</v>
      </c>
      <c r="O552" t="b">
        <v>0</v>
      </c>
      <c r="P552" t="s">
        <v>8272</v>
      </c>
      <c r="Q552">
        <f t="shared" si="48"/>
        <v>1</v>
      </c>
      <c r="R552">
        <f t="shared" si="49"/>
        <v>8.75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50"/>
        <v>42217.453472222223</v>
      </c>
      <c r="K553">
        <v>1434609424</v>
      </c>
      <c r="L553" s="9">
        <f t="shared" si="51"/>
        <v>42172.984074074076</v>
      </c>
      <c r="M553" t="b">
        <v>0</v>
      </c>
      <c r="N553">
        <v>28</v>
      </c>
      <c r="O553" t="b">
        <v>0</v>
      </c>
      <c r="P553" t="s">
        <v>8272</v>
      </c>
      <c r="Q553">
        <f t="shared" si="48"/>
        <v>5</v>
      </c>
      <c r="R553">
        <f t="shared" si="49"/>
        <v>135.04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50"/>
        <v>42378.325185185189</v>
      </c>
      <c r="K554">
        <v>1447166896</v>
      </c>
      <c r="L554" s="9">
        <f t="shared" si="51"/>
        <v>42318.325185185189</v>
      </c>
      <c r="M554" t="b">
        <v>0</v>
      </c>
      <c r="N554">
        <v>0</v>
      </c>
      <c r="O554" t="b">
        <v>0</v>
      </c>
      <c r="P554" t="s">
        <v>8272</v>
      </c>
      <c r="Q554">
        <f t="shared" si="48"/>
        <v>0</v>
      </c>
      <c r="R554" t="e">
        <f t="shared" si="49"/>
        <v>#DIV/0!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50"/>
        <v>41957.46980324074</v>
      </c>
      <c r="K555">
        <v>1413393391</v>
      </c>
      <c r="L555" s="9">
        <f t="shared" si="51"/>
        <v>41927.428136574075</v>
      </c>
      <c r="M555" t="b">
        <v>0</v>
      </c>
      <c r="N555">
        <v>6</v>
      </c>
      <c r="O555" t="b">
        <v>0</v>
      </c>
      <c r="P555" t="s">
        <v>8272</v>
      </c>
      <c r="Q555">
        <f t="shared" si="48"/>
        <v>0</v>
      </c>
      <c r="R555">
        <f t="shared" si="49"/>
        <v>20.5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50"/>
        <v>41931.393194444448</v>
      </c>
      <c r="K556">
        <v>1411143972</v>
      </c>
      <c r="L556" s="9">
        <f t="shared" si="51"/>
        <v>41901.393194444448</v>
      </c>
      <c r="M556" t="b">
        <v>0</v>
      </c>
      <c r="N556">
        <v>22</v>
      </c>
      <c r="O556" t="b">
        <v>0</v>
      </c>
      <c r="P556" t="s">
        <v>8272</v>
      </c>
      <c r="Q556">
        <f t="shared" si="48"/>
        <v>37</v>
      </c>
      <c r="R556">
        <f t="shared" si="49"/>
        <v>64.36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50"/>
        <v>42533.061840277784</v>
      </c>
      <c r="K557">
        <v>1463128143</v>
      </c>
      <c r="L557" s="9">
        <f t="shared" si="51"/>
        <v>42503.061840277784</v>
      </c>
      <c r="M557" t="b">
        <v>0</v>
      </c>
      <c r="N557">
        <v>0</v>
      </c>
      <c r="O557" t="b">
        <v>0</v>
      </c>
      <c r="P557" t="s">
        <v>8272</v>
      </c>
      <c r="Q557">
        <f t="shared" si="48"/>
        <v>0</v>
      </c>
      <c r="R557" t="e">
        <f t="shared" si="49"/>
        <v>#DIV/0!</v>
      </c>
      <c r="S557" t="str">
        <f t="shared" si="52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50"/>
        <v>42375.568483796298</v>
      </c>
      <c r="K558">
        <v>1449520717</v>
      </c>
      <c r="L558" s="9">
        <f t="shared" si="51"/>
        <v>42345.568483796298</v>
      </c>
      <c r="M558" t="b">
        <v>0</v>
      </c>
      <c r="N558">
        <v>1</v>
      </c>
      <c r="O558" t="b">
        <v>0</v>
      </c>
      <c r="P558" t="s">
        <v>8272</v>
      </c>
      <c r="Q558">
        <f t="shared" si="48"/>
        <v>3</v>
      </c>
      <c r="R558">
        <f t="shared" si="49"/>
        <v>200</v>
      </c>
      <c r="S558" t="str">
        <f t="shared" si="52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50"/>
        <v>42706.692164351851</v>
      </c>
      <c r="K559">
        <v>1478126203</v>
      </c>
      <c r="L559" s="9">
        <f t="shared" si="51"/>
        <v>42676.650497685187</v>
      </c>
      <c r="M559" t="b">
        <v>0</v>
      </c>
      <c r="N559">
        <v>20</v>
      </c>
      <c r="O559" t="b">
        <v>0</v>
      </c>
      <c r="P559" t="s">
        <v>8272</v>
      </c>
      <c r="Q559">
        <f t="shared" si="48"/>
        <v>1</v>
      </c>
      <c r="R559">
        <f t="shared" si="49"/>
        <v>68.3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50"/>
        <v>42087.549826388895</v>
      </c>
      <c r="K560">
        <v>1424639505</v>
      </c>
      <c r="L560" s="9">
        <f t="shared" si="51"/>
        <v>42057.591493055559</v>
      </c>
      <c r="M560" t="b">
        <v>0</v>
      </c>
      <c r="N560">
        <v>0</v>
      </c>
      <c r="O560" t="b">
        <v>0</v>
      </c>
      <c r="P560" t="s">
        <v>8272</v>
      </c>
      <c r="Q560">
        <f t="shared" si="48"/>
        <v>0</v>
      </c>
      <c r="R560" t="e">
        <f t="shared" si="49"/>
        <v>#DIV/0!</v>
      </c>
      <c r="S560" t="str">
        <f t="shared" si="52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50"/>
        <v>42350.991435185184</v>
      </c>
      <c r="K561">
        <v>1447397260</v>
      </c>
      <c r="L561" s="9">
        <f t="shared" si="51"/>
        <v>42320.991435185184</v>
      </c>
      <c r="M561" t="b">
        <v>0</v>
      </c>
      <c r="N561">
        <v>1</v>
      </c>
      <c r="O561" t="b">
        <v>0</v>
      </c>
      <c r="P561" t="s">
        <v>8272</v>
      </c>
      <c r="Q561">
        <f t="shared" si="48"/>
        <v>0</v>
      </c>
      <c r="R561">
        <f t="shared" si="49"/>
        <v>50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50"/>
        <v>41990.479687500003</v>
      </c>
      <c r="K562">
        <v>1416249045</v>
      </c>
      <c r="L562" s="9">
        <f t="shared" si="51"/>
        <v>41960.479687500003</v>
      </c>
      <c r="M562" t="b">
        <v>0</v>
      </c>
      <c r="N562">
        <v>3</v>
      </c>
      <c r="O562" t="b">
        <v>0</v>
      </c>
      <c r="P562" t="s">
        <v>8272</v>
      </c>
      <c r="Q562">
        <f t="shared" si="48"/>
        <v>0</v>
      </c>
      <c r="R562">
        <f t="shared" si="49"/>
        <v>4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50"/>
        <v>42303.367048611115</v>
      </c>
      <c r="K563">
        <v>1442850513</v>
      </c>
      <c r="L563" s="9">
        <f t="shared" si="51"/>
        <v>42268.367048611115</v>
      </c>
      <c r="M563" t="b">
        <v>0</v>
      </c>
      <c r="N563">
        <v>2</v>
      </c>
      <c r="O563" t="b">
        <v>0</v>
      </c>
      <c r="P563" t="s">
        <v>8272</v>
      </c>
      <c r="Q563">
        <f t="shared" si="48"/>
        <v>0</v>
      </c>
      <c r="R563">
        <f t="shared" si="49"/>
        <v>27.5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50"/>
        <v>42722.097395833342</v>
      </c>
      <c r="K564">
        <v>1479460815</v>
      </c>
      <c r="L564" s="9">
        <f t="shared" si="51"/>
        <v>42692.097395833342</v>
      </c>
      <c r="M564" t="b">
        <v>0</v>
      </c>
      <c r="N564">
        <v>0</v>
      </c>
      <c r="O564" t="b">
        <v>0</v>
      </c>
      <c r="P564" t="s">
        <v>8272</v>
      </c>
      <c r="Q564">
        <f t="shared" si="48"/>
        <v>0</v>
      </c>
      <c r="R564" t="e">
        <f t="shared" si="49"/>
        <v>#DIV/0!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50"/>
        <v>42051.778321759259</v>
      </c>
      <c r="K565">
        <v>1421545247</v>
      </c>
      <c r="L565" s="9">
        <f t="shared" si="51"/>
        <v>42021.778321759259</v>
      </c>
      <c r="M565" t="b">
        <v>0</v>
      </c>
      <c r="N565">
        <v>2</v>
      </c>
      <c r="O565" t="b">
        <v>0</v>
      </c>
      <c r="P565" t="s">
        <v>8272</v>
      </c>
      <c r="Q565">
        <f t="shared" si="48"/>
        <v>0</v>
      </c>
      <c r="R565">
        <f t="shared" si="49"/>
        <v>34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50"/>
        <v>42441.651331018518</v>
      </c>
      <c r="K566">
        <v>1455230275</v>
      </c>
      <c r="L566" s="9">
        <f t="shared" si="51"/>
        <v>42411.651331018518</v>
      </c>
      <c r="M566" t="b">
        <v>0</v>
      </c>
      <c r="N566">
        <v>1</v>
      </c>
      <c r="O566" t="b">
        <v>0</v>
      </c>
      <c r="P566" t="s">
        <v>8272</v>
      </c>
      <c r="Q566">
        <f t="shared" si="48"/>
        <v>0</v>
      </c>
      <c r="R566">
        <f t="shared" si="49"/>
        <v>1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50"/>
        <v>42195.493622685193</v>
      </c>
      <c r="K567">
        <v>1433962249</v>
      </c>
      <c r="L567" s="9">
        <f t="shared" si="51"/>
        <v>42165.493622685193</v>
      </c>
      <c r="M567" t="b">
        <v>0</v>
      </c>
      <c r="N567">
        <v>0</v>
      </c>
      <c r="O567" t="b">
        <v>0</v>
      </c>
      <c r="P567" t="s">
        <v>8272</v>
      </c>
      <c r="Q567">
        <f t="shared" si="48"/>
        <v>0</v>
      </c>
      <c r="R567" t="e">
        <f t="shared" si="49"/>
        <v>#DIV/0!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50"/>
        <v>42565.392743055556</v>
      </c>
      <c r="K568">
        <v>1465921533</v>
      </c>
      <c r="L568" s="9">
        <f t="shared" si="51"/>
        <v>42535.392743055556</v>
      </c>
      <c r="M568" t="b">
        <v>0</v>
      </c>
      <c r="N568">
        <v>1</v>
      </c>
      <c r="O568" t="b">
        <v>0</v>
      </c>
      <c r="P568" t="s">
        <v>8272</v>
      </c>
      <c r="Q568">
        <f t="shared" si="48"/>
        <v>0</v>
      </c>
      <c r="R568">
        <f t="shared" si="49"/>
        <v>1</v>
      </c>
      <c r="S568" t="str">
        <f t="shared" si="52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50"/>
        <v>42005.550856481488</v>
      </c>
      <c r="K569">
        <v>1417551194</v>
      </c>
      <c r="L569" s="9">
        <f t="shared" si="51"/>
        <v>41975.550856481488</v>
      </c>
      <c r="M569" t="b">
        <v>0</v>
      </c>
      <c r="N569">
        <v>0</v>
      </c>
      <c r="O569" t="b">
        <v>0</v>
      </c>
      <c r="P569" t="s">
        <v>8272</v>
      </c>
      <c r="Q569">
        <f t="shared" si="48"/>
        <v>0</v>
      </c>
      <c r="R569" t="e">
        <f t="shared" si="49"/>
        <v>#DIV/0!</v>
      </c>
      <c r="S569" t="str">
        <f t="shared" si="52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50"/>
        <v>42385.166666666664</v>
      </c>
      <c r="K570">
        <v>1449785223</v>
      </c>
      <c r="L570" s="9">
        <f t="shared" si="51"/>
        <v>42348.629895833335</v>
      </c>
      <c r="M570" t="b">
        <v>0</v>
      </c>
      <c r="N570">
        <v>5</v>
      </c>
      <c r="O570" t="b">
        <v>0</v>
      </c>
      <c r="P570" t="s">
        <v>8272</v>
      </c>
      <c r="Q570">
        <f t="shared" si="48"/>
        <v>1</v>
      </c>
      <c r="R570">
        <f t="shared" si="49"/>
        <v>49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50"/>
        <v>42370.555694444447</v>
      </c>
      <c r="K571">
        <v>1449087612</v>
      </c>
      <c r="L571" s="9">
        <f t="shared" si="51"/>
        <v>42340.555694444447</v>
      </c>
      <c r="M571" t="b">
        <v>0</v>
      </c>
      <c r="N571">
        <v>1</v>
      </c>
      <c r="O571" t="b">
        <v>0</v>
      </c>
      <c r="P571" t="s">
        <v>8272</v>
      </c>
      <c r="Q571">
        <f t="shared" si="48"/>
        <v>1</v>
      </c>
      <c r="R571">
        <f t="shared" si="49"/>
        <v>20</v>
      </c>
      <c r="S571" t="str">
        <f t="shared" si="52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50"/>
        <v>42418.506585648152</v>
      </c>
      <c r="K572">
        <v>1453230569</v>
      </c>
      <c r="L572" s="9">
        <f t="shared" si="51"/>
        <v>42388.506585648152</v>
      </c>
      <c r="M572" t="b">
        <v>0</v>
      </c>
      <c r="N572">
        <v>1</v>
      </c>
      <c r="O572" t="b">
        <v>0</v>
      </c>
      <c r="P572" t="s">
        <v>8272</v>
      </c>
      <c r="Q572">
        <f t="shared" si="48"/>
        <v>0</v>
      </c>
      <c r="R572">
        <f t="shared" si="49"/>
        <v>142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50"/>
        <v>42211.874305555561</v>
      </c>
      <c r="K573">
        <v>1436297723</v>
      </c>
      <c r="L573" s="9">
        <f t="shared" si="51"/>
        <v>42192.524571759262</v>
      </c>
      <c r="M573" t="b">
        <v>0</v>
      </c>
      <c r="N573">
        <v>2</v>
      </c>
      <c r="O573" t="b">
        <v>0</v>
      </c>
      <c r="P573" t="s">
        <v>8272</v>
      </c>
      <c r="Q573">
        <f t="shared" si="48"/>
        <v>0</v>
      </c>
      <c r="R573">
        <f t="shared" si="49"/>
        <v>53</v>
      </c>
      <c r="S573" t="str">
        <f t="shared" si="52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50"/>
        <v>42312.466296296298</v>
      </c>
      <c r="K574">
        <v>1444065088</v>
      </c>
      <c r="L574" s="9">
        <f t="shared" si="51"/>
        <v>42282.424629629626</v>
      </c>
      <c r="M574" t="b">
        <v>0</v>
      </c>
      <c r="N574">
        <v>0</v>
      </c>
      <c r="O574" t="b">
        <v>0</v>
      </c>
      <c r="P574" t="s">
        <v>8272</v>
      </c>
      <c r="Q574">
        <f t="shared" si="48"/>
        <v>0</v>
      </c>
      <c r="R574" t="e">
        <f t="shared" si="49"/>
        <v>#DIV/0!</v>
      </c>
      <c r="S574" t="str">
        <f t="shared" si="52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50"/>
        <v>42021.758333333339</v>
      </c>
      <c r="K575">
        <v>1416445931</v>
      </c>
      <c r="L575" s="9">
        <f t="shared" si="51"/>
        <v>41962.758460648147</v>
      </c>
      <c r="M575" t="b">
        <v>0</v>
      </c>
      <c r="N575">
        <v>9</v>
      </c>
      <c r="O575" t="b">
        <v>0</v>
      </c>
      <c r="P575" t="s">
        <v>8272</v>
      </c>
      <c r="Q575">
        <f t="shared" si="48"/>
        <v>0</v>
      </c>
      <c r="R575">
        <f t="shared" si="49"/>
        <v>38.44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50"/>
        <v>42662.151701388888</v>
      </c>
      <c r="K576">
        <v>1474281507</v>
      </c>
      <c r="L576" s="9">
        <f t="shared" si="51"/>
        <v>42632.151701388888</v>
      </c>
      <c r="M576" t="b">
        <v>0</v>
      </c>
      <c r="N576">
        <v>4</v>
      </c>
      <c r="O576" t="b">
        <v>0</v>
      </c>
      <c r="P576" t="s">
        <v>8272</v>
      </c>
      <c r="Q576">
        <f t="shared" si="48"/>
        <v>1</v>
      </c>
      <c r="R576">
        <f t="shared" si="49"/>
        <v>20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50"/>
        <v>42168.400960648149</v>
      </c>
      <c r="K577">
        <v>1431621443</v>
      </c>
      <c r="L577" s="9">
        <f t="shared" si="51"/>
        <v>42138.400960648149</v>
      </c>
      <c r="M577" t="b">
        <v>0</v>
      </c>
      <c r="N577">
        <v>4</v>
      </c>
      <c r="O577" t="b">
        <v>0</v>
      </c>
      <c r="P577" t="s">
        <v>8272</v>
      </c>
      <c r="Q577">
        <f t="shared" si="48"/>
        <v>0</v>
      </c>
      <c r="R577">
        <f t="shared" si="49"/>
        <v>64.75</v>
      </c>
      <c r="S577" t="str">
        <f t="shared" si="52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50"/>
        <v>42091.138333333336</v>
      </c>
      <c r="K578">
        <v>1422357552</v>
      </c>
      <c r="L578" s="9">
        <f t="shared" si="51"/>
        <v>42031.18</v>
      </c>
      <c r="M578" t="b">
        <v>0</v>
      </c>
      <c r="N578">
        <v>1</v>
      </c>
      <c r="O578" t="b">
        <v>0</v>
      </c>
      <c r="P578" t="s">
        <v>8272</v>
      </c>
      <c r="Q578">
        <f t="shared" ref="Q578:Q641" si="54">ROUND((E578/D578*100),0)</f>
        <v>0</v>
      </c>
      <c r="R578">
        <f t="shared" ref="R578:R641" si="55">ROUND(E578/N578,2)</f>
        <v>1</v>
      </c>
      <c r="S578" t="str">
        <f t="shared" si="52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56">(((I579/60)/60)/24)+DATE(1970,1,1)+(-7/24)</f>
        <v>42510.297476851854</v>
      </c>
      <c r="K579">
        <v>1458569302</v>
      </c>
      <c r="L579" s="9">
        <f t="shared" ref="L579:L642" si="57">(((K579/60)/60)/24)+DATE(1970,1,1)+(-7/24)</f>
        <v>42450.297476851854</v>
      </c>
      <c r="M579" t="b">
        <v>0</v>
      </c>
      <c r="N579">
        <v>1</v>
      </c>
      <c r="O579" t="b">
        <v>0</v>
      </c>
      <c r="P579" t="s">
        <v>8272</v>
      </c>
      <c r="Q579">
        <f t="shared" si="54"/>
        <v>0</v>
      </c>
      <c r="R579">
        <f t="shared" si="55"/>
        <v>10</v>
      </c>
      <c r="S579" t="str">
        <f t="shared" ref="S579:S642" si="58">LEFT(P579,SEARCH("/",P579,1)-1)</f>
        <v>technology</v>
      </c>
      <c r="T579" t="str">
        <f t="shared" ref="T579:T642" si="59">RIGHT(P579,LEN(P579)-SEARCH("/",P579,1))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56"/>
        <v>42254.286956018521</v>
      </c>
      <c r="K580">
        <v>1439560393</v>
      </c>
      <c r="L580" s="9">
        <f t="shared" si="57"/>
        <v>42230.286956018521</v>
      </c>
      <c r="M580" t="b">
        <v>0</v>
      </c>
      <c r="N580">
        <v>7</v>
      </c>
      <c r="O580" t="b">
        <v>0</v>
      </c>
      <c r="P580" t="s">
        <v>8272</v>
      </c>
      <c r="Q580">
        <f t="shared" si="54"/>
        <v>0</v>
      </c>
      <c r="R580">
        <f t="shared" si="55"/>
        <v>2</v>
      </c>
      <c r="S580" t="str">
        <f t="shared" si="58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56"/>
        <v>41998.56045138889</v>
      </c>
      <c r="K581">
        <v>1416947223</v>
      </c>
      <c r="L581" s="9">
        <f t="shared" si="57"/>
        <v>41968.56045138889</v>
      </c>
      <c r="M581" t="b">
        <v>0</v>
      </c>
      <c r="N581">
        <v>5</v>
      </c>
      <c r="O581" t="b">
        <v>0</v>
      </c>
      <c r="P581" t="s">
        <v>8272</v>
      </c>
      <c r="Q581">
        <f t="shared" si="54"/>
        <v>1</v>
      </c>
      <c r="R581">
        <f t="shared" si="55"/>
        <v>35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56"/>
        <v>42635.616516203707</v>
      </c>
      <c r="K582">
        <v>1471988867</v>
      </c>
      <c r="L582" s="9">
        <f t="shared" si="57"/>
        <v>42605.616516203707</v>
      </c>
      <c r="M582" t="b">
        <v>0</v>
      </c>
      <c r="N582">
        <v>1</v>
      </c>
      <c r="O582" t="b">
        <v>0</v>
      </c>
      <c r="P582" t="s">
        <v>8272</v>
      </c>
      <c r="Q582">
        <f t="shared" si="54"/>
        <v>0</v>
      </c>
      <c r="R582">
        <f t="shared" si="55"/>
        <v>1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56"/>
        <v>42217.721111111117</v>
      </c>
      <c r="K583">
        <v>1435882704</v>
      </c>
      <c r="L583" s="9">
        <f t="shared" si="57"/>
        <v>42187.721111111117</v>
      </c>
      <c r="M583" t="b">
        <v>0</v>
      </c>
      <c r="N583">
        <v>0</v>
      </c>
      <c r="O583" t="b">
        <v>0</v>
      </c>
      <c r="P583" t="s">
        <v>8272</v>
      </c>
      <c r="Q583">
        <f t="shared" si="54"/>
        <v>0</v>
      </c>
      <c r="R583" t="e">
        <f t="shared" si="55"/>
        <v>#DIV/0!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56"/>
        <v>42078.458333333336</v>
      </c>
      <c r="K584">
        <v>1424454319</v>
      </c>
      <c r="L584" s="9">
        <f t="shared" si="57"/>
        <v>42055.448136574072</v>
      </c>
      <c r="M584" t="b">
        <v>0</v>
      </c>
      <c r="N584">
        <v>0</v>
      </c>
      <c r="O584" t="b">
        <v>0</v>
      </c>
      <c r="P584" t="s">
        <v>8272</v>
      </c>
      <c r="Q584">
        <f t="shared" si="54"/>
        <v>0</v>
      </c>
      <c r="R584" t="e">
        <f t="shared" si="55"/>
        <v>#DIV/0!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56"/>
        <v>42082.605173611119</v>
      </c>
      <c r="K585">
        <v>1424212287</v>
      </c>
      <c r="L585" s="9">
        <f t="shared" si="57"/>
        <v>42052.646840277775</v>
      </c>
      <c r="M585" t="b">
        <v>0</v>
      </c>
      <c r="N585">
        <v>1</v>
      </c>
      <c r="O585" t="b">
        <v>0</v>
      </c>
      <c r="P585" t="s">
        <v>8272</v>
      </c>
      <c r="Q585">
        <f t="shared" si="54"/>
        <v>0</v>
      </c>
      <c r="R585">
        <f t="shared" si="55"/>
        <v>1</v>
      </c>
      <c r="S585" t="str">
        <f t="shared" si="58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56"/>
        <v>42079.383287037039</v>
      </c>
      <c r="K586">
        <v>1423933916</v>
      </c>
      <c r="L586" s="9">
        <f t="shared" si="57"/>
        <v>42049.424953703703</v>
      </c>
      <c r="M586" t="b">
        <v>0</v>
      </c>
      <c r="N586">
        <v>2</v>
      </c>
      <c r="O586" t="b">
        <v>0</v>
      </c>
      <c r="P586" t="s">
        <v>8272</v>
      </c>
      <c r="Q586">
        <f t="shared" si="54"/>
        <v>1</v>
      </c>
      <c r="R586">
        <f t="shared" si="55"/>
        <v>5</v>
      </c>
      <c r="S586" t="str">
        <f t="shared" si="58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56"/>
        <v>42338.708333333336</v>
      </c>
      <c r="K587">
        <v>1444123377</v>
      </c>
      <c r="L587" s="9">
        <f t="shared" si="57"/>
        <v>42283.099270833336</v>
      </c>
      <c r="M587" t="b">
        <v>0</v>
      </c>
      <c r="N587">
        <v>0</v>
      </c>
      <c r="O587" t="b">
        <v>0</v>
      </c>
      <c r="P587" t="s">
        <v>8272</v>
      </c>
      <c r="Q587">
        <f t="shared" si="54"/>
        <v>0</v>
      </c>
      <c r="R587" t="e">
        <f t="shared" si="55"/>
        <v>#DIV/0!</v>
      </c>
      <c r="S587" t="str">
        <f t="shared" si="58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56"/>
        <v>42050.562581018523</v>
      </c>
      <c r="K588">
        <v>1421440207</v>
      </c>
      <c r="L588" s="9">
        <f t="shared" si="57"/>
        <v>42020.562581018523</v>
      </c>
      <c r="M588" t="b">
        <v>0</v>
      </c>
      <c r="N588">
        <v>4</v>
      </c>
      <c r="O588" t="b">
        <v>0</v>
      </c>
      <c r="P588" t="s">
        <v>8272</v>
      </c>
      <c r="Q588">
        <f t="shared" si="54"/>
        <v>1</v>
      </c>
      <c r="R588">
        <f t="shared" si="55"/>
        <v>14</v>
      </c>
      <c r="S588" t="str">
        <f t="shared" si="58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56"/>
        <v>42110.465659722227</v>
      </c>
      <c r="K589">
        <v>1426615833</v>
      </c>
      <c r="L589" s="9">
        <f t="shared" si="57"/>
        <v>42080.465659722227</v>
      </c>
      <c r="M589" t="b">
        <v>0</v>
      </c>
      <c r="N589">
        <v>7</v>
      </c>
      <c r="O589" t="b">
        <v>0</v>
      </c>
      <c r="P589" t="s">
        <v>8272</v>
      </c>
      <c r="Q589">
        <f t="shared" si="54"/>
        <v>9</v>
      </c>
      <c r="R589">
        <f t="shared" si="55"/>
        <v>389.29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56"/>
        <v>42691.519513888888</v>
      </c>
      <c r="K590">
        <v>1474223286</v>
      </c>
      <c r="L590" s="9">
        <f t="shared" si="57"/>
        <v>42631.477847222232</v>
      </c>
      <c r="M590" t="b">
        <v>0</v>
      </c>
      <c r="N590">
        <v>2</v>
      </c>
      <c r="O590" t="b">
        <v>0</v>
      </c>
      <c r="P590" t="s">
        <v>8272</v>
      </c>
      <c r="Q590">
        <f t="shared" si="54"/>
        <v>3</v>
      </c>
      <c r="R590">
        <f t="shared" si="55"/>
        <v>150.5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56"/>
        <v>42193.322905092595</v>
      </c>
      <c r="K591">
        <v>1435070699</v>
      </c>
      <c r="L591" s="9">
        <f t="shared" si="57"/>
        <v>42178.322905092595</v>
      </c>
      <c r="M591" t="b">
        <v>0</v>
      </c>
      <c r="N591">
        <v>1</v>
      </c>
      <c r="O591" t="b">
        <v>0</v>
      </c>
      <c r="P591" t="s">
        <v>8272</v>
      </c>
      <c r="Q591">
        <f t="shared" si="54"/>
        <v>0</v>
      </c>
      <c r="R591">
        <f t="shared" si="55"/>
        <v>1</v>
      </c>
      <c r="S591" t="str">
        <f t="shared" si="58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56"/>
        <v>42408.250694444447</v>
      </c>
      <c r="K592">
        <v>1452259131</v>
      </c>
      <c r="L592" s="9">
        <f t="shared" si="57"/>
        <v>42377.263090277782</v>
      </c>
      <c r="M592" t="b">
        <v>0</v>
      </c>
      <c r="N592">
        <v>9</v>
      </c>
      <c r="O592" t="b">
        <v>0</v>
      </c>
      <c r="P592" t="s">
        <v>8272</v>
      </c>
      <c r="Q592">
        <f t="shared" si="54"/>
        <v>4</v>
      </c>
      <c r="R592">
        <f t="shared" si="55"/>
        <v>24.78</v>
      </c>
      <c r="S592" t="str">
        <f t="shared" si="58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56"/>
        <v>42207.251504629632</v>
      </c>
      <c r="K593">
        <v>1434978130</v>
      </c>
      <c r="L593" s="9">
        <f t="shared" si="57"/>
        <v>42177.251504629632</v>
      </c>
      <c r="M593" t="b">
        <v>0</v>
      </c>
      <c r="N593">
        <v>2</v>
      </c>
      <c r="O593" t="b">
        <v>0</v>
      </c>
      <c r="P593" t="s">
        <v>8272</v>
      </c>
      <c r="Q593">
        <f t="shared" si="54"/>
        <v>0</v>
      </c>
      <c r="R593">
        <f t="shared" si="55"/>
        <v>30.5</v>
      </c>
      <c r="S593" t="str">
        <f t="shared" si="58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56"/>
        <v>41975.940509259257</v>
      </c>
      <c r="K594">
        <v>1414992860</v>
      </c>
      <c r="L594" s="9">
        <f t="shared" si="57"/>
        <v>41945.940509259264</v>
      </c>
      <c r="M594" t="b">
        <v>0</v>
      </c>
      <c r="N594">
        <v>1</v>
      </c>
      <c r="O594" t="b">
        <v>0</v>
      </c>
      <c r="P594" t="s">
        <v>8272</v>
      </c>
      <c r="Q594">
        <f t="shared" si="54"/>
        <v>3</v>
      </c>
      <c r="R594">
        <f t="shared" si="55"/>
        <v>250</v>
      </c>
      <c r="S594" t="str">
        <f t="shared" si="58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56"/>
        <v>42100.344270833339</v>
      </c>
      <c r="K595">
        <v>1425744945</v>
      </c>
      <c r="L595" s="9">
        <f t="shared" si="57"/>
        <v>42070.385937500003</v>
      </c>
      <c r="M595" t="b">
        <v>0</v>
      </c>
      <c r="N595">
        <v>7</v>
      </c>
      <c r="O595" t="b">
        <v>0</v>
      </c>
      <c r="P595" t="s">
        <v>8272</v>
      </c>
      <c r="Q595">
        <f t="shared" si="54"/>
        <v>23</v>
      </c>
      <c r="R595">
        <f t="shared" si="55"/>
        <v>16.43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56"/>
        <v>42476.488495370373</v>
      </c>
      <c r="K596">
        <v>1458240206</v>
      </c>
      <c r="L596" s="9">
        <f t="shared" si="57"/>
        <v>42446.488495370373</v>
      </c>
      <c r="M596" t="b">
        <v>0</v>
      </c>
      <c r="N596">
        <v>2</v>
      </c>
      <c r="O596" t="b">
        <v>0</v>
      </c>
      <c r="P596" t="s">
        <v>8272</v>
      </c>
      <c r="Q596">
        <f t="shared" si="54"/>
        <v>0</v>
      </c>
      <c r="R596">
        <f t="shared" si="55"/>
        <v>13</v>
      </c>
      <c r="S596" t="str">
        <f t="shared" si="58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56"/>
        <v>42127.778217592589</v>
      </c>
      <c r="K597">
        <v>1426815638</v>
      </c>
      <c r="L597" s="9">
        <f t="shared" si="57"/>
        <v>42082.778217592589</v>
      </c>
      <c r="M597" t="b">
        <v>0</v>
      </c>
      <c r="N597">
        <v>8</v>
      </c>
      <c r="O597" t="b">
        <v>0</v>
      </c>
      <c r="P597" t="s">
        <v>8272</v>
      </c>
      <c r="Q597">
        <f t="shared" si="54"/>
        <v>0</v>
      </c>
      <c r="R597">
        <f t="shared" si="55"/>
        <v>53.25</v>
      </c>
      <c r="S597" t="str">
        <f t="shared" si="58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56"/>
        <v>42676.605231481481</v>
      </c>
      <c r="K598">
        <v>1475530292</v>
      </c>
      <c r="L598" s="9">
        <f t="shared" si="57"/>
        <v>42646.605231481481</v>
      </c>
      <c r="M598" t="b">
        <v>0</v>
      </c>
      <c r="N598">
        <v>2</v>
      </c>
      <c r="O598" t="b">
        <v>0</v>
      </c>
      <c r="P598" t="s">
        <v>8272</v>
      </c>
      <c r="Q598">
        <f t="shared" si="54"/>
        <v>0</v>
      </c>
      <c r="R598">
        <f t="shared" si="55"/>
        <v>3</v>
      </c>
      <c r="S598" t="str">
        <f t="shared" si="58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56"/>
        <v>42582.375000000007</v>
      </c>
      <c r="K599">
        <v>1466787335</v>
      </c>
      <c r="L599" s="9">
        <f t="shared" si="57"/>
        <v>42545.413599537038</v>
      </c>
      <c r="M599" t="b">
        <v>0</v>
      </c>
      <c r="N599">
        <v>2</v>
      </c>
      <c r="O599" t="b">
        <v>0</v>
      </c>
      <c r="P599" t="s">
        <v>8272</v>
      </c>
      <c r="Q599">
        <f t="shared" si="54"/>
        <v>0</v>
      </c>
      <c r="R599">
        <f t="shared" si="55"/>
        <v>10</v>
      </c>
      <c r="S599" t="str">
        <f t="shared" si="58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56"/>
        <v>41977.710428240745</v>
      </c>
      <c r="K600">
        <v>1415145781</v>
      </c>
      <c r="L600" s="9">
        <f t="shared" si="57"/>
        <v>41947.710428240745</v>
      </c>
      <c r="M600" t="b">
        <v>0</v>
      </c>
      <c r="N600">
        <v>7</v>
      </c>
      <c r="O600" t="b">
        <v>0</v>
      </c>
      <c r="P600" t="s">
        <v>8272</v>
      </c>
      <c r="Q600">
        <f t="shared" si="54"/>
        <v>34</v>
      </c>
      <c r="R600">
        <f t="shared" si="55"/>
        <v>121.43</v>
      </c>
      <c r="S600" t="str">
        <f t="shared" si="58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56"/>
        <v>42071.344444444447</v>
      </c>
      <c r="K601">
        <v>1423769402</v>
      </c>
      <c r="L601" s="9">
        <f t="shared" si="57"/>
        <v>42047.520856481489</v>
      </c>
      <c r="M601" t="b">
        <v>0</v>
      </c>
      <c r="N601">
        <v>2</v>
      </c>
      <c r="O601" t="b">
        <v>0</v>
      </c>
      <c r="P601" t="s">
        <v>8272</v>
      </c>
      <c r="Q601">
        <f t="shared" si="54"/>
        <v>0</v>
      </c>
      <c r="R601">
        <f t="shared" si="55"/>
        <v>15.5</v>
      </c>
      <c r="S601" t="str">
        <f t="shared" si="58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56"/>
        <v>42133.506504629629</v>
      </c>
      <c r="K602">
        <v>1426014562</v>
      </c>
      <c r="L602" s="9">
        <f t="shared" si="57"/>
        <v>42073.506504629629</v>
      </c>
      <c r="M602" t="b">
        <v>0</v>
      </c>
      <c r="N602">
        <v>1</v>
      </c>
      <c r="O602" t="b">
        <v>0</v>
      </c>
      <c r="P602" t="s">
        <v>8272</v>
      </c>
      <c r="Q602">
        <f t="shared" si="54"/>
        <v>2</v>
      </c>
      <c r="R602">
        <f t="shared" si="55"/>
        <v>100</v>
      </c>
      <c r="S602" t="str">
        <f t="shared" si="58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56"/>
        <v>41999.566423611112</v>
      </c>
      <c r="K603">
        <v>1417034139</v>
      </c>
      <c r="L603" s="9">
        <f t="shared" si="57"/>
        <v>41969.566423611112</v>
      </c>
      <c r="M603" t="b">
        <v>0</v>
      </c>
      <c r="N603">
        <v>6</v>
      </c>
      <c r="O603" t="b">
        <v>0</v>
      </c>
      <c r="P603" t="s">
        <v>8272</v>
      </c>
      <c r="Q603">
        <f t="shared" si="54"/>
        <v>1</v>
      </c>
      <c r="R603">
        <f t="shared" si="55"/>
        <v>23.33</v>
      </c>
      <c r="S603" t="str">
        <f t="shared" si="58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56"/>
        <v>42173.502488425926</v>
      </c>
      <c r="K604">
        <v>1432062215</v>
      </c>
      <c r="L604" s="9">
        <f t="shared" si="57"/>
        <v>42143.502488425926</v>
      </c>
      <c r="M604" t="b">
        <v>0</v>
      </c>
      <c r="N604">
        <v>0</v>
      </c>
      <c r="O604" t="b">
        <v>0</v>
      </c>
      <c r="P604" t="s">
        <v>8272</v>
      </c>
      <c r="Q604">
        <f t="shared" si="54"/>
        <v>0</v>
      </c>
      <c r="R604" t="e">
        <f t="shared" si="55"/>
        <v>#DIV/0!</v>
      </c>
      <c r="S604" t="str">
        <f t="shared" si="58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56"/>
        <v>41865.347488425927</v>
      </c>
      <c r="K605">
        <v>1405437623</v>
      </c>
      <c r="L605" s="9">
        <f t="shared" si="57"/>
        <v>41835.347488425927</v>
      </c>
      <c r="M605" t="b">
        <v>0</v>
      </c>
      <c r="N605">
        <v>13</v>
      </c>
      <c r="O605" t="b">
        <v>0</v>
      </c>
      <c r="P605" t="s">
        <v>8272</v>
      </c>
      <c r="Q605">
        <f t="shared" si="54"/>
        <v>4</v>
      </c>
      <c r="R605">
        <f t="shared" si="55"/>
        <v>45.39</v>
      </c>
      <c r="S605" t="str">
        <f t="shared" si="58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56"/>
        <v>41878.743703703709</v>
      </c>
      <c r="K606">
        <v>1406595056</v>
      </c>
      <c r="L606" s="9">
        <f t="shared" si="57"/>
        <v>41848.743703703709</v>
      </c>
      <c r="M606" t="b">
        <v>0</v>
      </c>
      <c r="N606">
        <v>0</v>
      </c>
      <c r="O606" t="b">
        <v>0</v>
      </c>
      <c r="P606" t="s">
        <v>8272</v>
      </c>
      <c r="Q606">
        <f t="shared" si="54"/>
        <v>0</v>
      </c>
      <c r="R606" t="e">
        <f t="shared" si="55"/>
        <v>#DIV/0!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56"/>
        <v>42239.066064814811</v>
      </c>
      <c r="K607">
        <v>1436430908</v>
      </c>
      <c r="L607" s="9">
        <f t="shared" si="57"/>
        <v>42194.066064814811</v>
      </c>
      <c r="M607" t="b">
        <v>0</v>
      </c>
      <c r="N607">
        <v>8</v>
      </c>
      <c r="O607" t="b">
        <v>0</v>
      </c>
      <c r="P607" t="s">
        <v>8272</v>
      </c>
      <c r="Q607">
        <f t="shared" si="54"/>
        <v>3</v>
      </c>
      <c r="R607">
        <f t="shared" si="55"/>
        <v>16.38</v>
      </c>
      <c r="S607" t="str">
        <f t="shared" si="58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56"/>
        <v>42148.333333333336</v>
      </c>
      <c r="K608">
        <v>1428507409</v>
      </c>
      <c r="L608" s="9">
        <f t="shared" si="57"/>
        <v>42102.358900462968</v>
      </c>
      <c r="M608" t="b">
        <v>0</v>
      </c>
      <c r="N608">
        <v>1</v>
      </c>
      <c r="O608" t="b">
        <v>0</v>
      </c>
      <c r="P608" t="s">
        <v>8272</v>
      </c>
      <c r="Q608">
        <f t="shared" si="54"/>
        <v>0</v>
      </c>
      <c r="R608">
        <f t="shared" si="55"/>
        <v>10</v>
      </c>
      <c r="S608" t="str">
        <f t="shared" si="58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56"/>
        <v>42330.575648148151</v>
      </c>
      <c r="K609">
        <v>1445629736</v>
      </c>
      <c r="L609" s="9">
        <f t="shared" si="57"/>
        <v>42300.533981481487</v>
      </c>
      <c r="M609" t="b">
        <v>0</v>
      </c>
      <c r="N609">
        <v>0</v>
      </c>
      <c r="O609" t="b">
        <v>0</v>
      </c>
      <c r="P609" t="s">
        <v>8272</v>
      </c>
      <c r="Q609">
        <f t="shared" si="54"/>
        <v>0</v>
      </c>
      <c r="R609" t="e">
        <f t="shared" si="55"/>
        <v>#DIV/0!</v>
      </c>
      <c r="S609" t="str">
        <f t="shared" si="58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56"/>
        <v>42170.62939814815</v>
      </c>
      <c r="K610">
        <v>1431813980</v>
      </c>
      <c r="L610" s="9">
        <f t="shared" si="57"/>
        <v>42140.62939814815</v>
      </c>
      <c r="M610" t="b">
        <v>0</v>
      </c>
      <c r="N610">
        <v>5</v>
      </c>
      <c r="O610" t="b">
        <v>0</v>
      </c>
      <c r="P610" t="s">
        <v>8272</v>
      </c>
      <c r="Q610">
        <f t="shared" si="54"/>
        <v>1</v>
      </c>
      <c r="R610">
        <f t="shared" si="55"/>
        <v>292.2</v>
      </c>
      <c r="S610" t="str">
        <f t="shared" si="58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56"/>
        <v>42336.784074074072</v>
      </c>
      <c r="K611">
        <v>1446166144</v>
      </c>
      <c r="L611" s="9">
        <f t="shared" si="57"/>
        <v>42306.742407407415</v>
      </c>
      <c r="M611" t="b">
        <v>0</v>
      </c>
      <c r="N611">
        <v>1</v>
      </c>
      <c r="O611" t="b">
        <v>0</v>
      </c>
      <c r="P611" t="s">
        <v>8272</v>
      </c>
      <c r="Q611">
        <f t="shared" si="54"/>
        <v>1</v>
      </c>
      <c r="R611">
        <f t="shared" si="55"/>
        <v>5</v>
      </c>
      <c r="S611" t="str">
        <f t="shared" si="58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56"/>
        <v>42116.539189814815</v>
      </c>
      <c r="K612">
        <v>1427140586</v>
      </c>
      <c r="L612" s="9">
        <f t="shared" si="57"/>
        <v>42086.539189814815</v>
      </c>
      <c r="M612" t="b">
        <v>0</v>
      </c>
      <c r="N612">
        <v>0</v>
      </c>
      <c r="O612" t="b">
        <v>0</v>
      </c>
      <c r="P612" t="s">
        <v>8272</v>
      </c>
      <c r="Q612">
        <f t="shared" si="54"/>
        <v>0</v>
      </c>
      <c r="R612" t="e">
        <f t="shared" si="55"/>
        <v>#DIV/0!</v>
      </c>
      <c r="S612" t="str">
        <f t="shared" si="58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56"/>
        <v>42388.268946759265</v>
      </c>
      <c r="K613">
        <v>1448026037</v>
      </c>
      <c r="L613" s="9">
        <f t="shared" si="57"/>
        <v>42328.268946759265</v>
      </c>
      <c r="M613" t="b">
        <v>0</v>
      </c>
      <c r="N613">
        <v>0</v>
      </c>
      <c r="O613" t="b">
        <v>0</v>
      </c>
      <c r="P613" t="s">
        <v>8272</v>
      </c>
      <c r="Q613">
        <f t="shared" si="54"/>
        <v>0</v>
      </c>
      <c r="R613" t="e">
        <f t="shared" si="55"/>
        <v>#DIV/0!</v>
      </c>
      <c r="S613" t="str">
        <f t="shared" si="58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56"/>
        <v>42614.740115740737</v>
      </c>
      <c r="K614">
        <v>1470185146</v>
      </c>
      <c r="L614" s="9">
        <f t="shared" si="57"/>
        <v>42584.740115740737</v>
      </c>
      <c r="M614" t="b">
        <v>0</v>
      </c>
      <c r="N614">
        <v>0</v>
      </c>
      <c r="O614" t="b">
        <v>0</v>
      </c>
      <c r="P614" t="s">
        <v>8272</v>
      </c>
      <c r="Q614">
        <f t="shared" si="54"/>
        <v>0</v>
      </c>
      <c r="R614" t="e">
        <f t="shared" si="55"/>
        <v>#DIV/0!</v>
      </c>
      <c r="S614" t="str">
        <f t="shared" si="58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56"/>
        <v>42277.915972222225</v>
      </c>
      <c r="K615">
        <v>1441022120</v>
      </c>
      <c r="L615" s="9">
        <f t="shared" si="57"/>
        <v>42247.205092592594</v>
      </c>
      <c r="M615" t="b">
        <v>0</v>
      </c>
      <c r="N615">
        <v>121</v>
      </c>
      <c r="O615" t="b">
        <v>0</v>
      </c>
      <c r="P615" t="s">
        <v>8272</v>
      </c>
      <c r="Q615">
        <f t="shared" si="54"/>
        <v>21</v>
      </c>
      <c r="R615">
        <f t="shared" si="55"/>
        <v>105.93</v>
      </c>
      <c r="S615" t="str">
        <f t="shared" si="58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56"/>
        <v>42544.770138888889</v>
      </c>
      <c r="K616">
        <v>1464139740</v>
      </c>
      <c r="L616" s="9">
        <f t="shared" si="57"/>
        <v>42514.770138888889</v>
      </c>
      <c r="M616" t="b">
        <v>0</v>
      </c>
      <c r="N616">
        <v>0</v>
      </c>
      <c r="O616" t="b">
        <v>0</v>
      </c>
      <c r="P616" t="s">
        <v>8272</v>
      </c>
      <c r="Q616">
        <f t="shared" si="54"/>
        <v>0</v>
      </c>
      <c r="R616" t="e">
        <f t="shared" si="55"/>
        <v>#DIV/0!</v>
      </c>
      <c r="S616" t="str">
        <f t="shared" si="58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56"/>
        <v>42271.830543981479</v>
      </c>
      <c r="K617">
        <v>1440557759</v>
      </c>
      <c r="L617" s="9">
        <f t="shared" si="57"/>
        <v>42241.830543981479</v>
      </c>
      <c r="M617" t="b">
        <v>0</v>
      </c>
      <c r="N617">
        <v>0</v>
      </c>
      <c r="O617" t="b">
        <v>0</v>
      </c>
      <c r="P617" t="s">
        <v>8272</v>
      </c>
      <c r="Q617">
        <f t="shared" si="54"/>
        <v>0</v>
      </c>
      <c r="R617" t="e">
        <f t="shared" si="55"/>
        <v>#DIV/0!</v>
      </c>
      <c r="S617" t="str">
        <f t="shared" si="58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56"/>
        <v>42791.084571759267</v>
      </c>
      <c r="K618">
        <v>1485421307</v>
      </c>
      <c r="L618" s="9">
        <f t="shared" si="57"/>
        <v>42761.084571759267</v>
      </c>
      <c r="M618" t="b">
        <v>0</v>
      </c>
      <c r="N618">
        <v>0</v>
      </c>
      <c r="O618" t="b">
        <v>0</v>
      </c>
      <c r="P618" t="s">
        <v>8272</v>
      </c>
      <c r="Q618">
        <f t="shared" si="54"/>
        <v>0</v>
      </c>
      <c r="R618" t="e">
        <f t="shared" si="55"/>
        <v>#DIV/0!</v>
      </c>
      <c r="S618" t="str">
        <f t="shared" si="58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56"/>
        <v>42132.051423611112</v>
      </c>
      <c r="K619">
        <v>1427184843</v>
      </c>
      <c r="L619" s="9">
        <f t="shared" si="57"/>
        <v>42087.051423611112</v>
      </c>
      <c r="M619" t="b">
        <v>0</v>
      </c>
      <c r="N619">
        <v>3</v>
      </c>
      <c r="O619" t="b">
        <v>0</v>
      </c>
      <c r="P619" t="s">
        <v>8272</v>
      </c>
      <c r="Q619">
        <f t="shared" si="54"/>
        <v>3</v>
      </c>
      <c r="R619">
        <f t="shared" si="55"/>
        <v>20</v>
      </c>
      <c r="S619" t="str">
        <f t="shared" si="58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56"/>
        <v>42347.518553240741</v>
      </c>
      <c r="K620">
        <v>1447097203</v>
      </c>
      <c r="L620" s="9">
        <f t="shared" si="57"/>
        <v>42317.518553240741</v>
      </c>
      <c r="M620" t="b">
        <v>0</v>
      </c>
      <c r="N620">
        <v>0</v>
      </c>
      <c r="O620" t="b">
        <v>0</v>
      </c>
      <c r="P620" t="s">
        <v>8272</v>
      </c>
      <c r="Q620">
        <f t="shared" si="54"/>
        <v>0</v>
      </c>
      <c r="R620" t="e">
        <f t="shared" si="55"/>
        <v>#DIV/0!</v>
      </c>
      <c r="S620" t="str">
        <f t="shared" si="58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56"/>
        <v>41968.400347222225</v>
      </c>
      <c r="K621">
        <v>1411745790</v>
      </c>
      <c r="L621" s="9">
        <f t="shared" si="57"/>
        <v>41908.358680555561</v>
      </c>
      <c r="M621" t="b">
        <v>0</v>
      </c>
      <c r="N621">
        <v>1</v>
      </c>
      <c r="O621" t="b">
        <v>0</v>
      </c>
      <c r="P621" t="s">
        <v>8272</v>
      </c>
      <c r="Q621">
        <f t="shared" si="54"/>
        <v>0</v>
      </c>
      <c r="R621">
        <f t="shared" si="55"/>
        <v>1</v>
      </c>
      <c r="S621" t="str">
        <f t="shared" si="58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56"/>
        <v>41876.425208333334</v>
      </c>
      <c r="K622">
        <v>1405098738</v>
      </c>
      <c r="L622" s="9">
        <f t="shared" si="57"/>
        <v>41831.425208333334</v>
      </c>
      <c r="M622" t="b">
        <v>0</v>
      </c>
      <c r="N622">
        <v>1</v>
      </c>
      <c r="O622" t="b">
        <v>0</v>
      </c>
      <c r="P622" t="s">
        <v>8272</v>
      </c>
      <c r="Q622">
        <f t="shared" si="54"/>
        <v>1</v>
      </c>
      <c r="R622">
        <f t="shared" si="55"/>
        <v>300</v>
      </c>
      <c r="S622" t="str">
        <f t="shared" si="58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56"/>
        <v>42558.696030092593</v>
      </c>
      <c r="K623">
        <v>1465342937</v>
      </c>
      <c r="L623" s="9">
        <f t="shared" si="57"/>
        <v>42528.696030092593</v>
      </c>
      <c r="M623" t="b">
        <v>0</v>
      </c>
      <c r="N623">
        <v>3</v>
      </c>
      <c r="O623" t="b">
        <v>0</v>
      </c>
      <c r="P623" t="s">
        <v>8272</v>
      </c>
      <c r="Q623">
        <f t="shared" si="54"/>
        <v>1</v>
      </c>
      <c r="R623">
        <f t="shared" si="55"/>
        <v>87</v>
      </c>
      <c r="S623" t="str">
        <f t="shared" si="58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56"/>
        <v>42552.483078703706</v>
      </c>
      <c r="K624">
        <v>1465670138</v>
      </c>
      <c r="L624" s="9">
        <f t="shared" si="57"/>
        <v>42532.483078703706</v>
      </c>
      <c r="M624" t="b">
        <v>0</v>
      </c>
      <c r="N624">
        <v>9</v>
      </c>
      <c r="O624" t="b">
        <v>0</v>
      </c>
      <c r="P624" t="s">
        <v>8272</v>
      </c>
      <c r="Q624">
        <f t="shared" si="54"/>
        <v>6</v>
      </c>
      <c r="R624">
        <f t="shared" si="55"/>
        <v>37.89</v>
      </c>
      <c r="S624" t="str">
        <f t="shared" si="58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56"/>
        <v>42151.717557870368</v>
      </c>
      <c r="K625">
        <v>1430179997</v>
      </c>
      <c r="L625" s="9">
        <f t="shared" si="57"/>
        <v>42121.717557870368</v>
      </c>
      <c r="M625" t="b">
        <v>0</v>
      </c>
      <c r="N625">
        <v>0</v>
      </c>
      <c r="O625" t="b">
        <v>0</v>
      </c>
      <c r="P625" t="s">
        <v>8272</v>
      </c>
      <c r="Q625">
        <f t="shared" si="54"/>
        <v>0</v>
      </c>
      <c r="R625" t="e">
        <f t="shared" si="55"/>
        <v>#DIV/0!</v>
      </c>
      <c r="S625" t="str">
        <f t="shared" si="58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56"/>
        <v>42138.697233796302</v>
      </c>
      <c r="K626">
        <v>1429055041</v>
      </c>
      <c r="L626" s="9">
        <f t="shared" si="57"/>
        <v>42108.697233796302</v>
      </c>
      <c r="M626" t="b">
        <v>0</v>
      </c>
      <c r="N626">
        <v>0</v>
      </c>
      <c r="O626" t="b">
        <v>0</v>
      </c>
      <c r="P626" t="s">
        <v>8272</v>
      </c>
      <c r="Q626">
        <f t="shared" si="54"/>
        <v>0</v>
      </c>
      <c r="R626" t="e">
        <f t="shared" si="55"/>
        <v>#DIV/0!</v>
      </c>
      <c r="S626" t="str">
        <f t="shared" si="58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56"/>
        <v>42820.5622337963</v>
      </c>
      <c r="K627">
        <v>1487971777</v>
      </c>
      <c r="L627" s="9">
        <f t="shared" si="57"/>
        <v>42790.603900462964</v>
      </c>
      <c r="M627" t="b">
        <v>0</v>
      </c>
      <c r="N627">
        <v>0</v>
      </c>
      <c r="O627" t="b">
        <v>0</v>
      </c>
      <c r="P627" t="s">
        <v>8272</v>
      </c>
      <c r="Q627">
        <f t="shared" si="54"/>
        <v>0</v>
      </c>
      <c r="R627" t="e">
        <f t="shared" si="55"/>
        <v>#DIV/0!</v>
      </c>
      <c r="S627" t="str">
        <f t="shared" si="58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56"/>
        <v>42231.265277777777</v>
      </c>
      <c r="K628">
        <v>1436793939</v>
      </c>
      <c r="L628" s="9">
        <f t="shared" si="57"/>
        <v>42198.267812500002</v>
      </c>
      <c r="M628" t="b">
        <v>0</v>
      </c>
      <c r="N628">
        <v>39</v>
      </c>
      <c r="O628" t="b">
        <v>0</v>
      </c>
      <c r="P628" t="s">
        <v>8272</v>
      </c>
      <c r="Q628">
        <f t="shared" si="54"/>
        <v>17</v>
      </c>
      <c r="R628">
        <f t="shared" si="55"/>
        <v>111.41</v>
      </c>
      <c r="S628" t="str">
        <f t="shared" si="58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56"/>
        <v>42443.666666666664</v>
      </c>
      <c r="K629">
        <v>1452842511</v>
      </c>
      <c r="L629" s="9">
        <f t="shared" si="57"/>
        <v>42384.015173611115</v>
      </c>
      <c r="M629" t="b">
        <v>0</v>
      </c>
      <c r="N629">
        <v>1</v>
      </c>
      <c r="O629" t="b">
        <v>0</v>
      </c>
      <c r="P629" t="s">
        <v>8272</v>
      </c>
      <c r="Q629">
        <f t="shared" si="54"/>
        <v>0</v>
      </c>
      <c r="R629">
        <f t="shared" si="55"/>
        <v>90</v>
      </c>
      <c r="S629" t="str">
        <f t="shared" si="58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56"/>
        <v>41833.401122685187</v>
      </c>
      <c r="K630">
        <v>1402677457</v>
      </c>
      <c r="L630" s="9">
        <f t="shared" si="57"/>
        <v>41803.401122685187</v>
      </c>
      <c r="M630" t="b">
        <v>0</v>
      </c>
      <c r="N630">
        <v>0</v>
      </c>
      <c r="O630" t="b">
        <v>0</v>
      </c>
      <c r="P630" t="s">
        <v>8272</v>
      </c>
      <c r="Q630">
        <f t="shared" si="54"/>
        <v>0</v>
      </c>
      <c r="R630" t="e">
        <f t="shared" si="55"/>
        <v>#DIV/0!</v>
      </c>
      <c r="S630" t="str">
        <f t="shared" si="58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56"/>
        <v>42504.34615740741</v>
      </c>
      <c r="K631">
        <v>1460647108</v>
      </c>
      <c r="L631" s="9">
        <f t="shared" si="57"/>
        <v>42474.34615740741</v>
      </c>
      <c r="M631" t="b">
        <v>0</v>
      </c>
      <c r="N631">
        <v>3</v>
      </c>
      <c r="O631" t="b">
        <v>0</v>
      </c>
      <c r="P631" t="s">
        <v>8272</v>
      </c>
      <c r="Q631">
        <f t="shared" si="54"/>
        <v>0</v>
      </c>
      <c r="R631">
        <f t="shared" si="55"/>
        <v>116.67</v>
      </c>
      <c r="S631" t="str">
        <f t="shared" si="58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56"/>
        <v>42252.923611111117</v>
      </c>
      <c r="K632">
        <v>1438959121</v>
      </c>
      <c r="L632" s="9">
        <f t="shared" si="57"/>
        <v>42223.327789351853</v>
      </c>
      <c r="M632" t="b">
        <v>0</v>
      </c>
      <c r="N632">
        <v>1</v>
      </c>
      <c r="O632" t="b">
        <v>0</v>
      </c>
      <c r="P632" t="s">
        <v>8272</v>
      </c>
      <c r="Q632">
        <f t="shared" si="54"/>
        <v>0</v>
      </c>
      <c r="R632">
        <f t="shared" si="55"/>
        <v>10</v>
      </c>
      <c r="S632" t="str">
        <f t="shared" si="58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56"/>
        <v>42518.480659722227</v>
      </c>
      <c r="K633">
        <v>1461954729</v>
      </c>
      <c r="L633" s="9">
        <f t="shared" si="57"/>
        <v>42489.480659722227</v>
      </c>
      <c r="M633" t="b">
        <v>0</v>
      </c>
      <c r="N633">
        <v>9</v>
      </c>
      <c r="O633" t="b">
        <v>0</v>
      </c>
      <c r="P633" t="s">
        <v>8272</v>
      </c>
      <c r="Q633">
        <f t="shared" si="54"/>
        <v>1</v>
      </c>
      <c r="R633">
        <f t="shared" si="55"/>
        <v>76.67</v>
      </c>
      <c r="S633" t="str">
        <f t="shared" si="58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56"/>
        <v>42333.409317129634</v>
      </c>
      <c r="K634">
        <v>1445874565</v>
      </c>
      <c r="L634" s="9">
        <f t="shared" si="57"/>
        <v>42303.367650462962</v>
      </c>
      <c r="M634" t="b">
        <v>0</v>
      </c>
      <c r="N634">
        <v>0</v>
      </c>
      <c r="O634" t="b">
        <v>0</v>
      </c>
      <c r="P634" t="s">
        <v>8272</v>
      </c>
      <c r="Q634">
        <f t="shared" si="54"/>
        <v>0</v>
      </c>
      <c r="R634" t="e">
        <f t="shared" si="55"/>
        <v>#DIV/0!</v>
      </c>
      <c r="S634" t="str">
        <f t="shared" si="58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56"/>
        <v>42538.666666666664</v>
      </c>
      <c r="K635">
        <v>1463469062</v>
      </c>
      <c r="L635" s="9">
        <f t="shared" si="57"/>
        <v>42507.007662037046</v>
      </c>
      <c r="M635" t="b">
        <v>0</v>
      </c>
      <c r="N635">
        <v>25</v>
      </c>
      <c r="O635" t="b">
        <v>0</v>
      </c>
      <c r="P635" t="s">
        <v>8272</v>
      </c>
      <c r="Q635">
        <f t="shared" si="54"/>
        <v>12</v>
      </c>
      <c r="R635">
        <f t="shared" si="55"/>
        <v>49.8</v>
      </c>
      <c r="S635" t="str">
        <f t="shared" si="58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56"/>
        <v>42061.636909722227</v>
      </c>
      <c r="K636">
        <v>1422397029</v>
      </c>
      <c r="L636" s="9">
        <f t="shared" si="57"/>
        <v>42031.636909722227</v>
      </c>
      <c r="M636" t="b">
        <v>0</v>
      </c>
      <c r="N636">
        <v>1</v>
      </c>
      <c r="O636" t="b">
        <v>0</v>
      </c>
      <c r="P636" t="s">
        <v>8272</v>
      </c>
      <c r="Q636">
        <f t="shared" si="54"/>
        <v>0</v>
      </c>
      <c r="R636">
        <f t="shared" si="55"/>
        <v>1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56"/>
        <v>42105.800486111119</v>
      </c>
      <c r="K637">
        <v>1426212762</v>
      </c>
      <c r="L637" s="9">
        <f t="shared" si="57"/>
        <v>42075.800486111119</v>
      </c>
      <c r="M637" t="b">
        <v>0</v>
      </c>
      <c r="N637">
        <v>1</v>
      </c>
      <c r="O637" t="b">
        <v>0</v>
      </c>
      <c r="P637" t="s">
        <v>8272</v>
      </c>
      <c r="Q637">
        <f t="shared" si="54"/>
        <v>0</v>
      </c>
      <c r="R637">
        <f t="shared" si="55"/>
        <v>2</v>
      </c>
      <c r="S637" t="str">
        <f t="shared" si="58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56"/>
        <v>42161.157638888886</v>
      </c>
      <c r="K638">
        <v>1430996150</v>
      </c>
      <c r="L638" s="9">
        <f t="shared" si="57"/>
        <v>42131.163773148153</v>
      </c>
      <c r="M638" t="b">
        <v>0</v>
      </c>
      <c r="N638">
        <v>1</v>
      </c>
      <c r="O638" t="b">
        <v>0</v>
      </c>
      <c r="P638" t="s">
        <v>8272</v>
      </c>
      <c r="Q638">
        <f t="shared" si="54"/>
        <v>0</v>
      </c>
      <c r="R638">
        <f t="shared" si="55"/>
        <v>4</v>
      </c>
      <c r="S638" t="str">
        <f t="shared" si="58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56"/>
        <v>42791.669444444451</v>
      </c>
      <c r="K639">
        <v>1485558318</v>
      </c>
      <c r="L639" s="9">
        <f t="shared" si="57"/>
        <v>42762.670347222222</v>
      </c>
      <c r="M639" t="b">
        <v>0</v>
      </c>
      <c r="N639">
        <v>0</v>
      </c>
      <c r="O639" t="b">
        <v>0</v>
      </c>
      <c r="P639" t="s">
        <v>8272</v>
      </c>
      <c r="Q639">
        <f t="shared" si="54"/>
        <v>0</v>
      </c>
      <c r="R639" t="e">
        <f t="shared" si="55"/>
        <v>#DIV/0!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56"/>
        <v>42819.259976851856</v>
      </c>
      <c r="K640">
        <v>1485267262</v>
      </c>
      <c r="L640" s="9">
        <f t="shared" si="57"/>
        <v>42759.30164351852</v>
      </c>
      <c r="M640" t="b">
        <v>0</v>
      </c>
      <c r="N640">
        <v>6</v>
      </c>
      <c r="O640" t="b">
        <v>0</v>
      </c>
      <c r="P640" t="s">
        <v>8272</v>
      </c>
      <c r="Q640">
        <f t="shared" si="54"/>
        <v>0</v>
      </c>
      <c r="R640">
        <f t="shared" si="55"/>
        <v>3</v>
      </c>
      <c r="S640" t="str">
        <f t="shared" si="58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56"/>
        <v>41925.291608796302</v>
      </c>
      <c r="K641">
        <v>1408024795</v>
      </c>
      <c r="L641" s="9">
        <f t="shared" si="57"/>
        <v>41865.291608796302</v>
      </c>
      <c r="M641" t="b">
        <v>0</v>
      </c>
      <c r="N641">
        <v>1</v>
      </c>
      <c r="O641" t="b">
        <v>0</v>
      </c>
      <c r="P641" t="s">
        <v>8272</v>
      </c>
      <c r="Q641">
        <f t="shared" si="54"/>
        <v>0</v>
      </c>
      <c r="R641">
        <f t="shared" si="55"/>
        <v>1</v>
      </c>
      <c r="S641" t="str">
        <f t="shared" si="58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56"/>
        <v>42698.666666666664</v>
      </c>
      <c r="K642">
        <v>1478685915</v>
      </c>
      <c r="L642" s="9">
        <f t="shared" si="57"/>
        <v>42683.128645833342</v>
      </c>
      <c r="M642" t="b">
        <v>0</v>
      </c>
      <c r="N642">
        <v>2</v>
      </c>
      <c r="O642" t="b">
        <v>1</v>
      </c>
      <c r="P642" t="s">
        <v>8273</v>
      </c>
      <c r="Q642">
        <f t="shared" ref="Q642:Q705" si="60">ROUND((E642/D642*100),0)</f>
        <v>144</v>
      </c>
      <c r="R642">
        <f t="shared" ref="R642:R705" si="61">ROUND(E642/N642,2)</f>
        <v>50.5</v>
      </c>
      <c r="S642" t="str">
        <f t="shared" si="58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62">(((I643/60)/60)/24)+DATE(1970,1,1)+(-7/24)</f>
        <v>42229.278333333335</v>
      </c>
      <c r="K643">
        <v>1436881248</v>
      </c>
      <c r="L643" s="9">
        <f t="shared" ref="L643:L706" si="63">(((K643/60)/60)/24)+DATE(1970,1,1)+(-7/24)</f>
        <v>42199.278333333335</v>
      </c>
      <c r="M643" t="b">
        <v>0</v>
      </c>
      <c r="N643">
        <v>315</v>
      </c>
      <c r="O643" t="b">
        <v>1</v>
      </c>
      <c r="P643" t="s">
        <v>8273</v>
      </c>
      <c r="Q643">
        <f t="shared" si="60"/>
        <v>119</v>
      </c>
      <c r="R643">
        <f t="shared" si="61"/>
        <v>151.32</v>
      </c>
      <c r="S643" t="str">
        <f t="shared" ref="S643:S706" si="64">LEFT(P643,SEARCH("/",P643,1)-1)</f>
        <v>technology</v>
      </c>
      <c r="T643" t="str">
        <f t="shared" ref="T643:T706" si="65">RIGHT(P643,LEN(P643)-SEARCH("/",P643,1))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62"/>
        <v>42235.359652777777</v>
      </c>
      <c r="K644">
        <v>1436888274</v>
      </c>
      <c r="L644" s="9">
        <f t="shared" si="63"/>
        <v>42199.359652777777</v>
      </c>
      <c r="M644" t="b">
        <v>0</v>
      </c>
      <c r="N644">
        <v>2174</v>
      </c>
      <c r="O644" t="b">
        <v>1</v>
      </c>
      <c r="P644" t="s">
        <v>8273</v>
      </c>
      <c r="Q644">
        <f t="shared" si="60"/>
        <v>1460</v>
      </c>
      <c r="R644">
        <f t="shared" si="61"/>
        <v>134.36000000000001</v>
      </c>
      <c r="S644" t="str">
        <f t="shared" si="64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62"/>
        <v>42155.350405092591</v>
      </c>
      <c r="K645">
        <v>1428333875</v>
      </c>
      <c r="L645" s="9">
        <f t="shared" si="63"/>
        <v>42100.350405092591</v>
      </c>
      <c r="M645" t="b">
        <v>0</v>
      </c>
      <c r="N645">
        <v>152</v>
      </c>
      <c r="O645" t="b">
        <v>1</v>
      </c>
      <c r="P645" t="s">
        <v>8273</v>
      </c>
      <c r="Q645">
        <f t="shared" si="60"/>
        <v>106</v>
      </c>
      <c r="R645">
        <f t="shared" si="61"/>
        <v>174.03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62"/>
        <v>41940.75</v>
      </c>
      <c r="K646">
        <v>1410883139</v>
      </c>
      <c r="L646" s="9">
        <f t="shared" si="63"/>
        <v>41898.374293981484</v>
      </c>
      <c r="M646" t="b">
        <v>0</v>
      </c>
      <c r="N646">
        <v>1021</v>
      </c>
      <c r="O646" t="b">
        <v>1</v>
      </c>
      <c r="P646" t="s">
        <v>8273</v>
      </c>
      <c r="Q646">
        <f t="shared" si="60"/>
        <v>300</v>
      </c>
      <c r="R646">
        <f t="shared" si="61"/>
        <v>73.489999999999995</v>
      </c>
      <c r="S646" t="str">
        <f t="shared" si="64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62"/>
        <v>42593.734652777777</v>
      </c>
      <c r="K647">
        <v>1468370274</v>
      </c>
      <c r="L647" s="9">
        <f t="shared" si="63"/>
        <v>42563.734652777777</v>
      </c>
      <c r="M647" t="b">
        <v>0</v>
      </c>
      <c r="N647">
        <v>237</v>
      </c>
      <c r="O647" t="b">
        <v>1</v>
      </c>
      <c r="P647" t="s">
        <v>8273</v>
      </c>
      <c r="Q647">
        <f t="shared" si="60"/>
        <v>279</v>
      </c>
      <c r="R647">
        <f t="shared" si="61"/>
        <v>23.52</v>
      </c>
      <c r="S647" t="str">
        <f t="shared" si="64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62"/>
        <v>41862.560960648152</v>
      </c>
      <c r="K648">
        <v>1405196867</v>
      </c>
      <c r="L648" s="9">
        <f t="shared" si="63"/>
        <v>41832.560960648152</v>
      </c>
      <c r="M648" t="b">
        <v>0</v>
      </c>
      <c r="N648">
        <v>27</v>
      </c>
      <c r="O648" t="b">
        <v>1</v>
      </c>
      <c r="P648" t="s">
        <v>8273</v>
      </c>
      <c r="Q648">
        <f t="shared" si="60"/>
        <v>132</v>
      </c>
      <c r="R648">
        <f t="shared" si="61"/>
        <v>39.07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62"/>
        <v>42446.434594907412</v>
      </c>
      <c r="K649">
        <v>1455647149</v>
      </c>
      <c r="L649" s="9">
        <f t="shared" si="63"/>
        <v>42416.476261574076</v>
      </c>
      <c r="M649" t="b">
        <v>0</v>
      </c>
      <c r="N649">
        <v>17</v>
      </c>
      <c r="O649" t="b">
        <v>1</v>
      </c>
      <c r="P649" t="s">
        <v>8273</v>
      </c>
      <c r="Q649">
        <f t="shared" si="60"/>
        <v>107</v>
      </c>
      <c r="R649">
        <f t="shared" si="61"/>
        <v>125.94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62"/>
        <v>41926.401712962965</v>
      </c>
      <c r="K650">
        <v>1410280708</v>
      </c>
      <c r="L650" s="9">
        <f t="shared" si="63"/>
        <v>41891.401712962965</v>
      </c>
      <c r="M650" t="b">
        <v>0</v>
      </c>
      <c r="N650">
        <v>27</v>
      </c>
      <c r="O650" t="b">
        <v>1</v>
      </c>
      <c r="P650" t="s">
        <v>8273</v>
      </c>
      <c r="Q650">
        <f t="shared" si="60"/>
        <v>127</v>
      </c>
      <c r="R650">
        <f t="shared" si="61"/>
        <v>1644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62"/>
        <v>41898.620520833334</v>
      </c>
      <c r="K651">
        <v>1409090013</v>
      </c>
      <c r="L651" s="9">
        <f t="shared" si="63"/>
        <v>41877.620520833334</v>
      </c>
      <c r="M651" t="b">
        <v>0</v>
      </c>
      <c r="N651">
        <v>82</v>
      </c>
      <c r="O651" t="b">
        <v>1</v>
      </c>
      <c r="P651" t="s">
        <v>8273</v>
      </c>
      <c r="Q651">
        <f t="shared" si="60"/>
        <v>140</v>
      </c>
      <c r="R651">
        <f t="shared" si="61"/>
        <v>42.67</v>
      </c>
      <c r="S651" t="str">
        <f t="shared" si="64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62"/>
        <v>41991.786851851859</v>
      </c>
      <c r="K652">
        <v>1413766384</v>
      </c>
      <c r="L652" s="9">
        <f t="shared" si="63"/>
        <v>41931.745185185187</v>
      </c>
      <c r="M652" t="b">
        <v>0</v>
      </c>
      <c r="N652">
        <v>48</v>
      </c>
      <c r="O652" t="b">
        <v>1</v>
      </c>
      <c r="P652" t="s">
        <v>8273</v>
      </c>
      <c r="Q652">
        <f t="shared" si="60"/>
        <v>112</v>
      </c>
      <c r="R652">
        <f t="shared" si="61"/>
        <v>35.130000000000003</v>
      </c>
      <c r="S652" t="str">
        <f t="shared" si="64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62"/>
        <v>41985.725821759261</v>
      </c>
      <c r="K653">
        <v>1415838311</v>
      </c>
      <c r="L653" s="9">
        <f t="shared" si="63"/>
        <v>41955.725821759261</v>
      </c>
      <c r="M653" t="b">
        <v>0</v>
      </c>
      <c r="N653">
        <v>105</v>
      </c>
      <c r="O653" t="b">
        <v>1</v>
      </c>
      <c r="P653" t="s">
        <v>8273</v>
      </c>
      <c r="Q653">
        <f t="shared" si="60"/>
        <v>101</v>
      </c>
      <c r="R653">
        <f t="shared" si="61"/>
        <v>239.35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62"/>
        <v>42705.440393518518</v>
      </c>
      <c r="K654">
        <v>1478018050</v>
      </c>
      <c r="L654" s="9">
        <f t="shared" si="63"/>
        <v>42675.398726851854</v>
      </c>
      <c r="M654" t="b">
        <v>0</v>
      </c>
      <c r="N654">
        <v>28</v>
      </c>
      <c r="O654" t="b">
        <v>1</v>
      </c>
      <c r="P654" t="s">
        <v>8273</v>
      </c>
      <c r="Q654">
        <f t="shared" si="60"/>
        <v>100</v>
      </c>
      <c r="R654">
        <f t="shared" si="61"/>
        <v>107.64</v>
      </c>
      <c r="S654" t="str">
        <f t="shared" si="64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62"/>
        <v>42236.326851851853</v>
      </c>
      <c r="K655">
        <v>1436885440</v>
      </c>
      <c r="L655" s="9">
        <f t="shared" si="63"/>
        <v>42199.326851851853</v>
      </c>
      <c r="M655" t="b">
        <v>0</v>
      </c>
      <c r="N655">
        <v>1107</v>
      </c>
      <c r="O655" t="b">
        <v>1</v>
      </c>
      <c r="P655" t="s">
        <v>8273</v>
      </c>
      <c r="Q655">
        <f t="shared" si="60"/>
        <v>141</v>
      </c>
      <c r="R655">
        <f t="shared" si="61"/>
        <v>95.83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62"/>
        <v>42193.665659722225</v>
      </c>
      <c r="K656">
        <v>1433804313</v>
      </c>
      <c r="L656" s="9">
        <f t="shared" si="63"/>
        <v>42163.665659722225</v>
      </c>
      <c r="M656" t="b">
        <v>0</v>
      </c>
      <c r="N656">
        <v>1013</v>
      </c>
      <c r="O656" t="b">
        <v>1</v>
      </c>
      <c r="P656" t="s">
        <v>8273</v>
      </c>
      <c r="Q656">
        <f t="shared" si="60"/>
        <v>267</v>
      </c>
      <c r="R656">
        <f t="shared" si="61"/>
        <v>31.66</v>
      </c>
      <c r="S656" t="str">
        <f t="shared" si="64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62"/>
        <v>42075.623981481483</v>
      </c>
      <c r="K657">
        <v>1423609112</v>
      </c>
      <c r="L657" s="9">
        <f t="shared" si="63"/>
        <v>42045.665648148155</v>
      </c>
      <c r="M657" t="b">
        <v>0</v>
      </c>
      <c r="N657">
        <v>274</v>
      </c>
      <c r="O657" t="b">
        <v>1</v>
      </c>
      <c r="P657" t="s">
        <v>8273</v>
      </c>
      <c r="Q657">
        <f t="shared" si="60"/>
        <v>147</v>
      </c>
      <c r="R657">
        <f t="shared" si="61"/>
        <v>42.89</v>
      </c>
      <c r="S657" t="str">
        <f t="shared" si="64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62"/>
        <v>42477.471284722218</v>
      </c>
      <c r="K658">
        <v>1455736719</v>
      </c>
      <c r="L658" s="9">
        <f t="shared" si="63"/>
        <v>42417.51295138889</v>
      </c>
      <c r="M658" t="b">
        <v>0</v>
      </c>
      <c r="N658">
        <v>87</v>
      </c>
      <c r="O658" t="b">
        <v>1</v>
      </c>
      <c r="P658" t="s">
        <v>8273</v>
      </c>
      <c r="Q658">
        <f t="shared" si="60"/>
        <v>214</v>
      </c>
      <c r="R658">
        <f t="shared" si="61"/>
        <v>122.74</v>
      </c>
      <c r="S658" t="str">
        <f t="shared" si="64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62"/>
        <v>42361.554074074076</v>
      </c>
      <c r="K659">
        <v>1448309872</v>
      </c>
      <c r="L659" s="9">
        <f t="shared" si="63"/>
        <v>42331.554074074076</v>
      </c>
      <c r="M659" t="b">
        <v>0</v>
      </c>
      <c r="N659">
        <v>99</v>
      </c>
      <c r="O659" t="b">
        <v>1</v>
      </c>
      <c r="P659" t="s">
        <v>8273</v>
      </c>
      <c r="Q659">
        <f t="shared" si="60"/>
        <v>126</v>
      </c>
      <c r="R659">
        <f t="shared" si="61"/>
        <v>190.45</v>
      </c>
      <c r="S659" t="str">
        <f t="shared" si="64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62"/>
        <v>42211.458333333336</v>
      </c>
      <c r="K660">
        <v>1435117889</v>
      </c>
      <c r="L660" s="9">
        <f t="shared" si="63"/>
        <v>42178.869085648148</v>
      </c>
      <c r="M660" t="b">
        <v>0</v>
      </c>
      <c r="N660">
        <v>276</v>
      </c>
      <c r="O660" t="b">
        <v>1</v>
      </c>
      <c r="P660" t="s">
        <v>8273</v>
      </c>
      <c r="Q660">
        <f t="shared" si="60"/>
        <v>104</v>
      </c>
      <c r="R660">
        <f t="shared" si="61"/>
        <v>109.34</v>
      </c>
      <c r="S660" t="str">
        <f t="shared" si="64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62"/>
        <v>42239.302025462966</v>
      </c>
      <c r="K661">
        <v>1437747295</v>
      </c>
      <c r="L661" s="9">
        <f t="shared" si="63"/>
        <v>42209.302025462966</v>
      </c>
      <c r="M661" t="b">
        <v>0</v>
      </c>
      <c r="N661">
        <v>21</v>
      </c>
      <c r="O661" t="b">
        <v>1</v>
      </c>
      <c r="P661" t="s">
        <v>8273</v>
      </c>
      <c r="Q661">
        <f t="shared" si="60"/>
        <v>101</v>
      </c>
      <c r="R661">
        <f t="shared" si="61"/>
        <v>143.66999999999999</v>
      </c>
      <c r="S661" t="str">
        <f t="shared" si="64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62"/>
        <v>41952.491655092599</v>
      </c>
      <c r="K662">
        <v>1412963279</v>
      </c>
      <c r="L662" s="9">
        <f t="shared" si="63"/>
        <v>41922.449988425928</v>
      </c>
      <c r="M662" t="b">
        <v>0</v>
      </c>
      <c r="N662">
        <v>18</v>
      </c>
      <c r="O662" t="b">
        <v>0</v>
      </c>
      <c r="P662" t="s">
        <v>8273</v>
      </c>
      <c r="Q662">
        <f t="shared" si="60"/>
        <v>3</v>
      </c>
      <c r="R662">
        <f t="shared" si="61"/>
        <v>84.94</v>
      </c>
      <c r="S662" t="str">
        <f t="shared" si="64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62"/>
        <v>42666.353692129633</v>
      </c>
      <c r="K663">
        <v>1474644559</v>
      </c>
      <c r="L663" s="9">
        <f t="shared" si="63"/>
        <v>42636.353692129633</v>
      </c>
      <c r="M663" t="b">
        <v>0</v>
      </c>
      <c r="N663">
        <v>9</v>
      </c>
      <c r="O663" t="b">
        <v>0</v>
      </c>
      <c r="P663" t="s">
        <v>8273</v>
      </c>
      <c r="Q663">
        <f t="shared" si="60"/>
        <v>1</v>
      </c>
      <c r="R663">
        <f t="shared" si="61"/>
        <v>10.56</v>
      </c>
      <c r="S663" t="str">
        <f t="shared" si="64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62"/>
        <v>42020.146377314821</v>
      </c>
      <c r="K664">
        <v>1418812247</v>
      </c>
      <c r="L664" s="9">
        <f t="shared" si="63"/>
        <v>41990.146377314821</v>
      </c>
      <c r="M664" t="b">
        <v>0</v>
      </c>
      <c r="N664">
        <v>4</v>
      </c>
      <c r="O664" t="b">
        <v>0</v>
      </c>
      <c r="P664" t="s">
        <v>8273</v>
      </c>
      <c r="Q664">
        <f t="shared" si="60"/>
        <v>0</v>
      </c>
      <c r="R664">
        <f t="shared" si="61"/>
        <v>39</v>
      </c>
      <c r="S664" t="str">
        <f t="shared" si="64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62"/>
        <v>42203.551574074074</v>
      </c>
      <c r="K665">
        <v>1434658456</v>
      </c>
      <c r="L665" s="9">
        <f t="shared" si="63"/>
        <v>42173.551574074074</v>
      </c>
      <c r="M665" t="b">
        <v>0</v>
      </c>
      <c r="N665">
        <v>7</v>
      </c>
      <c r="O665" t="b">
        <v>0</v>
      </c>
      <c r="P665" t="s">
        <v>8273</v>
      </c>
      <c r="Q665">
        <f t="shared" si="60"/>
        <v>0</v>
      </c>
      <c r="R665">
        <f t="shared" si="61"/>
        <v>100</v>
      </c>
      <c r="S665" t="str">
        <f t="shared" si="64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62"/>
        <v>42107.374710648153</v>
      </c>
      <c r="K666">
        <v>1426348775</v>
      </c>
      <c r="L666" s="9">
        <f t="shared" si="63"/>
        <v>42077.374710648153</v>
      </c>
      <c r="M666" t="b">
        <v>0</v>
      </c>
      <c r="N666">
        <v>29</v>
      </c>
      <c r="O666" t="b">
        <v>0</v>
      </c>
      <c r="P666" t="s">
        <v>8273</v>
      </c>
      <c r="Q666">
        <f t="shared" si="60"/>
        <v>8</v>
      </c>
      <c r="R666">
        <f t="shared" si="61"/>
        <v>31.17</v>
      </c>
      <c r="S666" t="str">
        <f t="shared" si="64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62"/>
        <v>42748.419687499998</v>
      </c>
      <c r="K667">
        <v>1479143061</v>
      </c>
      <c r="L667" s="9">
        <f t="shared" si="63"/>
        <v>42688.419687499998</v>
      </c>
      <c r="M667" t="b">
        <v>0</v>
      </c>
      <c r="N667">
        <v>12</v>
      </c>
      <c r="O667" t="b">
        <v>0</v>
      </c>
      <c r="P667" t="s">
        <v>8273</v>
      </c>
      <c r="Q667">
        <f t="shared" si="60"/>
        <v>19</v>
      </c>
      <c r="R667">
        <f t="shared" si="61"/>
        <v>155.33000000000001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62"/>
        <v>41868.540486111116</v>
      </c>
      <c r="K668">
        <v>1405713498</v>
      </c>
      <c r="L668" s="9">
        <f t="shared" si="63"/>
        <v>41838.540486111116</v>
      </c>
      <c r="M668" t="b">
        <v>0</v>
      </c>
      <c r="N668">
        <v>4</v>
      </c>
      <c r="O668" t="b">
        <v>0</v>
      </c>
      <c r="P668" t="s">
        <v>8273</v>
      </c>
      <c r="Q668">
        <f t="shared" si="60"/>
        <v>0</v>
      </c>
      <c r="R668">
        <f t="shared" si="61"/>
        <v>2</v>
      </c>
      <c r="S668" t="str">
        <f t="shared" si="64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62"/>
        <v>42672.081747685188</v>
      </c>
      <c r="K669">
        <v>1474275463</v>
      </c>
      <c r="L669" s="9">
        <f t="shared" si="63"/>
        <v>42632.081747685188</v>
      </c>
      <c r="M669" t="b">
        <v>0</v>
      </c>
      <c r="N669">
        <v>28</v>
      </c>
      <c r="O669" t="b">
        <v>0</v>
      </c>
      <c r="P669" t="s">
        <v>8273</v>
      </c>
      <c r="Q669">
        <f t="shared" si="60"/>
        <v>10</v>
      </c>
      <c r="R669">
        <f t="shared" si="61"/>
        <v>178.93</v>
      </c>
      <c r="S669" t="str">
        <f t="shared" si="64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62"/>
        <v>42135.539606481485</v>
      </c>
      <c r="K670">
        <v>1427486222</v>
      </c>
      <c r="L670" s="9">
        <f t="shared" si="63"/>
        <v>42090.539606481485</v>
      </c>
      <c r="M670" t="b">
        <v>0</v>
      </c>
      <c r="N670">
        <v>25</v>
      </c>
      <c r="O670" t="b">
        <v>0</v>
      </c>
      <c r="P670" t="s">
        <v>8273</v>
      </c>
      <c r="Q670">
        <f t="shared" si="60"/>
        <v>5</v>
      </c>
      <c r="R670">
        <f t="shared" si="61"/>
        <v>27.36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62"/>
        <v>42557.334004629629</v>
      </c>
      <c r="K671">
        <v>1465225258</v>
      </c>
      <c r="L671" s="9">
        <f t="shared" si="63"/>
        <v>42527.334004629629</v>
      </c>
      <c r="M671" t="b">
        <v>0</v>
      </c>
      <c r="N671">
        <v>28</v>
      </c>
      <c r="O671" t="b">
        <v>0</v>
      </c>
      <c r="P671" t="s">
        <v>8273</v>
      </c>
      <c r="Q671">
        <f t="shared" si="60"/>
        <v>22</v>
      </c>
      <c r="R671">
        <f t="shared" si="61"/>
        <v>1536.25</v>
      </c>
      <c r="S671" t="str">
        <f t="shared" si="64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62"/>
        <v>42540.048611111117</v>
      </c>
      <c r="K672">
        <v>1463418120</v>
      </c>
      <c r="L672" s="9">
        <f t="shared" si="63"/>
        <v>42506.418055555558</v>
      </c>
      <c r="M672" t="b">
        <v>0</v>
      </c>
      <c r="N672">
        <v>310</v>
      </c>
      <c r="O672" t="b">
        <v>0</v>
      </c>
      <c r="P672" t="s">
        <v>8273</v>
      </c>
      <c r="Q672">
        <f t="shared" si="60"/>
        <v>29</v>
      </c>
      <c r="R672">
        <f t="shared" si="61"/>
        <v>85</v>
      </c>
      <c r="S672" t="str">
        <f t="shared" si="64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62"/>
        <v>42017.875000000007</v>
      </c>
      <c r="K673">
        <v>1418315852</v>
      </c>
      <c r="L673" s="9">
        <f t="shared" si="63"/>
        <v>41984.401064814818</v>
      </c>
      <c r="M673" t="b">
        <v>0</v>
      </c>
      <c r="N673">
        <v>15</v>
      </c>
      <c r="O673" t="b">
        <v>0</v>
      </c>
      <c r="P673" t="s">
        <v>8273</v>
      </c>
      <c r="Q673">
        <f t="shared" si="60"/>
        <v>39</v>
      </c>
      <c r="R673">
        <f t="shared" si="61"/>
        <v>788.53</v>
      </c>
      <c r="S673" t="str">
        <f t="shared" si="64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62"/>
        <v>42004.915972222225</v>
      </c>
      <c r="K674">
        <v>1417410964</v>
      </c>
      <c r="L674" s="9">
        <f t="shared" si="63"/>
        <v>41973.927824074075</v>
      </c>
      <c r="M674" t="b">
        <v>0</v>
      </c>
      <c r="N674">
        <v>215</v>
      </c>
      <c r="O674" t="b">
        <v>0</v>
      </c>
      <c r="P674" t="s">
        <v>8273</v>
      </c>
      <c r="Q674">
        <f t="shared" si="60"/>
        <v>22</v>
      </c>
      <c r="R674">
        <f t="shared" si="61"/>
        <v>50.3</v>
      </c>
      <c r="S674" t="str">
        <f t="shared" si="64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62"/>
        <v>41883.548807870371</v>
      </c>
      <c r="K675">
        <v>1405714217</v>
      </c>
      <c r="L675" s="9">
        <f t="shared" si="63"/>
        <v>41838.548807870371</v>
      </c>
      <c r="M675" t="b">
        <v>0</v>
      </c>
      <c r="N675">
        <v>3</v>
      </c>
      <c r="O675" t="b">
        <v>0</v>
      </c>
      <c r="P675" t="s">
        <v>8273</v>
      </c>
      <c r="Q675">
        <f t="shared" si="60"/>
        <v>0</v>
      </c>
      <c r="R675">
        <f t="shared" si="61"/>
        <v>68.33</v>
      </c>
      <c r="S675" t="str">
        <f t="shared" si="64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62"/>
        <v>41862.824386574073</v>
      </c>
      <c r="K676">
        <v>1402627627</v>
      </c>
      <c r="L676" s="9">
        <f t="shared" si="63"/>
        <v>41802.824386574073</v>
      </c>
      <c r="M676" t="b">
        <v>0</v>
      </c>
      <c r="N676">
        <v>2</v>
      </c>
      <c r="O676" t="b">
        <v>0</v>
      </c>
      <c r="P676" t="s">
        <v>8273</v>
      </c>
      <c r="Q676">
        <f t="shared" si="60"/>
        <v>0</v>
      </c>
      <c r="R676">
        <f t="shared" si="61"/>
        <v>7.5</v>
      </c>
      <c r="S676" t="str">
        <f t="shared" si="64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62"/>
        <v>42004.999305555561</v>
      </c>
      <c r="K677">
        <v>1417558804</v>
      </c>
      <c r="L677" s="9">
        <f t="shared" si="63"/>
        <v>41975.63893518519</v>
      </c>
      <c r="M677" t="b">
        <v>0</v>
      </c>
      <c r="N677">
        <v>26</v>
      </c>
      <c r="O677" t="b">
        <v>0</v>
      </c>
      <c r="P677" t="s">
        <v>8273</v>
      </c>
      <c r="Q677">
        <f t="shared" si="60"/>
        <v>15</v>
      </c>
      <c r="R677">
        <f t="shared" si="61"/>
        <v>34.270000000000003</v>
      </c>
      <c r="S677" t="str">
        <f t="shared" si="64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62"/>
        <v>42042.476631944453</v>
      </c>
      <c r="K678">
        <v>1420741581</v>
      </c>
      <c r="L678" s="9">
        <f t="shared" si="63"/>
        <v>42012.476631944453</v>
      </c>
      <c r="M678" t="b">
        <v>0</v>
      </c>
      <c r="N678">
        <v>24</v>
      </c>
      <c r="O678" t="b">
        <v>0</v>
      </c>
      <c r="P678" t="s">
        <v>8273</v>
      </c>
      <c r="Q678">
        <f t="shared" si="60"/>
        <v>1</v>
      </c>
      <c r="R678">
        <f t="shared" si="61"/>
        <v>61.29</v>
      </c>
      <c r="S678" t="str">
        <f t="shared" si="64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62"/>
        <v>42549.112210648149</v>
      </c>
      <c r="K679">
        <v>1463218895</v>
      </c>
      <c r="L679" s="9">
        <f t="shared" si="63"/>
        <v>42504.112210648149</v>
      </c>
      <c r="M679" t="b">
        <v>0</v>
      </c>
      <c r="N679">
        <v>96</v>
      </c>
      <c r="O679" t="b">
        <v>0</v>
      </c>
      <c r="P679" t="s">
        <v>8273</v>
      </c>
      <c r="Q679">
        <f t="shared" si="60"/>
        <v>26</v>
      </c>
      <c r="R679">
        <f t="shared" si="61"/>
        <v>133.25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62"/>
        <v>42511.084930555553</v>
      </c>
      <c r="K680">
        <v>1461229338</v>
      </c>
      <c r="L680" s="9">
        <f t="shared" si="63"/>
        <v>42481.084930555553</v>
      </c>
      <c r="M680" t="b">
        <v>0</v>
      </c>
      <c r="N680">
        <v>17</v>
      </c>
      <c r="O680" t="b">
        <v>0</v>
      </c>
      <c r="P680" t="s">
        <v>8273</v>
      </c>
      <c r="Q680">
        <f t="shared" si="60"/>
        <v>4</v>
      </c>
      <c r="R680">
        <f t="shared" si="61"/>
        <v>65.180000000000007</v>
      </c>
      <c r="S680" t="str">
        <f t="shared" si="64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62"/>
        <v>42616.404039351859</v>
      </c>
      <c r="K681">
        <v>1467736909</v>
      </c>
      <c r="L681" s="9">
        <f t="shared" si="63"/>
        <v>42556.404039351859</v>
      </c>
      <c r="M681" t="b">
        <v>0</v>
      </c>
      <c r="N681">
        <v>94</v>
      </c>
      <c r="O681" t="b">
        <v>0</v>
      </c>
      <c r="P681" t="s">
        <v>8273</v>
      </c>
      <c r="Q681">
        <f t="shared" si="60"/>
        <v>15</v>
      </c>
      <c r="R681">
        <f t="shared" si="61"/>
        <v>93.9</v>
      </c>
      <c r="S681" t="str">
        <f t="shared" si="64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62"/>
        <v>41899.209849537037</v>
      </c>
      <c r="K682">
        <v>1407931331</v>
      </c>
      <c r="L682" s="9">
        <f t="shared" si="63"/>
        <v>41864.209849537037</v>
      </c>
      <c r="M682" t="b">
        <v>0</v>
      </c>
      <c r="N682">
        <v>129</v>
      </c>
      <c r="O682" t="b">
        <v>0</v>
      </c>
      <c r="P682" t="s">
        <v>8273</v>
      </c>
      <c r="Q682">
        <f t="shared" si="60"/>
        <v>26</v>
      </c>
      <c r="R682">
        <f t="shared" si="61"/>
        <v>150.65</v>
      </c>
      <c r="S682" t="str">
        <f t="shared" si="64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62"/>
        <v>42669.51393518519</v>
      </c>
      <c r="K683">
        <v>1474917604</v>
      </c>
      <c r="L683" s="9">
        <f t="shared" si="63"/>
        <v>42639.51393518519</v>
      </c>
      <c r="M683" t="b">
        <v>0</v>
      </c>
      <c r="N683">
        <v>1</v>
      </c>
      <c r="O683" t="b">
        <v>0</v>
      </c>
      <c r="P683" t="s">
        <v>8273</v>
      </c>
      <c r="Q683">
        <f t="shared" si="60"/>
        <v>0</v>
      </c>
      <c r="R683">
        <f t="shared" si="61"/>
        <v>1</v>
      </c>
      <c r="S683" t="str">
        <f t="shared" si="64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62"/>
        <v>42808.431967592602</v>
      </c>
      <c r="K684">
        <v>1486923722</v>
      </c>
      <c r="L684" s="9">
        <f t="shared" si="63"/>
        <v>42778.473634259259</v>
      </c>
      <c r="M684" t="b">
        <v>0</v>
      </c>
      <c r="N684">
        <v>4</v>
      </c>
      <c r="O684" t="b">
        <v>0</v>
      </c>
      <c r="P684" t="s">
        <v>8273</v>
      </c>
      <c r="Q684">
        <f t="shared" si="60"/>
        <v>0</v>
      </c>
      <c r="R684">
        <f t="shared" si="61"/>
        <v>13.25</v>
      </c>
      <c r="S684" t="str">
        <f t="shared" si="64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62"/>
        <v>42674.608379629637</v>
      </c>
      <c r="K685">
        <v>1474493764</v>
      </c>
      <c r="L685" s="9">
        <f t="shared" si="63"/>
        <v>42634.608379629637</v>
      </c>
      <c r="M685" t="b">
        <v>0</v>
      </c>
      <c r="N685">
        <v>3</v>
      </c>
      <c r="O685" t="b">
        <v>0</v>
      </c>
      <c r="P685" t="s">
        <v>8273</v>
      </c>
      <c r="Q685">
        <f t="shared" si="60"/>
        <v>1</v>
      </c>
      <c r="R685">
        <f t="shared" si="61"/>
        <v>99.33</v>
      </c>
      <c r="S685" t="str">
        <f t="shared" si="64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62"/>
        <v>41844.833333333336</v>
      </c>
      <c r="K686">
        <v>1403176891</v>
      </c>
      <c r="L686" s="9">
        <f t="shared" si="63"/>
        <v>41809.181608796302</v>
      </c>
      <c r="M686" t="b">
        <v>0</v>
      </c>
      <c r="N686">
        <v>135</v>
      </c>
      <c r="O686" t="b">
        <v>0</v>
      </c>
      <c r="P686" t="s">
        <v>8273</v>
      </c>
      <c r="Q686">
        <f t="shared" si="60"/>
        <v>7</v>
      </c>
      <c r="R686">
        <f t="shared" si="61"/>
        <v>177.39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62"/>
        <v>42016.574907407405</v>
      </c>
      <c r="K687">
        <v>1417207672</v>
      </c>
      <c r="L687" s="9">
        <f t="shared" si="63"/>
        <v>41971.574907407405</v>
      </c>
      <c r="M687" t="b">
        <v>0</v>
      </c>
      <c r="N687">
        <v>10</v>
      </c>
      <c r="O687" t="b">
        <v>0</v>
      </c>
      <c r="P687" t="s">
        <v>8273</v>
      </c>
      <c r="Q687">
        <f t="shared" si="60"/>
        <v>28</v>
      </c>
      <c r="R687">
        <f t="shared" si="61"/>
        <v>55.3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62"/>
        <v>42219.381597222229</v>
      </c>
      <c r="K688">
        <v>1436026170</v>
      </c>
      <c r="L688" s="9">
        <f t="shared" si="63"/>
        <v>42189.381597222229</v>
      </c>
      <c r="M688" t="b">
        <v>0</v>
      </c>
      <c r="N688">
        <v>0</v>
      </c>
      <c r="O688" t="b">
        <v>0</v>
      </c>
      <c r="P688" t="s">
        <v>8273</v>
      </c>
      <c r="Q688">
        <f t="shared" si="60"/>
        <v>0</v>
      </c>
      <c r="R688" t="e">
        <f t="shared" si="61"/>
        <v>#DIV/0!</v>
      </c>
      <c r="S688" t="str">
        <f t="shared" si="64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62"/>
        <v>42771.458946759267</v>
      </c>
      <c r="K689">
        <v>1481133653</v>
      </c>
      <c r="L689" s="9">
        <f t="shared" si="63"/>
        <v>42711.458946759267</v>
      </c>
      <c r="M689" t="b">
        <v>0</v>
      </c>
      <c r="N689">
        <v>6</v>
      </c>
      <c r="O689" t="b">
        <v>0</v>
      </c>
      <c r="P689" t="s">
        <v>8273</v>
      </c>
      <c r="Q689">
        <f t="shared" si="60"/>
        <v>4</v>
      </c>
      <c r="R689">
        <f t="shared" si="61"/>
        <v>591.66999999999996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62"/>
        <v>42291.813113425924</v>
      </c>
      <c r="K690">
        <v>1442284253</v>
      </c>
      <c r="L690" s="9">
        <f t="shared" si="63"/>
        <v>42261.813113425924</v>
      </c>
      <c r="M690" t="b">
        <v>0</v>
      </c>
      <c r="N690">
        <v>36</v>
      </c>
      <c r="O690" t="b">
        <v>0</v>
      </c>
      <c r="P690" t="s">
        <v>8273</v>
      </c>
      <c r="Q690">
        <f t="shared" si="60"/>
        <v>73</v>
      </c>
      <c r="R690">
        <f t="shared" si="61"/>
        <v>405.5</v>
      </c>
      <c r="S690" t="str">
        <f t="shared" si="64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62"/>
        <v>42711.915972222225</v>
      </c>
      <c r="K691">
        <v>1478016097</v>
      </c>
      <c r="L691" s="9">
        <f t="shared" si="63"/>
        <v>42675.376122685186</v>
      </c>
      <c r="M691" t="b">
        <v>0</v>
      </c>
      <c r="N691">
        <v>336</v>
      </c>
      <c r="O691" t="b">
        <v>0</v>
      </c>
      <c r="P691" t="s">
        <v>8273</v>
      </c>
      <c r="Q691">
        <f t="shared" si="60"/>
        <v>58</v>
      </c>
      <c r="R691">
        <f t="shared" si="61"/>
        <v>343.15</v>
      </c>
      <c r="S691" t="str">
        <f t="shared" si="64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62"/>
        <v>42621.958333333336</v>
      </c>
      <c r="K692">
        <v>1469718841</v>
      </c>
      <c r="L692" s="9">
        <f t="shared" si="63"/>
        <v>42579.34306712963</v>
      </c>
      <c r="M692" t="b">
        <v>0</v>
      </c>
      <c r="N692">
        <v>34</v>
      </c>
      <c r="O692" t="b">
        <v>0</v>
      </c>
      <c r="P692" t="s">
        <v>8273</v>
      </c>
      <c r="Q692">
        <f t="shared" si="60"/>
        <v>12</v>
      </c>
      <c r="R692">
        <f t="shared" si="61"/>
        <v>72.59</v>
      </c>
      <c r="S692" t="str">
        <f t="shared" si="64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62"/>
        <v>42185.736643518518</v>
      </c>
      <c r="K693">
        <v>1433292046</v>
      </c>
      <c r="L693" s="9">
        <f t="shared" si="63"/>
        <v>42157.736643518518</v>
      </c>
      <c r="M693" t="b">
        <v>0</v>
      </c>
      <c r="N693">
        <v>10</v>
      </c>
      <c r="O693" t="b">
        <v>0</v>
      </c>
      <c r="P693" t="s">
        <v>8273</v>
      </c>
      <c r="Q693">
        <f t="shared" si="60"/>
        <v>1</v>
      </c>
      <c r="R693">
        <f t="shared" si="61"/>
        <v>26</v>
      </c>
      <c r="S693" t="str">
        <f t="shared" si="64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62"/>
        <v>42726.084062500006</v>
      </c>
      <c r="K694">
        <v>1479805263</v>
      </c>
      <c r="L694" s="9">
        <f t="shared" si="63"/>
        <v>42696.084062500006</v>
      </c>
      <c r="M694" t="b">
        <v>0</v>
      </c>
      <c r="N694">
        <v>201</v>
      </c>
      <c r="O694" t="b">
        <v>0</v>
      </c>
      <c r="P694" t="s">
        <v>8273</v>
      </c>
      <c r="Q694">
        <f t="shared" si="60"/>
        <v>7</v>
      </c>
      <c r="R694">
        <f t="shared" si="61"/>
        <v>6.5</v>
      </c>
      <c r="S694" t="str">
        <f t="shared" si="64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62"/>
        <v>42124.516516203708</v>
      </c>
      <c r="K695">
        <v>1427829827</v>
      </c>
      <c r="L695" s="9">
        <f t="shared" si="63"/>
        <v>42094.516516203708</v>
      </c>
      <c r="M695" t="b">
        <v>0</v>
      </c>
      <c r="N695">
        <v>296</v>
      </c>
      <c r="O695" t="b">
        <v>0</v>
      </c>
      <c r="P695" t="s">
        <v>8273</v>
      </c>
      <c r="Q695">
        <f t="shared" si="60"/>
        <v>35</v>
      </c>
      <c r="R695">
        <f t="shared" si="61"/>
        <v>119.39</v>
      </c>
      <c r="S695" t="str">
        <f t="shared" si="64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62"/>
        <v>42767.372210648151</v>
      </c>
      <c r="K696">
        <v>1483372559</v>
      </c>
      <c r="L696" s="9">
        <f t="shared" si="63"/>
        <v>42737.372210648151</v>
      </c>
      <c r="M696" t="b">
        <v>0</v>
      </c>
      <c r="N696">
        <v>7</v>
      </c>
      <c r="O696" t="b">
        <v>0</v>
      </c>
      <c r="P696" t="s">
        <v>8273</v>
      </c>
      <c r="Q696">
        <f t="shared" si="60"/>
        <v>0</v>
      </c>
      <c r="R696">
        <f t="shared" si="61"/>
        <v>84.29</v>
      </c>
      <c r="S696" t="str">
        <f t="shared" si="64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62"/>
        <v>41943.229398148149</v>
      </c>
      <c r="K697">
        <v>1412166620</v>
      </c>
      <c r="L697" s="9">
        <f t="shared" si="63"/>
        <v>41913.229398148149</v>
      </c>
      <c r="M697" t="b">
        <v>0</v>
      </c>
      <c r="N697">
        <v>7</v>
      </c>
      <c r="O697" t="b">
        <v>0</v>
      </c>
      <c r="P697" t="s">
        <v>8273</v>
      </c>
      <c r="Q697">
        <f t="shared" si="60"/>
        <v>1</v>
      </c>
      <c r="R697">
        <f t="shared" si="61"/>
        <v>90.86</v>
      </c>
      <c r="S697" t="str">
        <f t="shared" si="64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62"/>
        <v>41845.635439814818</v>
      </c>
      <c r="K698">
        <v>1403734502</v>
      </c>
      <c r="L698" s="9">
        <f t="shared" si="63"/>
        <v>41815.635439814818</v>
      </c>
      <c r="M698" t="b">
        <v>0</v>
      </c>
      <c r="N698">
        <v>1</v>
      </c>
      <c r="O698" t="b">
        <v>0</v>
      </c>
      <c r="P698" t="s">
        <v>8273</v>
      </c>
      <c r="Q698">
        <f t="shared" si="60"/>
        <v>0</v>
      </c>
      <c r="R698">
        <f t="shared" si="61"/>
        <v>1</v>
      </c>
      <c r="S698" t="str">
        <f t="shared" si="64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62"/>
        <v>42403.231354166674</v>
      </c>
      <c r="K699">
        <v>1453206789</v>
      </c>
      <c r="L699" s="9">
        <f t="shared" si="63"/>
        <v>42388.231354166674</v>
      </c>
      <c r="M699" t="b">
        <v>0</v>
      </c>
      <c r="N699">
        <v>114</v>
      </c>
      <c r="O699" t="b">
        <v>0</v>
      </c>
      <c r="P699" t="s">
        <v>8273</v>
      </c>
      <c r="Q699">
        <f t="shared" si="60"/>
        <v>46</v>
      </c>
      <c r="R699">
        <f t="shared" si="61"/>
        <v>20.34</v>
      </c>
      <c r="S699" t="str">
        <f t="shared" si="64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62"/>
        <v>41899.791666666672</v>
      </c>
      <c r="K700">
        <v>1408141245</v>
      </c>
      <c r="L700" s="9">
        <f t="shared" si="63"/>
        <v>41866.639409722222</v>
      </c>
      <c r="M700" t="b">
        <v>0</v>
      </c>
      <c r="N700">
        <v>29</v>
      </c>
      <c r="O700" t="b">
        <v>0</v>
      </c>
      <c r="P700" t="s">
        <v>8273</v>
      </c>
      <c r="Q700">
        <f t="shared" si="60"/>
        <v>15</v>
      </c>
      <c r="R700">
        <f t="shared" si="61"/>
        <v>530.69000000000005</v>
      </c>
      <c r="S700" t="str">
        <f t="shared" si="64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62"/>
        <v>41600.375</v>
      </c>
      <c r="K701">
        <v>1381923548</v>
      </c>
      <c r="L701" s="9">
        <f t="shared" si="63"/>
        <v>41563.193842592598</v>
      </c>
      <c r="M701" t="b">
        <v>0</v>
      </c>
      <c r="N701">
        <v>890</v>
      </c>
      <c r="O701" t="b">
        <v>0</v>
      </c>
      <c r="P701" t="s">
        <v>8273</v>
      </c>
      <c r="Q701">
        <f t="shared" si="60"/>
        <v>82</v>
      </c>
      <c r="R701">
        <f t="shared" si="61"/>
        <v>120.39</v>
      </c>
      <c r="S701" t="str">
        <f t="shared" si="64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62"/>
        <v>42745.396770833337</v>
      </c>
      <c r="K702">
        <v>1481473881</v>
      </c>
      <c r="L702" s="9">
        <f t="shared" si="63"/>
        <v>42715.396770833337</v>
      </c>
      <c r="M702" t="b">
        <v>0</v>
      </c>
      <c r="N702">
        <v>31</v>
      </c>
      <c r="O702" t="b">
        <v>0</v>
      </c>
      <c r="P702" t="s">
        <v>8273</v>
      </c>
      <c r="Q702">
        <f t="shared" si="60"/>
        <v>3</v>
      </c>
      <c r="R702">
        <f t="shared" si="61"/>
        <v>13</v>
      </c>
      <c r="S702" t="str">
        <f t="shared" si="64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62"/>
        <v>41843.371296296296</v>
      </c>
      <c r="K703">
        <v>1403538880</v>
      </c>
      <c r="L703" s="9">
        <f t="shared" si="63"/>
        <v>41813.371296296296</v>
      </c>
      <c r="M703" t="b">
        <v>0</v>
      </c>
      <c r="N703">
        <v>21</v>
      </c>
      <c r="O703" t="b">
        <v>0</v>
      </c>
      <c r="P703" t="s">
        <v>8273</v>
      </c>
      <c r="Q703">
        <f t="shared" si="60"/>
        <v>27</v>
      </c>
      <c r="R703">
        <f t="shared" si="61"/>
        <v>291.33</v>
      </c>
      <c r="S703" t="str">
        <f t="shared" si="64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62"/>
        <v>42698.476701388885</v>
      </c>
      <c r="K704">
        <v>1477416387</v>
      </c>
      <c r="L704" s="9">
        <f t="shared" si="63"/>
        <v>42668.435034722228</v>
      </c>
      <c r="M704" t="b">
        <v>0</v>
      </c>
      <c r="N704">
        <v>37</v>
      </c>
      <c r="O704" t="b">
        <v>0</v>
      </c>
      <c r="P704" t="s">
        <v>8273</v>
      </c>
      <c r="Q704">
        <f t="shared" si="60"/>
        <v>31</v>
      </c>
      <c r="R704">
        <f t="shared" si="61"/>
        <v>124.92</v>
      </c>
      <c r="S704" t="str">
        <f t="shared" si="64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62"/>
        <v>42766.688888888886</v>
      </c>
      <c r="K705">
        <v>1481150949</v>
      </c>
      <c r="L705" s="9">
        <f t="shared" si="63"/>
        <v>42711.659131944449</v>
      </c>
      <c r="M705" t="b">
        <v>0</v>
      </c>
      <c r="N705">
        <v>7</v>
      </c>
      <c r="O705" t="b">
        <v>0</v>
      </c>
      <c r="P705" t="s">
        <v>8273</v>
      </c>
      <c r="Q705">
        <f t="shared" si="60"/>
        <v>6</v>
      </c>
      <c r="R705">
        <f t="shared" si="61"/>
        <v>119.57</v>
      </c>
      <c r="S705" t="str">
        <f t="shared" si="64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62"/>
        <v>42785.901250000003</v>
      </c>
      <c r="K706">
        <v>1482381468</v>
      </c>
      <c r="L706" s="9">
        <f t="shared" si="63"/>
        <v>42725.901250000003</v>
      </c>
      <c r="M706" t="b">
        <v>0</v>
      </c>
      <c r="N706">
        <v>4</v>
      </c>
      <c r="O706" t="b">
        <v>0</v>
      </c>
      <c r="P706" t="s">
        <v>8273</v>
      </c>
      <c r="Q706">
        <f t="shared" ref="Q706:Q769" si="66">ROUND((E706/D706*100),0)</f>
        <v>1</v>
      </c>
      <c r="R706">
        <f t="shared" ref="R706:R769" si="67">ROUND(E706/N706,2)</f>
        <v>120.25</v>
      </c>
      <c r="S706" t="str">
        <f t="shared" si="64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68">(((I707/60)/60)/24)+DATE(1970,1,1)+(-7/24)</f>
        <v>42756.199976851851</v>
      </c>
      <c r="K707">
        <v>1482407278</v>
      </c>
      <c r="L707" s="9">
        <f t="shared" ref="L707:L770" si="69">(((K707/60)/60)/24)+DATE(1970,1,1)+(-7/24)</f>
        <v>42726.199976851851</v>
      </c>
      <c r="M707" t="b">
        <v>0</v>
      </c>
      <c r="N707">
        <v>5</v>
      </c>
      <c r="O707" t="b">
        <v>0</v>
      </c>
      <c r="P707" t="s">
        <v>8273</v>
      </c>
      <c r="Q707">
        <f t="shared" si="66"/>
        <v>1</v>
      </c>
      <c r="R707">
        <f t="shared" si="67"/>
        <v>195.4</v>
      </c>
      <c r="S707" t="str">
        <f t="shared" ref="S707:S770" si="70">LEFT(P707,SEARCH("/",P707,1)-1)</f>
        <v>technology</v>
      </c>
      <c r="T707" t="str">
        <f t="shared" ref="T707:T770" si="71">RIGHT(P707,LEN(P707)-SEARCH("/",P707,1))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68"/>
        <v>42718.48541666667</v>
      </c>
      <c r="K708">
        <v>1478130783</v>
      </c>
      <c r="L708" s="9">
        <f t="shared" si="69"/>
        <v>42676.703506944446</v>
      </c>
      <c r="M708" t="b">
        <v>0</v>
      </c>
      <c r="N708">
        <v>0</v>
      </c>
      <c r="O708" t="b">
        <v>0</v>
      </c>
      <c r="P708" t="s">
        <v>8273</v>
      </c>
      <c r="Q708">
        <f t="shared" si="66"/>
        <v>0</v>
      </c>
      <c r="R708" t="e">
        <f t="shared" si="67"/>
        <v>#DIV/0!</v>
      </c>
      <c r="S708" t="str">
        <f t="shared" si="70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68"/>
        <v>42736.371840277781</v>
      </c>
      <c r="K709">
        <v>1479830127</v>
      </c>
      <c r="L709" s="9">
        <f t="shared" si="69"/>
        <v>42696.371840277781</v>
      </c>
      <c r="M709" t="b">
        <v>0</v>
      </c>
      <c r="N709">
        <v>456</v>
      </c>
      <c r="O709" t="b">
        <v>0</v>
      </c>
      <c r="P709" t="s">
        <v>8273</v>
      </c>
      <c r="Q709">
        <f t="shared" si="66"/>
        <v>79</v>
      </c>
      <c r="R709">
        <f t="shared" si="67"/>
        <v>117.7</v>
      </c>
      <c r="S709" t="str">
        <f t="shared" si="70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68"/>
        <v>41895.289351851854</v>
      </c>
      <c r="K710">
        <v>1405432600</v>
      </c>
      <c r="L710" s="9">
        <f t="shared" si="69"/>
        <v>41835.289351851854</v>
      </c>
      <c r="M710" t="b">
        <v>0</v>
      </c>
      <c r="N710">
        <v>369</v>
      </c>
      <c r="O710" t="b">
        <v>0</v>
      </c>
      <c r="P710" t="s">
        <v>8273</v>
      </c>
      <c r="Q710">
        <f t="shared" si="66"/>
        <v>22</v>
      </c>
      <c r="R710">
        <f t="shared" si="67"/>
        <v>23.95</v>
      </c>
      <c r="S710" t="str">
        <f t="shared" si="70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68"/>
        <v>41977.749525462968</v>
      </c>
      <c r="K711">
        <v>1415149159</v>
      </c>
      <c r="L711" s="9">
        <f t="shared" si="69"/>
        <v>41947.749525462968</v>
      </c>
      <c r="M711" t="b">
        <v>0</v>
      </c>
      <c r="N711">
        <v>2</v>
      </c>
      <c r="O711" t="b">
        <v>0</v>
      </c>
      <c r="P711" t="s">
        <v>8273</v>
      </c>
      <c r="Q711">
        <f t="shared" si="66"/>
        <v>0</v>
      </c>
      <c r="R711">
        <f t="shared" si="67"/>
        <v>30.5</v>
      </c>
      <c r="S711" t="str">
        <f t="shared" si="70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68"/>
        <v>41870.738888888889</v>
      </c>
      <c r="K712">
        <v>1405640302</v>
      </c>
      <c r="L712" s="9">
        <f t="shared" si="69"/>
        <v>41837.69331018519</v>
      </c>
      <c r="M712" t="b">
        <v>0</v>
      </c>
      <c r="N712">
        <v>0</v>
      </c>
      <c r="O712" t="b">
        <v>0</v>
      </c>
      <c r="P712" t="s">
        <v>8273</v>
      </c>
      <c r="Q712">
        <f t="shared" si="66"/>
        <v>0</v>
      </c>
      <c r="R712" t="e">
        <f t="shared" si="67"/>
        <v>#DIV/0!</v>
      </c>
      <c r="S712" t="str">
        <f t="shared" si="70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68"/>
        <v>42718.209120370368</v>
      </c>
      <c r="K713">
        <v>1478257268</v>
      </c>
      <c r="L713" s="9">
        <f t="shared" si="69"/>
        <v>42678.167453703711</v>
      </c>
      <c r="M713" t="b">
        <v>0</v>
      </c>
      <c r="N713">
        <v>338</v>
      </c>
      <c r="O713" t="b">
        <v>0</v>
      </c>
      <c r="P713" t="s">
        <v>8273</v>
      </c>
      <c r="Q713">
        <f t="shared" si="66"/>
        <v>34</v>
      </c>
      <c r="R713">
        <f t="shared" si="67"/>
        <v>99.97</v>
      </c>
      <c r="S713" t="str">
        <f t="shared" si="70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68"/>
        <v>42414.389259259267</v>
      </c>
      <c r="K714">
        <v>1452874832</v>
      </c>
      <c r="L714" s="9">
        <f t="shared" si="69"/>
        <v>42384.389259259267</v>
      </c>
      <c r="M714" t="b">
        <v>0</v>
      </c>
      <c r="N714">
        <v>4</v>
      </c>
      <c r="O714" t="b">
        <v>0</v>
      </c>
      <c r="P714" t="s">
        <v>8273</v>
      </c>
      <c r="Q714">
        <f t="shared" si="66"/>
        <v>0</v>
      </c>
      <c r="R714">
        <f t="shared" si="67"/>
        <v>26.25</v>
      </c>
      <c r="S714" t="str">
        <f t="shared" si="70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68"/>
        <v>42526.237638888888</v>
      </c>
      <c r="K715">
        <v>1462538532</v>
      </c>
      <c r="L715" s="9">
        <f t="shared" si="69"/>
        <v>42496.237638888888</v>
      </c>
      <c r="M715" t="b">
        <v>0</v>
      </c>
      <c r="N715">
        <v>1</v>
      </c>
      <c r="O715" t="b">
        <v>0</v>
      </c>
      <c r="P715" t="s">
        <v>8273</v>
      </c>
      <c r="Q715">
        <f t="shared" si="66"/>
        <v>1</v>
      </c>
      <c r="R715">
        <f t="shared" si="67"/>
        <v>199</v>
      </c>
      <c r="S715" t="str">
        <f t="shared" si="70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68"/>
        <v>42794.49631944445</v>
      </c>
      <c r="K716">
        <v>1483124082</v>
      </c>
      <c r="L716" s="9">
        <f t="shared" si="69"/>
        <v>42734.49631944445</v>
      </c>
      <c r="M716" t="b">
        <v>0</v>
      </c>
      <c r="N716">
        <v>28</v>
      </c>
      <c r="O716" t="b">
        <v>0</v>
      </c>
      <c r="P716" t="s">
        <v>8273</v>
      </c>
      <c r="Q716">
        <f t="shared" si="66"/>
        <v>15</v>
      </c>
      <c r="R716">
        <f t="shared" si="67"/>
        <v>80.319999999999993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68"/>
        <v>42312.840740740743</v>
      </c>
      <c r="K717">
        <v>1443233440</v>
      </c>
      <c r="L717" s="9">
        <f t="shared" si="69"/>
        <v>42272.799074074072</v>
      </c>
      <c r="M717" t="b">
        <v>0</v>
      </c>
      <c r="N717">
        <v>12</v>
      </c>
      <c r="O717" t="b">
        <v>0</v>
      </c>
      <c r="P717" t="s">
        <v>8273</v>
      </c>
      <c r="Q717">
        <f t="shared" si="66"/>
        <v>5</v>
      </c>
      <c r="R717">
        <f t="shared" si="67"/>
        <v>115.75</v>
      </c>
      <c r="S717" t="str">
        <f t="shared" si="70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68"/>
        <v>41973.708333333336</v>
      </c>
      <c r="K718">
        <v>1414511307</v>
      </c>
      <c r="L718" s="9">
        <f t="shared" si="69"/>
        <v>41940.366979166669</v>
      </c>
      <c r="M718" t="b">
        <v>0</v>
      </c>
      <c r="N718">
        <v>16</v>
      </c>
      <c r="O718" t="b">
        <v>0</v>
      </c>
      <c r="P718" t="s">
        <v>8273</v>
      </c>
      <c r="Q718">
        <f t="shared" si="66"/>
        <v>10</v>
      </c>
      <c r="R718">
        <f t="shared" si="67"/>
        <v>44.69</v>
      </c>
      <c r="S718" t="str">
        <f t="shared" si="70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68"/>
        <v>41887.562523148154</v>
      </c>
      <c r="K719">
        <v>1407357002</v>
      </c>
      <c r="L719" s="9">
        <f t="shared" si="69"/>
        <v>41857.562523148154</v>
      </c>
      <c r="M719" t="b">
        <v>0</v>
      </c>
      <c r="N719">
        <v>4</v>
      </c>
      <c r="O719" t="b">
        <v>0</v>
      </c>
      <c r="P719" t="s">
        <v>8273</v>
      </c>
      <c r="Q719">
        <f t="shared" si="66"/>
        <v>0</v>
      </c>
      <c r="R719">
        <f t="shared" si="67"/>
        <v>76.25</v>
      </c>
      <c r="S719" t="str">
        <f t="shared" si="70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68"/>
        <v>42783.957638888889</v>
      </c>
      <c r="K720">
        <v>1484684247</v>
      </c>
      <c r="L720" s="9">
        <f t="shared" si="69"/>
        <v>42752.553784722222</v>
      </c>
      <c r="M720" t="b">
        <v>0</v>
      </c>
      <c r="N720">
        <v>4</v>
      </c>
      <c r="O720" t="b">
        <v>0</v>
      </c>
      <c r="P720" t="s">
        <v>8273</v>
      </c>
      <c r="Q720">
        <f t="shared" si="66"/>
        <v>1</v>
      </c>
      <c r="R720">
        <f t="shared" si="67"/>
        <v>22.5</v>
      </c>
      <c r="S720" t="str">
        <f t="shared" si="70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68"/>
        <v>42422.748564814821</v>
      </c>
      <c r="K721">
        <v>1454979476</v>
      </c>
      <c r="L721" s="9">
        <f t="shared" si="69"/>
        <v>42408.748564814821</v>
      </c>
      <c r="M721" t="b">
        <v>0</v>
      </c>
      <c r="N721">
        <v>10</v>
      </c>
      <c r="O721" t="b">
        <v>0</v>
      </c>
      <c r="P721" t="s">
        <v>8273</v>
      </c>
      <c r="Q721">
        <f t="shared" si="66"/>
        <v>1</v>
      </c>
      <c r="R721">
        <f t="shared" si="67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68"/>
        <v>40937.357534722229</v>
      </c>
      <c r="K722">
        <v>1325432091</v>
      </c>
      <c r="L722" s="9">
        <f t="shared" si="69"/>
        <v>40909.357534722229</v>
      </c>
      <c r="M722" t="b">
        <v>0</v>
      </c>
      <c r="N722">
        <v>41</v>
      </c>
      <c r="O722" t="b">
        <v>1</v>
      </c>
      <c r="P722" t="s">
        <v>8274</v>
      </c>
      <c r="Q722">
        <f t="shared" si="66"/>
        <v>144</v>
      </c>
      <c r="R722">
        <f t="shared" si="67"/>
        <v>66.709999999999994</v>
      </c>
      <c r="S722" t="str">
        <f t="shared" si="70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68"/>
        <v>41852.280173611114</v>
      </c>
      <c r="K723">
        <v>1403012607</v>
      </c>
      <c r="L723" s="9">
        <f t="shared" si="69"/>
        <v>41807.280173611114</v>
      </c>
      <c r="M723" t="b">
        <v>0</v>
      </c>
      <c r="N723">
        <v>119</v>
      </c>
      <c r="O723" t="b">
        <v>1</v>
      </c>
      <c r="P723" t="s">
        <v>8274</v>
      </c>
      <c r="Q723">
        <f t="shared" si="66"/>
        <v>122</v>
      </c>
      <c r="R723">
        <f t="shared" si="67"/>
        <v>84.14</v>
      </c>
      <c r="S723" t="str">
        <f t="shared" si="70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68"/>
        <v>41007.471967592595</v>
      </c>
      <c r="K724">
        <v>1331320778</v>
      </c>
      <c r="L724" s="9">
        <f t="shared" si="69"/>
        <v>40977.51363425926</v>
      </c>
      <c r="M724" t="b">
        <v>0</v>
      </c>
      <c r="N724">
        <v>153</v>
      </c>
      <c r="O724" t="b">
        <v>1</v>
      </c>
      <c r="P724" t="s">
        <v>8274</v>
      </c>
      <c r="Q724">
        <f t="shared" si="66"/>
        <v>132</v>
      </c>
      <c r="R724">
        <f t="shared" si="67"/>
        <v>215.73</v>
      </c>
      <c r="S724" t="str">
        <f t="shared" si="70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68"/>
        <v>42214.874305555561</v>
      </c>
      <c r="K725">
        <v>1435606549</v>
      </c>
      <c r="L725" s="9">
        <f t="shared" si="69"/>
        <v>42184.524872685193</v>
      </c>
      <c r="M725" t="b">
        <v>0</v>
      </c>
      <c r="N725">
        <v>100</v>
      </c>
      <c r="O725" t="b">
        <v>1</v>
      </c>
      <c r="P725" t="s">
        <v>8274</v>
      </c>
      <c r="Q725">
        <f t="shared" si="66"/>
        <v>109</v>
      </c>
      <c r="R725">
        <f t="shared" si="67"/>
        <v>54.69</v>
      </c>
      <c r="S725" t="str">
        <f t="shared" si="70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68"/>
        <v>40724.34679398148</v>
      </c>
      <c r="K726">
        <v>1306855163</v>
      </c>
      <c r="L726" s="9">
        <f t="shared" si="69"/>
        <v>40694.34679398148</v>
      </c>
      <c r="M726" t="b">
        <v>0</v>
      </c>
      <c r="N726">
        <v>143</v>
      </c>
      <c r="O726" t="b">
        <v>1</v>
      </c>
      <c r="P726" t="s">
        <v>8274</v>
      </c>
      <c r="Q726">
        <f t="shared" si="66"/>
        <v>105</v>
      </c>
      <c r="R726">
        <f t="shared" si="67"/>
        <v>51.63</v>
      </c>
      <c r="S726" t="str">
        <f t="shared" si="70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68"/>
        <v>42351.334629629629</v>
      </c>
      <c r="K727">
        <v>1447426912</v>
      </c>
      <c r="L727" s="9">
        <f t="shared" si="69"/>
        <v>42321.334629629629</v>
      </c>
      <c r="M727" t="b">
        <v>0</v>
      </c>
      <c r="N727">
        <v>140</v>
      </c>
      <c r="O727" t="b">
        <v>1</v>
      </c>
      <c r="P727" t="s">
        <v>8274</v>
      </c>
      <c r="Q727">
        <f t="shared" si="66"/>
        <v>100</v>
      </c>
      <c r="R727">
        <f t="shared" si="67"/>
        <v>143.36000000000001</v>
      </c>
      <c r="S727" t="str">
        <f t="shared" si="70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68"/>
        <v>41375.751006944447</v>
      </c>
      <c r="K728">
        <v>1363136487</v>
      </c>
      <c r="L728" s="9">
        <f t="shared" si="69"/>
        <v>41345.751006944447</v>
      </c>
      <c r="M728" t="b">
        <v>0</v>
      </c>
      <c r="N728">
        <v>35</v>
      </c>
      <c r="O728" t="b">
        <v>1</v>
      </c>
      <c r="P728" t="s">
        <v>8274</v>
      </c>
      <c r="Q728">
        <f t="shared" si="66"/>
        <v>101</v>
      </c>
      <c r="R728">
        <f t="shared" si="67"/>
        <v>72.430000000000007</v>
      </c>
      <c r="S728" t="str">
        <f t="shared" si="70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68"/>
        <v>41288.597222222226</v>
      </c>
      <c r="K729">
        <v>1354580949</v>
      </c>
      <c r="L729" s="9">
        <f t="shared" si="69"/>
        <v>41246.728576388887</v>
      </c>
      <c r="M729" t="b">
        <v>0</v>
      </c>
      <c r="N729">
        <v>149</v>
      </c>
      <c r="O729" t="b">
        <v>1</v>
      </c>
      <c r="P729" t="s">
        <v>8274</v>
      </c>
      <c r="Q729">
        <f t="shared" si="66"/>
        <v>156</v>
      </c>
      <c r="R729">
        <f t="shared" si="67"/>
        <v>36.53</v>
      </c>
      <c r="S729" t="str">
        <f t="shared" si="70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68"/>
        <v>40776.545798611114</v>
      </c>
      <c r="K730">
        <v>1310069157</v>
      </c>
      <c r="L730" s="9">
        <f t="shared" si="69"/>
        <v>40731.545798611114</v>
      </c>
      <c r="M730" t="b">
        <v>0</v>
      </c>
      <c r="N730">
        <v>130</v>
      </c>
      <c r="O730" t="b">
        <v>1</v>
      </c>
      <c r="P730" t="s">
        <v>8274</v>
      </c>
      <c r="Q730">
        <f t="shared" si="66"/>
        <v>106</v>
      </c>
      <c r="R730">
        <f t="shared" si="67"/>
        <v>60.9</v>
      </c>
      <c r="S730" t="str">
        <f t="shared" si="70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68"/>
        <v>41170.894224537042</v>
      </c>
      <c r="K731">
        <v>1342844861</v>
      </c>
      <c r="L731" s="9">
        <f t="shared" si="69"/>
        <v>41110.894224537042</v>
      </c>
      <c r="M731" t="b">
        <v>0</v>
      </c>
      <c r="N731">
        <v>120</v>
      </c>
      <c r="O731" t="b">
        <v>1</v>
      </c>
      <c r="P731" t="s">
        <v>8274</v>
      </c>
      <c r="Q731">
        <f t="shared" si="66"/>
        <v>131</v>
      </c>
      <c r="R731">
        <f t="shared" si="67"/>
        <v>43.55</v>
      </c>
      <c r="S731" t="str">
        <f t="shared" si="70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68"/>
        <v>40884.453599537039</v>
      </c>
      <c r="K732">
        <v>1320688391</v>
      </c>
      <c r="L732" s="9">
        <f t="shared" si="69"/>
        <v>40854.453599537039</v>
      </c>
      <c r="M732" t="b">
        <v>0</v>
      </c>
      <c r="N732">
        <v>265</v>
      </c>
      <c r="O732" t="b">
        <v>1</v>
      </c>
      <c r="P732" t="s">
        <v>8274</v>
      </c>
      <c r="Q732">
        <f t="shared" si="66"/>
        <v>132</v>
      </c>
      <c r="R732">
        <f t="shared" si="67"/>
        <v>99.77</v>
      </c>
      <c r="S732" t="str">
        <f t="shared" si="70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68"/>
        <v>40929.958333333336</v>
      </c>
      <c r="K733">
        <v>1322852747</v>
      </c>
      <c r="L733" s="9">
        <f t="shared" si="69"/>
        <v>40879.504016203704</v>
      </c>
      <c r="M733" t="b">
        <v>0</v>
      </c>
      <c r="N733">
        <v>71</v>
      </c>
      <c r="O733" t="b">
        <v>1</v>
      </c>
      <c r="P733" t="s">
        <v>8274</v>
      </c>
      <c r="Q733">
        <f t="shared" si="66"/>
        <v>126</v>
      </c>
      <c r="R733">
        <f t="shared" si="67"/>
        <v>88.73</v>
      </c>
      <c r="S733" t="str">
        <f t="shared" si="70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68"/>
        <v>41546.132650462961</v>
      </c>
      <c r="K734">
        <v>1375265461</v>
      </c>
      <c r="L734" s="9">
        <f t="shared" si="69"/>
        <v>41486.132650462961</v>
      </c>
      <c r="M734" t="b">
        <v>0</v>
      </c>
      <c r="N734">
        <v>13</v>
      </c>
      <c r="O734" t="b">
        <v>1</v>
      </c>
      <c r="P734" t="s">
        <v>8274</v>
      </c>
      <c r="Q734">
        <f t="shared" si="66"/>
        <v>160</v>
      </c>
      <c r="R734">
        <f t="shared" si="67"/>
        <v>4.92</v>
      </c>
      <c r="S734" t="str">
        <f t="shared" si="70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68"/>
        <v>41628.128379629634</v>
      </c>
      <c r="K735">
        <v>1384941892</v>
      </c>
      <c r="L735" s="9">
        <f t="shared" si="69"/>
        <v>41598.128379629634</v>
      </c>
      <c r="M735" t="b">
        <v>0</v>
      </c>
      <c r="N735">
        <v>169</v>
      </c>
      <c r="O735" t="b">
        <v>1</v>
      </c>
      <c r="P735" t="s">
        <v>8274</v>
      </c>
      <c r="Q735">
        <f t="shared" si="66"/>
        <v>120</v>
      </c>
      <c r="R735">
        <f t="shared" si="67"/>
        <v>17.82</v>
      </c>
      <c r="S735" t="str">
        <f t="shared" si="70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68"/>
        <v>42132.916666666664</v>
      </c>
      <c r="K736">
        <v>1428465420</v>
      </c>
      <c r="L736" s="9">
        <f t="shared" si="69"/>
        <v>42101.872916666667</v>
      </c>
      <c r="M736" t="b">
        <v>0</v>
      </c>
      <c r="N736">
        <v>57</v>
      </c>
      <c r="O736" t="b">
        <v>1</v>
      </c>
      <c r="P736" t="s">
        <v>8274</v>
      </c>
      <c r="Q736">
        <f t="shared" si="66"/>
        <v>126</v>
      </c>
      <c r="R736">
        <f t="shared" si="67"/>
        <v>187.19</v>
      </c>
      <c r="S736" t="str">
        <f t="shared" si="70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68"/>
        <v>41976.73541666667</v>
      </c>
      <c r="K737">
        <v>1414975346</v>
      </c>
      <c r="L737" s="9">
        <f t="shared" si="69"/>
        <v>41945.737800925926</v>
      </c>
      <c r="M737" t="b">
        <v>0</v>
      </c>
      <c r="N737">
        <v>229</v>
      </c>
      <c r="O737" t="b">
        <v>1</v>
      </c>
      <c r="P737" t="s">
        <v>8274</v>
      </c>
      <c r="Q737">
        <f t="shared" si="66"/>
        <v>114</v>
      </c>
      <c r="R737">
        <f t="shared" si="67"/>
        <v>234.81</v>
      </c>
      <c r="S737" t="str">
        <f t="shared" si="70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68"/>
        <v>41598.915972222225</v>
      </c>
      <c r="K738">
        <v>1383327440</v>
      </c>
      <c r="L738" s="9">
        <f t="shared" si="69"/>
        <v>41579.442592592597</v>
      </c>
      <c r="M738" t="b">
        <v>0</v>
      </c>
      <c r="N738">
        <v>108</v>
      </c>
      <c r="O738" t="b">
        <v>1</v>
      </c>
      <c r="P738" t="s">
        <v>8274</v>
      </c>
      <c r="Q738">
        <f t="shared" si="66"/>
        <v>315</v>
      </c>
      <c r="R738">
        <f t="shared" si="67"/>
        <v>105.05</v>
      </c>
      <c r="S738" t="str">
        <f t="shared" si="70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68"/>
        <v>41684.541666666672</v>
      </c>
      <c r="K739">
        <v>1390890987</v>
      </c>
      <c r="L739" s="9">
        <f t="shared" si="69"/>
        <v>41666.983645833338</v>
      </c>
      <c r="M739" t="b">
        <v>0</v>
      </c>
      <c r="N739">
        <v>108</v>
      </c>
      <c r="O739" t="b">
        <v>1</v>
      </c>
      <c r="P739" t="s">
        <v>8274</v>
      </c>
      <c r="Q739">
        <f t="shared" si="66"/>
        <v>122</v>
      </c>
      <c r="R739">
        <f t="shared" si="67"/>
        <v>56.67</v>
      </c>
      <c r="S739" t="str">
        <f t="shared" si="70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68"/>
        <v>41973.915972222225</v>
      </c>
      <c r="K740">
        <v>1414765794</v>
      </c>
      <c r="L740" s="9">
        <f t="shared" si="69"/>
        <v>41943.312430555554</v>
      </c>
      <c r="M740" t="b">
        <v>0</v>
      </c>
      <c r="N740">
        <v>41</v>
      </c>
      <c r="O740" t="b">
        <v>1</v>
      </c>
      <c r="P740" t="s">
        <v>8274</v>
      </c>
      <c r="Q740">
        <f t="shared" si="66"/>
        <v>107</v>
      </c>
      <c r="R740">
        <f t="shared" si="67"/>
        <v>39.049999999999997</v>
      </c>
      <c r="S740" t="str">
        <f t="shared" si="70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68"/>
        <v>41862.2109837963</v>
      </c>
      <c r="K741">
        <v>1404907429</v>
      </c>
      <c r="L741" s="9">
        <f t="shared" si="69"/>
        <v>41829.2109837963</v>
      </c>
      <c r="M741" t="b">
        <v>0</v>
      </c>
      <c r="N741">
        <v>139</v>
      </c>
      <c r="O741" t="b">
        <v>1</v>
      </c>
      <c r="P741" t="s">
        <v>8274</v>
      </c>
      <c r="Q741">
        <f t="shared" si="66"/>
        <v>158</v>
      </c>
      <c r="R741">
        <f t="shared" si="67"/>
        <v>68.349999999999994</v>
      </c>
      <c r="S741" t="str">
        <f t="shared" si="70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68"/>
        <v>42175.855115740742</v>
      </c>
      <c r="K742">
        <v>1433647882</v>
      </c>
      <c r="L742" s="9">
        <f t="shared" si="69"/>
        <v>42161.855115740742</v>
      </c>
      <c r="M742" t="b">
        <v>0</v>
      </c>
      <c r="N742">
        <v>19</v>
      </c>
      <c r="O742" t="b">
        <v>1</v>
      </c>
      <c r="P742" t="s">
        <v>8274</v>
      </c>
      <c r="Q742">
        <f t="shared" si="66"/>
        <v>107</v>
      </c>
      <c r="R742">
        <f t="shared" si="67"/>
        <v>169.58</v>
      </c>
      <c r="S742" t="str">
        <f t="shared" si="70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68"/>
        <v>41436.356550925928</v>
      </c>
      <c r="K743">
        <v>1367940806</v>
      </c>
      <c r="L743" s="9">
        <f t="shared" si="69"/>
        <v>41401.356550925928</v>
      </c>
      <c r="M743" t="b">
        <v>0</v>
      </c>
      <c r="N743">
        <v>94</v>
      </c>
      <c r="O743" t="b">
        <v>1</v>
      </c>
      <c r="P743" t="s">
        <v>8274</v>
      </c>
      <c r="Q743">
        <f t="shared" si="66"/>
        <v>102</v>
      </c>
      <c r="R743">
        <f t="shared" si="67"/>
        <v>141.41999999999999</v>
      </c>
      <c r="S743" t="str">
        <f t="shared" si="70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68"/>
        <v>41719.584629629629</v>
      </c>
      <c r="K744">
        <v>1392847312</v>
      </c>
      <c r="L744" s="9">
        <f t="shared" si="69"/>
        <v>41689.626296296301</v>
      </c>
      <c r="M744" t="b">
        <v>0</v>
      </c>
      <c r="N744">
        <v>23</v>
      </c>
      <c r="O744" t="b">
        <v>1</v>
      </c>
      <c r="P744" t="s">
        <v>8274</v>
      </c>
      <c r="Q744">
        <f t="shared" si="66"/>
        <v>111</v>
      </c>
      <c r="R744">
        <f t="shared" si="67"/>
        <v>67.39</v>
      </c>
      <c r="S744" t="str">
        <f t="shared" si="70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68"/>
        <v>41015.583333333336</v>
      </c>
      <c r="K745">
        <v>1332435685</v>
      </c>
      <c r="L745" s="9">
        <f t="shared" si="69"/>
        <v>40990.417650462965</v>
      </c>
      <c r="M745" t="b">
        <v>0</v>
      </c>
      <c r="N745">
        <v>15</v>
      </c>
      <c r="O745" t="b">
        <v>1</v>
      </c>
      <c r="P745" t="s">
        <v>8274</v>
      </c>
      <c r="Q745">
        <f t="shared" si="66"/>
        <v>148</v>
      </c>
      <c r="R745">
        <f t="shared" si="67"/>
        <v>54.27</v>
      </c>
      <c r="S745" t="str">
        <f t="shared" si="70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68"/>
        <v>41256.665543981486</v>
      </c>
      <c r="K746">
        <v>1352847503</v>
      </c>
      <c r="L746" s="9">
        <f t="shared" si="69"/>
        <v>41226.665543981486</v>
      </c>
      <c r="M746" t="b">
        <v>0</v>
      </c>
      <c r="N746">
        <v>62</v>
      </c>
      <c r="O746" t="b">
        <v>1</v>
      </c>
      <c r="P746" t="s">
        <v>8274</v>
      </c>
      <c r="Q746">
        <f t="shared" si="66"/>
        <v>102</v>
      </c>
      <c r="R746">
        <f t="shared" si="67"/>
        <v>82.52</v>
      </c>
      <c r="S746" t="str">
        <f t="shared" si="70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68"/>
        <v>41397.28061342593</v>
      </c>
      <c r="K747">
        <v>1364996645</v>
      </c>
      <c r="L747" s="9">
        <f t="shared" si="69"/>
        <v>41367.28061342593</v>
      </c>
      <c r="M747" t="b">
        <v>0</v>
      </c>
      <c r="N747">
        <v>74</v>
      </c>
      <c r="O747" t="b">
        <v>1</v>
      </c>
      <c r="P747" t="s">
        <v>8274</v>
      </c>
      <c r="Q747">
        <f t="shared" si="66"/>
        <v>179</v>
      </c>
      <c r="R747">
        <f t="shared" si="67"/>
        <v>53.73</v>
      </c>
      <c r="S747" t="str">
        <f t="shared" si="70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68"/>
        <v>41174.874305555561</v>
      </c>
      <c r="K748">
        <v>1346806909</v>
      </c>
      <c r="L748" s="9">
        <f t="shared" si="69"/>
        <v>41156.751261574078</v>
      </c>
      <c r="M748" t="b">
        <v>0</v>
      </c>
      <c r="N748">
        <v>97</v>
      </c>
      <c r="O748" t="b">
        <v>1</v>
      </c>
      <c r="P748" t="s">
        <v>8274</v>
      </c>
      <c r="Q748">
        <f t="shared" si="66"/>
        <v>111</v>
      </c>
      <c r="R748">
        <f t="shared" si="67"/>
        <v>34.21</v>
      </c>
      <c r="S748" t="str">
        <f t="shared" si="70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68"/>
        <v>42019.162499999999</v>
      </c>
      <c r="K749">
        <v>1418649019</v>
      </c>
      <c r="L749" s="9">
        <f t="shared" si="69"/>
        <v>41988.257164351853</v>
      </c>
      <c r="M749" t="b">
        <v>0</v>
      </c>
      <c r="N749">
        <v>55</v>
      </c>
      <c r="O749" t="b">
        <v>1</v>
      </c>
      <c r="P749" t="s">
        <v>8274</v>
      </c>
      <c r="Q749">
        <f t="shared" si="66"/>
        <v>100</v>
      </c>
      <c r="R749">
        <f t="shared" si="67"/>
        <v>127.33</v>
      </c>
      <c r="S749" t="str">
        <f t="shared" si="70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68"/>
        <v>41861.555162037039</v>
      </c>
      <c r="K750">
        <v>1405109966</v>
      </c>
      <c r="L750" s="9">
        <f t="shared" si="69"/>
        <v>41831.555162037039</v>
      </c>
      <c r="M750" t="b">
        <v>0</v>
      </c>
      <c r="N750">
        <v>44</v>
      </c>
      <c r="O750" t="b">
        <v>1</v>
      </c>
      <c r="P750" t="s">
        <v>8274</v>
      </c>
      <c r="Q750">
        <f t="shared" si="66"/>
        <v>100</v>
      </c>
      <c r="R750">
        <f t="shared" si="67"/>
        <v>45.57</v>
      </c>
      <c r="S750" t="str">
        <f t="shared" si="70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68"/>
        <v>42763.649652777785</v>
      </c>
      <c r="K751">
        <v>1483050930</v>
      </c>
      <c r="L751" s="9">
        <f t="shared" si="69"/>
        <v>42733.649652777785</v>
      </c>
      <c r="M751" t="b">
        <v>0</v>
      </c>
      <c r="N751">
        <v>110</v>
      </c>
      <c r="O751" t="b">
        <v>1</v>
      </c>
      <c r="P751" t="s">
        <v>8274</v>
      </c>
      <c r="Q751">
        <f t="shared" si="66"/>
        <v>106</v>
      </c>
      <c r="R751">
        <f t="shared" si="67"/>
        <v>95.96</v>
      </c>
      <c r="S751" t="str">
        <f t="shared" si="70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68"/>
        <v>41329.586481481485</v>
      </c>
      <c r="K752">
        <v>1359147872</v>
      </c>
      <c r="L752" s="9">
        <f t="shared" si="69"/>
        <v>41299.586481481485</v>
      </c>
      <c r="M752" t="b">
        <v>0</v>
      </c>
      <c r="N752">
        <v>59</v>
      </c>
      <c r="O752" t="b">
        <v>1</v>
      </c>
      <c r="P752" t="s">
        <v>8274</v>
      </c>
      <c r="Q752">
        <f t="shared" si="66"/>
        <v>103</v>
      </c>
      <c r="R752">
        <f t="shared" si="67"/>
        <v>77.27</v>
      </c>
      <c r="S752" t="str">
        <f t="shared" si="70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68"/>
        <v>40759.338831018518</v>
      </c>
      <c r="K753">
        <v>1308496075</v>
      </c>
      <c r="L753" s="9">
        <f t="shared" si="69"/>
        <v>40713.338831018518</v>
      </c>
      <c r="M753" t="b">
        <v>0</v>
      </c>
      <c r="N753">
        <v>62</v>
      </c>
      <c r="O753" t="b">
        <v>1</v>
      </c>
      <c r="P753" t="s">
        <v>8274</v>
      </c>
      <c r="Q753">
        <f t="shared" si="66"/>
        <v>119</v>
      </c>
      <c r="R753">
        <f t="shared" si="67"/>
        <v>57.34</v>
      </c>
      <c r="S753" t="str">
        <f t="shared" si="70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68"/>
        <v>42659.166666666664</v>
      </c>
      <c r="K754">
        <v>1474884417</v>
      </c>
      <c r="L754" s="9">
        <f t="shared" si="69"/>
        <v>42639.129826388897</v>
      </c>
      <c r="M754" t="b">
        <v>0</v>
      </c>
      <c r="N754">
        <v>105</v>
      </c>
      <c r="O754" t="b">
        <v>1</v>
      </c>
      <c r="P754" t="s">
        <v>8274</v>
      </c>
      <c r="Q754">
        <f t="shared" si="66"/>
        <v>112</v>
      </c>
      <c r="R754">
        <f t="shared" si="67"/>
        <v>53.19</v>
      </c>
      <c r="S754" t="str">
        <f t="shared" si="70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68"/>
        <v>42049.298506944448</v>
      </c>
      <c r="K755">
        <v>1421330991</v>
      </c>
      <c r="L755" s="9">
        <f t="shared" si="69"/>
        <v>42019.298506944448</v>
      </c>
      <c r="M755" t="b">
        <v>0</v>
      </c>
      <c r="N755">
        <v>26</v>
      </c>
      <c r="O755" t="b">
        <v>1</v>
      </c>
      <c r="P755" t="s">
        <v>8274</v>
      </c>
      <c r="Q755">
        <f t="shared" si="66"/>
        <v>128</v>
      </c>
      <c r="R755">
        <f t="shared" si="67"/>
        <v>492.31</v>
      </c>
      <c r="S755" t="str">
        <f t="shared" si="70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68"/>
        <v>41279.457418981481</v>
      </c>
      <c r="K756">
        <v>1354816721</v>
      </c>
      <c r="L756" s="9">
        <f t="shared" si="69"/>
        <v>41249.457418981481</v>
      </c>
      <c r="M756" t="b">
        <v>0</v>
      </c>
      <c r="N756">
        <v>49</v>
      </c>
      <c r="O756" t="b">
        <v>1</v>
      </c>
      <c r="P756" t="s">
        <v>8274</v>
      </c>
      <c r="Q756">
        <f t="shared" si="66"/>
        <v>104</v>
      </c>
      <c r="R756">
        <f t="shared" si="67"/>
        <v>42.35</v>
      </c>
      <c r="S756" t="str">
        <f t="shared" si="70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68"/>
        <v>41413.736805555556</v>
      </c>
      <c r="K757">
        <v>1366381877</v>
      </c>
      <c r="L757" s="9">
        <f t="shared" si="69"/>
        <v>41383.313391203708</v>
      </c>
      <c r="M757" t="b">
        <v>0</v>
      </c>
      <c r="N757">
        <v>68</v>
      </c>
      <c r="O757" t="b">
        <v>1</v>
      </c>
      <c r="P757" t="s">
        <v>8274</v>
      </c>
      <c r="Q757">
        <f t="shared" si="66"/>
        <v>102</v>
      </c>
      <c r="R757">
        <f t="shared" si="67"/>
        <v>37.47</v>
      </c>
      <c r="S757" t="str">
        <f t="shared" si="70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68"/>
        <v>40651.433553240742</v>
      </c>
      <c r="K758">
        <v>1297880659</v>
      </c>
      <c r="L758" s="9">
        <f t="shared" si="69"/>
        <v>40590.475219907406</v>
      </c>
      <c r="M758" t="b">
        <v>0</v>
      </c>
      <c r="N758">
        <v>22</v>
      </c>
      <c r="O758" t="b">
        <v>1</v>
      </c>
      <c r="P758" t="s">
        <v>8274</v>
      </c>
      <c r="Q758">
        <f t="shared" si="66"/>
        <v>118</v>
      </c>
      <c r="R758">
        <f t="shared" si="67"/>
        <v>37.450000000000003</v>
      </c>
      <c r="S758" t="str">
        <f t="shared" si="70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68"/>
        <v>41248.76289351852</v>
      </c>
      <c r="K759">
        <v>1353547114</v>
      </c>
      <c r="L759" s="9">
        <f t="shared" si="69"/>
        <v>41234.76289351852</v>
      </c>
      <c r="M759" t="b">
        <v>0</v>
      </c>
      <c r="N759">
        <v>18</v>
      </c>
      <c r="O759" t="b">
        <v>1</v>
      </c>
      <c r="P759" t="s">
        <v>8274</v>
      </c>
      <c r="Q759">
        <f t="shared" si="66"/>
        <v>238</v>
      </c>
      <c r="R759">
        <f t="shared" si="67"/>
        <v>33.06</v>
      </c>
      <c r="S759" t="str">
        <f t="shared" si="70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68"/>
        <v>40459.544768518521</v>
      </c>
      <c r="K760">
        <v>1283976268</v>
      </c>
      <c r="L760" s="9">
        <f t="shared" si="69"/>
        <v>40429.544768518521</v>
      </c>
      <c r="M760" t="b">
        <v>0</v>
      </c>
      <c r="N760">
        <v>19</v>
      </c>
      <c r="O760" t="b">
        <v>1</v>
      </c>
      <c r="P760" t="s">
        <v>8274</v>
      </c>
      <c r="Q760">
        <f t="shared" si="66"/>
        <v>102</v>
      </c>
      <c r="R760">
        <f t="shared" si="67"/>
        <v>134.21</v>
      </c>
      <c r="S760" t="str">
        <f t="shared" si="70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68"/>
        <v>41829.038645833338</v>
      </c>
      <c r="K761">
        <v>1401436539</v>
      </c>
      <c r="L761" s="9">
        <f t="shared" si="69"/>
        <v>41789.038645833338</v>
      </c>
      <c r="M761" t="b">
        <v>0</v>
      </c>
      <c r="N761">
        <v>99</v>
      </c>
      <c r="O761" t="b">
        <v>1</v>
      </c>
      <c r="P761" t="s">
        <v>8274</v>
      </c>
      <c r="Q761">
        <f t="shared" si="66"/>
        <v>102</v>
      </c>
      <c r="R761">
        <f t="shared" si="67"/>
        <v>51.47</v>
      </c>
      <c r="S761" t="str">
        <f t="shared" si="70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68"/>
        <v>42700.514039351852</v>
      </c>
      <c r="K762">
        <v>1477592413</v>
      </c>
      <c r="L762" s="9">
        <f t="shared" si="69"/>
        <v>42670.472372685188</v>
      </c>
      <c r="M762" t="b">
        <v>0</v>
      </c>
      <c r="N762">
        <v>0</v>
      </c>
      <c r="O762" t="b">
        <v>0</v>
      </c>
      <c r="P762" t="s">
        <v>8275</v>
      </c>
      <c r="Q762">
        <f t="shared" si="66"/>
        <v>0</v>
      </c>
      <c r="R762" t="e">
        <f t="shared" si="67"/>
        <v>#DIV/0!</v>
      </c>
      <c r="S762" t="str">
        <f t="shared" si="70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68"/>
        <v>41672.459791666668</v>
      </c>
      <c r="K763">
        <v>1388772126</v>
      </c>
      <c r="L763" s="9">
        <f t="shared" si="69"/>
        <v>41642.459791666668</v>
      </c>
      <c r="M763" t="b">
        <v>0</v>
      </c>
      <c r="N763">
        <v>6</v>
      </c>
      <c r="O763" t="b">
        <v>0</v>
      </c>
      <c r="P763" t="s">
        <v>8275</v>
      </c>
      <c r="Q763">
        <f t="shared" si="66"/>
        <v>5</v>
      </c>
      <c r="R763">
        <f t="shared" si="67"/>
        <v>39.17</v>
      </c>
      <c r="S763" t="str">
        <f t="shared" si="70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68"/>
        <v>42707.958333333336</v>
      </c>
      <c r="K764">
        <v>1479328570</v>
      </c>
      <c r="L764" s="9">
        <f t="shared" si="69"/>
        <v>42690.566782407412</v>
      </c>
      <c r="M764" t="b">
        <v>0</v>
      </c>
      <c r="N764">
        <v>0</v>
      </c>
      <c r="O764" t="b">
        <v>0</v>
      </c>
      <c r="P764" t="s">
        <v>8275</v>
      </c>
      <c r="Q764">
        <f t="shared" si="66"/>
        <v>0</v>
      </c>
      <c r="R764" t="e">
        <f t="shared" si="67"/>
        <v>#DIV/0!</v>
      </c>
      <c r="S764" t="str">
        <f t="shared" si="70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68"/>
        <v>41501.155185185184</v>
      </c>
      <c r="K765">
        <v>1373971408</v>
      </c>
      <c r="L765" s="9">
        <f t="shared" si="69"/>
        <v>41471.155185185184</v>
      </c>
      <c r="M765" t="b">
        <v>0</v>
      </c>
      <c r="N765">
        <v>1</v>
      </c>
      <c r="O765" t="b">
        <v>0</v>
      </c>
      <c r="P765" t="s">
        <v>8275</v>
      </c>
      <c r="Q765">
        <f t="shared" si="66"/>
        <v>0</v>
      </c>
      <c r="R765">
        <f t="shared" si="67"/>
        <v>5</v>
      </c>
      <c r="S765" t="str">
        <f t="shared" si="70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68"/>
        <v>42256.88149305556</v>
      </c>
      <c r="K766">
        <v>1439266161</v>
      </c>
      <c r="L766" s="9">
        <f t="shared" si="69"/>
        <v>42226.88149305556</v>
      </c>
      <c r="M766" t="b">
        <v>0</v>
      </c>
      <c r="N766">
        <v>0</v>
      </c>
      <c r="O766" t="b">
        <v>0</v>
      </c>
      <c r="P766" t="s">
        <v>8275</v>
      </c>
      <c r="Q766">
        <f t="shared" si="66"/>
        <v>0</v>
      </c>
      <c r="R766" t="e">
        <f t="shared" si="67"/>
        <v>#DIV/0!</v>
      </c>
      <c r="S766" t="str">
        <f t="shared" si="70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68"/>
        <v>41931.250972222224</v>
      </c>
      <c r="K767">
        <v>1411131684</v>
      </c>
      <c r="L767" s="9">
        <f t="shared" si="69"/>
        <v>41901.250972222224</v>
      </c>
      <c r="M767" t="b">
        <v>0</v>
      </c>
      <c r="N767">
        <v>44</v>
      </c>
      <c r="O767" t="b">
        <v>0</v>
      </c>
      <c r="P767" t="s">
        <v>8275</v>
      </c>
      <c r="Q767">
        <f t="shared" si="66"/>
        <v>36</v>
      </c>
      <c r="R767">
        <f t="shared" si="67"/>
        <v>57.3</v>
      </c>
      <c r="S767" t="str">
        <f t="shared" si="70"/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68"/>
        <v>42051.491701388892</v>
      </c>
      <c r="K768">
        <v>1421520483</v>
      </c>
      <c r="L768" s="9">
        <f t="shared" si="69"/>
        <v>42021.491701388892</v>
      </c>
      <c r="M768" t="b">
        <v>0</v>
      </c>
      <c r="N768">
        <v>0</v>
      </c>
      <c r="O768" t="b">
        <v>0</v>
      </c>
      <c r="P768" t="s">
        <v>8275</v>
      </c>
      <c r="Q768">
        <f t="shared" si="66"/>
        <v>0</v>
      </c>
      <c r="R768" t="e">
        <f t="shared" si="67"/>
        <v>#DIV/0!</v>
      </c>
      <c r="S768" t="str">
        <f t="shared" si="70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68"/>
        <v>42144.8519675926</v>
      </c>
      <c r="K769">
        <v>1429586810</v>
      </c>
      <c r="L769" s="9">
        <f t="shared" si="69"/>
        <v>42114.8519675926</v>
      </c>
      <c r="M769" t="b">
        <v>0</v>
      </c>
      <c r="N769">
        <v>3</v>
      </c>
      <c r="O769" t="b">
        <v>0</v>
      </c>
      <c r="P769" t="s">
        <v>8275</v>
      </c>
      <c r="Q769">
        <f t="shared" si="66"/>
        <v>4</v>
      </c>
      <c r="R769">
        <f t="shared" si="67"/>
        <v>59</v>
      </c>
      <c r="S769" t="str">
        <f t="shared" si="70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68"/>
        <v>41623.915393518524</v>
      </c>
      <c r="K770">
        <v>1384577890</v>
      </c>
      <c r="L770" s="9">
        <f t="shared" si="69"/>
        <v>41593.915393518524</v>
      </c>
      <c r="M770" t="b">
        <v>0</v>
      </c>
      <c r="N770">
        <v>0</v>
      </c>
      <c r="O770" t="b">
        <v>0</v>
      </c>
      <c r="P770" t="s">
        <v>8275</v>
      </c>
      <c r="Q770">
        <f t="shared" ref="Q770:Q833" si="72">ROUND((E770/D770*100),0)</f>
        <v>0</v>
      </c>
      <c r="R770" t="e">
        <f t="shared" ref="R770:R833" si="73">ROUND(E770/N770,2)</f>
        <v>#DIV/0!</v>
      </c>
      <c r="S770" t="str">
        <f t="shared" si="70"/>
        <v>publishing</v>
      </c>
      <c r="T770" t="str">
        <f t="shared" si="71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74">(((I771/60)/60)/24)+DATE(1970,1,1)+(-7/24)</f>
        <v>41634.704791666671</v>
      </c>
      <c r="K771">
        <v>1385510094</v>
      </c>
      <c r="L771" s="9">
        <f t="shared" ref="L771:L834" si="75">(((K771/60)/60)/24)+DATE(1970,1,1)+(-7/24)</f>
        <v>41604.704791666671</v>
      </c>
      <c r="M771" t="b">
        <v>0</v>
      </c>
      <c r="N771">
        <v>52</v>
      </c>
      <c r="O771" t="b">
        <v>0</v>
      </c>
      <c r="P771" t="s">
        <v>8275</v>
      </c>
      <c r="Q771">
        <f t="shared" si="72"/>
        <v>41</v>
      </c>
      <c r="R771">
        <f t="shared" si="73"/>
        <v>31.85</v>
      </c>
      <c r="S771" t="str">
        <f t="shared" ref="S771:S834" si="76">LEFT(P771,SEARCH("/",P771,1)-1)</f>
        <v>publishing</v>
      </c>
      <c r="T771" t="str">
        <f t="shared" ref="T771:T834" si="77">RIGHT(P771,LEN(P771)-SEARCH("/",P771,1))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74"/>
        <v>41329.707974537043</v>
      </c>
      <c r="K772">
        <v>1358294369</v>
      </c>
      <c r="L772" s="9">
        <f t="shared" si="75"/>
        <v>41289.707974537043</v>
      </c>
      <c r="M772" t="b">
        <v>0</v>
      </c>
      <c r="N772">
        <v>0</v>
      </c>
      <c r="O772" t="b">
        <v>0</v>
      </c>
      <c r="P772" t="s">
        <v>8275</v>
      </c>
      <c r="Q772">
        <f t="shared" si="72"/>
        <v>0</v>
      </c>
      <c r="R772" t="e">
        <f t="shared" si="73"/>
        <v>#DIV/0!</v>
      </c>
      <c r="S772" t="str">
        <f t="shared" si="76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74"/>
        <v>42399.532430555562</v>
      </c>
      <c r="K773">
        <v>1449863202</v>
      </c>
      <c r="L773" s="9">
        <f t="shared" si="75"/>
        <v>42349.532430555562</v>
      </c>
      <c r="M773" t="b">
        <v>0</v>
      </c>
      <c r="N773">
        <v>1</v>
      </c>
      <c r="O773" t="b">
        <v>0</v>
      </c>
      <c r="P773" t="s">
        <v>8275</v>
      </c>
      <c r="Q773">
        <f t="shared" si="72"/>
        <v>0</v>
      </c>
      <c r="R773">
        <f t="shared" si="73"/>
        <v>10</v>
      </c>
      <c r="S773" t="str">
        <f t="shared" si="76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74"/>
        <v>40117.874305555561</v>
      </c>
      <c r="K774">
        <v>1252718519</v>
      </c>
      <c r="L774" s="9">
        <f t="shared" si="75"/>
        <v>40067.765266203707</v>
      </c>
      <c r="M774" t="b">
        <v>0</v>
      </c>
      <c r="N774">
        <v>1</v>
      </c>
      <c r="O774" t="b">
        <v>0</v>
      </c>
      <c r="P774" t="s">
        <v>8275</v>
      </c>
      <c r="Q774">
        <f t="shared" si="72"/>
        <v>3</v>
      </c>
      <c r="R774">
        <f t="shared" si="73"/>
        <v>50</v>
      </c>
      <c r="S774" t="str">
        <f t="shared" si="76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74"/>
        <v>42134.667361111111</v>
      </c>
      <c r="K775">
        <v>1428341985</v>
      </c>
      <c r="L775" s="9">
        <f t="shared" si="75"/>
        <v>42100.44427083333</v>
      </c>
      <c r="M775" t="b">
        <v>0</v>
      </c>
      <c r="N775">
        <v>2</v>
      </c>
      <c r="O775" t="b">
        <v>0</v>
      </c>
      <c r="P775" t="s">
        <v>8275</v>
      </c>
      <c r="Q775">
        <f t="shared" si="72"/>
        <v>1</v>
      </c>
      <c r="R775">
        <f t="shared" si="73"/>
        <v>16</v>
      </c>
      <c r="S775" t="str">
        <f t="shared" si="76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74"/>
        <v>41693.488634259258</v>
      </c>
      <c r="K776">
        <v>1390589018</v>
      </c>
      <c r="L776" s="9">
        <f t="shared" si="75"/>
        <v>41663.488634259258</v>
      </c>
      <c r="M776" t="b">
        <v>0</v>
      </c>
      <c r="N776">
        <v>9</v>
      </c>
      <c r="O776" t="b">
        <v>0</v>
      </c>
      <c r="P776" t="s">
        <v>8275</v>
      </c>
      <c r="Q776">
        <f t="shared" si="72"/>
        <v>70</v>
      </c>
      <c r="R776">
        <f t="shared" si="73"/>
        <v>39</v>
      </c>
      <c r="S776" t="str">
        <f t="shared" si="76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74"/>
        <v>40892.768460648149</v>
      </c>
      <c r="K777">
        <v>1321406795</v>
      </c>
      <c r="L777" s="9">
        <f t="shared" si="75"/>
        <v>40862.768460648149</v>
      </c>
      <c r="M777" t="b">
        <v>0</v>
      </c>
      <c r="N777">
        <v>5</v>
      </c>
      <c r="O777" t="b">
        <v>0</v>
      </c>
      <c r="P777" t="s">
        <v>8275</v>
      </c>
      <c r="Q777">
        <f t="shared" si="72"/>
        <v>2</v>
      </c>
      <c r="R777">
        <f t="shared" si="73"/>
        <v>34</v>
      </c>
      <c r="S777" t="str">
        <f t="shared" si="76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74"/>
        <v>42287.916666666664</v>
      </c>
      <c r="K778">
        <v>1441297645</v>
      </c>
      <c r="L778" s="9">
        <f t="shared" si="75"/>
        <v>42250.39403935185</v>
      </c>
      <c r="M778" t="b">
        <v>0</v>
      </c>
      <c r="N778">
        <v>57</v>
      </c>
      <c r="O778" t="b">
        <v>0</v>
      </c>
      <c r="P778" t="s">
        <v>8275</v>
      </c>
      <c r="Q778">
        <f t="shared" si="72"/>
        <v>51</v>
      </c>
      <c r="R778">
        <f t="shared" si="73"/>
        <v>63.12</v>
      </c>
      <c r="S778" t="str">
        <f t="shared" si="76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74"/>
        <v>41486.68954861111</v>
      </c>
      <c r="K779">
        <v>1372721577</v>
      </c>
      <c r="L779" s="9">
        <f t="shared" si="75"/>
        <v>41456.68954861111</v>
      </c>
      <c r="M779" t="b">
        <v>0</v>
      </c>
      <c r="N779">
        <v>3</v>
      </c>
      <c r="O779" t="b">
        <v>0</v>
      </c>
      <c r="P779" t="s">
        <v>8275</v>
      </c>
      <c r="Q779">
        <f t="shared" si="72"/>
        <v>1</v>
      </c>
      <c r="R779">
        <f t="shared" si="73"/>
        <v>7</v>
      </c>
      <c r="S779" t="str">
        <f t="shared" si="76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74"/>
        <v>41759.41064814815</v>
      </c>
      <c r="K780">
        <v>1396284680</v>
      </c>
      <c r="L780" s="9">
        <f t="shared" si="75"/>
        <v>41729.41064814815</v>
      </c>
      <c r="M780" t="b">
        <v>0</v>
      </c>
      <c r="N780">
        <v>1</v>
      </c>
      <c r="O780" t="b">
        <v>0</v>
      </c>
      <c r="P780" t="s">
        <v>8275</v>
      </c>
      <c r="Q780">
        <f t="shared" si="72"/>
        <v>0</v>
      </c>
      <c r="R780">
        <f t="shared" si="73"/>
        <v>2</v>
      </c>
      <c r="S780" t="str">
        <f t="shared" si="76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74"/>
        <v>40465.875</v>
      </c>
      <c r="K781">
        <v>1284567905</v>
      </c>
      <c r="L781" s="9">
        <f t="shared" si="75"/>
        <v>40436.392418981486</v>
      </c>
      <c r="M781" t="b">
        <v>0</v>
      </c>
      <c r="N781">
        <v>6</v>
      </c>
      <c r="O781" t="b">
        <v>0</v>
      </c>
      <c r="P781" t="s">
        <v>8275</v>
      </c>
      <c r="Q781">
        <f t="shared" si="72"/>
        <v>3</v>
      </c>
      <c r="R781">
        <f t="shared" si="73"/>
        <v>66.67</v>
      </c>
      <c r="S781" t="str">
        <f t="shared" si="76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74"/>
        <v>40666.382233796299</v>
      </c>
      <c r="K782">
        <v>1301847025</v>
      </c>
      <c r="L782" s="9">
        <f t="shared" si="75"/>
        <v>40636.382233796299</v>
      </c>
      <c r="M782" t="b">
        <v>0</v>
      </c>
      <c r="N782">
        <v>27</v>
      </c>
      <c r="O782" t="b">
        <v>1</v>
      </c>
      <c r="P782" t="s">
        <v>8276</v>
      </c>
      <c r="Q782">
        <f t="shared" si="72"/>
        <v>104</v>
      </c>
      <c r="R782">
        <f t="shared" si="73"/>
        <v>38.520000000000003</v>
      </c>
      <c r="S782" t="str">
        <f t="shared" si="76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74"/>
        <v>41432.709189814821</v>
      </c>
      <c r="K783">
        <v>1368057674</v>
      </c>
      <c r="L783" s="9">
        <f t="shared" si="75"/>
        <v>41402.709189814821</v>
      </c>
      <c r="M783" t="b">
        <v>0</v>
      </c>
      <c r="N783">
        <v>25</v>
      </c>
      <c r="O783" t="b">
        <v>1</v>
      </c>
      <c r="P783" t="s">
        <v>8276</v>
      </c>
      <c r="Q783">
        <f t="shared" si="72"/>
        <v>133</v>
      </c>
      <c r="R783">
        <f t="shared" si="73"/>
        <v>42.61</v>
      </c>
      <c r="S783" t="str">
        <f t="shared" si="76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74"/>
        <v>41146.466458333336</v>
      </c>
      <c r="K784">
        <v>1343326302</v>
      </c>
      <c r="L784" s="9">
        <f t="shared" si="75"/>
        <v>41116.466458333336</v>
      </c>
      <c r="M784" t="b">
        <v>0</v>
      </c>
      <c r="N784">
        <v>14</v>
      </c>
      <c r="O784" t="b">
        <v>1</v>
      </c>
      <c r="P784" t="s">
        <v>8276</v>
      </c>
      <c r="Q784">
        <f t="shared" si="72"/>
        <v>100</v>
      </c>
      <c r="R784">
        <f t="shared" si="73"/>
        <v>50</v>
      </c>
      <c r="S784" t="str">
        <f t="shared" si="76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74"/>
        <v>41026.625</v>
      </c>
      <c r="K785">
        <v>1332182049</v>
      </c>
      <c r="L785" s="9">
        <f t="shared" si="75"/>
        <v>40987.482048611113</v>
      </c>
      <c r="M785" t="b">
        <v>0</v>
      </c>
      <c r="N785">
        <v>35</v>
      </c>
      <c r="O785" t="b">
        <v>1</v>
      </c>
      <c r="P785" t="s">
        <v>8276</v>
      </c>
      <c r="Q785">
        <f t="shared" si="72"/>
        <v>148</v>
      </c>
      <c r="R785">
        <f t="shared" si="73"/>
        <v>63.49</v>
      </c>
      <c r="S785" t="str">
        <f t="shared" si="76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74"/>
        <v>41714.816192129634</v>
      </c>
      <c r="K786">
        <v>1391571319</v>
      </c>
      <c r="L786" s="9">
        <f t="shared" si="75"/>
        <v>41674.857858796298</v>
      </c>
      <c r="M786" t="b">
        <v>0</v>
      </c>
      <c r="N786">
        <v>10</v>
      </c>
      <c r="O786" t="b">
        <v>1</v>
      </c>
      <c r="P786" t="s">
        <v>8276</v>
      </c>
      <c r="Q786">
        <f t="shared" si="72"/>
        <v>103</v>
      </c>
      <c r="R786">
        <f t="shared" si="73"/>
        <v>102.5</v>
      </c>
      <c r="S786" t="str">
        <f t="shared" si="76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74"/>
        <v>41333.302256944444</v>
      </c>
      <c r="K787">
        <v>1359468915</v>
      </c>
      <c r="L787" s="9">
        <f t="shared" si="75"/>
        <v>41303.302256944444</v>
      </c>
      <c r="M787" t="b">
        <v>0</v>
      </c>
      <c r="N787">
        <v>29</v>
      </c>
      <c r="O787" t="b">
        <v>1</v>
      </c>
      <c r="P787" t="s">
        <v>8276</v>
      </c>
      <c r="Q787">
        <f t="shared" si="72"/>
        <v>181</v>
      </c>
      <c r="R787">
        <f t="shared" si="73"/>
        <v>31.14</v>
      </c>
      <c r="S787" t="str">
        <f t="shared" si="76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74"/>
        <v>41040.365972222222</v>
      </c>
      <c r="K788">
        <v>1331774434</v>
      </c>
      <c r="L788" s="9">
        <f t="shared" si="75"/>
        <v>40982.764282407406</v>
      </c>
      <c r="M788" t="b">
        <v>0</v>
      </c>
      <c r="N788">
        <v>44</v>
      </c>
      <c r="O788" t="b">
        <v>1</v>
      </c>
      <c r="P788" t="s">
        <v>8276</v>
      </c>
      <c r="Q788">
        <f t="shared" si="72"/>
        <v>143</v>
      </c>
      <c r="R788">
        <f t="shared" si="73"/>
        <v>162.27000000000001</v>
      </c>
      <c r="S788" t="str">
        <f t="shared" si="76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74"/>
        <v>41579.335949074077</v>
      </c>
      <c r="K789">
        <v>1380726226</v>
      </c>
      <c r="L789" s="9">
        <f t="shared" si="75"/>
        <v>41549.335949074077</v>
      </c>
      <c r="M789" t="b">
        <v>0</v>
      </c>
      <c r="N789">
        <v>17</v>
      </c>
      <c r="O789" t="b">
        <v>1</v>
      </c>
      <c r="P789" t="s">
        <v>8276</v>
      </c>
      <c r="Q789">
        <f t="shared" si="72"/>
        <v>114</v>
      </c>
      <c r="R789">
        <f t="shared" si="73"/>
        <v>80.59</v>
      </c>
      <c r="S789" t="str">
        <f t="shared" si="76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74"/>
        <v>41096.874305555561</v>
      </c>
      <c r="K790">
        <v>1338336588</v>
      </c>
      <c r="L790" s="9">
        <f t="shared" si="75"/>
        <v>41058.715138888889</v>
      </c>
      <c r="M790" t="b">
        <v>0</v>
      </c>
      <c r="N790">
        <v>34</v>
      </c>
      <c r="O790" t="b">
        <v>1</v>
      </c>
      <c r="P790" t="s">
        <v>8276</v>
      </c>
      <c r="Q790">
        <f t="shared" si="72"/>
        <v>204</v>
      </c>
      <c r="R790">
        <f t="shared" si="73"/>
        <v>59.85</v>
      </c>
      <c r="S790" t="str">
        <f t="shared" si="76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74"/>
        <v>41295.040972222225</v>
      </c>
      <c r="K791">
        <v>1357187280</v>
      </c>
      <c r="L791" s="9">
        <f t="shared" si="75"/>
        <v>41276.89444444445</v>
      </c>
      <c r="M791" t="b">
        <v>0</v>
      </c>
      <c r="N791">
        <v>14</v>
      </c>
      <c r="O791" t="b">
        <v>1</v>
      </c>
      <c r="P791" t="s">
        <v>8276</v>
      </c>
      <c r="Q791">
        <f t="shared" si="72"/>
        <v>109</v>
      </c>
      <c r="R791">
        <f t="shared" si="73"/>
        <v>132.86000000000001</v>
      </c>
      <c r="S791" t="str">
        <f t="shared" si="76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74"/>
        <v>41305.756238425929</v>
      </c>
      <c r="K792">
        <v>1357088939</v>
      </c>
      <c r="L792" s="9">
        <f t="shared" si="75"/>
        <v>41275.756238425929</v>
      </c>
      <c r="M792" t="b">
        <v>0</v>
      </c>
      <c r="N792">
        <v>156</v>
      </c>
      <c r="O792" t="b">
        <v>1</v>
      </c>
      <c r="P792" t="s">
        <v>8276</v>
      </c>
      <c r="Q792">
        <f t="shared" si="72"/>
        <v>144</v>
      </c>
      <c r="R792">
        <f t="shared" si="73"/>
        <v>92.55</v>
      </c>
      <c r="S792" t="str">
        <f t="shared" si="76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74"/>
        <v>41590.957638888889</v>
      </c>
      <c r="K793">
        <v>1381430646</v>
      </c>
      <c r="L793" s="9">
        <f t="shared" si="75"/>
        <v>41557.488958333335</v>
      </c>
      <c r="M793" t="b">
        <v>0</v>
      </c>
      <c r="N793">
        <v>128</v>
      </c>
      <c r="O793" t="b">
        <v>1</v>
      </c>
      <c r="P793" t="s">
        <v>8276</v>
      </c>
      <c r="Q793">
        <f t="shared" si="72"/>
        <v>104</v>
      </c>
      <c r="R793">
        <f t="shared" si="73"/>
        <v>60.86</v>
      </c>
      <c r="S793" t="str">
        <f t="shared" si="76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74"/>
        <v>41585.623645833337</v>
      </c>
      <c r="K794">
        <v>1381265883</v>
      </c>
      <c r="L794" s="9">
        <f t="shared" si="75"/>
        <v>41555.581979166673</v>
      </c>
      <c r="M794" t="b">
        <v>0</v>
      </c>
      <c r="N794">
        <v>60</v>
      </c>
      <c r="O794" t="b">
        <v>1</v>
      </c>
      <c r="P794" t="s">
        <v>8276</v>
      </c>
      <c r="Q794">
        <f t="shared" si="72"/>
        <v>100</v>
      </c>
      <c r="R794">
        <f t="shared" si="73"/>
        <v>41.85</v>
      </c>
      <c r="S794" t="str">
        <f t="shared" si="76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74"/>
        <v>41457.915972222225</v>
      </c>
      <c r="K795">
        <v>1371491244</v>
      </c>
      <c r="L795" s="9">
        <f t="shared" si="75"/>
        <v>41442.449583333335</v>
      </c>
      <c r="M795" t="b">
        <v>0</v>
      </c>
      <c r="N795">
        <v>32</v>
      </c>
      <c r="O795" t="b">
        <v>1</v>
      </c>
      <c r="P795" t="s">
        <v>8276</v>
      </c>
      <c r="Q795">
        <f t="shared" si="72"/>
        <v>103</v>
      </c>
      <c r="R795">
        <f t="shared" si="73"/>
        <v>88.33</v>
      </c>
      <c r="S795" t="str">
        <f t="shared" si="76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74"/>
        <v>40791.420833333337</v>
      </c>
      <c r="K796">
        <v>1310438737</v>
      </c>
      <c r="L796" s="9">
        <f t="shared" si="75"/>
        <v>40735.823344907411</v>
      </c>
      <c r="M796" t="b">
        <v>0</v>
      </c>
      <c r="N796">
        <v>53</v>
      </c>
      <c r="O796" t="b">
        <v>1</v>
      </c>
      <c r="P796" t="s">
        <v>8276</v>
      </c>
      <c r="Q796">
        <f t="shared" si="72"/>
        <v>105</v>
      </c>
      <c r="R796">
        <f t="shared" si="73"/>
        <v>158.96</v>
      </c>
      <c r="S796" t="str">
        <f t="shared" si="76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74"/>
        <v>41005.915972222225</v>
      </c>
      <c r="K797">
        <v>1330094566</v>
      </c>
      <c r="L797" s="9">
        <f t="shared" si="75"/>
        <v>40963.32136574074</v>
      </c>
      <c r="M797" t="b">
        <v>0</v>
      </c>
      <c r="N797">
        <v>184</v>
      </c>
      <c r="O797" t="b">
        <v>1</v>
      </c>
      <c r="P797" t="s">
        <v>8276</v>
      </c>
      <c r="Q797">
        <f t="shared" si="72"/>
        <v>112</v>
      </c>
      <c r="R797">
        <f t="shared" si="73"/>
        <v>85.05</v>
      </c>
      <c r="S797" t="str">
        <f t="shared" si="76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74"/>
        <v>41532.590277777781</v>
      </c>
      <c r="K798">
        <v>1376687485</v>
      </c>
      <c r="L798" s="9">
        <f t="shared" si="75"/>
        <v>41502.591261574074</v>
      </c>
      <c r="M798" t="b">
        <v>0</v>
      </c>
      <c r="N798">
        <v>90</v>
      </c>
      <c r="O798" t="b">
        <v>1</v>
      </c>
      <c r="P798" t="s">
        <v>8276</v>
      </c>
      <c r="Q798">
        <f t="shared" si="72"/>
        <v>101</v>
      </c>
      <c r="R798">
        <f t="shared" si="73"/>
        <v>112.61</v>
      </c>
      <c r="S798" t="str">
        <f t="shared" si="76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74"/>
        <v>41027.875</v>
      </c>
      <c r="K799">
        <v>1332978688</v>
      </c>
      <c r="L799" s="9">
        <f t="shared" si="75"/>
        <v>40996.702407407407</v>
      </c>
      <c r="M799" t="b">
        <v>0</v>
      </c>
      <c r="N799">
        <v>71</v>
      </c>
      <c r="O799" t="b">
        <v>1</v>
      </c>
      <c r="P799" t="s">
        <v>8276</v>
      </c>
      <c r="Q799">
        <f t="shared" si="72"/>
        <v>108</v>
      </c>
      <c r="R799">
        <f t="shared" si="73"/>
        <v>45.44</v>
      </c>
      <c r="S799" t="str">
        <f t="shared" si="76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74"/>
        <v>41912.298460648155</v>
      </c>
      <c r="K800">
        <v>1409494187</v>
      </c>
      <c r="L800" s="9">
        <f t="shared" si="75"/>
        <v>41882.298460648155</v>
      </c>
      <c r="M800" t="b">
        <v>0</v>
      </c>
      <c r="N800">
        <v>87</v>
      </c>
      <c r="O800" t="b">
        <v>1</v>
      </c>
      <c r="P800" t="s">
        <v>8276</v>
      </c>
      <c r="Q800">
        <f t="shared" si="72"/>
        <v>115</v>
      </c>
      <c r="R800">
        <f t="shared" si="73"/>
        <v>46.22</v>
      </c>
      <c r="S800" t="str">
        <f t="shared" si="76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74"/>
        <v>41026.375532407408</v>
      </c>
      <c r="K801">
        <v>1332950446</v>
      </c>
      <c r="L801" s="9">
        <f t="shared" si="75"/>
        <v>40996.375532407408</v>
      </c>
      <c r="M801" t="b">
        <v>0</v>
      </c>
      <c r="N801">
        <v>28</v>
      </c>
      <c r="O801" t="b">
        <v>1</v>
      </c>
      <c r="P801" t="s">
        <v>8276</v>
      </c>
      <c r="Q801">
        <f t="shared" si="72"/>
        <v>100</v>
      </c>
      <c r="R801">
        <f t="shared" si="73"/>
        <v>178.61</v>
      </c>
      <c r="S801" t="str">
        <f t="shared" si="76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74"/>
        <v>41893.141828703709</v>
      </c>
      <c r="K802">
        <v>1407839054</v>
      </c>
      <c r="L802" s="9">
        <f t="shared" si="75"/>
        <v>41863.141828703709</v>
      </c>
      <c r="M802" t="b">
        <v>0</v>
      </c>
      <c r="N802">
        <v>56</v>
      </c>
      <c r="O802" t="b">
        <v>1</v>
      </c>
      <c r="P802" t="s">
        <v>8276</v>
      </c>
      <c r="Q802">
        <f t="shared" si="72"/>
        <v>152</v>
      </c>
      <c r="R802">
        <f t="shared" si="73"/>
        <v>40.75</v>
      </c>
      <c r="S802" t="str">
        <f t="shared" si="76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74"/>
        <v>40725.503703703704</v>
      </c>
      <c r="K803">
        <v>1306955120</v>
      </c>
      <c r="L803" s="9">
        <f t="shared" si="75"/>
        <v>40695.503703703704</v>
      </c>
      <c r="M803" t="b">
        <v>0</v>
      </c>
      <c r="N803">
        <v>51</v>
      </c>
      <c r="O803" t="b">
        <v>1</v>
      </c>
      <c r="P803" t="s">
        <v>8276</v>
      </c>
      <c r="Q803">
        <f t="shared" si="72"/>
        <v>112</v>
      </c>
      <c r="R803">
        <f t="shared" si="73"/>
        <v>43.73</v>
      </c>
      <c r="S803" t="str">
        <f t="shared" si="76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74"/>
        <v>41168.878472222226</v>
      </c>
      <c r="K804">
        <v>1343867524</v>
      </c>
      <c r="L804" s="9">
        <f t="shared" si="75"/>
        <v>41122.730601851858</v>
      </c>
      <c r="M804" t="b">
        <v>0</v>
      </c>
      <c r="N804">
        <v>75</v>
      </c>
      <c r="O804" t="b">
        <v>1</v>
      </c>
      <c r="P804" t="s">
        <v>8276</v>
      </c>
      <c r="Q804">
        <f t="shared" si="72"/>
        <v>101</v>
      </c>
      <c r="R804">
        <f t="shared" si="73"/>
        <v>81.069999999999993</v>
      </c>
      <c r="S804" t="str">
        <f t="shared" si="76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74"/>
        <v>40691.75</v>
      </c>
      <c r="K805">
        <v>1304376478</v>
      </c>
      <c r="L805" s="9">
        <f t="shared" si="75"/>
        <v>40665.658310185187</v>
      </c>
      <c r="M805" t="b">
        <v>0</v>
      </c>
      <c r="N805">
        <v>38</v>
      </c>
      <c r="O805" t="b">
        <v>1</v>
      </c>
      <c r="P805" t="s">
        <v>8276</v>
      </c>
      <c r="Q805">
        <f t="shared" si="72"/>
        <v>123</v>
      </c>
      <c r="R805">
        <f t="shared" si="73"/>
        <v>74.61</v>
      </c>
      <c r="S805" t="str">
        <f t="shared" si="76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74"/>
        <v>40746.874305555561</v>
      </c>
      <c r="K806">
        <v>1309919526</v>
      </c>
      <c r="L806" s="9">
        <f t="shared" si="75"/>
        <v>40729.81395833334</v>
      </c>
      <c r="M806" t="b">
        <v>0</v>
      </c>
      <c r="N806">
        <v>18</v>
      </c>
      <c r="O806" t="b">
        <v>1</v>
      </c>
      <c r="P806" t="s">
        <v>8276</v>
      </c>
      <c r="Q806">
        <f t="shared" si="72"/>
        <v>100</v>
      </c>
      <c r="R806">
        <f t="shared" si="73"/>
        <v>305.56</v>
      </c>
      <c r="S806" t="str">
        <f t="shared" si="76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74"/>
        <v>40740.666666666672</v>
      </c>
      <c r="K807">
        <v>1306525512</v>
      </c>
      <c r="L807" s="9">
        <f t="shared" si="75"/>
        <v>40690.531388888892</v>
      </c>
      <c r="M807" t="b">
        <v>0</v>
      </c>
      <c r="N807">
        <v>54</v>
      </c>
      <c r="O807" t="b">
        <v>1</v>
      </c>
      <c r="P807" t="s">
        <v>8276</v>
      </c>
      <c r="Q807">
        <f t="shared" si="72"/>
        <v>105</v>
      </c>
      <c r="R807">
        <f t="shared" si="73"/>
        <v>58.33</v>
      </c>
      <c r="S807" t="str">
        <f t="shared" si="76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74"/>
        <v>40793.399756944447</v>
      </c>
      <c r="K808">
        <v>1312821339</v>
      </c>
      <c r="L808" s="9">
        <f t="shared" si="75"/>
        <v>40763.399756944447</v>
      </c>
      <c r="M808" t="b">
        <v>0</v>
      </c>
      <c r="N808">
        <v>71</v>
      </c>
      <c r="O808" t="b">
        <v>1</v>
      </c>
      <c r="P808" t="s">
        <v>8276</v>
      </c>
      <c r="Q808">
        <f t="shared" si="72"/>
        <v>104</v>
      </c>
      <c r="R808">
        <f t="shared" si="73"/>
        <v>117.68</v>
      </c>
      <c r="S808" t="str">
        <f t="shared" si="76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74"/>
        <v>42794.791666666664</v>
      </c>
      <c r="K809">
        <v>1485270311</v>
      </c>
      <c r="L809" s="9">
        <f t="shared" si="75"/>
        <v>42759.336932870377</v>
      </c>
      <c r="M809" t="b">
        <v>0</v>
      </c>
      <c r="N809">
        <v>57</v>
      </c>
      <c r="O809" t="b">
        <v>1</v>
      </c>
      <c r="P809" t="s">
        <v>8276</v>
      </c>
      <c r="Q809">
        <f t="shared" si="72"/>
        <v>105</v>
      </c>
      <c r="R809">
        <f t="shared" si="73"/>
        <v>73.77</v>
      </c>
      <c r="S809" t="str">
        <f t="shared" si="76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74"/>
        <v>41994.915972222225</v>
      </c>
      <c r="K810">
        <v>1416363886</v>
      </c>
      <c r="L810" s="9">
        <f t="shared" si="75"/>
        <v>41961.808865740742</v>
      </c>
      <c r="M810" t="b">
        <v>0</v>
      </c>
      <c r="N810">
        <v>43</v>
      </c>
      <c r="O810" t="b">
        <v>1</v>
      </c>
      <c r="P810" t="s">
        <v>8276</v>
      </c>
      <c r="Q810">
        <f t="shared" si="72"/>
        <v>100</v>
      </c>
      <c r="R810">
        <f t="shared" si="73"/>
        <v>104.65</v>
      </c>
      <c r="S810" t="str">
        <f t="shared" si="76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74"/>
        <v>41658.542013888895</v>
      </c>
      <c r="K811">
        <v>1387569630</v>
      </c>
      <c r="L811" s="9">
        <f t="shared" si="75"/>
        <v>41628.542013888895</v>
      </c>
      <c r="M811" t="b">
        <v>0</v>
      </c>
      <c r="N811">
        <v>52</v>
      </c>
      <c r="O811" t="b">
        <v>1</v>
      </c>
      <c r="P811" t="s">
        <v>8276</v>
      </c>
      <c r="Q811">
        <f t="shared" si="72"/>
        <v>104</v>
      </c>
      <c r="R811">
        <f t="shared" si="73"/>
        <v>79.83</v>
      </c>
      <c r="S811" t="str">
        <f t="shared" si="76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74"/>
        <v>41152.764606481483</v>
      </c>
      <c r="K812">
        <v>1343870462</v>
      </c>
      <c r="L812" s="9">
        <f t="shared" si="75"/>
        <v>41122.764606481483</v>
      </c>
      <c r="M812" t="b">
        <v>0</v>
      </c>
      <c r="N812">
        <v>27</v>
      </c>
      <c r="O812" t="b">
        <v>1</v>
      </c>
      <c r="P812" t="s">
        <v>8276</v>
      </c>
      <c r="Q812">
        <f t="shared" si="72"/>
        <v>105</v>
      </c>
      <c r="R812">
        <f t="shared" si="73"/>
        <v>58.33</v>
      </c>
      <c r="S812" t="str">
        <f t="shared" si="76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74"/>
        <v>41465.411111111112</v>
      </c>
      <c r="K813">
        <v>1371569202</v>
      </c>
      <c r="L813" s="9">
        <f t="shared" si="75"/>
        <v>41443.351875</v>
      </c>
      <c r="M813" t="b">
        <v>0</v>
      </c>
      <c r="N813">
        <v>12</v>
      </c>
      <c r="O813" t="b">
        <v>1</v>
      </c>
      <c r="P813" t="s">
        <v>8276</v>
      </c>
      <c r="Q813">
        <f t="shared" si="72"/>
        <v>104</v>
      </c>
      <c r="R813">
        <f t="shared" si="73"/>
        <v>86.67</v>
      </c>
      <c r="S813" t="str">
        <f t="shared" si="76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74"/>
        <v>41334.290277777778</v>
      </c>
      <c r="K814">
        <v>1357604752</v>
      </c>
      <c r="L814" s="9">
        <f t="shared" si="75"/>
        <v>41281.7262962963</v>
      </c>
      <c r="M814" t="b">
        <v>0</v>
      </c>
      <c r="N814">
        <v>33</v>
      </c>
      <c r="O814" t="b">
        <v>1</v>
      </c>
      <c r="P814" t="s">
        <v>8276</v>
      </c>
      <c r="Q814">
        <f t="shared" si="72"/>
        <v>152</v>
      </c>
      <c r="R814">
        <f t="shared" si="73"/>
        <v>27.61</v>
      </c>
      <c r="S814" t="str">
        <f t="shared" si="76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74"/>
        <v>41110.668576388889</v>
      </c>
      <c r="K815">
        <v>1340233365</v>
      </c>
      <c r="L815" s="9">
        <f t="shared" si="75"/>
        <v>41080.668576388889</v>
      </c>
      <c r="M815" t="b">
        <v>0</v>
      </c>
      <c r="N815">
        <v>96</v>
      </c>
      <c r="O815" t="b">
        <v>1</v>
      </c>
      <c r="P815" t="s">
        <v>8276</v>
      </c>
      <c r="Q815">
        <f t="shared" si="72"/>
        <v>160</v>
      </c>
      <c r="R815">
        <f t="shared" si="73"/>
        <v>25</v>
      </c>
      <c r="S815" t="str">
        <f t="shared" si="76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74"/>
        <v>40694.461111111115</v>
      </c>
      <c r="K816">
        <v>1305568201</v>
      </c>
      <c r="L816" s="9">
        <f t="shared" si="75"/>
        <v>40679.451400462967</v>
      </c>
      <c r="M816" t="b">
        <v>0</v>
      </c>
      <c r="N816">
        <v>28</v>
      </c>
      <c r="O816" t="b">
        <v>1</v>
      </c>
      <c r="P816" t="s">
        <v>8276</v>
      </c>
      <c r="Q816">
        <f t="shared" si="72"/>
        <v>127</v>
      </c>
      <c r="R816">
        <f t="shared" si="73"/>
        <v>45.46</v>
      </c>
      <c r="S816" t="str">
        <f t="shared" si="76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74"/>
        <v>41944.626192129632</v>
      </c>
      <c r="K817">
        <v>1412287303</v>
      </c>
      <c r="L817" s="9">
        <f t="shared" si="75"/>
        <v>41914.626192129632</v>
      </c>
      <c r="M817" t="b">
        <v>0</v>
      </c>
      <c r="N817">
        <v>43</v>
      </c>
      <c r="O817" t="b">
        <v>1</v>
      </c>
      <c r="P817" t="s">
        <v>8276</v>
      </c>
      <c r="Q817">
        <f t="shared" si="72"/>
        <v>107</v>
      </c>
      <c r="R817">
        <f t="shared" si="73"/>
        <v>99.53</v>
      </c>
      <c r="S817" t="str">
        <f t="shared" si="76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74"/>
        <v>41372.979166666672</v>
      </c>
      <c r="K818">
        <v>1362776043</v>
      </c>
      <c r="L818" s="9">
        <f t="shared" si="75"/>
        <v>41341.579201388893</v>
      </c>
      <c r="M818" t="b">
        <v>0</v>
      </c>
      <c r="N818">
        <v>205</v>
      </c>
      <c r="O818" t="b">
        <v>1</v>
      </c>
      <c r="P818" t="s">
        <v>8276</v>
      </c>
      <c r="Q818">
        <f t="shared" si="72"/>
        <v>115</v>
      </c>
      <c r="R818">
        <f t="shared" si="73"/>
        <v>39.31</v>
      </c>
      <c r="S818" t="str">
        <f t="shared" si="76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74"/>
        <v>40978.915972222225</v>
      </c>
      <c r="K819">
        <v>1326810211</v>
      </c>
      <c r="L819" s="9">
        <f t="shared" si="75"/>
        <v>40925.307997685188</v>
      </c>
      <c r="M819" t="b">
        <v>0</v>
      </c>
      <c r="N819">
        <v>23</v>
      </c>
      <c r="O819" t="b">
        <v>1</v>
      </c>
      <c r="P819" t="s">
        <v>8276</v>
      </c>
      <c r="Q819">
        <f t="shared" si="72"/>
        <v>137</v>
      </c>
      <c r="R819">
        <f t="shared" si="73"/>
        <v>89.42</v>
      </c>
      <c r="S819" t="str">
        <f t="shared" si="76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74"/>
        <v>41128.417361111111</v>
      </c>
      <c r="K820">
        <v>1343682681</v>
      </c>
      <c r="L820" s="9">
        <f t="shared" si="75"/>
        <v>41120.591215277782</v>
      </c>
      <c r="M820" t="b">
        <v>0</v>
      </c>
      <c r="N820">
        <v>19</v>
      </c>
      <c r="O820" t="b">
        <v>1</v>
      </c>
      <c r="P820" t="s">
        <v>8276</v>
      </c>
      <c r="Q820">
        <f t="shared" si="72"/>
        <v>156</v>
      </c>
      <c r="R820">
        <f t="shared" si="73"/>
        <v>28.68</v>
      </c>
      <c r="S820" t="str">
        <f t="shared" si="76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74"/>
        <v>41628.905555555561</v>
      </c>
      <c r="K821">
        <v>1386806254</v>
      </c>
      <c r="L821" s="9">
        <f t="shared" si="75"/>
        <v>41619.706643518519</v>
      </c>
      <c r="M821" t="b">
        <v>0</v>
      </c>
      <c r="N821">
        <v>14</v>
      </c>
      <c r="O821" t="b">
        <v>1</v>
      </c>
      <c r="P821" t="s">
        <v>8276</v>
      </c>
      <c r="Q821">
        <f t="shared" si="72"/>
        <v>109</v>
      </c>
      <c r="R821">
        <f t="shared" si="73"/>
        <v>31.07</v>
      </c>
      <c r="S821" t="str">
        <f t="shared" si="76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74"/>
        <v>41798.916666666672</v>
      </c>
      <c r="K822">
        <v>1399666342</v>
      </c>
      <c r="L822" s="9">
        <f t="shared" si="75"/>
        <v>41768.550254629634</v>
      </c>
      <c r="M822" t="b">
        <v>0</v>
      </c>
      <c r="N822">
        <v>38</v>
      </c>
      <c r="O822" t="b">
        <v>1</v>
      </c>
      <c r="P822" t="s">
        <v>8276</v>
      </c>
      <c r="Q822">
        <f t="shared" si="72"/>
        <v>134</v>
      </c>
      <c r="R822">
        <f t="shared" si="73"/>
        <v>70.55</v>
      </c>
      <c r="S822" t="str">
        <f t="shared" si="76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74"/>
        <v>42127.875694444447</v>
      </c>
      <c r="K823">
        <v>1427753265</v>
      </c>
      <c r="L823" s="9">
        <f t="shared" si="75"/>
        <v>42093.630381944451</v>
      </c>
      <c r="M823" t="b">
        <v>0</v>
      </c>
      <c r="N823">
        <v>78</v>
      </c>
      <c r="O823" t="b">
        <v>1</v>
      </c>
      <c r="P823" t="s">
        <v>8276</v>
      </c>
      <c r="Q823">
        <f t="shared" si="72"/>
        <v>100</v>
      </c>
      <c r="R823">
        <f t="shared" si="73"/>
        <v>224.13</v>
      </c>
      <c r="S823" t="str">
        <f t="shared" si="76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74"/>
        <v>41187.655671296299</v>
      </c>
      <c r="K824">
        <v>1346885050</v>
      </c>
      <c r="L824" s="9">
        <f t="shared" si="75"/>
        <v>41157.655671296299</v>
      </c>
      <c r="M824" t="b">
        <v>0</v>
      </c>
      <c r="N824">
        <v>69</v>
      </c>
      <c r="O824" t="b">
        <v>1</v>
      </c>
      <c r="P824" t="s">
        <v>8276</v>
      </c>
      <c r="Q824">
        <f t="shared" si="72"/>
        <v>119</v>
      </c>
      <c r="R824">
        <f t="shared" si="73"/>
        <v>51.81</v>
      </c>
      <c r="S824" t="str">
        <f t="shared" si="76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74"/>
        <v>42085.639490740745</v>
      </c>
      <c r="K825">
        <v>1424474452</v>
      </c>
      <c r="L825" s="9">
        <f t="shared" si="75"/>
        <v>42055.681157407409</v>
      </c>
      <c r="M825" t="b">
        <v>0</v>
      </c>
      <c r="N825">
        <v>33</v>
      </c>
      <c r="O825" t="b">
        <v>1</v>
      </c>
      <c r="P825" t="s">
        <v>8276</v>
      </c>
      <c r="Q825">
        <f t="shared" si="72"/>
        <v>180</v>
      </c>
      <c r="R825">
        <f t="shared" si="73"/>
        <v>43.52</v>
      </c>
      <c r="S825" t="str">
        <f t="shared" si="76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74"/>
        <v>40285.999305555561</v>
      </c>
      <c r="K826">
        <v>1268459318</v>
      </c>
      <c r="L826" s="9">
        <f t="shared" si="75"/>
        <v>40249.95043981482</v>
      </c>
      <c r="M826" t="b">
        <v>0</v>
      </c>
      <c r="N826">
        <v>54</v>
      </c>
      <c r="O826" t="b">
        <v>1</v>
      </c>
      <c r="P826" t="s">
        <v>8276</v>
      </c>
      <c r="Q826">
        <f t="shared" si="72"/>
        <v>134</v>
      </c>
      <c r="R826">
        <f t="shared" si="73"/>
        <v>39.82</v>
      </c>
      <c r="S826" t="str">
        <f t="shared" si="76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74"/>
        <v>41211.014861111114</v>
      </c>
      <c r="K827">
        <v>1349335284</v>
      </c>
      <c r="L827" s="9">
        <f t="shared" si="75"/>
        <v>41186.014861111114</v>
      </c>
      <c r="M827" t="b">
        <v>0</v>
      </c>
      <c r="N827">
        <v>99</v>
      </c>
      <c r="O827" t="b">
        <v>1</v>
      </c>
      <c r="P827" t="s">
        <v>8276</v>
      </c>
      <c r="Q827">
        <f t="shared" si="72"/>
        <v>100</v>
      </c>
      <c r="R827">
        <f t="shared" si="73"/>
        <v>126.81</v>
      </c>
      <c r="S827" t="str">
        <f t="shared" si="76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74"/>
        <v>40993.705208333333</v>
      </c>
      <c r="K828">
        <v>1330908930</v>
      </c>
      <c r="L828" s="9">
        <f t="shared" si="75"/>
        <v>40972.746875000004</v>
      </c>
      <c r="M828" t="b">
        <v>0</v>
      </c>
      <c r="N828">
        <v>49</v>
      </c>
      <c r="O828" t="b">
        <v>1</v>
      </c>
      <c r="P828" t="s">
        <v>8276</v>
      </c>
      <c r="Q828">
        <f t="shared" si="72"/>
        <v>101</v>
      </c>
      <c r="R828">
        <f t="shared" si="73"/>
        <v>113.88</v>
      </c>
      <c r="S828" t="str">
        <f t="shared" si="76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74"/>
        <v>40953.53402777778</v>
      </c>
      <c r="K829">
        <v>1326972107</v>
      </c>
      <c r="L829" s="9">
        <f t="shared" si="75"/>
        <v>40927.181793981486</v>
      </c>
      <c r="M829" t="b">
        <v>0</v>
      </c>
      <c r="N829">
        <v>11</v>
      </c>
      <c r="O829" t="b">
        <v>1</v>
      </c>
      <c r="P829" t="s">
        <v>8276</v>
      </c>
      <c r="Q829">
        <f t="shared" si="72"/>
        <v>103</v>
      </c>
      <c r="R829">
        <f t="shared" si="73"/>
        <v>28.18</v>
      </c>
      <c r="S829" t="str">
        <f t="shared" si="76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74"/>
        <v>41085.39166666667</v>
      </c>
      <c r="K830">
        <v>1339549982</v>
      </c>
      <c r="L830" s="9">
        <f t="shared" si="75"/>
        <v>41072.759050925932</v>
      </c>
      <c r="M830" t="b">
        <v>0</v>
      </c>
      <c r="N830">
        <v>38</v>
      </c>
      <c r="O830" t="b">
        <v>1</v>
      </c>
      <c r="P830" t="s">
        <v>8276</v>
      </c>
      <c r="Q830">
        <f t="shared" si="72"/>
        <v>107</v>
      </c>
      <c r="R830">
        <f t="shared" si="73"/>
        <v>36.61</v>
      </c>
      <c r="S830" t="str">
        <f t="shared" si="76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74"/>
        <v>42564.509722222225</v>
      </c>
      <c r="K831">
        <v>1463253240</v>
      </c>
      <c r="L831" s="9">
        <f t="shared" si="75"/>
        <v>42504.509722222225</v>
      </c>
      <c r="M831" t="b">
        <v>0</v>
      </c>
      <c r="N831">
        <v>16</v>
      </c>
      <c r="O831" t="b">
        <v>1</v>
      </c>
      <c r="P831" t="s">
        <v>8276</v>
      </c>
      <c r="Q831">
        <f t="shared" si="72"/>
        <v>104</v>
      </c>
      <c r="R831">
        <f t="shared" si="73"/>
        <v>32.5</v>
      </c>
      <c r="S831" t="str">
        <f t="shared" si="76"/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74"/>
        <v>41355.192418981482</v>
      </c>
      <c r="K832">
        <v>1361363825</v>
      </c>
      <c r="L832" s="9">
        <f t="shared" si="75"/>
        <v>41325.234085648153</v>
      </c>
      <c r="M832" t="b">
        <v>0</v>
      </c>
      <c r="N832">
        <v>32</v>
      </c>
      <c r="O832" t="b">
        <v>1</v>
      </c>
      <c r="P832" t="s">
        <v>8276</v>
      </c>
      <c r="Q832">
        <f t="shared" si="72"/>
        <v>108</v>
      </c>
      <c r="R832">
        <f t="shared" si="73"/>
        <v>60.66</v>
      </c>
      <c r="S832" t="str">
        <f t="shared" si="76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74"/>
        <v>41026.355254629634</v>
      </c>
      <c r="K833">
        <v>1332948694</v>
      </c>
      <c r="L833" s="9">
        <f t="shared" si="75"/>
        <v>40996.355254629634</v>
      </c>
      <c r="M833" t="b">
        <v>0</v>
      </c>
      <c r="N833">
        <v>20</v>
      </c>
      <c r="O833" t="b">
        <v>1</v>
      </c>
      <c r="P833" t="s">
        <v>8276</v>
      </c>
      <c r="Q833">
        <f t="shared" si="72"/>
        <v>233</v>
      </c>
      <c r="R833">
        <f t="shared" si="73"/>
        <v>175</v>
      </c>
      <c r="S833" t="str">
        <f t="shared" si="76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74"/>
        <v>40929.05069444445</v>
      </c>
      <c r="K834">
        <v>1321978335</v>
      </c>
      <c r="L834" s="9">
        <f t="shared" si="75"/>
        <v>40869.383506944447</v>
      </c>
      <c r="M834" t="b">
        <v>0</v>
      </c>
      <c r="N834">
        <v>154</v>
      </c>
      <c r="O834" t="b">
        <v>1</v>
      </c>
      <c r="P834" t="s">
        <v>8276</v>
      </c>
      <c r="Q834">
        <f t="shared" ref="Q834:Q897" si="78">ROUND((E834/D834*100),0)</f>
        <v>101</v>
      </c>
      <c r="R834">
        <f t="shared" ref="R834:R897" si="79">ROUND(E834/N834,2)</f>
        <v>97.99</v>
      </c>
      <c r="S834" t="str">
        <f t="shared" si="76"/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80">(((I835/60)/60)/24)+DATE(1970,1,1)+(-7/24)</f>
        <v>41748.586516203708</v>
      </c>
      <c r="K835">
        <v>1395349475</v>
      </c>
      <c r="L835" s="9">
        <f t="shared" ref="L835:L898" si="81">(((K835/60)/60)/24)+DATE(1970,1,1)+(-7/24)</f>
        <v>41718.586516203708</v>
      </c>
      <c r="M835" t="b">
        <v>0</v>
      </c>
      <c r="N835">
        <v>41</v>
      </c>
      <c r="O835" t="b">
        <v>1</v>
      </c>
      <c r="P835" t="s">
        <v>8276</v>
      </c>
      <c r="Q835">
        <f t="shared" si="78"/>
        <v>102</v>
      </c>
      <c r="R835">
        <f t="shared" si="79"/>
        <v>148.78</v>
      </c>
      <c r="S835" t="str">
        <f t="shared" ref="S835:S898" si="82">LEFT(P835,SEARCH("/",P835,1)-1)</f>
        <v>music</v>
      </c>
      <c r="T835" t="str">
        <f t="shared" ref="T835:T898" si="83">RIGHT(P835,LEN(P835)-SEARCH("/",P835,1))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80"/>
        <v>41455.874305555561</v>
      </c>
      <c r="K836">
        <v>1369770292</v>
      </c>
      <c r="L836" s="9">
        <f t="shared" si="81"/>
        <v>41422.531157407408</v>
      </c>
      <c r="M836" t="b">
        <v>0</v>
      </c>
      <c r="N836">
        <v>75</v>
      </c>
      <c r="O836" t="b">
        <v>1</v>
      </c>
      <c r="P836" t="s">
        <v>8276</v>
      </c>
      <c r="Q836">
        <f t="shared" si="78"/>
        <v>131</v>
      </c>
      <c r="R836">
        <f t="shared" si="79"/>
        <v>96.08</v>
      </c>
      <c r="S836" t="str">
        <f t="shared" si="82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80"/>
        <v>41047.833333333336</v>
      </c>
      <c r="K837">
        <v>1333709958</v>
      </c>
      <c r="L837" s="9">
        <f t="shared" si="81"/>
        <v>41005.166180555556</v>
      </c>
      <c r="M837" t="b">
        <v>0</v>
      </c>
      <c r="N837">
        <v>40</v>
      </c>
      <c r="O837" t="b">
        <v>1</v>
      </c>
      <c r="P837" t="s">
        <v>8276</v>
      </c>
      <c r="Q837">
        <f t="shared" si="78"/>
        <v>117</v>
      </c>
      <c r="R837">
        <f t="shared" si="79"/>
        <v>58.63</v>
      </c>
      <c r="S837" t="str">
        <f t="shared" si="82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80"/>
        <v>41553.76525462963</v>
      </c>
      <c r="K838">
        <v>1378516918</v>
      </c>
      <c r="L838" s="9">
        <f t="shared" si="81"/>
        <v>41523.76525462963</v>
      </c>
      <c r="M838" t="b">
        <v>0</v>
      </c>
      <c r="N838">
        <v>46</v>
      </c>
      <c r="O838" t="b">
        <v>1</v>
      </c>
      <c r="P838" t="s">
        <v>8276</v>
      </c>
      <c r="Q838">
        <f t="shared" si="78"/>
        <v>101</v>
      </c>
      <c r="R838">
        <f t="shared" si="79"/>
        <v>109.71</v>
      </c>
      <c r="S838" t="str">
        <f t="shared" si="82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80"/>
        <v>41760.706736111111</v>
      </c>
      <c r="K839">
        <v>1396396662</v>
      </c>
      <c r="L839" s="9">
        <f t="shared" si="81"/>
        <v>41730.706736111111</v>
      </c>
      <c r="M839" t="b">
        <v>0</v>
      </c>
      <c r="N839">
        <v>62</v>
      </c>
      <c r="O839" t="b">
        <v>1</v>
      </c>
      <c r="P839" t="s">
        <v>8276</v>
      </c>
      <c r="Q839">
        <f t="shared" si="78"/>
        <v>122</v>
      </c>
      <c r="R839">
        <f t="shared" si="79"/>
        <v>49.11</v>
      </c>
      <c r="S839" t="str">
        <f t="shared" si="82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80"/>
        <v>40925.606307870374</v>
      </c>
      <c r="K840">
        <v>1324243985</v>
      </c>
      <c r="L840" s="9">
        <f t="shared" si="81"/>
        <v>40895.606307870374</v>
      </c>
      <c r="M840" t="b">
        <v>0</v>
      </c>
      <c r="N840">
        <v>61</v>
      </c>
      <c r="O840" t="b">
        <v>1</v>
      </c>
      <c r="P840" t="s">
        <v>8276</v>
      </c>
      <c r="Q840">
        <f t="shared" si="78"/>
        <v>145</v>
      </c>
      <c r="R840">
        <f t="shared" si="79"/>
        <v>47.67</v>
      </c>
      <c r="S840" t="str">
        <f t="shared" si="82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80"/>
        <v>41174.471712962964</v>
      </c>
      <c r="K841">
        <v>1345745956</v>
      </c>
      <c r="L841" s="9">
        <f t="shared" si="81"/>
        <v>41144.471712962964</v>
      </c>
      <c r="M841" t="b">
        <v>0</v>
      </c>
      <c r="N841">
        <v>96</v>
      </c>
      <c r="O841" t="b">
        <v>1</v>
      </c>
      <c r="P841" t="s">
        <v>8276</v>
      </c>
      <c r="Q841">
        <f t="shared" si="78"/>
        <v>117</v>
      </c>
      <c r="R841">
        <f t="shared" si="79"/>
        <v>60.74</v>
      </c>
      <c r="S841" t="str">
        <f t="shared" si="82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80"/>
        <v>42636.935034722228</v>
      </c>
      <c r="K842">
        <v>1472102787</v>
      </c>
      <c r="L842" s="9">
        <f t="shared" si="81"/>
        <v>42606.935034722228</v>
      </c>
      <c r="M842" t="b">
        <v>0</v>
      </c>
      <c r="N842">
        <v>190</v>
      </c>
      <c r="O842" t="b">
        <v>1</v>
      </c>
      <c r="P842" t="s">
        <v>8277</v>
      </c>
      <c r="Q842">
        <f t="shared" si="78"/>
        <v>120</v>
      </c>
      <c r="R842">
        <f t="shared" si="79"/>
        <v>63.38</v>
      </c>
      <c r="S842" t="str">
        <f t="shared" si="82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80"/>
        <v>41953.588692129626</v>
      </c>
      <c r="K843">
        <v>1413058063</v>
      </c>
      <c r="L843" s="9">
        <f t="shared" si="81"/>
        <v>41923.547025462962</v>
      </c>
      <c r="M843" t="b">
        <v>1</v>
      </c>
      <c r="N843">
        <v>94</v>
      </c>
      <c r="O843" t="b">
        <v>1</v>
      </c>
      <c r="P843" t="s">
        <v>8277</v>
      </c>
      <c r="Q843">
        <f t="shared" si="78"/>
        <v>101</v>
      </c>
      <c r="R843">
        <f t="shared" si="79"/>
        <v>53.89</v>
      </c>
      <c r="S843" t="str">
        <f t="shared" si="82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80"/>
        <v>41560.874305555561</v>
      </c>
      <c r="K844">
        <v>1378735983</v>
      </c>
      <c r="L844" s="9">
        <f t="shared" si="81"/>
        <v>41526.300729166673</v>
      </c>
      <c r="M844" t="b">
        <v>1</v>
      </c>
      <c r="N844">
        <v>39</v>
      </c>
      <c r="O844" t="b">
        <v>1</v>
      </c>
      <c r="P844" t="s">
        <v>8277</v>
      </c>
      <c r="Q844">
        <f t="shared" si="78"/>
        <v>104</v>
      </c>
      <c r="R844">
        <f t="shared" si="79"/>
        <v>66.87</v>
      </c>
      <c r="S844" t="str">
        <f t="shared" si="82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80"/>
        <v>42712.041666666664</v>
      </c>
      <c r="K845">
        <v>1479708680</v>
      </c>
      <c r="L845" s="9">
        <f t="shared" si="81"/>
        <v>42694.966203703705</v>
      </c>
      <c r="M845" t="b">
        <v>0</v>
      </c>
      <c r="N845">
        <v>127</v>
      </c>
      <c r="O845" t="b">
        <v>1</v>
      </c>
      <c r="P845" t="s">
        <v>8277</v>
      </c>
      <c r="Q845">
        <f t="shared" si="78"/>
        <v>267</v>
      </c>
      <c r="R845">
        <f t="shared" si="79"/>
        <v>63.1</v>
      </c>
      <c r="S845" t="str">
        <f t="shared" si="82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80"/>
        <v>41943.915972222225</v>
      </c>
      <c r="K846">
        <v>1411489552</v>
      </c>
      <c r="L846" s="9">
        <f t="shared" si="81"/>
        <v>41905.392962962964</v>
      </c>
      <c r="M846" t="b">
        <v>1</v>
      </c>
      <c r="N846">
        <v>159</v>
      </c>
      <c r="O846" t="b">
        <v>1</v>
      </c>
      <c r="P846" t="s">
        <v>8277</v>
      </c>
      <c r="Q846">
        <f t="shared" si="78"/>
        <v>194</v>
      </c>
      <c r="R846">
        <f t="shared" si="79"/>
        <v>36.630000000000003</v>
      </c>
      <c r="S846" t="str">
        <f t="shared" si="82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80"/>
        <v>42617.874305555561</v>
      </c>
      <c r="K847">
        <v>1469595396</v>
      </c>
      <c r="L847" s="9">
        <f t="shared" si="81"/>
        <v>42577.914305555554</v>
      </c>
      <c r="M847" t="b">
        <v>0</v>
      </c>
      <c r="N847">
        <v>177</v>
      </c>
      <c r="O847" t="b">
        <v>1</v>
      </c>
      <c r="P847" t="s">
        <v>8277</v>
      </c>
      <c r="Q847">
        <f t="shared" si="78"/>
        <v>120</v>
      </c>
      <c r="R847">
        <f t="shared" si="79"/>
        <v>34.01</v>
      </c>
      <c r="S847" t="str">
        <f t="shared" si="82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80"/>
        <v>41708.291666666672</v>
      </c>
      <c r="K848">
        <v>1393233855</v>
      </c>
      <c r="L848" s="9">
        <f t="shared" si="81"/>
        <v>41694.100173611114</v>
      </c>
      <c r="M848" t="b">
        <v>0</v>
      </c>
      <c r="N848">
        <v>47</v>
      </c>
      <c r="O848" t="b">
        <v>1</v>
      </c>
      <c r="P848" t="s">
        <v>8277</v>
      </c>
      <c r="Q848">
        <f t="shared" si="78"/>
        <v>122</v>
      </c>
      <c r="R848">
        <f t="shared" si="79"/>
        <v>28.55</v>
      </c>
      <c r="S848" t="str">
        <f t="shared" si="82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80"/>
        <v>42195.506666666675</v>
      </c>
      <c r="K849">
        <v>1433963376</v>
      </c>
      <c r="L849" s="9">
        <f t="shared" si="81"/>
        <v>42165.506666666675</v>
      </c>
      <c r="M849" t="b">
        <v>0</v>
      </c>
      <c r="N849">
        <v>1</v>
      </c>
      <c r="O849" t="b">
        <v>1</v>
      </c>
      <c r="P849" t="s">
        <v>8277</v>
      </c>
      <c r="Q849">
        <f t="shared" si="78"/>
        <v>100</v>
      </c>
      <c r="R849">
        <f t="shared" si="79"/>
        <v>10</v>
      </c>
      <c r="S849" t="str">
        <f t="shared" si="82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80"/>
        <v>42108.500381944446</v>
      </c>
      <c r="K850">
        <v>1426446033</v>
      </c>
      <c r="L850" s="9">
        <f t="shared" si="81"/>
        <v>42078.500381944446</v>
      </c>
      <c r="M850" t="b">
        <v>0</v>
      </c>
      <c r="N850">
        <v>16</v>
      </c>
      <c r="O850" t="b">
        <v>1</v>
      </c>
      <c r="P850" t="s">
        <v>8277</v>
      </c>
      <c r="Q850">
        <f t="shared" si="78"/>
        <v>100</v>
      </c>
      <c r="R850">
        <f t="shared" si="79"/>
        <v>18.75</v>
      </c>
      <c r="S850" t="str">
        <f t="shared" si="82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80"/>
        <v>42078.815555555557</v>
      </c>
      <c r="K851">
        <v>1424057664</v>
      </c>
      <c r="L851" s="9">
        <f t="shared" si="81"/>
        <v>42050.857222222221</v>
      </c>
      <c r="M851" t="b">
        <v>0</v>
      </c>
      <c r="N851">
        <v>115</v>
      </c>
      <c r="O851" t="b">
        <v>1</v>
      </c>
      <c r="P851" t="s">
        <v>8277</v>
      </c>
      <c r="Q851">
        <f t="shared" si="78"/>
        <v>120</v>
      </c>
      <c r="R851">
        <f t="shared" si="79"/>
        <v>41.7</v>
      </c>
      <c r="S851" t="str">
        <f t="shared" si="82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80"/>
        <v>42484.915972222225</v>
      </c>
      <c r="K852">
        <v>1458762717</v>
      </c>
      <c r="L852" s="9">
        <f t="shared" si="81"/>
        <v>42452.536076388897</v>
      </c>
      <c r="M852" t="b">
        <v>0</v>
      </c>
      <c r="N852">
        <v>133</v>
      </c>
      <c r="O852" t="b">
        <v>1</v>
      </c>
      <c r="P852" t="s">
        <v>8277</v>
      </c>
      <c r="Q852">
        <f t="shared" si="78"/>
        <v>155</v>
      </c>
      <c r="R852">
        <f t="shared" si="79"/>
        <v>46.67</v>
      </c>
      <c r="S852" t="str">
        <f t="shared" si="82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80"/>
        <v>42582.531250000007</v>
      </c>
      <c r="K853">
        <v>1464815253</v>
      </c>
      <c r="L853" s="9">
        <f t="shared" si="81"/>
        <v>42522.588576388887</v>
      </c>
      <c r="M853" t="b">
        <v>0</v>
      </c>
      <c r="N853">
        <v>70</v>
      </c>
      <c r="O853" t="b">
        <v>1</v>
      </c>
      <c r="P853" t="s">
        <v>8277</v>
      </c>
      <c r="Q853">
        <f t="shared" si="78"/>
        <v>130</v>
      </c>
      <c r="R853">
        <f t="shared" si="79"/>
        <v>37.270000000000003</v>
      </c>
      <c r="S853" t="str">
        <f t="shared" si="82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80"/>
        <v>42667.583333333336</v>
      </c>
      <c r="K854">
        <v>1476386395</v>
      </c>
      <c r="L854" s="9">
        <f t="shared" si="81"/>
        <v>42656.513831018521</v>
      </c>
      <c r="M854" t="b">
        <v>0</v>
      </c>
      <c r="N854">
        <v>62</v>
      </c>
      <c r="O854" t="b">
        <v>1</v>
      </c>
      <c r="P854" t="s">
        <v>8277</v>
      </c>
      <c r="Q854">
        <f t="shared" si="78"/>
        <v>105</v>
      </c>
      <c r="R854">
        <f t="shared" si="79"/>
        <v>59.26</v>
      </c>
      <c r="S854" t="str">
        <f t="shared" si="82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80"/>
        <v>42051.540613425932</v>
      </c>
      <c r="K855">
        <v>1421524709</v>
      </c>
      <c r="L855" s="9">
        <f t="shared" si="81"/>
        <v>42021.540613425932</v>
      </c>
      <c r="M855" t="b">
        <v>0</v>
      </c>
      <c r="N855">
        <v>10</v>
      </c>
      <c r="O855" t="b">
        <v>1</v>
      </c>
      <c r="P855" t="s">
        <v>8277</v>
      </c>
      <c r="Q855">
        <f t="shared" si="78"/>
        <v>100</v>
      </c>
      <c r="R855">
        <f t="shared" si="79"/>
        <v>30</v>
      </c>
      <c r="S855" t="str">
        <f t="shared" si="82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80"/>
        <v>42731.920671296299</v>
      </c>
      <c r="K856">
        <v>1480309546</v>
      </c>
      <c r="L856" s="9">
        <f t="shared" si="81"/>
        <v>42701.920671296299</v>
      </c>
      <c r="M856" t="b">
        <v>0</v>
      </c>
      <c r="N856">
        <v>499</v>
      </c>
      <c r="O856" t="b">
        <v>1</v>
      </c>
      <c r="P856" t="s">
        <v>8277</v>
      </c>
      <c r="Q856">
        <f t="shared" si="78"/>
        <v>118</v>
      </c>
      <c r="R856">
        <f t="shared" si="79"/>
        <v>65.86</v>
      </c>
      <c r="S856" t="str">
        <f t="shared" si="82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80"/>
        <v>42574.833530092597</v>
      </c>
      <c r="K857">
        <v>1466737217</v>
      </c>
      <c r="L857" s="9">
        <f t="shared" si="81"/>
        <v>42544.833530092597</v>
      </c>
      <c r="M857" t="b">
        <v>0</v>
      </c>
      <c r="N857">
        <v>47</v>
      </c>
      <c r="O857" t="b">
        <v>1</v>
      </c>
      <c r="P857" t="s">
        <v>8277</v>
      </c>
      <c r="Q857">
        <f t="shared" si="78"/>
        <v>103</v>
      </c>
      <c r="R857">
        <f t="shared" si="79"/>
        <v>31.91</v>
      </c>
      <c r="S857" t="str">
        <f t="shared" si="82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80"/>
        <v>42668.500000000007</v>
      </c>
      <c r="K858">
        <v>1472282956</v>
      </c>
      <c r="L858" s="9">
        <f t="shared" si="81"/>
        <v>42609.020324074074</v>
      </c>
      <c r="M858" t="b">
        <v>0</v>
      </c>
      <c r="N858">
        <v>28</v>
      </c>
      <c r="O858" t="b">
        <v>1</v>
      </c>
      <c r="P858" t="s">
        <v>8277</v>
      </c>
      <c r="Q858">
        <f t="shared" si="78"/>
        <v>218</v>
      </c>
      <c r="R858">
        <f t="shared" si="79"/>
        <v>19.46</v>
      </c>
      <c r="S858" t="str">
        <f t="shared" si="82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80"/>
        <v>42333.331377314818</v>
      </c>
      <c r="K859">
        <v>1444831031</v>
      </c>
      <c r="L859" s="9">
        <f t="shared" si="81"/>
        <v>42291.289710648147</v>
      </c>
      <c r="M859" t="b">
        <v>0</v>
      </c>
      <c r="N859">
        <v>24</v>
      </c>
      <c r="O859" t="b">
        <v>1</v>
      </c>
      <c r="P859" t="s">
        <v>8277</v>
      </c>
      <c r="Q859">
        <f t="shared" si="78"/>
        <v>100</v>
      </c>
      <c r="R859">
        <f t="shared" si="79"/>
        <v>50</v>
      </c>
      <c r="S859" t="str">
        <f t="shared" si="82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80"/>
        <v>42109.665972222225</v>
      </c>
      <c r="K860">
        <v>1426528418</v>
      </c>
      <c r="L860" s="9">
        <f t="shared" si="81"/>
        <v>42079.453912037039</v>
      </c>
      <c r="M860" t="b">
        <v>0</v>
      </c>
      <c r="N860">
        <v>76</v>
      </c>
      <c r="O860" t="b">
        <v>1</v>
      </c>
      <c r="P860" t="s">
        <v>8277</v>
      </c>
      <c r="Q860">
        <f t="shared" si="78"/>
        <v>144</v>
      </c>
      <c r="R860">
        <f t="shared" si="79"/>
        <v>22.74</v>
      </c>
      <c r="S860" t="str">
        <f t="shared" si="82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80"/>
        <v>42158.708333333336</v>
      </c>
      <c r="K861">
        <v>1430768468</v>
      </c>
      <c r="L861" s="9">
        <f t="shared" si="81"/>
        <v>42128.52856481482</v>
      </c>
      <c r="M861" t="b">
        <v>0</v>
      </c>
      <c r="N861">
        <v>98</v>
      </c>
      <c r="O861" t="b">
        <v>1</v>
      </c>
      <c r="P861" t="s">
        <v>8277</v>
      </c>
      <c r="Q861">
        <f t="shared" si="78"/>
        <v>105</v>
      </c>
      <c r="R861">
        <f t="shared" si="79"/>
        <v>42.72</v>
      </c>
      <c r="S861" t="str">
        <f t="shared" si="82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80"/>
        <v>41600.232789351852</v>
      </c>
      <c r="K862">
        <v>1382528113</v>
      </c>
      <c r="L862" s="9">
        <f t="shared" si="81"/>
        <v>41570.191122685188</v>
      </c>
      <c r="M862" t="b">
        <v>0</v>
      </c>
      <c r="N862">
        <v>48</v>
      </c>
      <c r="O862" t="b">
        <v>0</v>
      </c>
      <c r="P862" t="s">
        <v>8278</v>
      </c>
      <c r="Q862">
        <f t="shared" si="78"/>
        <v>18</v>
      </c>
      <c r="R862">
        <f t="shared" si="79"/>
        <v>52.92</v>
      </c>
      <c r="S862" t="str">
        <f t="shared" si="82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80"/>
        <v>42629.673657407409</v>
      </c>
      <c r="K863">
        <v>1471475404</v>
      </c>
      <c r="L863" s="9">
        <f t="shared" si="81"/>
        <v>42599.673657407409</v>
      </c>
      <c r="M863" t="b">
        <v>0</v>
      </c>
      <c r="N863">
        <v>2</v>
      </c>
      <c r="O863" t="b">
        <v>0</v>
      </c>
      <c r="P863" t="s">
        <v>8278</v>
      </c>
      <c r="Q863">
        <f t="shared" si="78"/>
        <v>2</v>
      </c>
      <c r="R863">
        <f t="shared" si="79"/>
        <v>50.5</v>
      </c>
      <c r="S863" t="str">
        <f t="shared" si="82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80"/>
        <v>41589.304953703708</v>
      </c>
      <c r="K864">
        <v>1381583948</v>
      </c>
      <c r="L864" s="9">
        <f t="shared" si="81"/>
        <v>41559.263287037036</v>
      </c>
      <c r="M864" t="b">
        <v>0</v>
      </c>
      <c r="N864">
        <v>4</v>
      </c>
      <c r="O864" t="b">
        <v>0</v>
      </c>
      <c r="P864" t="s">
        <v>8278</v>
      </c>
      <c r="Q864">
        <f t="shared" si="78"/>
        <v>0</v>
      </c>
      <c r="R864">
        <f t="shared" si="79"/>
        <v>42.5</v>
      </c>
      <c r="S864" t="str">
        <f t="shared" si="82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80"/>
        <v>40950.825995370375</v>
      </c>
      <c r="K865">
        <v>1326422966</v>
      </c>
      <c r="L865" s="9">
        <f t="shared" si="81"/>
        <v>40920.825995370375</v>
      </c>
      <c r="M865" t="b">
        <v>0</v>
      </c>
      <c r="N865">
        <v>5</v>
      </c>
      <c r="O865" t="b">
        <v>0</v>
      </c>
      <c r="P865" t="s">
        <v>8278</v>
      </c>
      <c r="Q865">
        <f t="shared" si="78"/>
        <v>5</v>
      </c>
      <c r="R865">
        <f t="shared" si="79"/>
        <v>18</v>
      </c>
      <c r="S865" t="str">
        <f t="shared" si="82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80"/>
        <v>41563.124305555561</v>
      </c>
      <c r="K866">
        <v>1379990038</v>
      </c>
      <c r="L866" s="9">
        <f t="shared" si="81"/>
        <v>41540.815254629633</v>
      </c>
      <c r="M866" t="b">
        <v>0</v>
      </c>
      <c r="N866">
        <v>79</v>
      </c>
      <c r="O866" t="b">
        <v>0</v>
      </c>
      <c r="P866" t="s">
        <v>8278</v>
      </c>
      <c r="Q866">
        <f t="shared" si="78"/>
        <v>42</v>
      </c>
      <c r="R866">
        <f t="shared" si="79"/>
        <v>34.18</v>
      </c>
      <c r="S866" t="str">
        <f t="shared" si="82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80"/>
        <v>41290.481446759266</v>
      </c>
      <c r="K867">
        <v>1353177197</v>
      </c>
      <c r="L867" s="9">
        <f t="shared" si="81"/>
        <v>41230.481446759266</v>
      </c>
      <c r="M867" t="b">
        <v>0</v>
      </c>
      <c r="N867">
        <v>2</v>
      </c>
      <c r="O867" t="b">
        <v>0</v>
      </c>
      <c r="P867" t="s">
        <v>8278</v>
      </c>
      <c r="Q867">
        <f t="shared" si="78"/>
        <v>2</v>
      </c>
      <c r="R867">
        <f t="shared" si="79"/>
        <v>22.5</v>
      </c>
      <c r="S867" t="str">
        <f t="shared" si="82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80"/>
        <v>42063.340277777781</v>
      </c>
      <c r="K868">
        <v>1421853518</v>
      </c>
      <c r="L868" s="9">
        <f t="shared" si="81"/>
        <v>42025.346273148149</v>
      </c>
      <c r="M868" t="b">
        <v>0</v>
      </c>
      <c r="N868">
        <v>11</v>
      </c>
      <c r="O868" t="b">
        <v>0</v>
      </c>
      <c r="P868" t="s">
        <v>8278</v>
      </c>
      <c r="Q868">
        <f t="shared" si="78"/>
        <v>18</v>
      </c>
      <c r="R868">
        <f t="shared" si="79"/>
        <v>58.18</v>
      </c>
      <c r="S868" t="str">
        <f t="shared" si="82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80"/>
        <v>40147.915972222225</v>
      </c>
      <c r="K869">
        <v>1254450706</v>
      </c>
      <c r="L869" s="9">
        <f t="shared" si="81"/>
        <v>40087.813726851855</v>
      </c>
      <c r="M869" t="b">
        <v>0</v>
      </c>
      <c r="N869">
        <v>11</v>
      </c>
      <c r="O869" t="b">
        <v>0</v>
      </c>
      <c r="P869" t="s">
        <v>8278</v>
      </c>
      <c r="Q869">
        <f t="shared" si="78"/>
        <v>24</v>
      </c>
      <c r="R869">
        <f t="shared" si="79"/>
        <v>109.18</v>
      </c>
      <c r="S869" t="str">
        <f t="shared" si="82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80"/>
        <v>41645.736087962963</v>
      </c>
      <c r="K870">
        <v>1386463198</v>
      </c>
      <c r="L870" s="9">
        <f t="shared" si="81"/>
        <v>41615.736087962963</v>
      </c>
      <c r="M870" t="b">
        <v>0</v>
      </c>
      <c r="N870">
        <v>1</v>
      </c>
      <c r="O870" t="b">
        <v>0</v>
      </c>
      <c r="P870" t="s">
        <v>8278</v>
      </c>
      <c r="Q870">
        <f t="shared" si="78"/>
        <v>0</v>
      </c>
      <c r="R870">
        <f t="shared" si="79"/>
        <v>50</v>
      </c>
      <c r="S870" t="str">
        <f t="shared" si="82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80"/>
        <v>41372.512233796297</v>
      </c>
      <c r="K871">
        <v>1362860257</v>
      </c>
      <c r="L871" s="9">
        <f t="shared" si="81"/>
        <v>41342.553900462968</v>
      </c>
      <c r="M871" t="b">
        <v>0</v>
      </c>
      <c r="N871">
        <v>3</v>
      </c>
      <c r="O871" t="b">
        <v>0</v>
      </c>
      <c r="P871" t="s">
        <v>8278</v>
      </c>
      <c r="Q871">
        <f t="shared" si="78"/>
        <v>12</v>
      </c>
      <c r="R871">
        <f t="shared" si="79"/>
        <v>346.67</v>
      </c>
      <c r="S871" t="str">
        <f t="shared" si="82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80"/>
        <v>41517.730590277781</v>
      </c>
      <c r="K872">
        <v>1375403523</v>
      </c>
      <c r="L872" s="9">
        <f t="shared" si="81"/>
        <v>41487.730590277781</v>
      </c>
      <c r="M872" t="b">
        <v>0</v>
      </c>
      <c r="N872">
        <v>5</v>
      </c>
      <c r="O872" t="b">
        <v>0</v>
      </c>
      <c r="P872" t="s">
        <v>8278</v>
      </c>
      <c r="Q872">
        <f t="shared" si="78"/>
        <v>0</v>
      </c>
      <c r="R872">
        <f t="shared" si="79"/>
        <v>12.4</v>
      </c>
      <c r="S872" t="str">
        <f t="shared" si="82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80"/>
        <v>41607.311284722222</v>
      </c>
      <c r="K873">
        <v>1383139695</v>
      </c>
      <c r="L873" s="9">
        <f t="shared" si="81"/>
        <v>41577.269618055558</v>
      </c>
      <c r="M873" t="b">
        <v>0</v>
      </c>
      <c r="N873">
        <v>12</v>
      </c>
      <c r="O873" t="b">
        <v>0</v>
      </c>
      <c r="P873" t="s">
        <v>8278</v>
      </c>
      <c r="Q873">
        <f t="shared" si="78"/>
        <v>5</v>
      </c>
      <c r="R873">
        <f t="shared" si="79"/>
        <v>27.08</v>
      </c>
      <c r="S873" t="str">
        <f t="shared" si="82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80"/>
        <v>40612.533877314818</v>
      </c>
      <c r="K874">
        <v>1295898527</v>
      </c>
      <c r="L874" s="9">
        <f t="shared" si="81"/>
        <v>40567.533877314818</v>
      </c>
      <c r="M874" t="b">
        <v>0</v>
      </c>
      <c r="N874">
        <v>2</v>
      </c>
      <c r="O874" t="b">
        <v>0</v>
      </c>
      <c r="P874" t="s">
        <v>8278</v>
      </c>
      <c r="Q874">
        <f t="shared" si="78"/>
        <v>1</v>
      </c>
      <c r="R874">
        <f t="shared" si="79"/>
        <v>32.5</v>
      </c>
      <c r="S874" t="str">
        <f t="shared" si="82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80"/>
        <v>41223.917129629634</v>
      </c>
      <c r="K875">
        <v>1349150440</v>
      </c>
      <c r="L875" s="9">
        <f t="shared" si="81"/>
        <v>41183.875462962969</v>
      </c>
      <c r="M875" t="b">
        <v>0</v>
      </c>
      <c r="N875">
        <v>5</v>
      </c>
      <c r="O875" t="b">
        <v>0</v>
      </c>
      <c r="P875" t="s">
        <v>8278</v>
      </c>
      <c r="Q875">
        <f t="shared" si="78"/>
        <v>1</v>
      </c>
      <c r="R875">
        <f t="shared" si="79"/>
        <v>9</v>
      </c>
      <c r="S875" t="str">
        <f t="shared" si="82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80"/>
        <v>41398.292060185187</v>
      </c>
      <c r="K876">
        <v>1365084034</v>
      </c>
      <c r="L876" s="9">
        <f t="shared" si="81"/>
        <v>41368.292060185187</v>
      </c>
      <c r="M876" t="b">
        <v>0</v>
      </c>
      <c r="N876">
        <v>21</v>
      </c>
      <c r="O876" t="b">
        <v>0</v>
      </c>
      <c r="P876" t="s">
        <v>8278</v>
      </c>
      <c r="Q876">
        <f t="shared" si="78"/>
        <v>24</v>
      </c>
      <c r="R876">
        <f t="shared" si="79"/>
        <v>34.76</v>
      </c>
      <c r="S876" t="str">
        <f t="shared" si="82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80"/>
        <v>42268.432071759256</v>
      </c>
      <c r="K877">
        <v>1441128131</v>
      </c>
      <c r="L877" s="9">
        <f t="shared" si="81"/>
        <v>42248.432071759256</v>
      </c>
      <c r="M877" t="b">
        <v>0</v>
      </c>
      <c r="N877">
        <v>0</v>
      </c>
      <c r="O877" t="b">
        <v>0</v>
      </c>
      <c r="P877" t="s">
        <v>8278</v>
      </c>
      <c r="Q877">
        <f t="shared" si="78"/>
        <v>0</v>
      </c>
      <c r="R877" t="e">
        <f t="shared" si="79"/>
        <v>#DIV/0!</v>
      </c>
      <c r="S877" t="str">
        <f t="shared" si="82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80"/>
        <v>41309.20517361111</v>
      </c>
      <c r="K878">
        <v>1357127727</v>
      </c>
      <c r="L878" s="9">
        <f t="shared" si="81"/>
        <v>41276.20517361111</v>
      </c>
      <c r="M878" t="b">
        <v>0</v>
      </c>
      <c r="N878">
        <v>45</v>
      </c>
      <c r="O878" t="b">
        <v>0</v>
      </c>
      <c r="P878" t="s">
        <v>8278</v>
      </c>
      <c r="Q878">
        <f t="shared" si="78"/>
        <v>41</v>
      </c>
      <c r="R878">
        <f t="shared" si="79"/>
        <v>28.58</v>
      </c>
      <c r="S878" t="str">
        <f t="shared" si="82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80"/>
        <v>41627.497222222228</v>
      </c>
      <c r="K879">
        <v>1384887360</v>
      </c>
      <c r="L879" s="9">
        <f t="shared" si="81"/>
        <v>41597.497222222228</v>
      </c>
      <c r="M879" t="b">
        <v>0</v>
      </c>
      <c r="N879">
        <v>29</v>
      </c>
      <c r="O879" t="b">
        <v>0</v>
      </c>
      <c r="P879" t="s">
        <v>8278</v>
      </c>
      <c r="Q879">
        <f t="shared" si="78"/>
        <v>68</v>
      </c>
      <c r="R879">
        <f t="shared" si="79"/>
        <v>46.59</v>
      </c>
      <c r="S879" t="str">
        <f t="shared" si="82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80"/>
        <v>40534.941250000003</v>
      </c>
      <c r="K880">
        <v>1290490524</v>
      </c>
      <c r="L880" s="9">
        <f t="shared" si="81"/>
        <v>40504.941250000003</v>
      </c>
      <c r="M880" t="b">
        <v>0</v>
      </c>
      <c r="N880">
        <v>2</v>
      </c>
      <c r="O880" t="b">
        <v>0</v>
      </c>
      <c r="P880" t="s">
        <v>8278</v>
      </c>
      <c r="Q880">
        <f t="shared" si="78"/>
        <v>1</v>
      </c>
      <c r="R880">
        <f t="shared" si="79"/>
        <v>32.5</v>
      </c>
      <c r="S880" t="str">
        <f t="shared" si="82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80"/>
        <v>41058.538252314815</v>
      </c>
      <c r="K881">
        <v>1336506905</v>
      </c>
      <c r="L881" s="9">
        <f t="shared" si="81"/>
        <v>41037.538252314815</v>
      </c>
      <c r="M881" t="b">
        <v>0</v>
      </c>
      <c r="N881">
        <v>30</v>
      </c>
      <c r="O881" t="b">
        <v>0</v>
      </c>
      <c r="P881" t="s">
        <v>8278</v>
      </c>
      <c r="Q881">
        <f t="shared" si="78"/>
        <v>31</v>
      </c>
      <c r="R881">
        <f t="shared" si="79"/>
        <v>21.47</v>
      </c>
      <c r="S881" t="str">
        <f t="shared" si="82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80"/>
        <v>41212.029375000006</v>
      </c>
      <c r="K882">
        <v>1348731738</v>
      </c>
      <c r="L882" s="9">
        <f t="shared" si="81"/>
        <v>41179.029375000006</v>
      </c>
      <c r="M882" t="b">
        <v>0</v>
      </c>
      <c r="N882">
        <v>8</v>
      </c>
      <c r="O882" t="b">
        <v>0</v>
      </c>
      <c r="P882" t="s">
        <v>8279</v>
      </c>
      <c r="Q882">
        <f t="shared" si="78"/>
        <v>3</v>
      </c>
      <c r="R882">
        <f t="shared" si="79"/>
        <v>14.13</v>
      </c>
      <c r="S882" t="str">
        <f t="shared" si="82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80"/>
        <v>40921.959328703706</v>
      </c>
      <c r="K883">
        <v>1322632886</v>
      </c>
      <c r="L883" s="9">
        <f t="shared" si="81"/>
        <v>40876.959328703706</v>
      </c>
      <c r="M883" t="b">
        <v>0</v>
      </c>
      <c r="N883">
        <v>1</v>
      </c>
      <c r="O883" t="b">
        <v>0</v>
      </c>
      <c r="P883" t="s">
        <v>8279</v>
      </c>
      <c r="Q883">
        <f t="shared" si="78"/>
        <v>1</v>
      </c>
      <c r="R883">
        <f t="shared" si="79"/>
        <v>30</v>
      </c>
      <c r="S883" t="str">
        <f t="shared" si="82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80"/>
        <v>40792.568865740745</v>
      </c>
      <c r="K884">
        <v>1312490350</v>
      </c>
      <c r="L884" s="9">
        <f t="shared" si="81"/>
        <v>40759.568865740745</v>
      </c>
      <c r="M884" t="b">
        <v>0</v>
      </c>
      <c r="N884">
        <v>14</v>
      </c>
      <c r="O884" t="b">
        <v>0</v>
      </c>
      <c r="P884" t="s">
        <v>8279</v>
      </c>
      <c r="Q884">
        <f t="shared" si="78"/>
        <v>20</v>
      </c>
      <c r="R884">
        <f t="shared" si="79"/>
        <v>21.57</v>
      </c>
      <c r="S884" t="str">
        <f t="shared" si="82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80"/>
        <v>42431.643923611111</v>
      </c>
      <c r="K885">
        <v>1451773635</v>
      </c>
      <c r="L885" s="9">
        <f t="shared" si="81"/>
        <v>42371.643923611111</v>
      </c>
      <c r="M885" t="b">
        <v>0</v>
      </c>
      <c r="N885">
        <v>24</v>
      </c>
      <c r="O885" t="b">
        <v>0</v>
      </c>
      <c r="P885" t="s">
        <v>8279</v>
      </c>
      <c r="Q885">
        <f t="shared" si="78"/>
        <v>40</v>
      </c>
      <c r="R885">
        <f t="shared" si="79"/>
        <v>83.38</v>
      </c>
      <c r="S885" t="str">
        <f t="shared" si="82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80"/>
        <v>41040.813194444447</v>
      </c>
      <c r="K886">
        <v>1331666146</v>
      </c>
      <c r="L886" s="9">
        <f t="shared" si="81"/>
        <v>40981.510949074072</v>
      </c>
      <c r="M886" t="b">
        <v>0</v>
      </c>
      <c r="N886">
        <v>2</v>
      </c>
      <c r="O886" t="b">
        <v>0</v>
      </c>
      <c r="P886" t="s">
        <v>8279</v>
      </c>
      <c r="Q886">
        <f t="shared" si="78"/>
        <v>1</v>
      </c>
      <c r="R886">
        <f t="shared" si="79"/>
        <v>10</v>
      </c>
      <c r="S886" t="str">
        <f t="shared" si="82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80"/>
        <v>42734.649432870377</v>
      </c>
      <c r="K887">
        <v>1481322911</v>
      </c>
      <c r="L887" s="9">
        <f t="shared" si="81"/>
        <v>42713.649432870377</v>
      </c>
      <c r="M887" t="b">
        <v>0</v>
      </c>
      <c r="N887">
        <v>21</v>
      </c>
      <c r="O887" t="b">
        <v>0</v>
      </c>
      <c r="P887" t="s">
        <v>8279</v>
      </c>
      <c r="Q887">
        <f t="shared" si="78"/>
        <v>75</v>
      </c>
      <c r="R887">
        <f t="shared" si="79"/>
        <v>35.71</v>
      </c>
      <c r="S887" t="str">
        <f t="shared" si="82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80"/>
        <v>42628.57885416667</v>
      </c>
      <c r="K888">
        <v>1471812813</v>
      </c>
      <c r="L888" s="9">
        <f t="shared" si="81"/>
        <v>42603.57885416667</v>
      </c>
      <c r="M888" t="b">
        <v>0</v>
      </c>
      <c r="N888">
        <v>7</v>
      </c>
      <c r="O888" t="b">
        <v>0</v>
      </c>
      <c r="P888" t="s">
        <v>8279</v>
      </c>
      <c r="Q888">
        <f t="shared" si="78"/>
        <v>41</v>
      </c>
      <c r="R888">
        <f t="shared" si="79"/>
        <v>29.29</v>
      </c>
      <c r="S888" t="str">
        <f t="shared" si="82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80"/>
        <v>41056.667303240742</v>
      </c>
      <c r="K889">
        <v>1335567655</v>
      </c>
      <c r="L889" s="9">
        <f t="shared" si="81"/>
        <v>41026.667303240742</v>
      </c>
      <c r="M889" t="b">
        <v>0</v>
      </c>
      <c r="N889">
        <v>0</v>
      </c>
      <c r="O889" t="b">
        <v>0</v>
      </c>
      <c r="P889" t="s">
        <v>8279</v>
      </c>
      <c r="Q889">
        <f t="shared" si="78"/>
        <v>0</v>
      </c>
      <c r="R889" t="e">
        <f t="shared" si="79"/>
        <v>#DIV/0!</v>
      </c>
      <c r="S889" t="str">
        <f t="shared" si="82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80"/>
        <v>40786.958333333336</v>
      </c>
      <c r="K890">
        <v>1311789885</v>
      </c>
      <c r="L890" s="9">
        <f t="shared" si="81"/>
        <v>40751.461631944447</v>
      </c>
      <c r="M890" t="b">
        <v>0</v>
      </c>
      <c r="N890">
        <v>4</v>
      </c>
      <c r="O890" t="b">
        <v>0</v>
      </c>
      <c r="P890" t="s">
        <v>8279</v>
      </c>
      <c r="Q890">
        <f t="shared" si="78"/>
        <v>7</v>
      </c>
      <c r="R890">
        <f t="shared" si="79"/>
        <v>18</v>
      </c>
      <c r="S890" t="str">
        <f t="shared" si="82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80"/>
        <v>41917.492395833338</v>
      </c>
      <c r="K891">
        <v>1409942943</v>
      </c>
      <c r="L891" s="9">
        <f t="shared" si="81"/>
        <v>41887.492395833338</v>
      </c>
      <c r="M891" t="b">
        <v>0</v>
      </c>
      <c r="N891">
        <v>32</v>
      </c>
      <c r="O891" t="b">
        <v>0</v>
      </c>
      <c r="P891" t="s">
        <v>8279</v>
      </c>
      <c r="Q891">
        <f t="shared" si="78"/>
        <v>9</v>
      </c>
      <c r="R891">
        <f t="shared" si="79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80"/>
        <v>41599.448831018519</v>
      </c>
      <c r="K892">
        <v>1382460379</v>
      </c>
      <c r="L892" s="9">
        <f t="shared" si="81"/>
        <v>41569.407164351855</v>
      </c>
      <c r="M892" t="b">
        <v>0</v>
      </c>
      <c r="N892">
        <v>4</v>
      </c>
      <c r="O892" t="b">
        <v>0</v>
      </c>
      <c r="P892" t="s">
        <v>8279</v>
      </c>
      <c r="Q892">
        <f t="shared" si="78"/>
        <v>4</v>
      </c>
      <c r="R892">
        <f t="shared" si="79"/>
        <v>31.25</v>
      </c>
      <c r="S892" t="str">
        <f t="shared" si="82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80"/>
        <v>41871.739930555559</v>
      </c>
      <c r="K893">
        <v>1405989930</v>
      </c>
      <c r="L893" s="9">
        <f t="shared" si="81"/>
        <v>41841.739930555559</v>
      </c>
      <c r="M893" t="b">
        <v>0</v>
      </c>
      <c r="N893">
        <v>9</v>
      </c>
      <c r="O893" t="b">
        <v>0</v>
      </c>
      <c r="P893" t="s">
        <v>8279</v>
      </c>
      <c r="Q893">
        <f t="shared" si="78"/>
        <v>3</v>
      </c>
      <c r="R893">
        <f t="shared" si="79"/>
        <v>28.89</v>
      </c>
      <c r="S893" t="str">
        <f t="shared" si="82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80"/>
        <v>40390.875</v>
      </c>
      <c r="K894">
        <v>1273121283</v>
      </c>
      <c r="L894" s="9">
        <f t="shared" si="81"/>
        <v>40303.908368055556</v>
      </c>
      <c r="M894" t="b">
        <v>0</v>
      </c>
      <c r="N894">
        <v>17</v>
      </c>
      <c r="O894" t="b">
        <v>0</v>
      </c>
      <c r="P894" t="s">
        <v>8279</v>
      </c>
      <c r="Q894">
        <f t="shared" si="78"/>
        <v>41</v>
      </c>
      <c r="R894">
        <f t="shared" si="79"/>
        <v>143.82</v>
      </c>
      <c r="S894" t="str">
        <f t="shared" si="82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80"/>
        <v>42095.564386574079</v>
      </c>
      <c r="K895">
        <v>1425331963</v>
      </c>
      <c r="L895" s="9">
        <f t="shared" si="81"/>
        <v>42065.606053240743</v>
      </c>
      <c r="M895" t="b">
        <v>0</v>
      </c>
      <c r="N895">
        <v>5</v>
      </c>
      <c r="O895" t="b">
        <v>0</v>
      </c>
      <c r="P895" t="s">
        <v>8279</v>
      </c>
      <c r="Q895">
        <f t="shared" si="78"/>
        <v>10</v>
      </c>
      <c r="R895">
        <f t="shared" si="79"/>
        <v>40</v>
      </c>
      <c r="S895" t="str">
        <f t="shared" si="82"/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80"/>
        <v>42526.689930555563</v>
      </c>
      <c r="K896">
        <v>1462577610</v>
      </c>
      <c r="L896" s="9">
        <f t="shared" si="81"/>
        <v>42496.689930555563</v>
      </c>
      <c r="M896" t="b">
        <v>0</v>
      </c>
      <c r="N896">
        <v>53</v>
      </c>
      <c r="O896" t="b">
        <v>0</v>
      </c>
      <c r="P896" t="s">
        <v>8279</v>
      </c>
      <c r="Q896">
        <f t="shared" si="78"/>
        <v>39</v>
      </c>
      <c r="R896">
        <f t="shared" si="79"/>
        <v>147.81</v>
      </c>
      <c r="S896" t="str">
        <f t="shared" si="82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80"/>
        <v>40475.8359837963</v>
      </c>
      <c r="K897">
        <v>1284087829</v>
      </c>
      <c r="L897" s="9">
        <f t="shared" si="81"/>
        <v>40430.8359837963</v>
      </c>
      <c r="M897" t="b">
        <v>0</v>
      </c>
      <c r="N897">
        <v>7</v>
      </c>
      <c r="O897" t="b">
        <v>0</v>
      </c>
      <c r="P897" t="s">
        <v>8279</v>
      </c>
      <c r="Q897">
        <f t="shared" si="78"/>
        <v>2</v>
      </c>
      <c r="R897">
        <f t="shared" si="79"/>
        <v>27.86</v>
      </c>
      <c r="S897" t="str">
        <f t="shared" si="82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80"/>
        <v>42243.875000000007</v>
      </c>
      <c r="K898">
        <v>1438549026</v>
      </c>
      <c r="L898" s="9">
        <f t="shared" si="81"/>
        <v>42218.581319444449</v>
      </c>
      <c r="M898" t="b">
        <v>0</v>
      </c>
      <c r="N898">
        <v>72</v>
      </c>
      <c r="O898" t="b">
        <v>0</v>
      </c>
      <c r="P898" t="s">
        <v>8279</v>
      </c>
      <c r="Q898">
        <f t="shared" ref="Q898:Q961" si="84">ROUND((E898/D898*100),0)</f>
        <v>40</v>
      </c>
      <c r="R898">
        <f t="shared" ref="R898:R961" si="85">ROUND(E898/N898,2)</f>
        <v>44.44</v>
      </c>
      <c r="S898" t="str">
        <f t="shared" si="82"/>
        <v>music</v>
      </c>
      <c r="T898" t="str">
        <f t="shared" si="83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86">(((I899/60)/60)/24)+DATE(1970,1,1)+(-7/24)</f>
        <v>41241.438750000001</v>
      </c>
      <c r="K899">
        <v>1351528308</v>
      </c>
      <c r="L899" s="9">
        <f t="shared" ref="L899:L962" si="87">(((K899/60)/60)/24)+DATE(1970,1,1)+(-7/24)</f>
        <v>41211.397083333337</v>
      </c>
      <c r="M899" t="b">
        <v>0</v>
      </c>
      <c r="N899">
        <v>0</v>
      </c>
      <c r="O899" t="b">
        <v>0</v>
      </c>
      <c r="P899" t="s">
        <v>8279</v>
      </c>
      <c r="Q899">
        <f t="shared" si="84"/>
        <v>0</v>
      </c>
      <c r="R899" t="e">
        <f t="shared" si="85"/>
        <v>#DIV/0!</v>
      </c>
      <c r="S899" t="str">
        <f t="shared" ref="S899:S962" si="88">LEFT(P899,SEARCH("/",P899,1)-1)</f>
        <v>music</v>
      </c>
      <c r="T899" t="str">
        <f t="shared" ref="T899:T962" si="89">RIGHT(P899,LEN(P899)-SEARCH("/",P899,1))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86"/>
        <v>40923.466550925928</v>
      </c>
      <c r="K900">
        <v>1322763110</v>
      </c>
      <c r="L900" s="9">
        <f t="shared" si="87"/>
        <v>40878.466550925928</v>
      </c>
      <c r="M900" t="b">
        <v>0</v>
      </c>
      <c r="N900">
        <v>2</v>
      </c>
      <c r="O900" t="b">
        <v>0</v>
      </c>
      <c r="P900" t="s">
        <v>8279</v>
      </c>
      <c r="Q900">
        <f t="shared" si="84"/>
        <v>3</v>
      </c>
      <c r="R900">
        <f t="shared" si="85"/>
        <v>35</v>
      </c>
      <c r="S900" t="str">
        <f t="shared" si="88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86"/>
        <v>40690.807430555556</v>
      </c>
      <c r="K901">
        <v>1302661362</v>
      </c>
      <c r="L901" s="9">
        <f t="shared" si="87"/>
        <v>40645.807430555556</v>
      </c>
      <c r="M901" t="b">
        <v>0</v>
      </c>
      <c r="N901">
        <v>8</v>
      </c>
      <c r="O901" t="b">
        <v>0</v>
      </c>
      <c r="P901" t="s">
        <v>8279</v>
      </c>
      <c r="Q901">
        <f t="shared" si="84"/>
        <v>37</v>
      </c>
      <c r="R901">
        <f t="shared" si="85"/>
        <v>35</v>
      </c>
      <c r="S901" t="str">
        <f t="shared" si="88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86"/>
        <v>42459.516226851854</v>
      </c>
      <c r="K902">
        <v>1456777402</v>
      </c>
      <c r="L902" s="9">
        <f t="shared" si="87"/>
        <v>42429.557893518526</v>
      </c>
      <c r="M902" t="b">
        <v>0</v>
      </c>
      <c r="N902">
        <v>2</v>
      </c>
      <c r="O902" t="b">
        <v>0</v>
      </c>
      <c r="P902" t="s">
        <v>8278</v>
      </c>
      <c r="Q902">
        <f t="shared" si="84"/>
        <v>0</v>
      </c>
      <c r="R902">
        <f t="shared" si="85"/>
        <v>10.5</v>
      </c>
      <c r="S902" t="str">
        <f t="shared" si="88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86"/>
        <v>40337.507638888892</v>
      </c>
      <c r="K903">
        <v>1272050914</v>
      </c>
      <c r="L903" s="9">
        <f t="shared" si="87"/>
        <v>40291.519837962966</v>
      </c>
      <c r="M903" t="b">
        <v>0</v>
      </c>
      <c r="N903">
        <v>0</v>
      </c>
      <c r="O903" t="b">
        <v>0</v>
      </c>
      <c r="P903" t="s">
        <v>8278</v>
      </c>
      <c r="Q903">
        <f t="shared" si="84"/>
        <v>0</v>
      </c>
      <c r="R903" t="e">
        <f t="shared" si="85"/>
        <v>#DIV/0!</v>
      </c>
      <c r="S903" t="str">
        <f t="shared" si="88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86"/>
        <v>41881.354166666672</v>
      </c>
      <c r="K904">
        <v>1404947422</v>
      </c>
      <c r="L904" s="9">
        <f t="shared" si="87"/>
        <v>41829.67386574074</v>
      </c>
      <c r="M904" t="b">
        <v>0</v>
      </c>
      <c r="N904">
        <v>3</v>
      </c>
      <c r="O904" t="b">
        <v>0</v>
      </c>
      <c r="P904" t="s">
        <v>8278</v>
      </c>
      <c r="Q904">
        <f t="shared" si="84"/>
        <v>0</v>
      </c>
      <c r="R904">
        <f t="shared" si="85"/>
        <v>30</v>
      </c>
      <c r="S904" t="str">
        <f t="shared" si="88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86"/>
        <v>41174.809027777781</v>
      </c>
      <c r="K905">
        <v>1346180780</v>
      </c>
      <c r="L905" s="9">
        <f t="shared" si="87"/>
        <v>41149.50439814815</v>
      </c>
      <c r="M905" t="b">
        <v>0</v>
      </c>
      <c r="N905">
        <v>4</v>
      </c>
      <c r="O905" t="b">
        <v>0</v>
      </c>
      <c r="P905" t="s">
        <v>8278</v>
      </c>
      <c r="Q905">
        <f t="shared" si="84"/>
        <v>3</v>
      </c>
      <c r="R905">
        <f t="shared" si="85"/>
        <v>40</v>
      </c>
      <c r="S905" t="str">
        <f t="shared" si="88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86"/>
        <v>42371.788622685192</v>
      </c>
      <c r="K906">
        <v>1449194137</v>
      </c>
      <c r="L906" s="9">
        <f t="shared" si="87"/>
        <v>42341.788622685192</v>
      </c>
      <c r="M906" t="b">
        <v>0</v>
      </c>
      <c r="N906">
        <v>3</v>
      </c>
      <c r="O906" t="b">
        <v>0</v>
      </c>
      <c r="P906" t="s">
        <v>8278</v>
      </c>
      <c r="Q906">
        <f t="shared" si="84"/>
        <v>0</v>
      </c>
      <c r="R906">
        <f t="shared" si="85"/>
        <v>50.33</v>
      </c>
      <c r="S906" t="str">
        <f t="shared" si="88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86"/>
        <v>40566.948217592595</v>
      </c>
      <c r="K907">
        <v>1290663926</v>
      </c>
      <c r="L907" s="9">
        <f t="shared" si="87"/>
        <v>40506.948217592595</v>
      </c>
      <c r="M907" t="b">
        <v>0</v>
      </c>
      <c r="N907">
        <v>6</v>
      </c>
      <c r="O907" t="b">
        <v>0</v>
      </c>
      <c r="P907" t="s">
        <v>8278</v>
      </c>
      <c r="Q907">
        <f t="shared" si="84"/>
        <v>3</v>
      </c>
      <c r="R907">
        <f t="shared" si="85"/>
        <v>32.67</v>
      </c>
      <c r="S907" t="str">
        <f t="shared" si="88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86"/>
        <v>41710.856365740743</v>
      </c>
      <c r="K908">
        <v>1392093190</v>
      </c>
      <c r="L908" s="9">
        <f t="shared" si="87"/>
        <v>41680.898032407407</v>
      </c>
      <c r="M908" t="b">
        <v>0</v>
      </c>
      <c r="N908">
        <v>0</v>
      </c>
      <c r="O908" t="b">
        <v>0</v>
      </c>
      <c r="P908" t="s">
        <v>8278</v>
      </c>
      <c r="Q908">
        <f t="shared" si="84"/>
        <v>0</v>
      </c>
      <c r="R908" t="e">
        <f t="shared" si="85"/>
        <v>#DIV/0!</v>
      </c>
      <c r="S908" t="str">
        <f t="shared" si="88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86"/>
        <v>40796.900729166671</v>
      </c>
      <c r="K909">
        <v>1313123823</v>
      </c>
      <c r="L909" s="9">
        <f t="shared" si="87"/>
        <v>40766.900729166671</v>
      </c>
      <c r="M909" t="b">
        <v>0</v>
      </c>
      <c r="N909">
        <v>0</v>
      </c>
      <c r="O909" t="b">
        <v>0</v>
      </c>
      <c r="P909" t="s">
        <v>8278</v>
      </c>
      <c r="Q909">
        <f t="shared" si="84"/>
        <v>0</v>
      </c>
      <c r="R909" t="e">
        <f t="shared" si="85"/>
        <v>#DIV/0!</v>
      </c>
      <c r="S909" t="str">
        <f t="shared" si="88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86"/>
        <v>40385.915972222225</v>
      </c>
      <c r="K910">
        <v>1276283655</v>
      </c>
      <c r="L910" s="9">
        <f t="shared" si="87"/>
        <v>40340.509895833333</v>
      </c>
      <c r="M910" t="b">
        <v>0</v>
      </c>
      <c r="N910">
        <v>0</v>
      </c>
      <c r="O910" t="b">
        <v>0</v>
      </c>
      <c r="P910" t="s">
        <v>8278</v>
      </c>
      <c r="Q910">
        <f t="shared" si="84"/>
        <v>0</v>
      </c>
      <c r="R910" t="e">
        <f t="shared" si="85"/>
        <v>#DIV/0!</v>
      </c>
      <c r="S910" t="str">
        <f t="shared" si="88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86"/>
        <v>41112.875</v>
      </c>
      <c r="K911">
        <v>1340296440</v>
      </c>
      <c r="L911" s="9">
        <f t="shared" si="87"/>
        <v>41081.398611111115</v>
      </c>
      <c r="M911" t="b">
        <v>0</v>
      </c>
      <c r="N911">
        <v>8</v>
      </c>
      <c r="O911" t="b">
        <v>0</v>
      </c>
      <c r="P911" t="s">
        <v>8278</v>
      </c>
      <c r="Q911">
        <f t="shared" si="84"/>
        <v>3</v>
      </c>
      <c r="R911">
        <f t="shared" si="85"/>
        <v>65</v>
      </c>
      <c r="S911" t="str">
        <f t="shared" si="88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86"/>
        <v>42797.253692129634</v>
      </c>
      <c r="K912">
        <v>1483362319</v>
      </c>
      <c r="L912" s="9">
        <f t="shared" si="87"/>
        <v>42737.253692129634</v>
      </c>
      <c r="M912" t="b">
        <v>0</v>
      </c>
      <c r="N912">
        <v>5</v>
      </c>
      <c r="O912" t="b">
        <v>0</v>
      </c>
      <c r="P912" t="s">
        <v>8278</v>
      </c>
      <c r="Q912">
        <f t="shared" si="84"/>
        <v>22</v>
      </c>
      <c r="R912">
        <f t="shared" si="85"/>
        <v>24.6</v>
      </c>
      <c r="S912" t="str">
        <f t="shared" si="88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86"/>
        <v>41662.713483796302</v>
      </c>
      <c r="K913">
        <v>1388707645</v>
      </c>
      <c r="L913" s="9">
        <f t="shared" si="87"/>
        <v>41641.713483796302</v>
      </c>
      <c r="M913" t="b">
        <v>0</v>
      </c>
      <c r="N913">
        <v>0</v>
      </c>
      <c r="O913" t="b">
        <v>0</v>
      </c>
      <c r="P913" t="s">
        <v>8278</v>
      </c>
      <c r="Q913">
        <f t="shared" si="84"/>
        <v>0</v>
      </c>
      <c r="R913" t="e">
        <f t="shared" si="85"/>
        <v>#DIV/0!</v>
      </c>
      <c r="S913" t="str">
        <f t="shared" si="88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86"/>
        <v>41253.859340277777</v>
      </c>
      <c r="K914">
        <v>1350009447</v>
      </c>
      <c r="L914" s="9">
        <f t="shared" si="87"/>
        <v>41193.817673611113</v>
      </c>
      <c r="M914" t="b">
        <v>0</v>
      </c>
      <c r="N914">
        <v>2</v>
      </c>
      <c r="O914" t="b">
        <v>0</v>
      </c>
      <c r="P914" t="s">
        <v>8278</v>
      </c>
      <c r="Q914">
        <f t="shared" si="84"/>
        <v>1</v>
      </c>
      <c r="R914">
        <f t="shared" si="85"/>
        <v>15</v>
      </c>
      <c r="S914" t="str">
        <f t="shared" si="88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86"/>
        <v>41033.847442129634</v>
      </c>
      <c r="K915">
        <v>1333596019</v>
      </c>
      <c r="L915" s="9">
        <f t="shared" si="87"/>
        <v>41003.847442129634</v>
      </c>
      <c r="M915" t="b">
        <v>0</v>
      </c>
      <c r="N915">
        <v>24</v>
      </c>
      <c r="O915" t="b">
        <v>0</v>
      </c>
      <c r="P915" t="s">
        <v>8278</v>
      </c>
      <c r="Q915">
        <f t="shared" si="84"/>
        <v>7</v>
      </c>
      <c r="R915">
        <f t="shared" si="85"/>
        <v>82.58</v>
      </c>
      <c r="S915" t="str">
        <f t="shared" si="88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86"/>
        <v>41146.471608796302</v>
      </c>
      <c r="K916">
        <v>1343326747</v>
      </c>
      <c r="L916" s="9">
        <f t="shared" si="87"/>
        <v>41116.471608796302</v>
      </c>
      <c r="M916" t="b">
        <v>0</v>
      </c>
      <c r="N916">
        <v>0</v>
      </c>
      <c r="O916" t="b">
        <v>0</v>
      </c>
      <c r="P916" t="s">
        <v>8278</v>
      </c>
      <c r="Q916">
        <f t="shared" si="84"/>
        <v>0</v>
      </c>
      <c r="R916" t="e">
        <f t="shared" si="85"/>
        <v>#DIV/0!</v>
      </c>
      <c r="S916" t="str">
        <f t="shared" si="88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86"/>
        <v>40968.915972222225</v>
      </c>
      <c r="K917">
        <v>1327853914</v>
      </c>
      <c r="L917" s="9">
        <f t="shared" si="87"/>
        <v>40937.38789351852</v>
      </c>
      <c r="M917" t="b">
        <v>0</v>
      </c>
      <c r="N917">
        <v>9</v>
      </c>
      <c r="O917" t="b">
        <v>0</v>
      </c>
      <c r="P917" t="s">
        <v>8278</v>
      </c>
      <c r="Q917">
        <f t="shared" si="84"/>
        <v>6</v>
      </c>
      <c r="R917">
        <f t="shared" si="85"/>
        <v>41.67</v>
      </c>
      <c r="S917" t="str">
        <f t="shared" si="88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86"/>
        <v>40472.916666666672</v>
      </c>
      <c r="K918">
        <v>1284409734</v>
      </c>
      <c r="L918" s="9">
        <f t="shared" si="87"/>
        <v>40434.561736111114</v>
      </c>
      <c r="M918" t="b">
        <v>0</v>
      </c>
      <c r="N918">
        <v>0</v>
      </c>
      <c r="O918" t="b">
        <v>0</v>
      </c>
      <c r="P918" t="s">
        <v>8278</v>
      </c>
      <c r="Q918">
        <f t="shared" si="84"/>
        <v>0</v>
      </c>
      <c r="R918" t="e">
        <f t="shared" si="85"/>
        <v>#DIV/0!</v>
      </c>
      <c r="S918" t="str">
        <f t="shared" si="88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86"/>
        <v>41833.8125</v>
      </c>
      <c r="K919">
        <v>1402612730</v>
      </c>
      <c r="L919" s="9">
        <f t="shared" si="87"/>
        <v>41802.651967592596</v>
      </c>
      <c r="M919" t="b">
        <v>0</v>
      </c>
      <c r="N919">
        <v>1</v>
      </c>
      <c r="O919" t="b">
        <v>0</v>
      </c>
      <c r="P919" t="s">
        <v>8278</v>
      </c>
      <c r="Q919">
        <f t="shared" si="84"/>
        <v>1</v>
      </c>
      <c r="R919">
        <f t="shared" si="85"/>
        <v>30</v>
      </c>
      <c r="S919" t="str">
        <f t="shared" si="88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86"/>
        <v>41974.666215277779</v>
      </c>
      <c r="K920">
        <v>1414879161</v>
      </c>
      <c r="L920" s="9">
        <f t="shared" si="87"/>
        <v>41944.624548611115</v>
      </c>
      <c r="M920" t="b">
        <v>0</v>
      </c>
      <c r="N920">
        <v>10</v>
      </c>
      <c r="O920" t="b">
        <v>0</v>
      </c>
      <c r="P920" t="s">
        <v>8278</v>
      </c>
      <c r="Q920">
        <f t="shared" si="84"/>
        <v>5</v>
      </c>
      <c r="R920">
        <f t="shared" si="85"/>
        <v>19.600000000000001</v>
      </c>
      <c r="S920" t="str">
        <f t="shared" si="88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86"/>
        <v>41262.350057870375</v>
      </c>
      <c r="K921">
        <v>1352906645</v>
      </c>
      <c r="L921" s="9">
        <f t="shared" si="87"/>
        <v>41227.350057870375</v>
      </c>
      <c r="M921" t="b">
        <v>0</v>
      </c>
      <c r="N921">
        <v>1</v>
      </c>
      <c r="O921" t="b">
        <v>0</v>
      </c>
      <c r="P921" t="s">
        <v>8278</v>
      </c>
      <c r="Q921">
        <f t="shared" si="84"/>
        <v>1</v>
      </c>
      <c r="R921">
        <f t="shared" si="85"/>
        <v>100</v>
      </c>
      <c r="S921" t="str">
        <f t="shared" si="88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86"/>
        <v>41592.42155092593</v>
      </c>
      <c r="K922">
        <v>1381853222</v>
      </c>
      <c r="L922" s="9">
        <f t="shared" si="87"/>
        <v>41562.379884259266</v>
      </c>
      <c r="M922" t="b">
        <v>0</v>
      </c>
      <c r="N922">
        <v>0</v>
      </c>
      <c r="O922" t="b">
        <v>0</v>
      </c>
      <c r="P922" t="s">
        <v>8278</v>
      </c>
      <c r="Q922">
        <f t="shared" si="84"/>
        <v>0</v>
      </c>
      <c r="R922" t="e">
        <f t="shared" si="85"/>
        <v>#DIV/0!</v>
      </c>
      <c r="S922" t="str">
        <f t="shared" si="88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86"/>
        <v>40888.921018518522</v>
      </c>
      <c r="K923">
        <v>1320033976</v>
      </c>
      <c r="L923" s="9">
        <f t="shared" si="87"/>
        <v>40846.879351851851</v>
      </c>
      <c r="M923" t="b">
        <v>0</v>
      </c>
      <c r="N923">
        <v>20</v>
      </c>
      <c r="O923" t="b">
        <v>0</v>
      </c>
      <c r="P923" t="s">
        <v>8278</v>
      </c>
      <c r="Q923">
        <f t="shared" si="84"/>
        <v>31</v>
      </c>
      <c r="R923">
        <f t="shared" si="85"/>
        <v>231.75</v>
      </c>
      <c r="S923" t="str">
        <f t="shared" si="88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86"/>
        <v>41913.238344907411</v>
      </c>
      <c r="K924">
        <v>1409143393</v>
      </c>
      <c r="L924" s="9">
        <f t="shared" si="87"/>
        <v>41878.238344907411</v>
      </c>
      <c r="M924" t="b">
        <v>0</v>
      </c>
      <c r="N924">
        <v>30</v>
      </c>
      <c r="O924" t="b">
        <v>0</v>
      </c>
      <c r="P924" t="s">
        <v>8278</v>
      </c>
      <c r="Q924">
        <f t="shared" si="84"/>
        <v>21</v>
      </c>
      <c r="R924">
        <f t="shared" si="85"/>
        <v>189.33</v>
      </c>
      <c r="S924" t="str">
        <f t="shared" si="88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86"/>
        <v>41964.709756944452</v>
      </c>
      <c r="K925">
        <v>1414018923</v>
      </c>
      <c r="L925" s="9">
        <f t="shared" si="87"/>
        <v>41934.668090277781</v>
      </c>
      <c r="M925" t="b">
        <v>0</v>
      </c>
      <c r="N925">
        <v>6</v>
      </c>
      <c r="O925" t="b">
        <v>0</v>
      </c>
      <c r="P925" t="s">
        <v>8278</v>
      </c>
      <c r="Q925">
        <f t="shared" si="84"/>
        <v>2</v>
      </c>
      <c r="R925">
        <f t="shared" si="85"/>
        <v>55</v>
      </c>
      <c r="S925" t="str">
        <f t="shared" si="88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86"/>
        <v>41318.651261574079</v>
      </c>
      <c r="K926">
        <v>1358203069</v>
      </c>
      <c r="L926" s="9">
        <f t="shared" si="87"/>
        <v>41288.651261574079</v>
      </c>
      <c r="M926" t="b">
        <v>0</v>
      </c>
      <c r="N926">
        <v>15</v>
      </c>
      <c r="O926" t="b">
        <v>0</v>
      </c>
      <c r="P926" t="s">
        <v>8278</v>
      </c>
      <c r="Q926">
        <f t="shared" si="84"/>
        <v>11</v>
      </c>
      <c r="R926">
        <f t="shared" si="85"/>
        <v>21.8</v>
      </c>
      <c r="S926" t="str">
        <f t="shared" si="88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86"/>
        <v>41605.630914351852</v>
      </c>
      <c r="K927">
        <v>1382994511</v>
      </c>
      <c r="L927" s="9">
        <f t="shared" si="87"/>
        <v>41575.589247685188</v>
      </c>
      <c r="M927" t="b">
        <v>0</v>
      </c>
      <c r="N927">
        <v>5</v>
      </c>
      <c r="O927" t="b">
        <v>0</v>
      </c>
      <c r="P927" t="s">
        <v>8278</v>
      </c>
      <c r="Q927">
        <f t="shared" si="84"/>
        <v>3</v>
      </c>
      <c r="R927">
        <f t="shared" si="85"/>
        <v>32</v>
      </c>
      <c r="S927" t="str">
        <f t="shared" si="88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86"/>
        <v>40367.652777777781</v>
      </c>
      <c r="K928">
        <v>1276043330</v>
      </c>
      <c r="L928" s="9">
        <f t="shared" si="87"/>
        <v>40337.728356481486</v>
      </c>
      <c r="M928" t="b">
        <v>0</v>
      </c>
      <c r="N928">
        <v>0</v>
      </c>
      <c r="O928" t="b">
        <v>0</v>
      </c>
      <c r="P928" t="s">
        <v>8278</v>
      </c>
      <c r="Q928">
        <f t="shared" si="84"/>
        <v>0</v>
      </c>
      <c r="R928" t="e">
        <f t="shared" si="85"/>
        <v>#DIV/0!</v>
      </c>
      <c r="S928" t="str">
        <f t="shared" si="88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86"/>
        <v>41043.531192129631</v>
      </c>
      <c r="K929">
        <v>1334432695</v>
      </c>
      <c r="L929" s="9">
        <f t="shared" si="87"/>
        <v>41013.531192129631</v>
      </c>
      <c r="M929" t="b">
        <v>0</v>
      </c>
      <c r="N929">
        <v>0</v>
      </c>
      <c r="O929" t="b">
        <v>0</v>
      </c>
      <c r="P929" t="s">
        <v>8278</v>
      </c>
      <c r="Q929">
        <f t="shared" si="84"/>
        <v>0</v>
      </c>
      <c r="R929" t="e">
        <f t="shared" si="85"/>
        <v>#DIV/0!</v>
      </c>
      <c r="S929" t="str">
        <f t="shared" si="88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86"/>
        <v>41230.708333333336</v>
      </c>
      <c r="K930">
        <v>1348864913</v>
      </c>
      <c r="L930" s="9">
        <f t="shared" si="87"/>
        <v>41180.570752314816</v>
      </c>
      <c r="M930" t="b">
        <v>0</v>
      </c>
      <c r="N930">
        <v>28</v>
      </c>
      <c r="O930" t="b">
        <v>0</v>
      </c>
      <c r="P930" t="s">
        <v>8278</v>
      </c>
      <c r="Q930">
        <f t="shared" si="84"/>
        <v>11</v>
      </c>
      <c r="R930">
        <f t="shared" si="85"/>
        <v>56.25</v>
      </c>
      <c r="S930" t="str">
        <f t="shared" si="88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86"/>
        <v>41007.904733796298</v>
      </c>
      <c r="K931">
        <v>1331358169</v>
      </c>
      <c r="L931" s="9">
        <f t="shared" si="87"/>
        <v>40977.946400462963</v>
      </c>
      <c r="M931" t="b">
        <v>0</v>
      </c>
      <c r="N931">
        <v>0</v>
      </c>
      <c r="O931" t="b">
        <v>0</v>
      </c>
      <c r="P931" t="s">
        <v>8278</v>
      </c>
      <c r="Q931">
        <f t="shared" si="84"/>
        <v>0</v>
      </c>
      <c r="R931" t="e">
        <f t="shared" si="85"/>
        <v>#DIV/0!</v>
      </c>
      <c r="S931" t="str">
        <f t="shared" si="88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86"/>
        <v>40354.605555555558</v>
      </c>
      <c r="K932">
        <v>1273874306</v>
      </c>
      <c r="L932" s="9">
        <f t="shared" si="87"/>
        <v>40312.623912037037</v>
      </c>
      <c r="M932" t="b">
        <v>0</v>
      </c>
      <c r="N932">
        <v>5</v>
      </c>
      <c r="O932" t="b">
        <v>0</v>
      </c>
      <c r="P932" t="s">
        <v>8278</v>
      </c>
      <c r="Q932">
        <f t="shared" si="84"/>
        <v>38</v>
      </c>
      <c r="R932">
        <f t="shared" si="85"/>
        <v>69</v>
      </c>
      <c r="S932" t="str">
        <f t="shared" si="88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86"/>
        <v>41714.625</v>
      </c>
      <c r="K933">
        <v>1392021502</v>
      </c>
      <c r="L933" s="9">
        <f t="shared" si="87"/>
        <v>41680.06831018519</v>
      </c>
      <c r="M933" t="b">
        <v>0</v>
      </c>
      <c r="N933">
        <v>7</v>
      </c>
      <c r="O933" t="b">
        <v>0</v>
      </c>
      <c r="P933" t="s">
        <v>8278</v>
      </c>
      <c r="Q933">
        <f t="shared" si="84"/>
        <v>7</v>
      </c>
      <c r="R933">
        <f t="shared" si="85"/>
        <v>18.71</v>
      </c>
      <c r="S933" t="str">
        <f t="shared" si="88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86"/>
        <v>41355.635937500003</v>
      </c>
      <c r="K934">
        <v>1360106145</v>
      </c>
      <c r="L934" s="9">
        <f t="shared" si="87"/>
        <v>41310.677604166667</v>
      </c>
      <c r="M934" t="b">
        <v>0</v>
      </c>
      <c r="N934">
        <v>30</v>
      </c>
      <c r="O934" t="b">
        <v>0</v>
      </c>
      <c r="P934" t="s">
        <v>8278</v>
      </c>
      <c r="Q934">
        <f t="shared" si="84"/>
        <v>15</v>
      </c>
      <c r="R934">
        <f t="shared" si="85"/>
        <v>46.03</v>
      </c>
      <c r="S934" t="str">
        <f t="shared" si="88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86"/>
        <v>41770.877418981487</v>
      </c>
      <c r="K935">
        <v>1394683409</v>
      </c>
      <c r="L935" s="9">
        <f t="shared" si="87"/>
        <v>41710.877418981487</v>
      </c>
      <c r="M935" t="b">
        <v>0</v>
      </c>
      <c r="N935">
        <v>2</v>
      </c>
      <c r="O935" t="b">
        <v>0</v>
      </c>
      <c r="P935" t="s">
        <v>8278</v>
      </c>
      <c r="Q935">
        <f t="shared" si="84"/>
        <v>6</v>
      </c>
      <c r="R935">
        <f t="shared" si="85"/>
        <v>60</v>
      </c>
      <c r="S935" t="str">
        <f t="shared" si="88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86"/>
        <v>41762.958333333336</v>
      </c>
      <c r="K936">
        <v>1396633284</v>
      </c>
      <c r="L936" s="9">
        <f t="shared" si="87"/>
        <v>41733.445416666669</v>
      </c>
      <c r="M936" t="b">
        <v>0</v>
      </c>
      <c r="N936">
        <v>30</v>
      </c>
      <c r="O936" t="b">
        <v>0</v>
      </c>
      <c r="P936" t="s">
        <v>8278</v>
      </c>
      <c r="Q936">
        <f t="shared" si="84"/>
        <v>30</v>
      </c>
      <c r="R936">
        <f t="shared" si="85"/>
        <v>50.67</v>
      </c>
      <c r="S936" t="str">
        <f t="shared" si="88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86"/>
        <v>42398.042002314818</v>
      </c>
      <c r="K937">
        <v>1451462429</v>
      </c>
      <c r="L937" s="9">
        <f t="shared" si="87"/>
        <v>42368.042002314818</v>
      </c>
      <c r="M937" t="b">
        <v>0</v>
      </c>
      <c r="N937">
        <v>2</v>
      </c>
      <c r="O937" t="b">
        <v>0</v>
      </c>
      <c r="P937" t="s">
        <v>8278</v>
      </c>
      <c r="Q937">
        <f t="shared" si="84"/>
        <v>1</v>
      </c>
      <c r="R937">
        <f t="shared" si="85"/>
        <v>25</v>
      </c>
      <c r="S937" t="str">
        <f t="shared" si="88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86"/>
        <v>40926.541666666672</v>
      </c>
      <c r="K938">
        <v>1323131689</v>
      </c>
      <c r="L938" s="9">
        <f t="shared" si="87"/>
        <v>40882.732511574075</v>
      </c>
      <c r="M938" t="b">
        <v>0</v>
      </c>
      <c r="N938">
        <v>0</v>
      </c>
      <c r="O938" t="b">
        <v>0</v>
      </c>
      <c r="P938" t="s">
        <v>8278</v>
      </c>
      <c r="Q938">
        <f t="shared" si="84"/>
        <v>0</v>
      </c>
      <c r="R938" t="e">
        <f t="shared" si="85"/>
        <v>#DIV/0!</v>
      </c>
      <c r="S938" t="str">
        <f t="shared" si="88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86"/>
        <v>41581.548113425932</v>
      </c>
      <c r="K939">
        <v>1380913757</v>
      </c>
      <c r="L939" s="9">
        <f t="shared" si="87"/>
        <v>41551.50644675926</v>
      </c>
      <c r="M939" t="b">
        <v>0</v>
      </c>
      <c r="N939">
        <v>2</v>
      </c>
      <c r="O939" t="b">
        <v>0</v>
      </c>
      <c r="P939" t="s">
        <v>8278</v>
      </c>
      <c r="Q939">
        <f t="shared" si="84"/>
        <v>1</v>
      </c>
      <c r="R939">
        <f t="shared" si="85"/>
        <v>20</v>
      </c>
      <c r="S939" t="str">
        <f t="shared" si="88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86"/>
        <v>41154.188055555562</v>
      </c>
      <c r="K940">
        <v>1343993448</v>
      </c>
      <c r="L940" s="9">
        <f t="shared" si="87"/>
        <v>41124.188055555562</v>
      </c>
      <c r="M940" t="b">
        <v>0</v>
      </c>
      <c r="N940">
        <v>1</v>
      </c>
      <c r="O940" t="b">
        <v>0</v>
      </c>
      <c r="P940" t="s">
        <v>8278</v>
      </c>
      <c r="Q940">
        <f t="shared" si="84"/>
        <v>0</v>
      </c>
      <c r="R940">
        <f t="shared" si="85"/>
        <v>25</v>
      </c>
      <c r="S940" t="str">
        <f t="shared" si="88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86"/>
        <v>41455.540277777778</v>
      </c>
      <c r="K941">
        <v>1369246738</v>
      </c>
      <c r="L941" s="9">
        <f t="shared" si="87"/>
        <v>41416.471504629633</v>
      </c>
      <c r="M941" t="b">
        <v>0</v>
      </c>
      <c r="N941">
        <v>2</v>
      </c>
      <c r="O941" t="b">
        <v>0</v>
      </c>
      <c r="P941" t="s">
        <v>8278</v>
      </c>
      <c r="Q941">
        <f t="shared" si="84"/>
        <v>1</v>
      </c>
      <c r="R941">
        <f t="shared" si="85"/>
        <v>20</v>
      </c>
      <c r="S941" t="str">
        <f t="shared" si="88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86"/>
        <v>42226.716736111113</v>
      </c>
      <c r="K942">
        <v>1435363926</v>
      </c>
      <c r="L942" s="9">
        <f t="shared" si="87"/>
        <v>42181.716736111113</v>
      </c>
      <c r="M942" t="b">
        <v>0</v>
      </c>
      <c r="N942">
        <v>14</v>
      </c>
      <c r="O942" t="b">
        <v>0</v>
      </c>
      <c r="P942" t="s">
        <v>8273</v>
      </c>
      <c r="Q942">
        <f t="shared" si="84"/>
        <v>17</v>
      </c>
      <c r="R942">
        <f t="shared" si="85"/>
        <v>110.29</v>
      </c>
      <c r="S942" t="str">
        <f t="shared" si="88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86"/>
        <v>42775.804918981485</v>
      </c>
      <c r="K943">
        <v>1484101145</v>
      </c>
      <c r="L943" s="9">
        <f t="shared" si="87"/>
        <v>42745.804918981485</v>
      </c>
      <c r="M943" t="b">
        <v>0</v>
      </c>
      <c r="N943">
        <v>31</v>
      </c>
      <c r="O943" t="b">
        <v>0</v>
      </c>
      <c r="P943" t="s">
        <v>8273</v>
      </c>
      <c r="Q943">
        <f t="shared" si="84"/>
        <v>2</v>
      </c>
      <c r="R943">
        <f t="shared" si="85"/>
        <v>37.450000000000003</v>
      </c>
      <c r="S943" t="str">
        <f t="shared" si="88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86"/>
        <v>42418.551620370366</v>
      </c>
      <c r="K944">
        <v>1452716060</v>
      </c>
      <c r="L944" s="9">
        <f t="shared" si="87"/>
        <v>42382.551620370366</v>
      </c>
      <c r="M944" t="b">
        <v>0</v>
      </c>
      <c r="N944">
        <v>16</v>
      </c>
      <c r="O944" t="b">
        <v>0</v>
      </c>
      <c r="P944" t="s">
        <v>8273</v>
      </c>
      <c r="Q944">
        <f t="shared" si="84"/>
        <v>9</v>
      </c>
      <c r="R944">
        <f t="shared" si="85"/>
        <v>41.75</v>
      </c>
      <c r="S944" t="str">
        <f t="shared" si="88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86"/>
        <v>42703.417881944442</v>
      </c>
      <c r="K945">
        <v>1477843305</v>
      </c>
      <c r="L945" s="9">
        <f t="shared" si="87"/>
        <v>42673.376215277785</v>
      </c>
      <c r="M945" t="b">
        <v>0</v>
      </c>
      <c r="N945">
        <v>12</v>
      </c>
      <c r="O945" t="b">
        <v>0</v>
      </c>
      <c r="P945" t="s">
        <v>8273</v>
      </c>
      <c r="Q945">
        <f t="shared" si="84"/>
        <v>10</v>
      </c>
      <c r="R945">
        <f t="shared" si="85"/>
        <v>24.08</v>
      </c>
      <c r="S945" t="str">
        <f t="shared" si="88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86"/>
        <v>42478.291666666664</v>
      </c>
      <c r="K946">
        <v>1458050450</v>
      </c>
      <c r="L946" s="9">
        <f t="shared" si="87"/>
        <v>42444.292245370372</v>
      </c>
      <c r="M946" t="b">
        <v>0</v>
      </c>
      <c r="N946">
        <v>96</v>
      </c>
      <c r="O946" t="b">
        <v>0</v>
      </c>
      <c r="P946" t="s">
        <v>8273</v>
      </c>
      <c r="Q946">
        <f t="shared" si="84"/>
        <v>13</v>
      </c>
      <c r="R946">
        <f t="shared" si="85"/>
        <v>69.41</v>
      </c>
      <c r="S946" t="str">
        <f t="shared" si="88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86"/>
        <v>42784.707638888889</v>
      </c>
      <c r="K947">
        <v>1482958626</v>
      </c>
      <c r="L947" s="9">
        <f t="shared" si="87"/>
        <v>42732.581319444449</v>
      </c>
      <c r="M947" t="b">
        <v>0</v>
      </c>
      <c r="N947">
        <v>16</v>
      </c>
      <c r="O947" t="b">
        <v>0</v>
      </c>
      <c r="P947" t="s">
        <v>8273</v>
      </c>
      <c r="Q947">
        <f t="shared" si="84"/>
        <v>2</v>
      </c>
      <c r="R947">
        <f t="shared" si="85"/>
        <v>155.25</v>
      </c>
      <c r="S947" t="str">
        <f t="shared" si="88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86"/>
        <v>42622.45888888889</v>
      </c>
      <c r="K948">
        <v>1470852048</v>
      </c>
      <c r="L948" s="9">
        <f t="shared" si="87"/>
        <v>42592.45888888889</v>
      </c>
      <c r="M948" t="b">
        <v>0</v>
      </c>
      <c r="N948">
        <v>5</v>
      </c>
      <c r="O948" t="b">
        <v>0</v>
      </c>
      <c r="P948" t="s">
        <v>8273</v>
      </c>
      <c r="Q948">
        <f t="shared" si="84"/>
        <v>2</v>
      </c>
      <c r="R948">
        <f t="shared" si="85"/>
        <v>57.2</v>
      </c>
      <c r="S948" t="str">
        <f t="shared" si="88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86"/>
        <v>42551.489652777782</v>
      </c>
      <c r="K949">
        <v>1462128306</v>
      </c>
      <c r="L949" s="9">
        <f t="shared" si="87"/>
        <v>42491.489652777782</v>
      </c>
      <c r="M949" t="b">
        <v>0</v>
      </c>
      <c r="N949">
        <v>0</v>
      </c>
      <c r="O949" t="b">
        <v>0</v>
      </c>
      <c r="P949" t="s">
        <v>8273</v>
      </c>
      <c r="Q949">
        <f t="shared" si="84"/>
        <v>0</v>
      </c>
      <c r="R949" t="e">
        <f t="shared" si="85"/>
        <v>#DIV/0!</v>
      </c>
      <c r="S949" t="str">
        <f t="shared" si="88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86"/>
        <v>42441.536620370374</v>
      </c>
      <c r="K950">
        <v>1455220364</v>
      </c>
      <c r="L950" s="9">
        <f t="shared" si="87"/>
        <v>42411.536620370374</v>
      </c>
      <c r="M950" t="b">
        <v>0</v>
      </c>
      <c r="N950">
        <v>8</v>
      </c>
      <c r="O950" t="b">
        <v>0</v>
      </c>
      <c r="P950" t="s">
        <v>8273</v>
      </c>
      <c r="Q950">
        <f t="shared" si="84"/>
        <v>12</v>
      </c>
      <c r="R950">
        <f t="shared" si="85"/>
        <v>60</v>
      </c>
      <c r="S950" t="str">
        <f t="shared" si="88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86"/>
        <v>42420.75203703704</v>
      </c>
      <c r="K951">
        <v>1450832576</v>
      </c>
      <c r="L951" s="9">
        <f t="shared" si="87"/>
        <v>42360.75203703704</v>
      </c>
      <c r="M951" t="b">
        <v>0</v>
      </c>
      <c r="N951">
        <v>7</v>
      </c>
      <c r="O951" t="b">
        <v>0</v>
      </c>
      <c r="P951" t="s">
        <v>8273</v>
      </c>
      <c r="Q951">
        <f t="shared" si="84"/>
        <v>1</v>
      </c>
      <c r="R951">
        <f t="shared" si="85"/>
        <v>39</v>
      </c>
      <c r="S951" t="str">
        <f t="shared" si="88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86"/>
        <v>42386.459039351852</v>
      </c>
      <c r="K952">
        <v>1450461661</v>
      </c>
      <c r="L952" s="9">
        <f t="shared" si="87"/>
        <v>42356.459039351852</v>
      </c>
      <c r="M952" t="b">
        <v>0</v>
      </c>
      <c r="N952">
        <v>24</v>
      </c>
      <c r="O952" t="b">
        <v>0</v>
      </c>
      <c r="P952" t="s">
        <v>8273</v>
      </c>
      <c r="Q952">
        <f t="shared" si="84"/>
        <v>28</v>
      </c>
      <c r="R952">
        <f t="shared" si="85"/>
        <v>58.42</v>
      </c>
      <c r="S952" t="str">
        <f t="shared" si="88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86"/>
        <v>42525.361944444441</v>
      </c>
      <c r="K953">
        <v>1461166872</v>
      </c>
      <c r="L953" s="9">
        <f t="shared" si="87"/>
        <v>42480.361944444441</v>
      </c>
      <c r="M953" t="b">
        <v>0</v>
      </c>
      <c r="N953">
        <v>121</v>
      </c>
      <c r="O953" t="b">
        <v>0</v>
      </c>
      <c r="P953" t="s">
        <v>8273</v>
      </c>
      <c r="Q953">
        <f t="shared" si="84"/>
        <v>38</v>
      </c>
      <c r="R953">
        <f t="shared" si="85"/>
        <v>158.63999999999999</v>
      </c>
      <c r="S953" t="str">
        <f t="shared" si="88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86"/>
        <v>42692.363564814819</v>
      </c>
      <c r="K954">
        <v>1476888212</v>
      </c>
      <c r="L954" s="9">
        <f t="shared" si="87"/>
        <v>42662.321898148155</v>
      </c>
      <c r="M954" t="b">
        <v>0</v>
      </c>
      <c r="N954">
        <v>196</v>
      </c>
      <c r="O954" t="b">
        <v>0</v>
      </c>
      <c r="P954" t="s">
        <v>8273</v>
      </c>
      <c r="Q954">
        <f t="shared" si="84"/>
        <v>40</v>
      </c>
      <c r="R954">
        <f t="shared" si="85"/>
        <v>99.86</v>
      </c>
      <c r="S954" t="str">
        <f t="shared" si="88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86"/>
        <v>42028.872673611113</v>
      </c>
      <c r="K955">
        <v>1419566199</v>
      </c>
      <c r="L955" s="9">
        <f t="shared" si="87"/>
        <v>41998.872673611113</v>
      </c>
      <c r="M955" t="b">
        <v>0</v>
      </c>
      <c r="N955">
        <v>5</v>
      </c>
      <c r="O955" t="b">
        <v>0</v>
      </c>
      <c r="P955" t="s">
        <v>8273</v>
      </c>
      <c r="Q955">
        <f t="shared" si="84"/>
        <v>1</v>
      </c>
      <c r="R955">
        <f t="shared" si="85"/>
        <v>25.2</v>
      </c>
      <c r="S955" t="str">
        <f t="shared" si="88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86"/>
        <v>42236.542118055557</v>
      </c>
      <c r="K956">
        <v>1436472039</v>
      </c>
      <c r="L956" s="9">
        <f t="shared" si="87"/>
        <v>42194.542118055557</v>
      </c>
      <c r="M956" t="b">
        <v>0</v>
      </c>
      <c r="N956">
        <v>73</v>
      </c>
      <c r="O956" t="b">
        <v>0</v>
      </c>
      <c r="P956" t="s">
        <v>8273</v>
      </c>
      <c r="Q956">
        <f t="shared" si="84"/>
        <v>43</v>
      </c>
      <c r="R956">
        <f t="shared" si="85"/>
        <v>89.19</v>
      </c>
      <c r="S956" t="str">
        <f t="shared" si="88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86"/>
        <v>42626.003472222226</v>
      </c>
      <c r="K957">
        <v>1470294300</v>
      </c>
      <c r="L957" s="9">
        <f t="shared" si="87"/>
        <v>42586.003472222226</v>
      </c>
      <c r="M957" t="b">
        <v>0</v>
      </c>
      <c r="N957">
        <v>93</v>
      </c>
      <c r="O957" t="b">
        <v>0</v>
      </c>
      <c r="P957" t="s">
        <v>8273</v>
      </c>
      <c r="Q957">
        <f t="shared" si="84"/>
        <v>6</v>
      </c>
      <c r="R957">
        <f t="shared" si="85"/>
        <v>182.62</v>
      </c>
      <c r="S957" t="str">
        <f t="shared" si="88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86"/>
        <v>42120.580543981479</v>
      </c>
      <c r="K958">
        <v>1424901359</v>
      </c>
      <c r="L958" s="9">
        <f t="shared" si="87"/>
        <v>42060.622210648151</v>
      </c>
      <c r="M958" t="b">
        <v>0</v>
      </c>
      <c r="N958">
        <v>17</v>
      </c>
      <c r="O958" t="b">
        <v>0</v>
      </c>
      <c r="P958" t="s">
        <v>8273</v>
      </c>
      <c r="Q958">
        <f t="shared" si="84"/>
        <v>2</v>
      </c>
      <c r="R958">
        <f t="shared" si="85"/>
        <v>50.65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86"/>
        <v>42691.302465277775</v>
      </c>
      <c r="K959">
        <v>1476710133</v>
      </c>
      <c r="L959" s="9">
        <f t="shared" si="87"/>
        <v>42660.260798611118</v>
      </c>
      <c r="M959" t="b">
        <v>0</v>
      </c>
      <c r="N959">
        <v>7</v>
      </c>
      <c r="O959" t="b">
        <v>0</v>
      </c>
      <c r="P959" t="s">
        <v>8273</v>
      </c>
      <c r="Q959">
        <f t="shared" si="84"/>
        <v>2</v>
      </c>
      <c r="R959">
        <f t="shared" si="85"/>
        <v>33.29</v>
      </c>
      <c r="S959" t="str">
        <f t="shared" si="88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86"/>
        <v>42103.915972222225</v>
      </c>
      <c r="K960">
        <v>1426792563</v>
      </c>
      <c r="L960" s="9">
        <f t="shared" si="87"/>
        <v>42082.511145833334</v>
      </c>
      <c r="M960" t="b">
        <v>0</v>
      </c>
      <c r="N960">
        <v>17</v>
      </c>
      <c r="O960" t="b">
        <v>0</v>
      </c>
      <c r="P960" t="s">
        <v>8273</v>
      </c>
      <c r="Q960">
        <f t="shared" si="84"/>
        <v>11</v>
      </c>
      <c r="R960">
        <f t="shared" si="85"/>
        <v>51.82</v>
      </c>
      <c r="S960" t="str">
        <f t="shared" si="88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86"/>
        <v>42022.882696759261</v>
      </c>
      <c r="K961">
        <v>1419048665</v>
      </c>
      <c r="L961" s="9">
        <f t="shared" si="87"/>
        <v>41992.882696759261</v>
      </c>
      <c r="M961" t="b">
        <v>0</v>
      </c>
      <c r="N961">
        <v>171</v>
      </c>
      <c r="O961" t="b">
        <v>0</v>
      </c>
      <c r="P961" t="s">
        <v>8273</v>
      </c>
      <c r="Q961">
        <f t="shared" si="84"/>
        <v>39</v>
      </c>
      <c r="R961">
        <f t="shared" si="85"/>
        <v>113.63</v>
      </c>
      <c r="S961" t="str">
        <f t="shared" si="88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86"/>
        <v>42808.29346064815</v>
      </c>
      <c r="K962">
        <v>1485874955</v>
      </c>
      <c r="L962" s="9">
        <f t="shared" si="87"/>
        <v>42766.335127314822</v>
      </c>
      <c r="M962" t="b">
        <v>0</v>
      </c>
      <c r="N962">
        <v>188</v>
      </c>
      <c r="O962" t="b">
        <v>0</v>
      </c>
      <c r="P962" t="s">
        <v>8273</v>
      </c>
      <c r="Q962">
        <f t="shared" ref="Q962:Q1025" si="90">ROUND((E962/D962*100),0)</f>
        <v>46</v>
      </c>
      <c r="R962">
        <f t="shared" ref="R962:R1025" si="91">ROUND(E962/N962,2)</f>
        <v>136.46</v>
      </c>
      <c r="S962" t="str">
        <f t="shared" si="88"/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92">(((I963/60)/60)/24)+DATE(1970,1,1)+(-7/24)</f>
        <v>42786.500000000007</v>
      </c>
      <c r="K963">
        <v>1483634335</v>
      </c>
      <c r="L963" s="9">
        <f t="shared" ref="L963:L1026" si="93">(((K963/60)/60)/24)+DATE(1970,1,1)+(-7/24)</f>
        <v>42740.402025462965</v>
      </c>
      <c r="M963" t="b">
        <v>0</v>
      </c>
      <c r="N963">
        <v>110</v>
      </c>
      <c r="O963" t="b">
        <v>0</v>
      </c>
      <c r="P963" t="s">
        <v>8273</v>
      </c>
      <c r="Q963">
        <f t="shared" si="90"/>
        <v>42</v>
      </c>
      <c r="R963">
        <f t="shared" si="91"/>
        <v>364.35</v>
      </c>
      <c r="S963" t="str">
        <f t="shared" ref="S963:S1026" si="94">LEFT(P963,SEARCH("/",P963,1)-1)</f>
        <v>technology</v>
      </c>
      <c r="T963" t="str">
        <f t="shared" ref="T963:T1026" si="95">RIGHT(P963,LEN(P963)-SEARCH("/",P963,1))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92"/>
        <v>42411.420752314814</v>
      </c>
      <c r="K964">
        <v>1451927153</v>
      </c>
      <c r="L964" s="9">
        <f t="shared" si="93"/>
        <v>42373.420752314814</v>
      </c>
      <c r="M964" t="b">
        <v>0</v>
      </c>
      <c r="N964">
        <v>37</v>
      </c>
      <c r="O964" t="b">
        <v>0</v>
      </c>
      <c r="P964" t="s">
        <v>8273</v>
      </c>
      <c r="Q964">
        <f t="shared" si="90"/>
        <v>28</v>
      </c>
      <c r="R964">
        <f t="shared" si="91"/>
        <v>19.239999999999998</v>
      </c>
      <c r="S964" t="str">
        <f t="shared" si="94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92"/>
        <v>42660.343969907415</v>
      </c>
      <c r="K965">
        <v>1473693319</v>
      </c>
      <c r="L965" s="9">
        <f t="shared" si="93"/>
        <v>42625.343969907415</v>
      </c>
      <c r="M965" t="b">
        <v>0</v>
      </c>
      <c r="N965">
        <v>9</v>
      </c>
      <c r="O965" t="b">
        <v>0</v>
      </c>
      <c r="P965" t="s">
        <v>8273</v>
      </c>
      <c r="Q965">
        <f t="shared" si="90"/>
        <v>1</v>
      </c>
      <c r="R965">
        <f t="shared" si="91"/>
        <v>41.89</v>
      </c>
      <c r="S965" t="str">
        <f t="shared" si="94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92"/>
        <v>42248.337025462963</v>
      </c>
      <c r="K966">
        <v>1437663919</v>
      </c>
      <c r="L966" s="9">
        <f t="shared" si="93"/>
        <v>42208.337025462963</v>
      </c>
      <c r="M966" t="b">
        <v>0</v>
      </c>
      <c r="N966">
        <v>29</v>
      </c>
      <c r="O966" t="b">
        <v>0</v>
      </c>
      <c r="P966" t="s">
        <v>8273</v>
      </c>
      <c r="Q966">
        <f t="shared" si="90"/>
        <v>1</v>
      </c>
      <c r="R966">
        <f t="shared" si="91"/>
        <v>30.31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92"/>
        <v>42668.874305555561</v>
      </c>
      <c r="K967">
        <v>1474676646</v>
      </c>
      <c r="L967" s="9">
        <f t="shared" si="93"/>
        <v>42636.725069444445</v>
      </c>
      <c r="M967" t="b">
        <v>0</v>
      </c>
      <c r="N967">
        <v>6</v>
      </c>
      <c r="O967" t="b">
        <v>0</v>
      </c>
      <c r="P967" t="s">
        <v>8273</v>
      </c>
      <c r="Q967">
        <f t="shared" si="90"/>
        <v>1</v>
      </c>
      <c r="R967">
        <f t="shared" si="91"/>
        <v>49.67</v>
      </c>
      <c r="S967" t="str">
        <f t="shared" si="94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92"/>
        <v>42649.344120370377</v>
      </c>
      <c r="K968">
        <v>1473174932</v>
      </c>
      <c r="L968" s="9">
        <f t="shared" si="93"/>
        <v>42619.344120370377</v>
      </c>
      <c r="M968" t="b">
        <v>0</v>
      </c>
      <c r="N968">
        <v>30</v>
      </c>
      <c r="O968" t="b">
        <v>0</v>
      </c>
      <c r="P968" t="s">
        <v>8273</v>
      </c>
      <c r="Q968">
        <f t="shared" si="90"/>
        <v>15</v>
      </c>
      <c r="R968">
        <f t="shared" si="91"/>
        <v>59.2</v>
      </c>
      <c r="S968" t="str">
        <f t="shared" si="94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92"/>
        <v>42481.920995370376</v>
      </c>
      <c r="K969">
        <v>1456121174</v>
      </c>
      <c r="L969" s="9">
        <f t="shared" si="93"/>
        <v>42421.96266203704</v>
      </c>
      <c r="M969" t="b">
        <v>0</v>
      </c>
      <c r="N969">
        <v>81</v>
      </c>
      <c r="O969" t="b">
        <v>0</v>
      </c>
      <c r="P969" t="s">
        <v>8273</v>
      </c>
      <c r="Q969">
        <f t="shared" si="90"/>
        <v>18</v>
      </c>
      <c r="R969">
        <f t="shared" si="91"/>
        <v>43.98</v>
      </c>
      <c r="S969" t="str">
        <f t="shared" si="94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92"/>
        <v>41866.555949074078</v>
      </c>
      <c r="K970">
        <v>1405542034</v>
      </c>
      <c r="L970" s="9">
        <f t="shared" si="93"/>
        <v>41836.555949074078</v>
      </c>
      <c r="M970" t="b">
        <v>0</v>
      </c>
      <c r="N970">
        <v>4</v>
      </c>
      <c r="O970" t="b">
        <v>0</v>
      </c>
      <c r="P970" t="s">
        <v>8273</v>
      </c>
      <c r="Q970">
        <f t="shared" si="90"/>
        <v>1</v>
      </c>
      <c r="R970">
        <f t="shared" si="91"/>
        <v>26.5</v>
      </c>
      <c r="S970" t="str">
        <f t="shared" si="94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92"/>
        <v>42775.011655092596</v>
      </c>
      <c r="K971">
        <v>1483773407</v>
      </c>
      <c r="L971" s="9">
        <f t="shared" si="93"/>
        <v>42742.011655092596</v>
      </c>
      <c r="M971" t="b">
        <v>0</v>
      </c>
      <c r="N971">
        <v>11</v>
      </c>
      <c r="O971" t="b">
        <v>0</v>
      </c>
      <c r="P971" t="s">
        <v>8273</v>
      </c>
      <c r="Q971">
        <f t="shared" si="90"/>
        <v>47</v>
      </c>
      <c r="R971">
        <f t="shared" si="91"/>
        <v>1272.73</v>
      </c>
      <c r="S971" t="str">
        <f t="shared" si="94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92"/>
        <v>42757.915972222225</v>
      </c>
      <c r="K972">
        <v>1481951853</v>
      </c>
      <c r="L972" s="9">
        <f t="shared" si="93"/>
        <v>42720.928854166668</v>
      </c>
      <c r="M972" t="b">
        <v>0</v>
      </c>
      <c r="N972">
        <v>14</v>
      </c>
      <c r="O972" t="b">
        <v>0</v>
      </c>
      <c r="P972" t="s">
        <v>8273</v>
      </c>
      <c r="Q972">
        <f t="shared" si="90"/>
        <v>46</v>
      </c>
      <c r="R972">
        <f t="shared" si="91"/>
        <v>164</v>
      </c>
      <c r="S972" t="str">
        <f t="shared" si="94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92"/>
        <v>42156.417361111111</v>
      </c>
      <c r="K973">
        <v>1429290060</v>
      </c>
      <c r="L973" s="9">
        <f t="shared" si="93"/>
        <v>42111.417361111111</v>
      </c>
      <c r="M973" t="b">
        <v>0</v>
      </c>
      <c r="N973">
        <v>5</v>
      </c>
      <c r="O973" t="b">
        <v>0</v>
      </c>
      <c r="P973" t="s">
        <v>8273</v>
      </c>
      <c r="Q973">
        <f t="shared" si="90"/>
        <v>0</v>
      </c>
      <c r="R973">
        <f t="shared" si="91"/>
        <v>45.2</v>
      </c>
      <c r="S973" t="str">
        <f t="shared" si="94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92"/>
        <v>41885.999305555561</v>
      </c>
      <c r="K974">
        <v>1407271598</v>
      </c>
      <c r="L974" s="9">
        <f t="shared" si="93"/>
        <v>41856.574050925927</v>
      </c>
      <c r="M974" t="b">
        <v>0</v>
      </c>
      <c r="N974">
        <v>45</v>
      </c>
      <c r="O974" t="b">
        <v>0</v>
      </c>
      <c r="P974" t="s">
        <v>8273</v>
      </c>
      <c r="Q974">
        <f t="shared" si="90"/>
        <v>35</v>
      </c>
      <c r="R974">
        <f t="shared" si="91"/>
        <v>153.88999999999999</v>
      </c>
      <c r="S974" t="str">
        <f t="shared" si="94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92"/>
        <v>42316.764965277784</v>
      </c>
      <c r="K975">
        <v>1441844493</v>
      </c>
      <c r="L975" s="9">
        <f t="shared" si="93"/>
        <v>42256.723298611112</v>
      </c>
      <c r="M975" t="b">
        <v>0</v>
      </c>
      <c r="N975">
        <v>8</v>
      </c>
      <c r="O975" t="b">
        <v>0</v>
      </c>
      <c r="P975" t="s">
        <v>8273</v>
      </c>
      <c r="Q975">
        <f t="shared" si="90"/>
        <v>2</v>
      </c>
      <c r="R975">
        <f t="shared" si="91"/>
        <v>51.38</v>
      </c>
      <c r="S975" t="str">
        <f t="shared" si="94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92"/>
        <v>42454.41615740741</v>
      </c>
      <c r="K976">
        <v>1456336756</v>
      </c>
      <c r="L976" s="9">
        <f t="shared" si="93"/>
        <v>42424.457824074074</v>
      </c>
      <c r="M976" t="b">
        <v>0</v>
      </c>
      <c r="N976">
        <v>3</v>
      </c>
      <c r="O976" t="b">
        <v>0</v>
      </c>
      <c r="P976" t="s">
        <v>8273</v>
      </c>
      <c r="Q976">
        <f t="shared" si="90"/>
        <v>1</v>
      </c>
      <c r="R976">
        <f t="shared" si="91"/>
        <v>93.33</v>
      </c>
      <c r="S976" t="str">
        <f t="shared" si="94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92"/>
        <v>42549.404918981483</v>
      </c>
      <c r="K977">
        <v>1461948185</v>
      </c>
      <c r="L977" s="9">
        <f t="shared" si="93"/>
        <v>42489.404918981483</v>
      </c>
      <c r="M977" t="b">
        <v>0</v>
      </c>
      <c r="N977">
        <v>24</v>
      </c>
      <c r="O977" t="b">
        <v>0</v>
      </c>
      <c r="P977" t="s">
        <v>8273</v>
      </c>
      <c r="Q977">
        <f t="shared" si="90"/>
        <v>3</v>
      </c>
      <c r="R977">
        <f t="shared" si="91"/>
        <v>108.63</v>
      </c>
      <c r="S977" t="str">
        <f t="shared" si="94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92"/>
        <v>42229.767326388894</v>
      </c>
      <c r="K978">
        <v>1435627497</v>
      </c>
      <c r="L978" s="9">
        <f t="shared" si="93"/>
        <v>42184.767326388894</v>
      </c>
      <c r="M978" t="b">
        <v>0</v>
      </c>
      <c r="N978">
        <v>18</v>
      </c>
      <c r="O978" t="b">
        <v>0</v>
      </c>
      <c r="P978" t="s">
        <v>8273</v>
      </c>
      <c r="Q978">
        <f t="shared" si="90"/>
        <v>2</v>
      </c>
      <c r="R978">
        <f t="shared" si="91"/>
        <v>160.5</v>
      </c>
      <c r="S978" t="str">
        <f t="shared" si="94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92"/>
        <v>42421.650428240748</v>
      </c>
      <c r="K979">
        <v>1453502197</v>
      </c>
      <c r="L979" s="9">
        <f t="shared" si="93"/>
        <v>42391.650428240748</v>
      </c>
      <c r="M979" t="b">
        <v>0</v>
      </c>
      <c r="N979">
        <v>12</v>
      </c>
      <c r="O979" t="b">
        <v>0</v>
      </c>
      <c r="P979" t="s">
        <v>8273</v>
      </c>
      <c r="Q979">
        <f t="shared" si="90"/>
        <v>34</v>
      </c>
      <c r="R979">
        <f t="shared" si="91"/>
        <v>75.75</v>
      </c>
      <c r="S979" t="str">
        <f t="shared" si="94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92"/>
        <v>42425.017372685186</v>
      </c>
      <c r="K980">
        <v>1453793101</v>
      </c>
      <c r="L980" s="9">
        <f t="shared" si="93"/>
        <v>42395.017372685186</v>
      </c>
      <c r="M980" t="b">
        <v>0</v>
      </c>
      <c r="N980">
        <v>123</v>
      </c>
      <c r="O980" t="b">
        <v>0</v>
      </c>
      <c r="P980" t="s">
        <v>8273</v>
      </c>
      <c r="Q980">
        <f t="shared" si="90"/>
        <v>56</v>
      </c>
      <c r="R980">
        <f t="shared" si="91"/>
        <v>790.84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92"/>
        <v>42541.499305555561</v>
      </c>
      <c r="K981">
        <v>1463392828</v>
      </c>
      <c r="L981" s="9">
        <f t="shared" si="93"/>
        <v>42506.12532407407</v>
      </c>
      <c r="M981" t="b">
        <v>0</v>
      </c>
      <c r="N981">
        <v>96</v>
      </c>
      <c r="O981" t="b">
        <v>0</v>
      </c>
      <c r="P981" t="s">
        <v>8273</v>
      </c>
      <c r="Q981">
        <f t="shared" si="90"/>
        <v>83</v>
      </c>
      <c r="R981">
        <f t="shared" si="91"/>
        <v>301.94</v>
      </c>
      <c r="S981" t="str">
        <f t="shared" si="94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92"/>
        <v>41973.654189814821</v>
      </c>
      <c r="K982">
        <v>1413495722</v>
      </c>
      <c r="L982" s="9">
        <f t="shared" si="93"/>
        <v>41928.612523148149</v>
      </c>
      <c r="M982" t="b">
        <v>0</v>
      </c>
      <c r="N982">
        <v>31</v>
      </c>
      <c r="O982" t="b">
        <v>0</v>
      </c>
      <c r="P982" t="s">
        <v>8273</v>
      </c>
      <c r="Q982">
        <f t="shared" si="90"/>
        <v>15</v>
      </c>
      <c r="R982">
        <f t="shared" si="91"/>
        <v>47.94</v>
      </c>
      <c r="S982" t="str">
        <f t="shared" si="94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92"/>
        <v>41860.655347222222</v>
      </c>
      <c r="K983">
        <v>1405032222</v>
      </c>
      <c r="L983" s="9">
        <f t="shared" si="93"/>
        <v>41830.655347222222</v>
      </c>
      <c r="M983" t="b">
        <v>0</v>
      </c>
      <c r="N983">
        <v>4</v>
      </c>
      <c r="O983" t="b">
        <v>0</v>
      </c>
      <c r="P983" t="s">
        <v>8273</v>
      </c>
      <c r="Q983">
        <f t="shared" si="90"/>
        <v>0</v>
      </c>
      <c r="R983">
        <f t="shared" si="91"/>
        <v>2.75</v>
      </c>
      <c r="S983" t="str">
        <f t="shared" si="94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92"/>
        <v>42645.461643518523</v>
      </c>
      <c r="K984">
        <v>1472839486</v>
      </c>
      <c r="L984" s="9">
        <f t="shared" si="93"/>
        <v>42615.461643518523</v>
      </c>
      <c r="M984" t="b">
        <v>0</v>
      </c>
      <c r="N984">
        <v>3</v>
      </c>
      <c r="O984" t="b">
        <v>0</v>
      </c>
      <c r="P984" t="s">
        <v>8273</v>
      </c>
      <c r="Q984">
        <f t="shared" si="90"/>
        <v>0</v>
      </c>
      <c r="R984">
        <f t="shared" si="91"/>
        <v>1</v>
      </c>
      <c r="S984" t="str">
        <f t="shared" si="94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92"/>
        <v>42605.57916666667</v>
      </c>
      <c r="K985">
        <v>1469289685</v>
      </c>
      <c r="L985" s="9">
        <f t="shared" si="93"/>
        <v>42574.375983796301</v>
      </c>
      <c r="M985" t="b">
        <v>0</v>
      </c>
      <c r="N985">
        <v>179</v>
      </c>
      <c r="O985" t="b">
        <v>0</v>
      </c>
      <c r="P985" t="s">
        <v>8273</v>
      </c>
      <c r="Q985">
        <f t="shared" si="90"/>
        <v>30</v>
      </c>
      <c r="R985">
        <f t="shared" si="91"/>
        <v>171.79</v>
      </c>
      <c r="S985" t="str">
        <f t="shared" si="94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92"/>
        <v>42090.782500000008</v>
      </c>
      <c r="K986">
        <v>1424918808</v>
      </c>
      <c r="L986" s="9">
        <f t="shared" si="93"/>
        <v>42060.824166666665</v>
      </c>
      <c r="M986" t="b">
        <v>0</v>
      </c>
      <c r="N986">
        <v>3</v>
      </c>
      <c r="O986" t="b">
        <v>0</v>
      </c>
      <c r="P986" t="s">
        <v>8273</v>
      </c>
      <c r="Q986">
        <f t="shared" si="90"/>
        <v>1</v>
      </c>
      <c r="R986">
        <f t="shared" si="91"/>
        <v>35.33</v>
      </c>
      <c r="S986" t="str">
        <f t="shared" si="94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92"/>
        <v>42369.666666666664</v>
      </c>
      <c r="K987">
        <v>1449011610</v>
      </c>
      <c r="L987" s="9">
        <f t="shared" si="93"/>
        <v>42339.676041666673</v>
      </c>
      <c r="M987" t="b">
        <v>0</v>
      </c>
      <c r="N987">
        <v>23</v>
      </c>
      <c r="O987" t="b">
        <v>0</v>
      </c>
      <c r="P987" t="s">
        <v>8273</v>
      </c>
      <c r="Q987">
        <f t="shared" si="90"/>
        <v>6</v>
      </c>
      <c r="R987">
        <f t="shared" si="91"/>
        <v>82.09</v>
      </c>
      <c r="S987" t="str">
        <f t="shared" si="94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92"/>
        <v>42378.708333333336</v>
      </c>
      <c r="K988">
        <v>1447698300</v>
      </c>
      <c r="L988" s="9">
        <f t="shared" si="93"/>
        <v>42324.475694444445</v>
      </c>
      <c r="M988" t="b">
        <v>0</v>
      </c>
      <c r="N988">
        <v>23</v>
      </c>
      <c r="O988" t="b">
        <v>0</v>
      </c>
      <c r="P988" t="s">
        <v>8273</v>
      </c>
      <c r="Q988">
        <f t="shared" si="90"/>
        <v>13</v>
      </c>
      <c r="R988">
        <f t="shared" si="91"/>
        <v>110.87</v>
      </c>
      <c r="S988" t="str">
        <f t="shared" si="94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92"/>
        <v>41813.002893518518</v>
      </c>
      <c r="K989">
        <v>1400051050</v>
      </c>
      <c r="L989" s="9">
        <f t="shared" si="93"/>
        <v>41773.002893518518</v>
      </c>
      <c r="M989" t="b">
        <v>0</v>
      </c>
      <c r="N989">
        <v>41</v>
      </c>
      <c r="O989" t="b">
        <v>0</v>
      </c>
      <c r="P989" t="s">
        <v>8273</v>
      </c>
      <c r="Q989">
        <f t="shared" si="90"/>
        <v>13</v>
      </c>
      <c r="R989">
        <f t="shared" si="91"/>
        <v>161.22</v>
      </c>
      <c r="S989" t="str">
        <f t="shared" si="94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92"/>
        <v>42644.065104166664</v>
      </c>
      <c r="K990">
        <v>1472718825</v>
      </c>
      <c r="L990" s="9">
        <f t="shared" si="93"/>
        <v>42614.065104166664</v>
      </c>
      <c r="M990" t="b">
        <v>0</v>
      </c>
      <c r="N990">
        <v>0</v>
      </c>
      <c r="O990" t="b">
        <v>0</v>
      </c>
      <c r="P990" t="s">
        <v>8273</v>
      </c>
      <c r="Q990">
        <f t="shared" si="90"/>
        <v>0</v>
      </c>
      <c r="R990" t="e">
        <f t="shared" si="91"/>
        <v>#DIV/0!</v>
      </c>
      <c r="S990" t="str">
        <f t="shared" si="94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92"/>
        <v>42641.64230324074</v>
      </c>
      <c r="K991">
        <v>1472509495</v>
      </c>
      <c r="L991" s="9">
        <f t="shared" si="93"/>
        <v>42611.64230324074</v>
      </c>
      <c r="M991" t="b">
        <v>0</v>
      </c>
      <c r="N991">
        <v>32</v>
      </c>
      <c r="O991" t="b">
        <v>0</v>
      </c>
      <c r="P991" t="s">
        <v>8273</v>
      </c>
      <c r="Q991">
        <f t="shared" si="90"/>
        <v>17</v>
      </c>
      <c r="R991">
        <f t="shared" si="91"/>
        <v>52.41</v>
      </c>
      <c r="S991" t="str">
        <f t="shared" si="94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92"/>
        <v>41885.492638888893</v>
      </c>
      <c r="K992">
        <v>1407178164</v>
      </c>
      <c r="L992" s="9">
        <f t="shared" si="93"/>
        <v>41855.492638888893</v>
      </c>
      <c r="M992" t="b">
        <v>0</v>
      </c>
      <c r="N992">
        <v>2</v>
      </c>
      <c r="O992" t="b">
        <v>0</v>
      </c>
      <c r="P992" t="s">
        <v>8273</v>
      </c>
      <c r="Q992">
        <f t="shared" si="90"/>
        <v>0</v>
      </c>
      <c r="R992">
        <f t="shared" si="91"/>
        <v>13</v>
      </c>
      <c r="S992" t="str">
        <f t="shared" si="94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92"/>
        <v>42563.493750000001</v>
      </c>
      <c r="K993">
        <v>1466186988</v>
      </c>
      <c r="L993" s="9">
        <f t="shared" si="93"/>
        <v>42538.465138888896</v>
      </c>
      <c r="M993" t="b">
        <v>0</v>
      </c>
      <c r="N993">
        <v>7</v>
      </c>
      <c r="O993" t="b">
        <v>0</v>
      </c>
      <c r="P993" t="s">
        <v>8273</v>
      </c>
      <c r="Q993">
        <f t="shared" si="90"/>
        <v>4</v>
      </c>
      <c r="R993">
        <f t="shared" si="91"/>
        <v>30.29</v>
      </c>
      <c r="S993" t="str">
        <f t="shared" si="94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92"/>
        <v>42497.591655092598</v>
      </c>
      <c r="K994">
        <v>1457475119</v>
      </c>
      <c r="L994" s="9">
        <f t="shared" si="93"/>
        <v>42437.633321759262</v>
      </c>
      <c r="M994" t="b">
        <v>0</v>
      </c>
      <c r="N994">
        <v>4</v>
      </c>
      <c r="O994" t="b">
        <v>0</v>
      </c>
      <c r="P994" t="s">
        <v>8273</v>
      </c>
      <c r="Q994">
        <f t="shared" si="90"/>
        <v>0</v>
      </c>
      <c r="R994">
        <f t="shared" si="91"/>
        <v>116.75</v>
      </c>
      <c r="S994" t="str">
        <f t="shared" si="94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92"/>
        <v>42685.916666666664</v>
      </c>
      <c r="K995">
        <v>1476054568</v>
      </c>
      <c r="L995" s="9">
        <f t="shared" si="93"/>
        <v>42652.673240740747</v>
      </c>
      <c r="M995" t="b">
        <v>0</v>
      </c>
      <c r="N995">
        <v>196</v>
      </c>
      <c r="O995" t="b">
        <v>0</v>
      </c>
      <c r="P995" t="s">
        <v>8273</v>
      </c>
      <c r="Q995">
        <f t="shared" si="90"/>
        <v>25</v>
      </c>
      <c r="R995">
        <f t="shared" si="91"/>
        <v>89.6</v>
      </c>
      <c r="S995" t="str">
        <f t="shared" si="94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92"/>
        <v>41973.665972222225</v>
      </c>
      <c r="K996">
        <v>1412835530</v>
      </c>
      <c r="L996" s="9">
        <f t="shared" si="93"/>
        <v>41920.971412037041</v>
      </c>
      <c r="M996" t="b">
        <v>0</v>
      </c>
      <c r="N996">
        <v>11</v>
      </c>
      <c r="O996" t="b">
        <v>0</v>
      </c>
      <c r="P996" t="s">
        <v>8273</v>
      </c>
      <c r="Q996">
        <f t="shared" si="90"/>
        <v>2</v>
      </c>
      <c r="R996">
        <f t="shared" si="91"/>
        <v>424.45</v>
      </c>
      <c r="S996" t="str">
        <f t="shared" si="94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92"/>
        <v>41972.375000000007</v>
      </c>
      <c r="K997">
        <v>1415140480</v>
      </c>
      <c r="L997" s="9">
        <f t="shared" si="93"/>
        <v>41947.649074074077</v>
      </c>
      <c r="M997" t="b">
        <v>0</v>
      </c>
      <c r="N997">
        <v>9</v>
      </c>
      <c r="O997" t="b">
        <v>0</v>
      </c>
      <c r="P997" t="s">
        <v>8273</v>
      </c>
      <c r="Q997">
        <f t="shared" si="90"/>
        <v>7</v>
      </c>
      <c r="R997">
        <f t="shared" si="91"/>
        <v>80.67</v>
      </c>
      <c r="S997" t="str">
        <f t="shared" si="94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92"/>
        <v>41847.352083333339</v>
      </c>
      <c r="K998">
        <v>1403902060</v>
      </c>
      <c r="L998" s="9">
        <f t="shared" si="93"/>
        <v>41817.57476851852</v>
      </c>
      <c r="M998" t="b">
        <v>0</v>
      </c>
      <c r="N998">
        <v>5</v>
      </c>
      <c r="O998" t="b">
        <v>0</v>
      </c>
      <c r="P998" t="s">
        <v>8273</v>
      </c>
      <c r="Q998">
        <f t="shared" si="90"/>
        <v>2</v>
      </c>
      <c r="R998">
        <f t="shared" si="91"/>
        <v>13</v>
      </c>
      <c r="S998" t="str">
        <f t="shared" si="94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92"/>
        <v>41970.85297453704</v>
      </c>
      <c r="K999">
        <v>1414549697</v>
      </c>
      <c r="L999" s="9">
        <f t="shared" si="93"/>
        <v>41940.811307870375</v>
      </c>
      <c r="M999" t="b">
        <v>0</v>
      </c>
      <c r="N999">
        <v>8</v>
      </c>
      <c r="O999" t="b">
        <v>0</v>
      </c>
      <c r="P999" t="s">
        <v>8273</v>
      </c>
      <c r="Q999">
        <f t="shared" si="90"/>
        <v>1</v>
      </c>
      <c r="R999">
        <f t="shared" si="91"/>
        <v>8.1300000000000008</v>
      </c>
      <c r="S999" t="str">
        <f t="shared" si="94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92"/>
        <v>42326.918993055559</v>
      </c>
      <c r="K1000">
        <v>1444017801</v>
      </c>
      <c r="L1000" s="9">
        <f t="shared" si="93"/>
        <v>42281.877326388894</v>
      </c>
      <c r="M1000" t="b">
        <v>0</v>
      </c>
      <c r="N1000">
        <v>229</v>
      </c>
      <c r="O1000" t="b">
        <v>0</v>
      </c>
      <c r="P1000" t="s">
        <v>8273</v>
      </c>
      <c r="Q1000">
        <f t="shared" si="90"/>
        <v>59</v>
      </c>
      <c r="R1000">
        <f t="shared" si="91"/>
        <v>153.43</v>
      </c>
      <c r="S1000" t="str">
        <f t="shared" si="94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92"/>
        <v>41956.043055555558</v>
      </c>
      <c r="K1001">
        <v>1413270690</v>
      </c>
      <c r="L1001" s="9">
        <f t="shared" si="93"/>
        <v>41926.007986111115</v>
      </c>
      <c r="M1001" t="b">
        <v>0</v>
      </c>
      <c r="N1001">
        <v>40</v>
      </c>
      <c r="O1001" t="b">
        <v>0</v>
      </c>
      <c r="P1001" t="s">
        <v>8273</v>
      </c>
      <c r="Q1001">
        <f t="shared" si="90"/>
        <v>8</v>
      </c>
      <c r="R1001">
        <f t="shared" si="91"/>
        <v>292.08</v>
      </c>
      <c r="S1001" t="str">
        <f t="shared" si="94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92"/>
        <v>42808.726388888892</v>
      </c>
      <c r="K1002">
        <v>1484357160</v>
      </c>
      <c r="L1002" s="9">
        <f t="shared" si="93"/>
        <v>42748.768055555563</v>
      </c>
      <c r="M1002" t="b">
        <v>0</v>
      </c>
      <c r="N1002">
        <v>6</v>
      </c>
      <c r="O1002" t="b">
        <v>0</v>
      </c>
      <c r="P1002" t="s">
        <v>8273</v>
      </c>
      <c r="Q1002">
        <f t="shared" si="90"/>
        <v>2</v>
      </c>
      <c r="R1002">
        <f t="shared" si="91"/>
        <v>3304</v>
      </c>
      <c r="S1002" t="str">
        <f t="shared" si="94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92"/>
        <v>42765.428391203706</v>
      </c>
      <c r="K1003">
        <v>1481908613</v>
      </c>
      <c r="L1003" s="9">
        <f t="shared" si="93"/>
        <v>42720.428391203706</v>
      </c>
      <c r="M1003" t="b">
        <v>0</v>
      </c>
      <c r="N1003">
        <v>4</v>
      </c>
      <c r="O1003" t="b">
        <v>0</v>
      </c>
      <c r="P1003" t="s">
        <v>8273</v>
      </c>
      <c r="Q1003">
        <f t="shared" si="90"/>
        <v>104</v>
      </c>
      <c r="R1003">
        <f t="shared" si="91"/>
        <v>1300</v>
      </c>
      <c r="S1003" t="str">
        <f t="shared" si="94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92"/>
        <v>42354.957638888889</v>
      </c>
      <c r="K1004">
        <v>1447777514</v>
      </c>
      <c r="L1004" s="9">
        <f t="shared" si="93"/>
        <v>42325.392523148148</v>
      </c>
      <c r="M1004" t="b">
        <v>0</v>
      </c>
      <c r="N1004">
        <v>22</v>
      </c>
      <c r="O1004" t="b">
        <v>0</v>
      </c>
      <c r="P1004" t="s">
        <v>8273</v>
      </c>
      <c r="Q1004">
        <f t="shared" si="90"/>
        <v>30</v>
      </c>
      <c r="R1004">
        <f t="shared" si="91"/>
        <v>134.55000000000001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92"/>
        <v>42810.375706018523</v>
      </c>
      <c r="K1005">
        <v>1487091661</v>
      </c>
      <c r="L1005" s="9">
        <f t="shared" si="93"/>
        <v>42780.417372685188</v>
      </c>
      <c r="M1005" t="b">
        <v>0</v>
      </c>
      <c r="N1005">
        <v>15</v>
      </c>
      <c r="O1005" t="b">
        <v>0</v>
      </c>
      <c r="P1005" t="s">
        <v>8273</v>
      </c>
      <c r="Q1005">
        <f t="shared" si="90"/>
        <v>16</v>
      </c>
      <c r="R1005">
        <f t="shared" si="91"/>
        <v>214.07</v>
      </c>
      <c r="S1005" t="str">
        <f t="shared" si="94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92"/>
        <v>42418.416979166672</v>
      </c>
      <c r="K1006">
        <v>1453222827</v>
      </c>
      <c r="L1006" s="9">
        <f t="shared" si="93"/>
        <v>42388.416979166672</v>
      </c>
      <c r="M1006" t="b">
        <v>0</v>
      </c>
      <c r="N1006">
        <v>95</v>
      </c>
      <c r="O1006" t="b">
        <v>0</v>
      </c>
      <c r="P1006" t="s">
        <v>8273</v>
      </c>
      <c r="Q1006">
        <f t="shared" si="90"/>
        <v>82</v>
      </c>
      <c r="R1006">
        <f t="shared" si="91"/>
        <v>216.34</v>
      </c>
      <c r="S1006" t="str">
        <f t="shared" si="94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92"/>
        <v>42307.333136574074</v>
      </c>
      <c r="K1007">
        <v>1443538783</v>
      </c>
      <c r="L1007" s="9">
        <f t="shared" si="93"/>
        <v>42276.333136574074</v>
      </c>
      <c r="M1007" t="b">
        <v>0</v>
      </c>
      <c r="N1007">
        <v>161</v>
      </c>
      <c r="O1007" t="b">
        <v>0</v>
      </c>
      <c r="P1007" t="s">
        <v>8273</v>
      </c>
      <c r="Q1007">
        <f t="shared" si="90"/>
        <v>75</v>
      </c>
      <c r="R1007">
        <f t="shared" si="91"/>
        <v>932.31</v>
      </c>
      <c r="S1007" t="str">
        <f t="shared" si="94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92"/>
        <v>41985.007638888892</v>
      </c>
      <c r="K1008">
        <v>1417654672</v>
      </c>
      <c r="L1008" s="9">
        <f t="shared" si="93"/>
        <v>41976.748518518521</v>
      </c>
      <c r="M1008" t="b">
        <v>0</v>
      </c>
      <c r="N1008">
        <v>8</v>
      </c>
      <c r="O1008" t="b">
        <v>0</v>
      </c>
      <c r="P1008" t="s">
        <v>8273</v>
      </c>
      <c r="Q1008">
        <f t="shared" si="90"/>
        <v>6</v>
      </c>
      <c r="R1008">
        <f t="shared" si="91"/>
        <v>29.25</v>
      </c>
      <c r="S1008" t="str">
        <f t="shared" si="94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92"/>
        <v>42718.333599537036</v>
      </c>
      <c r="K1009">
        <v>1478095223</v>
      </c>
      <c r="L1009" s="9">
        <f t="shared" si="93"/>
        <v>42676.291932870372</v>
      </c>
      <c r="M1009" t="b">
        <v>0</v>
      </c>
      <c r="N1009">
        <v>76</v>
      </c>
      <c r="O1009" t="b">
        <v>0</v>
      </c>
      <c r="P1009" t="s">
        <v>8273</v>
      </c>
      <c r="Q1009">
        <f t="shared" si="90"/>
        <v>44</v>
      </c>
      <c r="R1009">
        <f t="shared" si="91"/>
        <v>174.95</v>
      </c>
      <c r="S1009" t="str">
        <f t="shared" si="94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92"/>
        <v>42732.517534722225</v>
      </c>
      <c r="K1010">
        <v>1480361115</v>
      </c>
      <c r="L1010" s="9">
        <f t="shared" si="93"/>
        <v>42702.517534722225</v>
      </c>
      <c r="M1010" t="b">
        <v>0</v>
      </c>
      <c r="N1010">
        <v>1</v>
      </c>
      <c r="O1010" t="b">
        <v>0</v>
      </c>
      <c r="P1010" t="s">
        <v>8273</v>
      </c>
      <c r="Q1010">
        <f t="shared" si="90"/>
        <v>0</v>
      </c>
      <c r="R1010">
        <f t="shared" si="91"/>
        <v>250</v>
      </c>
      <c r="S1010" t="str">
        <f t="shared" si="94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92"/>
        <v>42540.313032407408</v>
      </c>
      <c r="K1011">
        <v>1463754646</v>
      </c>
      <c r="L1011" s="9">
        <f t="shared" si="93"/>
        <v>42510.313032407408</v>
      </c>
      <c r="M1011" t="b">
        <v>0</v>
      </c>
      <c r="N1011">
        <v>101</v>
      </c>
      <c r="O1011" t="b">
        <v>0</v>
      </c>
      <c r="P1011" t="s">
        <v>8273</v>
      </c>
      <c r="Q1011">
        <f t="shared" si="90"/>
        <v>13</v>
      </c>
      <c r="R1011">
        <f t="shared" si="91"/>
        <v>65</v>
      </c>
      <c r="S1011" t="str">
        <f t="shared" si="94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92"/>
        <v>42617.832638888889</v>
      </c>
      <c r="K1012">
        <v>1468180462</v>
      </c>
      <c r="L1012" s="9">
        <f t="shared" si="93"/>
        <v>42561.537754629629</v>
      </c>
      <c r="M1012" t="b">
        <v>0</v>
      </c>
      <c r="N1012">
        <v>4</v>
      </c>
      <c r="O1012" t="b">
        <v>0</v>
      </c>
      <c r="P1012" t="s">
        <v>8273</v>
      </c>
      <c r="Q1012">
        <f t="shared" si="90"/>
        <v>0</v>
      </c>
      <c r="R1012">
        <f t="shared" si="91"/>
        <v>55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92"/>
        <v>41991.606423611112</v>
      </c>
      <c r="K1013">
        <v>1415050395</v>
      </c>
      <c r="L1013" s="9">
        <f t="shared" si="93"/>
        <v>41946.606423611112</v>
      </c>
      <c r="M1013" t="b">
        <v>0</v>
      </c>
      <c r="N1013">
        <v>1</v>
      </c>
      <c r="O1013" t="b">
        <v>0</v>
      </c>
      <c r="P1013" t="s">
        <v>8273</v>
      </c>
      <c r="Q1013">
        <f t="shared" si="90"/>
        <v>0</v>
      </c>
      <c r="R1013">
        <f t="shared" si="91"/>
        <v>75</v>
      </c>
      <c r="S1013" t="str">
        <f t="shared" si="94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92"/>
        <v>42759.14875</v>
      </c>
      <c r="K1014">
        <v>1481366052</v>
      </c>
      <c r="L1014" s="9">
        <f t="shared" si="93"/>
        <v>42714.14875</v>
      </c>
      <c r="M1014" t="b">
        <v>0</v>
      </c>
      <c r="N1014">
        <v>775</v>
      </c>
      <c r="O1014" t="b">
        <v>0</v>
      </c>
      <c r="P1014" t="s">
        <v>8273</v>
      </c>
      <c r="Q1014">
        <f t="shared" si="90"/>
        <v>21535</v>
      </c>
      <c r="R1014">
        <f t="shared" si="91"/>
        <v>1389.36</v>
      </c>
      <c r="S1014" t="str">
        <f t="shared" si="94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92"/>
        <v>42367.541666666664</v>
      </c>
      <c r="K1015">
        <v>1449000056</v>
      </c>
      <c r="L1015" s="9">
        <f t="shared" si="93"/>
        <v>42339.542314814818</v>
      </c>
      <c r="M1015" t="b">
        <v>0</v>
      </c>
      <c r="N1015">
        <v>90</v>
      </c>
      <c r="O1015" t="b">
        <v>0</v>
      </c>
      <c r="P1015" t="s">
        <v>8273</v>
      </c>
      <c r="Q1015">
        <f t="shared" si="90"/>
        <v>35</v>
      </c>
      <c r="R1015">
        <f t="shared" si="91"/>
        <v>95.91</v>
      </c>
      <c r="S1015" t="str">
        <f t="shared" si="94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92"/>
        <v>42004.710821759261</v>
      </c>
      <c r="K1016">
        <v>1415750615</v>
      </c>
      <c r="L1016" s="9">
        <f t="shared" si="93"/>
        <v>41954.710821759261</v>
      </c>
      <c r="M1016" t="b">
        <v>0</v>
      </c>
      <c r="N1016">
        <v>16</v>
      </c>
      <c r="O1016" t="b">
        <v>0</v>
      </c>
      <c r="P1016" t="s">
        <v>8273</v>
      </c>
      <c r="Q1016">
        <f t="shared" si="90"/>
        <v>31</v>
      </c>
      <c r="R1016">
        <f t="shared" si="91"/>
        <v>191.25</v>
      </c>
      <c r="S1016" t="str">
        <f t="shared" si="94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92"/>
        <v>42333.62841435185</v>
      </c>
      <c r="K1017">
        <v>1445893495</v>
      </c>
      <c r="L1017" s="9">
        <f t="shared" si="93"/>
        <v>42303.586747685193</v>
      </c>
      <c r="M1017" t="b">
        <v>0</v>
      </c>
      <c r="N1017">
        <v>6</v>
      </c>
      <c r="O1017" t="b">
        <v>0</v>
      </c>
      <c r="P1017" t="s">
        <v>8273</v>
      </c>
      <c r="Q1017">
        <f t="shared" si="90"/>
        <v>3</v>
      </c>
      <c r="R1017">
        <f t="shared" si="91"/>
        <v>40</v>
      </c>
      <c r="S1017" t="str">
        <f t="shared" si="94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92"/>
        <v>42466.773796296293</v>
      </c>
      <c r="K1018">
        <v>1456108456</v>
      </c>
      <c r="L1018" s="9">
        <f t="shared" si="93"/>
        <v>42421.815462962964</v>
      </c>
      <c r="M1018" t="b">
        <v>0</v>
      </c>
      <c r="N1018">
        <v>38</v>
      </c>
      <c r="O1018" t="b">
        <v>0</v>
      </c>
      <c r="P1018" t="s">
        <v>8273</v>
      </c>
      <c r="Q1018">
        <f t="shared" si="90"/>
        <v>3</v>
      </c>
      <c r="R1018">
        <f t="shared" si="91"/>
        <v>74.790000000000006</v>
      </c>
      <c r="S1018" t="str">
        <f t="shared" si="94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92"/>
        <v>42329.425173611111</v>
      </c>
      <c r="K1019">
        <v>1444666335</v>
      </c>
      <c r="L1019" s="9">
        <f t="shared" si="93"/>
        <v>42289.383506944447</v>
      </c>
      <c r="M1019" t="b">
        <v>0</v>
      </c>
      <c r="N1019">
        <v>355</v>
      </c>
      <c r="O1019" t="b">
        <v>0</v>
      </c>
      <c r="P1019" t="s">
        <v>8273</v>
      </c>
      <c r="Q1019">
        <f t="shared" si="90"/>
        <v>23</v>
      </c>
      <c r="R1019">
        <f t="shared" si="91"/>
        <v>161.12</v>
      </c>
      <c r="S1019" t="str">
        <f t="shared" si="94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92"/>
        <v>42565.200613425928</v>
      </c>
      <c r="K1020">
        <v>1465904933</v>
      </c>
      <c r="L1020" s="9">
        <f t="shared" si="93"/>
        <v>42535.200613425928</v>
      </c>
      <c r="M1020" t="b">
        <v>0</v>
      </c>
      <c r="N1020">
        <v>7</v>
      </c>
      <c r="O1020" t="b">
        <v>0</v>
      </c>
      <c r="P1020" t="s">
        <v>8273</v>
      </c>
      <c r="Q1020">
        <f t="shared" si="90"/>
        <v>3</v>
      </c>
      <c r="R1020">
        <f t="shared" si="91"/>
        <v>88.71</v>
      </c>
      <c r="S1020" t="str">
        <f t="shared" si="94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92"/>
        <v>42039.682280092595</v>
      </c>
      <c r="K1021">
        <v>1420500149</v>
      </c>
      <c r="L1021" s="9">
        <f t="shared" si="93"/>
        <v>42009.682280092595</v>
      </c>
      <c r="M1021" t="b">
        <v>0</v>
      </c>
      <c r="N1021">
        <v>400</v>
      </c>
      <c r="O1021" t="b">
        <v>0</v>
      </c>
      <c r="P1021" t="s">
        <v>8273</v>
      </c>
      <c r="Q1021">
        <f t="shared" si="90"/>
        <v>47</v>
      </c>
      <c r="R1021">
        <f t="shared" si="91"/>
        <v>53.25</v>
      </c>
      <c r="S1021" t="str">
        <f t="shared" si="94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92"/>
        <v>42156.740972222229</v>
      </c>
      <c r="K1022">
        <v>1430617209</v>
      </c>
      <c r="L1022" s="9">
        <f t="shared" si="93"/>
        <v>42126.777881944443</v>
      </c>
      <c r="M1022" t="b">
        <v>0</v>
      </c>
      <c r="N1022">
        <v>30</v>
      </c>
      <c r="O1022" t="b">
        <v>1</v>
      </c>
      <c r="P1022" t="s">
        <v>8280</v>
      </c>
      <c r="Q1022">
        <f t="shared" si="90"/>
        <v>206</v>
      </c>
      <c r="R1022">
        <f t="shared" si="91"/>
        <v>106.2</v>
      </c>
      <c r="S1022" t="str">
        <f t="shared" si="94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92"/>
        <v>42293.875000000007</v>
      </c>
      <c r="K1023">
        <v>1443074571</v>
      </c>
      <c r="L1023" s="9">
        <f t="shared" si="93"/>
        <v>42270.960312500007</v>
      </c>
      <c r="M1023" t="b">
        <v>1</v>
      </c>
      <c r="N1023">
        <v>478</v>
      </c>
      <c r="O1023" t="b">
        <v>1</v>
      </c>
      <c r="P1023" t="s">
        <v>8280</v>
      </c>
      <c r="Q1023">
        <f t="shared" si="90"/>
        <v>352</v>
      </c>
      <c r="R1023">
        <f t="shared" si="91"/>
        <v>22.08</v>
      </c>
      <c r="S1023" t="str">
        <f t="shared" si="94"/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92"/>
        <v>42141.35505787038</v>
      </c>
      <c r="K1024">
        <v>1429284677</v>
      </c>
      <c r="L1024" s="9">
        <f t="shared" si="93"/>
        <v>42111.35505787038</v>
      </c>
      <c r="M1024" t="b">
        <v>1</v>
      </c>
      <c r="N1024">
        <v>74</v>
      </c>
      <c r="O1024" t="b">
        <v>1</v>
      </c>
      <c r="P1024" t="s">
        <v>8280</v>
      </c>
      <c r="Q1024">
        <f t="shared" si="90"/>
        <v>115</v>
      </c>
      <c r="R1024">
        <f t="shared" si="91"/>
        <v>31.05</v>
      </c>
      <c r="S1024" t="str">
        <f t="shared" si="94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92"/>
        <v>42175.628020833341</v>
      </c>
      <c r="K1025">
        <v>1432245861</v>
      </c>
      <c r="L1025" s="9">
        <f t="shared" si="93"/>
        <v>42145.628020833341</v>
      </c>
      <c r="M1025" t="b">
        <v>0</v>
      </c>
      <c r="N1025">
        <v>131</v>
      </c>
      <c r="O1025" t="b">
        <v>1</v>
      </c>
      <c r="P1025" t="s">
        <v>8280</v>
      </c>
      <c r="Q1025">
        <f t="shared" si="90"/>
        <v>237</v>
      </c>
      <c r="R1025">
        <f t="shared" si="91"/>
        <v>36.21</v>
      </c>
      <c r="S1025" t="str">
        <f t="shared" si="94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92"/>
        <v>42400.288923611115</v>
      </c>
      <c r="K1026">
        <v>1451656563</v>
      </c>
      <c r="L1026" s="9">
        <f t="shared" si="93"/>
        <v>42370.288923611115</v>
      </c>
      <c r="M1026" t="b">
        <v>1</v>
      </c>
      <c r="N1026">
        <v>61</v>
      </c>
      <c r="O1026" t="b">
        <v>1</v>
      </c>
      <c r="P1026" t="s">
        <v>8280</v>
      </c>
      <c r="Q1026">
        <f t="shared" ref="Q1026:Q1089" si="96">ROUND((E1026/D1026*100),0)</f>
        <v>119</v>
      </c>
      <c r="R1026">
        <f t="shared" ref="R1026:R1089" si="97">ROUND(E1026/N1026,2)</f>
        <v>388.98</v>
      </c>
      <c r="S1026" t="str">
        <f t="shared" si="94"/>
        <v>music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98">(((I1027/60)/60)/24)+DATE(1970,1,1)+(-7/24)</f>
        <v>42079.500428240739</v>
      </c>
      <c r="K1027">
        <v>1423944037</v>
      </c>
      <c r="L1027" s="9">
        <f t="shared" ref="L1027:L1090" si="99">(((K1027/60)/60)/24)+DATE(1970,1,1)+(-7/24)</f>
        <v>42049.542094907411</v>
      </c>
      <c r="M1027" t="b">
        <v>1</v>
      </c>
      <c r="N1027">
        <v>1071</v>
      </c>
      <c r="O1027" t="b">
        <v>1</v>
      </c>
      <c r="P1027" t="s">
        <v>8280</v>
      </c>
      <c r="Q1027">
        <f t="shared" si="96"/>
        <v>110</v>
      </c>
      <c r="R1027">
        <f t="shared" si="97"/>
        <v>71.849999999999994</v>
      </c>
      <c r="S1027" t="str">
        <f t="shared" ref="S1027:S1090" si="100">LEFT(P1027,SEARCH("/",P1027,1)-1)</f>
        <v>music</v>
      </c>
      <c r="T1027" t="str">
        <f t="shared" ref="T1027:T1090" si="101">RIGHT(P1027,LEN(P1027)-SEARCH("/",P1027,1))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98"/>
        <v>42460.074259259265</v>
      </c>
      <c r="K1028">
        <v>1456480016</v>
      </c>
      <c r="L1028" s="9">
        <f t="shared" si="99"/>
        <v>42426.115925925929</v>
      </c>
      <c r="M1028" t="b">
        <v>1</v>
      </c>
      <c r="N1028">
        <v>122</v>
      </c>
      <c r="O1028" t="b">
        <v>1</v>
      </c>
      <c r="P1028" t="s">
        <v>8280</v>
      </c>
      <c r="Q1028">
        <f t="shared" si="96"/>
        <v>100</v>
      </c>
      <c r="R1028">
        <f t="shared" si="97"/>
        <v>57.38</v>
      </c>
      <c r="S1028" t="str">
        <f t="shared" si="100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98"/>
        <v>41934.742442129631</v>
      </c>
      <c r="K1029">
        <v>1411433347</v>
      </c>
      <c r="L1029" s="9">
        <f t="shared" si="99"/>
        <v>41904.742442129631</v>
      </c>
      <c r="M1029" t="b">
        <v>1</v>
      </c>
      <c r="N1029">
        <v>111</v>
      </c>
      <c r="O1029" t="b">
        <v>1</v>
      </c>
      <c r="P1029" t="s">
        <v>8280</v>
      </c>
      <c r="Q1029">
        <f t="shared" si="96"/>
        <v>103</v>
      </c>
      <c r="R1029">
        <f t="shared" si="97"/>
        <v>69.67</v>
      </c>
      <c r="S1029" t="str">
        <f t="shared" si="100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98"/>
        <v>42800.541666666664</v>
      </c>
      <c r="K1030">
        <v>1484924605</v>
      </c>
      <c r="L1030" s="9">
        <f t="shared" si="99"/>
        <v>42755.335706018523</v>
      </c>
      <c r="M1030" t="b">
        <v>1</v>
      </c>
      <c r="N1030">
        <v>255</v>
      </c>
      <c r="O1030" t="b">
        <v>1</v>
      </c>
      <c r="P1030" t="s">
        <v>8280</v>
      </c>
      <c r="Q1030">
        <f t="shared" si="96"/>
        <v>117</v>
      </c>
      <c r="R1030">
        <f t="shared" si="97"/>
        <v>45.99</v>
      </c>
      <c r="S1030" t="str">
        <f t="shared" si="100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98"/>
        <v>42098.624305555561</v>
      </c>
      <c r="K1031">
        <v>1423501507</v>
      </c>
      <c r="L1031" s="9">
        <f t="shared" si="99"/>
        <v>42044.420219907413</v>
      </c>
      <c r="M1031" t="b">
        <v>0</v>
      </c>
      <c r="N1031">
        <v>141</v>
      </c>
      <c r="O1031" t="b">
        <v>1</v>
      </c>
      <c r="P1031" t="s">
        <v>8280</v>
      </c>
      <c r="Q1031">
        <f t="shared" si="96"/>
        <v>112</v>
      </c>
      <c r="R1031">
        <f t="shared" si="97"/>
        <v>79.260000000000005</v>
      </c>
      <c r="S1031" t="str">
        <f t="shared" si="100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98"/>
        <v>42625.19153935185</v>
      </c>
      <c r="K1032">
        <v>1472470549</v>
      </c>
      <c r="L1032" s="9">
        <f t="shared" si="99"/>
        <v>42611.19153935185</v>
      </c>
      <c r="M1032" t="b">
        <v>0</v>
      </c>
      <c r="N1032">
        <v>159</v>
      </c>
      <c r="O1032" t="b">
        <v>1</v>
      </c>
      <c r="P1032" t="s">
        <v>8280</v>
      </c>
      <c r="Q1032">
        <f t="shared" si="96"/>
        <v>342</v>
      </c>
      <c r="R1032">
        <f t="shared" si="97"/>
        <v>43.03</v>
      </c>
      <c r="S1032" t="str">
        <f t="shared" si="100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98"/>
        <v>42354.472337962965</v>
      </c>
      <c r="K1033">
        <v>1447698010</v>
      </c>
      <c r="L1033" s="9">
        <f t="shared" si="99"/>
        <v>42324.472337962965</v>
      </c>
      <c r="M1033" t="b">
        <v>0</v>
      </c>
      <c r="N1033">
        <v>99</v>
      </c>
      <c r="O1033" t="b">
        <v>1</v>
      </c>
      <c r="P1033" t="s">
        <v>8280</v>
      </c>
      <c r="Q1033">
        <f t="shared" si="96"/>
        <v>107</v>
      </c>
      <c r="R1033">
        <f t="shared" si="97"/>
        <v>108.48</v>
      </c>
      <c r="S1033" t="str">
        <f t="shared" si="100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98"/>
        <v>42544.375289351854</v>
      </c>
      <c r="K1034">
        <v>1464105625</v>
      </c>
      <c r="L1034" s="9">
        <f t="shared" si="99"/>
        <v>42514.375289351854</v>
      </c>
      <c r="M1034" t="b">
        <v>0</v>
      </c>
      <c r="N1034">
        <v>96</v>
      </c>
      <c r="O1034" t="b">
        <v>1</v>
      </c>
      <c r="P1034" t="s">
        <v>8280</v>
      </c>
      <c r="Q1034">
        <f t="shared" si="96"/>
        <v>108</v>
      </c>
      <c r="R1034">
        <f t="shared" si="97"/>
        <v>61.03</v>
      </c>
      <c r="S1034" t="str">
        <f t="shared" si="100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98"/>
        <v>42716.440740740749</v>
      </c>
      <c r="K1035">
        <v>1479144880</v>
      </c>
      <c r="L1035" s="9">
        <f t="shared" si="99"/>
        <v>42688.440740740749</v>
      </c>
      <c r="M1035" t="b">
        <v>0</v>
      </c>
      <c r="N1035">
        <v>27</v>
      </c>
      <c r="O1035" t="b">
        <v>1</v>
      </c>
      <c r="P1035" t="s">
        <v>8280</v>
      </c>
      <c r="Q1035">
        <f t="shared" si="96"/>
        <v>103</v>
      </c>
      <c r="R1035">
        <f t="shared" si="97"/>
        <v>50.59</v>
      </c>
      <c r="S1035" t="str">
        <f t="shared" si="100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98"/>
        <v>42586.874305555561</v>
      </c>
      <c r="K1036">
        <v>1467604804</v>
      </c>
      <c r="L1036" s="9">
        <f t="shared" si="99"/>
        <v>42554.8750462963</v>
      </c>
      <c r="M1036" t="b">
        <v>0</v>
      </c>
      <c r="N1036">
        <v>166</v>
      </c>
      <c r="O1036" t="b">
        <v>1</v>
      </c>
      <c r="P1036" t="s">
        <v>8280</v>
      </c>
      <c r="Q1036">
        <f t="shared" si="96"/>
        <v>130</v>
      </c>
      <c r="R1036">
        <f t="shared" si="97"/>
        <v>39.159999999999997</v>
      </c>
      <c r="S1036" t="str">
        <f t="shared" si="100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98"/>
        <v>42046.349768518521</v>
      </c>
      <c r="K1037">
        <v>1421076220</v>
      </c>
      <c r="L1037" s="9">
        <f t="shared" si="99"/>
        <v>42016.349768518521</v>
      </c>
      <c r="M1037" t="b">
        <v>0</v>
      </c>
      <c r="N1037">
        <v>76</v>
      </c>
      <c r="O1037" t="b">
        <v>1</v>
      </c>
      <c r="P1037" t="s">
        <v>8280</v>
      </c>
      <c r="Q1037">
        <f t="shared" si="96"/>
        <v>108</v>
      </c>
      <c r="R1037">
        <f t="shared" si="97"/>
        <v>65.16</v>
      </c>
      <c r="S1037" t="str">
        <f t="shared" si="100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98"/>
        <v>41281.041666666672</v>
      </c>
      <c r="K1038">
        <v>1354790790</v>
      </c>
      <c r="L1038" s="9">
        <f t="shared" si="99"/>
        <v>41249.15729166667</v>
      </c>
      <c r="M1038" t="b">
        <v>0</v>
      </c>
      <c r="N1038">
        <v>211</v>
      </c>
      <c r="O1038" t="b">
        <v>1</v>
      </c>
      <c r="P1038" t="s">
        <v>8280</v>
      </c>
      <c r="Q1038">
        <f t="shared" si="96"/>
        <v>112</v>
      </c>
      <c r="R1038">
        <f t="shared" si="97"/>
        <v>23.96</v>
      </c>
      <c r="S1038" t="str">
        <f t="shared" si="100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98"/>
        <v>42141.916666666664</v>
      </c>
      <c r="K1039">
        <v>1429991062</v>
      </c>
      <c r="L1039" s="9">
        <f t="shared" si="99"/>
        <v>42119.530810185192</v>
      </c>
      <c r="M1039" t="b">
        <v>0</v>
      </c>
      <c r="N1039">
        <v>21</v>
      </c>
      <c r="O1039" t="b">
        <v>1</v>
      </c>
      <c r="P1039" t="s">
        <v>8280</v>
      </c>
      <c r="Q1039">
        <f t="shared" si="96"/>
        <v>102</v>
      </c>
      <c r="R1039">
        <f t="shared" si="97"/>
        <v>48.62</v>
      </c>
      <c r="S1039" t="str">
        <f t="shared" si="100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98"/>
        <v>42447.898414351854</v>
      </c>
      <c r="K1040">
        <v>1455773623</v>
      </c>
      <c r="L1040" s="9">
        <f t="shared" si="99"/>
        <v>42417.940081018525</v>
      </c>
      <c r="M1040" t="b">
        <v>0</v>
      </c>
      <c r="N1040">
        <v>61</v>
      </c>
      <c r="O1040" t="b">
        <v>1</v>
      </c>
      <c r="P1040" t="s">
        <v>8280</v>
      </c>
      <c r="Q1040">
        <f t="shared" si="96"/>
        <v>145</v>
      </c>
      <c r="R1040">
        <f t="shared" si="97"/>
        <v>35.74</v>
      </c>
      <c r="S1040" t="str">
        <f t="shared" si="100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98"/>
        <v>42717.040972222225</v>
      </c>
      <c r="K1041">
        <v>1479436646</v>
      </c>
      <c r="L1041" s="9">
        <f t="shared" si="99"/>
        <v>42691.817662037043</v>
      </c>
      <c r="M1041" t="b">
        <v>0</v>
      </c>
      <c r="N1041">
        <v>30</v>
      </c>
      <c r="O1041" t="b">
        <v>1</v>
      </c>
      <c r="P1041" t="s">
        <v>8280</v>
      </c>
      <c r="Q1041">
        <f t="shared" si="96"/>
        <v>128</v>
      </c>
      <c r="R1041">
        <f t="shared" si="97"/>
        <v>21.37</v>
      </c>
      <c r="S1041" t="str">
        <f t="shared" si="100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98"/>
        <v>42609.416770833333</v>
      </c>
      <c r="K1042">
        <v>1469725209</v>
      </c>
      <c r="L1042" s="9">
        <f t="shared" si="99"/>
        <v>42579.416770833333</v>
      </c>
      <c r="M1042" t="b">
        <v>0</v>
      </c>
      <c r="N1042">
        <v>1</v>
      </c>
      <c r="O1042" t="b">
        <v>0</v>
      </c>
      <c r="P1042" t="s">
        <v>8281</v>
      </c>
      <c r="Q1042">
        <f t="shared" si="96"/>
        <v>0</v>
      </c>
      <c r="R1042">
        <f t="shared" si="97"/>
        <v>250</v>
      </c>
      <c r="S1042" t="str">
        <f t="shared" si="100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98"/>
        <v>41850.768425925933</v>
      </c>
      <c r="K1043">
        <v>1405041992</v>
      </c>
      <c r="L1043" s="9">
        <f t="shared" si="99"/>
        <v>41830.768425925933</v>
      </c>
      <c r="M1043" t="b">
        <v>0</v>
      </c>
      <c r="N1043">
        <v>0</v>
      </c>
      <c r="O1043" t="b">
        <v>0</v>
      </c>
      <c r="P1043" t="s">
        <v>8281</v>
      </c>
      <c r="Q1043">
        <f t="shared" si="96"/>
        <v>0</v>
      </c>
      <c r="R1043" t="e">
        <f t="shared" si="97"/>
        <v>#DIV/0!</v>
      </c>
      <c r="S1043" t="str">
        <f t="shared" si="100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98"/>
        <v>41894.125</v>
      </c>
      <c r="K1044">
        <v>1406824948</v>
      </c>
      <c r="L1044" s="9">
        <f t="shared" si="99"/>
        <v>41851.404490740744</v>
      </c>
      <c r="M1044" t="b">
        <v>0</v>
      </c>
      <c r="N1044">
        <v>1</v>
      </c>
      <c r="O1044" t="b">
        <v>0</v>
      </c>
      <c r="P1044" t="s">
        <v>8281</v>
      </c>
      <c r="Q1044">
        <f t="shared" si="96"/>
        <v>2</v>
      </c>
      <c r="R1044">
        <f t="shared" si="97"/>
        <v>10</v>
      </c>
      <c r="S1044" t="str">
        <f t="shared" si="100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98"/>
        <v>42143.961284722223</v>
      </c>
      <c r="K1045">
        <v>1429509855</v>
      </c>
      <c r="L1045" s="9">
        <f t="shared" si="99"/>
        <v>42113.961284722223</v>
      </c>
      <c r="M1045" t="b">
        <v>0</v>
      </c>
      <c r="N1045">
        <v>292</v>
      </c>
      <c r="O1045" t="b">
        <v>0</v>
      </c>
      <c r="P1045" t="s">
        <v>8281</v>
      </c>
      <c r="Q1045">
        <f t="shared" si="96"/>
        <v>9</v>
      </c>
      <c r="R1045">
        <f t="shared" si="97"/>
        <v>29.24</v>
      </c>
      <c r="S1045" t="str">
        <f t="shared" si="100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98"/>
        <v>42068.560416666667</v>
      </c>
      <c r="K1046">
        <v>1420668801</v>
      </c>
      <c r="L1046" s="9">
        <f t="shared" si="99"/>
        <v>42011.634270833332</v>
      </c>
      <c r="M1046" t="b">
        <v>0</v>
      </c>
      <c r="N1046">
        <v>2</v>
      </c>
      <c r="O1046" t="b">
        <v>0</v>
      </c>
      <c r="P1046" t="s">
        <v>8281</v>
      </c>
      <c r="Q1046">
        <f t="shared" si="96"/>
        <v>0</v>
      </c>
      <c r="R1046">
        <f t="shared" si="97"/>
        <v>3</v>
      </c>
      <c r="S1046" t="str">
        <f t="shared" si="100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98"/>
        <v>41874.582754629635</v>
      </c>
      <c r="K1047">
        <v>1406235550</v>
      </c>
      <c r="L1047" s="9">
        <f t="shared" si="99"/>
        <v>41844.582754629635</v>
      </c>
      <c r="M1047" t="b">
        <v>0</v>
      </c>
      <c r="N1047">
        <v>8</v>
      </c>
      <c r="O1047" t="b">
        <v>0</v>
      </c>
      <c r="P1047" t="s">
        <v>8281</v>
      </c>
      <c r="Q1047">
        <f t="shared" si="96"/>
        <v>3</v>
      </c>
      <c r="R1047">
        <f t="shared" si="97"/>
        <v>33.25</v>
      </c>
      <c r="S1047" t="str">
        <f t="shared" si="100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98"/>
        <v>42364.55972222222</v>
      </c>
      <c r="K1048">
        <v>1447273560</v>
      </c>
      <c r="L1048" s="9">
        <f t="shared" si="99"/>
        <v>42319.55972222222</v>
      </c>
      <c r="M1048" t="b">
        <v>0</v>
      </c>
      <c r="N1048">
        <v>0</v>
      </c>
      <c r="O1048" t="b">
        <v>0</v>
      </c>
      <c r="P1048" t="s">
        <v>8281</v>
      </c>
      <c r="Q1048">
        <f t="shared" si="96"/>
        <v>0</v>
      </c>
      <c r="R1048" t="e">
        <f t="shared" si="97"/>
        <v>#DIV/0!</v>
      </c>
      <c r="S1048" t="str">
        <f t="shared" si="100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98"/>
        <v>41948.568460648152</v>
      </c>
      <c r="K1049">
        <v>1412624315</v>
      </c>
      <c r="L1049" s="9">
        <f t="shared" si="99"/>
        <v>41918.52679398148</v>
      </c>
      <c r="M1049" t="b">
        <v>0</v>
      </c>
      <c r="N1049">
        <v>1</v>
      </c>
      <c r="O1049" t="b">
        <v>0</v>
      </c>
      <c r="P1049" t="s">
        <v>8281</v>
      </c>
      <c r="Q1049">
        <f t="shared" si="96"/>
        <v>0</v>
      </c>
      <c r="R1049">
        <f t="shared" si="97"/>
        <v>1</v>
      </c>
      <c r="S1049" t="str">
        <f t="shared" si="100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98"/>
        <v>42637.761446759258</v>
      </c>
      <c r="K1050">
        <v>1471310189</v>
      </c>
      <c r="L1050" s="9">
        <f t="shared" si="99"/>
        <v>42597.761446759258</v>
      </c>
      <c r="M1050" t="b">
        <v>0</v>
      </c>
      <c r="N1050">
        <v>4</v>
      </c>
      <c r="O1050" t="b">
        <v>0</v>
      </c>
      <c r="P1050" t="s">
        <v>8281</v>
      </c>
      <c r="Q1050">
        <f t="shared" si="96"/>
        <v>1</v>
      </c>
      <c r="R1050">
        <f t="shared" si="97"/>
        <v>53</v>
      </c>
      <c r="S1050" t="str">
        <f t="shared" si="100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98"/>
        <v>42412.139409722229</v>
      </c>
      <c r="K1051">
        <v>1452680445</v>
      </c>
      <c r="L1051" s="9">
        <f t="shared" si="99"/>
        <v>42382.139409722229</v>
      </c>
      <c r="M1051" t="b">
        <v>0</v>
      </c>
      <c r="N1051">
        <v>0</v>
      </c>
      <c r="O1051" t="b">
        <v>0</v>
      </c>
      <c r="P1051" t="s">
        <v>8281</v>
      </c>
      <c r="Q1051">
        <f t="shared" si="96"/>
        <v>0</v>
      </c>
      <c r="R1051" t="e">
        <f t="shared" si="97"/>
        <v>#DIV/0!</v>
      </c>
      <c r="S1051" t="str">
        <f t="shared" si="100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98"/>
        <v>42261.505520833336</v>
      </c>
      <c r="K1052">
        <v>1439665677</v>
      </c>
      <c r="L1052" s="9">
        <f t="shared" si="99"/>
        <v>42231.505520833336</v>
      </c>
      <c r="M1052" t="b">
        <v>0</v>
      </c>
      <c r="N1052">
        <v>0</v>
      </c>
      <c r="O1052" t="b">
        <v>0</v>
      </c>
      <c r="P1052" t="s">
        <v>8281</v>
      </c>
      <c r="Q1052">
        <f t="shared" si="96"/>
        <v>0</v>
      </c>
      <c r="R1052" t="e">
        <f t="shared" si="97"/>
        <v>#DIV/0!</v>
      </c>
      <c r="S1052" t="str">
        <f t="shared" si="100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98"/>
        <v>41877.72251157408</v>
      </c>
      <c r="K1053">
        <v>1406679625</v>
      </c>
      <c r="L1053" s="9">
        <f t="shared" si="99"/>
        <v>41849.72251157408</v>
      </c>
      <c r="M1053" t="b">
        <v>0</v>
      </c>
      <c r="N1053">
        <v>0</v>
      </c>
      <c r="O1053" t="b">
        <v>0</v>
      </c>
      <c r="P1053" t="s">
        <v>8281</v>
      </c>
      <c r="Q1053">
        <f t="shared" si="96"/>
        <v>0</v>
      </c>
      <c r="R1053" t="e">
        <f t="shared" si="97"/>
        <v>#DIV/0!</v>
      </c>
      <c r="S1053" t="str">
        <f t="shared" si="100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98"/>
        <v>42527.54791666667</v>
      </c>
      <c r="K1054">
        <v>1461438495</v>
      </c>
      <c r="L1054" s="9">
        <f t="shared" si="99"/>
        <v>42483.505729166667</v>
      </c>
      <c r="M1054" t="b">
        <v>0</v>
      </c>
      <c r="N1054">
        <v>0</v>
      </c>
      <c r="O1054" t="b">
        <v>0</v>
      </c>
      <c r="P1054" t="s">
        <v>8281</v>
      </c>
      <c r="Q1054">
        <f t="shared" si="96"/>
        <v>0</v>
      </c>
      <c r="R1054" t="e">
        <f t="shared" si="97"/>
        <v>#DIV/0!</v>
      </c>
      <c r="S1054" t="str">
        <f t="shared" si="100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98"/>
        <v>42799.881157407413</v>
      </c>
      <c r="K1055">
        <v>1486613332</v>
      </c>
      <c r="L1055" s="9">
        <f t="shared" si="99"/>
        <v>42774.881157407413</v>
      </c>
      <c r="M1055" t="b">
        <v>0</v>
      </c>
      <c r="N1055">
        <v>1</v>
      </c>
      <c r="O1055" t="b">
        <v>0</v>
      </c>
      <c r="P1055" t="s">
        <v>8281</v>
      </c>
      <c r="Q1055">
        <f t="shared" si="96"/>
        <v>1</v>
      </c>
      <c r="R1055">
        <f t="shared" si="97"/>
        <v>15</v>
      </c>
      <c r="S1055" t="str">
        <f t="shared" si="100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98"/>
        <v>41861.625</v>
      </c>
      <c r="K1056">
        <v>1405110399</v>
      </c>
      <c r="L1056" s="9">
        <f t="shared" si="99"/>
        <v>41831.560173611113</v>
      </c>
      <c r="M1056" t="b">
        <v>0</v>
      </c>
      <c r="N1056">
        <v>0</v>
      </c>
      <c r="O1056" t="b">
        <v>0</v>
      </c>
      <c r="P1056" t="s">
        <v>8281</v>
      </c>
      <c r="Q1056">
        <f t="shared" si="96"/>
        <v>0</v>
      </c>
      <c r="R1056" t="e">
        <f t="shared" si="97"/>
        <v>#DIV/0!</v>
      </c>
      <c r="S1056" t="str">
        <f t="shared" si="100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98"/>
        <v>42436.700752314813</v>
      </c>
      <c r="K1057">
        <v>1454802545</v>
      </c>
      <c r="L1057" s="9">
        <f t="shared" si="99"/>
        <v>42406.700752314813</v>
      </c>
      <c r="M1057" t="b">
        <v>0</v>
      </c>
      <c r="N1057">
        <v>0</v>
      </c>
      <c r="O1057" t="b">
        <v>0</v>
      </c>
      <c r="P1057" t="s">
        <v>8281</v>
      </c>
      <c r="Q1057">
        <f t="shared" si="96"/>
        <v>0</v>
      </c>
      <c r="R1057" t="e">
        <f t="shared" si="97"/>
        <v>#DIV/0!</v>
      </c>
      <c r="S1057" t="str">
        <f t="shared" si="100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98"/>
        <v>42118.38630787038</v>
      </c>
      <c r="K1058">
        <v>1424711777</v>
      </c>
      <c r="L1058" s="9">
        <f t="shared" si="99"/>
        <v>42058.427974537037</v>
      </c>
      <c r="M1058" t="b">
        <v>0</v>
      </c>
      <c r="N1058">
        <v>0</v>
      </c>
      <c r="O1058" t="b">
        <v>0</v>
      </c>
      <c r="P1058" t="s">
        <v>8281</v>
      </c>
      <c r="Q1058">
        <f t="shared" si="96"/>
        <v>0</v>
      </c>
      <c r="R1058" t="e">
        <f t="shared" si="97"/>
        <v>#DIV/0!</v>
      </c>
      <c r="S1058" t="str">
        <f t="shared" si="100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98"/>
        <v>42708.621331018519</v>
      </c>
      <c r="K1059">
        <v>1478292883</v>
      </c>
      <c r="L1059" s="9">
        <f t="shared" si="99"/>
        <v>42678.579664351848</v>
      </c>
      <c r="M1059" t="b">
        <v>0</v>
      </c>
      <c r="N1059">
        <v>0</v>
      </c>
      <c r="O1059" t="b">
        <v>0</v>
      </c>
      <c r="P1059" t="s">
        <v>8281</v>
      </c>
      <c r="Q1059">
        <f t="shared" si="96"/>
        <v>0</v>
      </c>
      <c r="R1059" t="e">
        <f t="shared" si="97"/>
        <v>#DIV/0!</v>
      </c>
      <c r="S1059" t="str">
        <f t="shared" si="100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98"/>
        <v>42088.708333333336</v>
      </c>
      <c r="K1060">
        <v>1423777043</v>
      </c>
      <c r="L1060" s="9">
        <f t="shared" si="99"/>
        <v>42047.609293981484</v>
      </c>
      <c r="M1060" t="b">
        <v>0</v>
      </c>
      <c r="N1060">
        <v>0</v>
      </c>
      <c r="O1060" t="b">
        <v>0</v>
      </c>
      <c r="P1060" t="s">
        <v>8281</v>
      </c>
      <c r="Q1060">
        <f t="shared" si="96"/>
        <v>0</v>
      </c>
      <c r="R1060" t="e">
        <f t="shared" si="97"/>
        <v>#DIV/0!</v>
      </c>
      <c r="S1060" t="str">
        <f t="shared" si="100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98"/>
        <v>42076.456666666672</v>
      </c>
      <c r="K1061">
        <v>1423681056</v>
      </c>
      <c r="L1061" s="9">
        <f t="shared" si="99"/>
        <v>42046.498333333337</v>
      </c>
      <c r="M1061" t="b">
        <v>0</v>
      </c>
      <c r="N1061">
        <v>0</v>
      </c>
      <c r="O1061" t="b">
        <v>0</v>
      </c>
      <c r="P1061" t="s">
        <v>8281</v>
      </c>
      <c r="Q1061">
        <f t="shared" si="96"/>
        <v>0</v>
      </c>
      <c r="R1061" t="e">
        <f t="shared" si="97"/>
        <v>#DIV/0!</v>
      </c>
      <c r="S1061" t="str">
        <f t="shared" si="100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98"/>
        <v>42109.621446759258</v>
      </c>
      <c r="K1062">
        <v>1426542893</v>
      </c>
      <c r="L1062" s="9">
        <f t="shared" si="99"/>
        <v>42079.621446759258</v>
      </c>
      <c r="M1062" t="b">
        <v>0</v>
      </c>
      <c r="N1062">
        <v>1</v>
      </c>
      <c r="O1062" t="b">
        <v>0</v>
      </c>
      <c r="P1062" t="s">
        <v>8281</v>
      </c>
      <c r="Q1062">
        <f t="shared" si="96"/>
        <v>1</v>
      </c>
      <c r="R1062">
        <f t="shared" si="97"/>
        <v>50</v>
      </c>
      <c r="S1062" t="str">
        <f t="shared" si="100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98"/>
        <v>42491.750000000007</v>
      </c>
      <c r="K1063">
        <v>1456987108</v>
      </c>
      <c r="L1063" s="9">
        <f t="shared" si="99"/>
        <v>42431.9850462963</v>
      </c>
      <c r="M1063" t="b">
        <v>0</v>
      </c>
      <c r="N1063">
        <v>0</v>
      </c>
      <c r="O1063" t="b">
        <v>0</v>
      </c>
      <c r="P1063" t="s">
        <v>8281</v>
      </c>
      <c r="Q1063">
        <f t="shared" si="96"/>
        <v>0</v>
      </c>
      <c r="R1063" t="e">
        <f t="shared" si="97"/>
        <v>#DIV/0!</v>
      </c>
      <c r="S1063" t="str">
        <f t="shared" si="100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98"/>
        <v>42563.515520833338</v>
      </c>
      <c r="K1064">
        <v>1467746541</v>
      </c>
      <c r="L1064" s="9">
        <f t="shared" si="99"/>
        <v>42556.515520833338</v>
      </c>
      <c r="M1064" t="b">
        <v>0</v>
      </c>
      <c r="N1064">
        <v>4</v>
      </c>
      <c r="O1064" t="b">
        <v>0</v>
      </c>
      <c r="P1064" t="s">
        <v>8281</v>
      </c>
      <c r="Q1064">
        <f t="shared" si="96"/>
        <v>95</v>
      </c>
      <c r="R1064">
        <f t="shared" si="97"/>
        <v>47.5</v>
      </c>
      <c r="S1064" t="str">
        <f t="shared" si="100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98"/>
        <v>42612.73914351852</v>
      </c>
      <c r="K1065">
        <v>1470012262</v>
      </c>
      <c r="L1065" s="9">
        <f t="shared" si="99"/>
        <v>42582.73914351852</v>
      </c>
      <c r="M1065" t="b">
        <v>0</v>
      </c>
      <c r="N1065">
        <v>0</v>
      </c>
      <c r="O1065" t="b">
        <v>0</v>
      </c>
      <c r="P1065" t="s">
        <v>8281</v>
      </c>
      <c r="Q1065">
        <f t="shared" si="96"/>
        <v>0</v>
      </c>
      <c r="R1065" t="e">
        <f t="shared" si="97"/>
        <v>#DIV/0!</v>
      </c>
      <c r="S1065" t="str">
        <f t="shared" si="100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98"/>
        <v>41461.936377314814</v>
      </c>
      <c r="K1066">
        <v>1369286903</v>
      </c>
      <c r="L1066" s="9">
        <f t="shared" si="99"/>
        <v>41416.936377314814</v>
      </c>
      <c r="M1066" t="b">
        <v>0</v>
      </c>
      <c r="N1066">
        <v>123</v>
      </c>
      <c r="O1066" t="b">
        <v>0</v>
      </c>
      <c r="P1066" t="s">
        <v>8282</v>
      </c>
      <c r="Q1066">
        <f t="shared" si="96"/>
        <v>9</v>
      </c>
      <c r="R1066">
        <f t="shared" si="97"/>
        <v>65.67</v>
      </c>
      <c r="S1066" t="str">
        <f t="shared" si="100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98"/>
        <v>41689.089375000003</v>
      </c>
      <c r="K1067">
        <v>1390381722</v>
      </c>
      <c r="L1067" s="9">
        <f t="shared" si="99"/>
        <v>41661.089375000003</v>
      </c>
      <c r="M1067" t="b">
        <v>0</v>
      </c>
      <c r="N1067">
        <v>5</v>
      </c>
      <c r="O1067" t="b">
        <v>0</v>
      </c>
      <c r="P1067" t="s">
        <v>8282</v>
      </c>
      <c r="Q1067">
        <f t="shared" si="96"/>
        <v>3</v>
      </c>
      <c r="R1067">
        <f t="shared" si="97"/>
        <v>16.2</v>
      </c>
      <c r="S1067" t="str">
        <f t="shared" si="100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98"/>
        <v>41490.671087962968</v>
      </c>
      <c r="K1068">
        <v>1371769582</v>
      </c>
      <c r="L1068" s="9">
        <f t="shared" si="99"/>
        <v>41445.671087962968</v>
      </c>
      <c r="M1068" t="b">
        <v>0</v>
      </c>
      <c r="N1068">
        <v>148</v>
      </c>
      <c r="O1068" t="b">
        <v>0</v>
      </c>
      <c r="P1068" t="s">
        <v>8282</v>
      </c>
      <c r="Q1068">
        <f t="shared" si="96"/>
        <v>3</v>
      </c>
      <c r="R1068">
        <f t="shared" si="97"/>
        <v>34.130000000000003</v>
      </c>
      <c r="S1068" t="str">
        <f t="shared" si="100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98"/>
        <v>41629.564016203709</v>
      </c>
      <c r="K1069">
        <v>1385065931</v>
      </c>
      <c r="L1069" s="9">
        <f t="shared" si="99"/>
        <v>41599.564016203709</v>
      </c>
      <c r="M1069" t="b">
        <v>0</v>
      </c>
      <c r="N1069">
        <v>10</v>
      </c>
      <c r="O1069" t="b">
        <v>0</v>
      </c>
      <c r="P1069" t="s">
        <v>8282</v>
      </c>
      <c r="Q1069">
        <f t="shared" si="96"/>
        <v>26</v>
      </c>
      <c r="R1069">
        <f t="shared" si="97"/>
        <v>13</v>
      </c>
      <c r="S1069" t="str">
        <f t="shared" si="100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98"/>
        <v>42470.037777777783</v>
      </c>
      <c r="K1070">
        <v>1457686464</v>
      </c>
      <c r="L1070" s="9">
        <f t="shared" si="99"/>
        <v>42440.07944444444</v>
      </c>
      <c r="M1070" t="b">
        <v>0</v>
      </c>
      <c r="N1070">
        <v>4</v>
      </c>
      <c r="O1070" t="b">
        <v>0</v>
      </c>
      <c r="P1070" t="s">
        <v>8282</v>
      </c>
      <c r="Q1070">
        <f t="shared" si="96"/>
        <v>0</v>
      </c>
      <c r="R1070">
        <f t="shared" si="97"/>
        <v>11.25</v>
      </c>
      <c r="S1070" t="str">
        <f t="shared" si="100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98"/>
        <v>41603.979849537041</v>
      </c>
      <c r="K1071">
        <v>1382679059</v>
      </c>
      <c r="L1071" s="9">
        <f t="shared" si="99"/>
        <v>41571.93818287037</v>
      </c>
      <c r="M1071" t="b">
        <v>0</v>
      </c>
      <c r="N1071">
        <v>21</v>
      </c>
      <c r="O1071" t="b">
        <v>0</v>
      </c>
      <c r="P1071" t="s">
        <v>8282</v>
      </c>
      <c r="Q1071">
        <f t="shared" si="96"/>
        <v>39</v>
      </c>
      <c r="R1071">
        <f t="shared" si="97"/>
        <v>40.479999999999997</v>
      </c>
      <c r="S1071" t="str">
        <f t="shared" si="100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98"/>
        <v>41182.72016203704</v>
      </c>
      <c r="K1072">
        <v>1347322622</v>
      </c>
      <c r="L1072" s="9">
        <f t="shared" si="99"/>
        <v>41162.72016203704</v>
      </c>
      <c r="M1072" t="b">
        <v>0</v>
      </c>
      <c r="N1072">
        <v>2</v>
      </c>
      <c r="O1072" t="b">
        <v>0</v>
      </c>
      <c r="P1072" t="s">
        <v>8282</v>
      </c>
      <c r="Q1072">
        <f t="shared" si="96"/>
        <v>1</v>
      </c>
      <c r="R1072">
        <f t="shared" si="97"/>
        <v>35</v>
      </c>
      <c r="S1072" t="str">
        <f t="shared" si="100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98"/>
        <v>42325.503391203711</v>
      </c>
      <c r="K1073">
        <v>1445191493</v>
      </c>
      <c r="L1073" s="9">
        <f t="shared" si="99"/>
        <v>42295.461724537039</v>
      </c>
      <c r="M1073" t="b">
        <v>0</v>
      </c>
      <c r="N1073">
        <v>0</v>
      </c>
      <c r="O1073" t="b">
        <v>0</v>
      </c>
      <c r="P1073" t="s">
        <v>8282</v>
      </c>
      <c r="Q1073">
        <f t="shared" si="96"/>
        <v>0</v>
      </c>
      <c r="R1073" t="e">
        <f t="shared" si="97"/>
        <v>#DIV/0!</v>
      </c>
      <c r="S1073" t="str">
        <f t="shared" si="100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98"/>
        <v>41675.54047453704</v>
      </c>
      <c r="K1074">
        <v>1389038297</v>
      </c>
      <c r="L1074" s="9">
        <f t="shared" si="99"/>
        <v>41645.54047453704</v>
      </c>
      <c r="M1074" t="b">
        <v>0</v>
      </c>
      <c r="N1074">
        <v>4</v>
      </c>
      <c r="O1074" t="b">
        <v>0</v>
      </c>
      <c r="P1074" t="s">
        <v>8282</v>
      </c>
      <c r="Q1074">
        <f t="shared" si="96"/>
        <v>0</v>
      </c>
      <c r="R1074">
        <f t="shared" si="97"/>
        <v>12.75</v>
      </c>
      <c r="S1074" t="str">
        <f t="shared" si="100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98"/>
        <v>40832.67292824074</v>
      </c>
      <c r="K1075">
        <v>1316214541</v>
      </c>
      <c r="L1075" s="9">
        <f t="shared" si="99"/>
        <v>40802.67292824074</v>
      </c>
      <c r="M1075" t="b">
        <v>0</v>
      </c>
      <c r="N1075">
        <v>1</v>
      </c>
      <c r="O1075" t="b">
        <v>0</v>
      </c>
      <c r="P1075" t="s">
        <v>8282</v>
      </c>
      <c r="Q1075">
        <f t="shared" si="96"/>
        <v>1</v>
      </c>
      <c r="R1075">
        <f t="shared" si="97"/>
        <v>10</v>
      </c>
      <c r="S1075" t="str">
        <f t="shared" si="100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98"/>
        <v>41642.881307870375</v>
      </c>
      <c r="K1076">
        <v>1386216545</v>
      </c>
      <c r="L1076" s="9">
        <f t="shared" si="99"/>
        <v>41612.881307870375</v>
      </c>
      <c r="M1076" t="b">
        <v>0</v>
      </c>
      <c r="N1076">
        <v>30</v>
      </c>
      <c r="O1076" t="b">
        <v>0</v>
      </c>
      <c r="P1076" t="s">
        <v>8282</v>
      </c>
      <c r="Q1076">
        <f t="shared" si="96"/>
        <v>6</v>
      </c>
      <c r="R1076">
        <f t="shared" si="97"/>
        <v>113.57</v>
      </c>
      <c r="S1076" t="str">
        <f t="shared" si="100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98"/>
        <v>41035.612453703703</v>
      </c>
      <c r="K1077">
        <v>1333748516</v>
      </c>
      <c r="L1077" s="9">
        <f t="shared" si="99"/>
        <v>41005.612453703703</v>
      </c>
      <c r="M1077" t="b">
        <v>0</v>
      </c>
      <c r="N1077">
        <v>3</v>
      </c>
      <c r="O1077" t="b">
        <v>0</v>
      </c>
      <c r="P1077" t="s">
        <v>8282</v>
      </c>
      <c r="Q1077">
        <f t="shared" si="96"/>
        <v>5</v>
      </c>
      <c r="R1077">
        <f t="shared" si="97"/>
        <v>15</v>
      </c>
      <c r="S1077" t="str">
        <f t="shared" si="100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98"/>
        <v>41893.086226851854</v>
      </c>
      <c r="K1078">
        <v>1405674250</v>
      </c>
      <c r="L1078" s="9">
        <f t="shared" si="99"/>
        <v>41838.086226851854</v>
      </c>
      <c r="M1078" t="b">
        <v>0</v>
      </c>
      <c r="N1078">
        <v>975</v>
      </c>
      <c r="O1078" t="b">
        <v>0</v>
      </c>
      <c r="P1078" t="s">
        <v>8282</v>
      </c>
      <c r="Q1078">
        <f t="shared" si="96"/>
        <v>63</v>
      </c>
      <c r="R1078">
        <f t="shared" si="97"/>
        <v>48.28</v>
      </c>
      <c r="S1078" t="str">
        <f t="shared" si="100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98"/>
        <v>42382.875127314815</v>
      </c>
      <c r="K1079">
        <v>1450152011</v>
      </c>
      <c r="L1079" s="9">
        <f t="shared" si="99"/>
        <v>42352.875127314815</v>
      </c>
      <c r="M1079" t="b">
        <v>0</v>
      </c>
      <c r="N1079">
        <v>167</v>
      </c>
      <c r="O1079" t="b">
        <v>0</v>
      </c>
      <c r="P1079" t="s">
        <v>8282</v>
      </c>
      <c r="Q1079">
        <f t="shared" si="96"/>
        <v>29</v>
      </c>
      <c r="R1079">
        <f t="shared" si="97"/>
        <v>43.98</v>
      </c>
      <c r="S1079" t="str">
        <f t="shared" si="100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98"/>
        <v>40745.904178240744</v>
      </c>
      <c r="K1080">
        <v>1307421721</v>
      </c>
      <c r="L1080" s="9">
        <f t="shared" si="99"/>
        <v>40700.904178240744</v>
      </c>
      <c r="M1080" t="b">
        <v>0</v>
      </c>
      <c r="N1080">
        <v>5</v>
      </c>
      <c r="O1080" t="b">
        <v>0</v>
      </c>
      <c r="P1080" t="s">
        <v>8282</v>
      </c>
      <c r="Q1080">
        <f t="shared" si="96"/>
        <v>8</v>
      </c>
      <c r="R1080">
        <f t="shared" si="97"/>
        <v>9</v>
      </c>
      <c r="S1080" t="str">
        <f t="shared" si="100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98"/>
        <v>42504.274722222232</v>
      </c>
      <c r="K1081">
        <v>1461072936</v>
      </c>
      <c r="L1081" s="9">
        <f t="shared" si="99"/>
        <v>42479.274722222232</v>
      </c>
      <c r="M1081" t="b">
        <v>0</v>
      </c>
      <c r="N1081">
        <v>18</v>
      </c>
      <c r="O1081" t="b">
        <v>0</v>
      </c>
      <c r="P1081" t="s">
        <v>8282</v>
      </c>
      <c r="Q1081">
        <f t="shared" si="96"/>
        <v>3</v>
      </c>
      <c r="R1081">
        <f t="shared" si="97"/>
        <v>37.67</v>
      </c>
      <c r="S1081" t="str">
        <f t="shared" si="100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98"/>
        <v>41769.846446759264</v>
      </c>
      <c r="K1082">
        <v>1397186333</v>
      </c>
      <c r="L1082" s="9">
        <f t="shared" si="99"/>
        <v>41739.846446759264</v>
      </c>
      <c r="M1082" t="b">
        <v>0</v>
      </c>
      <c r="N1082">
        <v>98</v>
      </c>
      <c r="O1082" t="b">
        <v>0</v>
      </c>
      <c r="P1082" t="s">
        <v>8282</v>
      </c>
      <c r="Q1082">
        <f t="shared" si="96"/>
        <v>9</v>
      </c>
      <c r="R1082">
        <f t="shared" si="97"/>
        <v>18.579999999999998</v>
      </c>
      <c r="S1082" t="str">
        <f t="shared" si="100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98"/>
        <v>42032.635324074079</v>
      </c>
      <c r="K1083">
        <v>1419891292</v>
      </c>
      <c r="L1083" s="9">
        <f t="shared" si="99"/>
        <v>42002.635324074079</v>
      </c>
      <c r="M1083" t="b">
        <v>0</v>
      </c>
      <c r="N1083">
        <v>4</v>
      </c>
      <c r="O1083" t="b">
        <v>0</v>
      </c>
      <c r="P1083" t="s">
        <v>8282</v>
      </c>
      <c r="Q1083">
        <f t="shared" si="96"/>
        <v>0</v>
      </c>
      <c r="R1083">
        <f t="shared" si="97"/>
        <v>3</v>
      </c>
      <c r="S1083" t="str">
        <f t="shared" si="100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98"/>
        <v>41131.614444444451</v>
      </c>
      <c r="K1084">
        <v>1342043088</v>
      </c>
      <c r="L1084" s="9">
        <f t="shared" si="99"/>
        <v>41101.614444444451</v>
      </c>
      <c r="M1084" t="b">
        <v>0</v>
      </c>
      <c r="N1084">
        <v>3</v>
      </c>
      <c r="O1084" t="b">
        <v>0</v>
      </c>
      <c r="P1084" t="s">
        <v>8282</v>
      </c>
      <c r="Q1084">
        <f t="shared" si="96"/>
        <v>1</v>
      </c>
      <c r="R1084">
        <f t="shared" si="97"/>
        <v>18.670000000000002</v>
      </c>
      <c r="S1084" t="str">
        <f t="shared" si="100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98"/>
        <v>41853.3678587963</v>
      </c>
      <c r="K1085">
        <v>1401810583</v>
      </c>
      <c r="L1085" s="9">
        <f t="shared" si="99"/>
        <v>41793.3678587963</v>
      </c>
      <c r="M1085" t="b">
        <v>0</v>
      </c>
      <c r="N1085">
        <v>1</v>
      </c>
      <c r="O1085" t="b">
        <v>0</v>
      </c>
      <c r="P1085" t="s">
        <v>8282</v>
      </c>
      <c r="Q1085">
        <f t="shared" si="96"/>
        <v>1</v>
      </c>
      <c r="R1085">
        <f t="shared" si="97"/>
        <v>410</v>
      </c>
      <c r="S1085" t="str">
        <f t="shared" si="100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98"/>
        <v>41859.620416666665</v>
      </c>
      <c r="K1086">
        <v>1404942804</v>
      </c>
      <c r="L1086" s="9">
        <f t="shared" si="99"/>
        <v>41829.620416666665</v>
      </c>
      <c r="M1086" t="b">
        <v>0</v>
      </c>
      <c r="N1086">
        <v>0</v>
      </c>
      <c r="O1086" t="b">
        <v>0</v>
      </c>
      <c r="P1086" t="s">
        <v>8282</v>
      </c>
      <c r="Q1086">
        <f t="shared" si="96"/>
        <v>0</v>
      </c>
      <c r="R1086" t="e">
        <f t="shared" si="97"/>
        <v>#DIV/0!</v>
      </c>
      <c r="S1086" t="str">
        <f t="shared" si="100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98"/>
        <v>42443.337673611117</v>
      </c>
      <c r="K1087">
        <v>1455379575</v>
      </c>
      <c r="L1087" s="9">
        <f t="shared" si="99"/>
        <v>42413.379340277781</v>
      </c>
      <c r="M1087" t="b">
        <v>0</v>
      </c>
      <c r="N1087">
        <v>9</v>
      </c>
      <c r="O1087" t="b">
        <v>0</v>
      </c>
      <c r="P1087" t="s">
        <v>8282</v>
      </c>
      <c r="Q1087">
        <f t="shared" si="96"/>
        <v>3</v>
      </c>
      <c r="R1087">
        <f t="shared" si="97"/>
        <v>114</v>
      </c>
      <c r="S1087" t="str">
        <f t="shared" si="100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98"/>
        <v>41875.57512731482</v>
      </c>
      <c r="K1088">
        <v>1406321291</v>
      </c>
      <c r="L1088" s="9">
        <f t="shared" si="99"/>
        <v>41845.57512731482</v>
      </c>
      <c r="M1088" t="b">
        <v>0</v>
      </c>
      <c r="N1088">
        <v>2</v>
      </c>
      <c r="O1088" t="b">
        <v>0</v>
      </c>
      <c r="P1088" t="s">
        <v>8282</v>
      </c>
      <c r="Q1088">
        <f t="shared" si="96"/>
        <v>0</v>
      </c>
      <c r="R1088">
        <f t="shared" si="97"/>
        <v>7.5</v>
      </c>
      <c r="S1088" t="str">
        <f t="shared" si="100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98"/>
        <v>41805.422303240746</v>
      </c>
      <c r="K1089">
        <v>1400260087</v>
      </c>
      <c r="L1089" s="9">
        <f t="shared" si="99"/>
        <v>41775.422303240746</v>
      </c>
      <c r="M1089" t="b">
        <v>0</v>
      </c>
      <c r="N1089">
        <v>0</v>
      </c>
      <c r="O1089" t="b">
        <v>0</v>
      </c>
      <c r="P1089" t="s">
        <v>8282</v>
      </c>
      <c r="Q1089">
        <f t="shared" si="96"/>
        <v>0</v>
      </c>
      <c r="R1089" t="e">
        <f t="shared" si="97"/>
        <v>#DIV/0!</v>
      </c>
      <c r="S1089" t="str">
        <f t="shared" si="100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98"/>
        <v>41753.507719907408</v>
      </c>
      <c r="K1090">
        <v>1395774667</v>
      </c>
      <c r="L1090" s="9">
        <f t="shared" si="99"/>
        <v>41723.507719907408</v>
      </c>
      <c r="M1090" t="b">
        <v>0</v>
      </c>
      <c r="N1090">
        <v>147</v>
      </c>
      <c r="O1090" t="b">
        <v>0</v>
      </c>
      <c r="P1090" t="s">
        <v>8282</v>
      </c>
      <c r="Q1090">
        <f t="shared" ref="Q1090:Q1153" si="102">ROUND((E1090/D1090*100),0)</f>
        <v>14</v>
      </c>
      <c r="R1090">
        <f t="shared" ref="R1090:R1153" si="103">ROUND(E1090/N1090,2)</f>
        <v>43.42</v>
      </c>
      <c r="S1090" t="str">
        <f t="shared" si="100"/>
        <v>games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104">(((I1091/60)/60)/24)+DATE(1970,1,1)+(-7/24)</f>
        <v>42180.897858796299</v>
      </c>
      <c r="K1091">
        <v>1432701175</v>
      </c>
      <c r="L1091" s="9">
        <f t="shared" ref="L1091:L1154" si="105">(((K1091/60)/60)/24)+DATE(1970,1,1)+(-7/24)</f>
        <v>42150.897858796299</v>
      </c>
      <c r="M1091" t="b">
        <v>0</v>
      </c>
      <c r="N1091">
        <v>49</v>
      </c>
      <c r="O1091" t="b">
        <v>0</v>
      </c>
      <c r="P1091" t="s">
        <v>8282</v>
      </c>
      <c r="Q1091">
        <f t="shared" si="102"/>
        <v>8</v>
      </c>
      <c r="R1091">
        <f t="shared" si="103"/>
        <v>23.96</v>
      </c>
      <c r="S1091" t="str">
        <f t="shared" ref="S1091:S1154" si="106">LEFT(P1091,SEARCH("/",P1091,1)-1)</f>
        <v>games</v>
      </c>
      <c r="T1091" t="str">
        <f t="shared" ref="T1091:T1154" si="107">RIGHT(P1091,LEN(P1091)-SEARCH("/",P1091,1))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104"/>
        <v>42152.894131944449</v>
      </c>
      <c r="K1092">
        <v>1430281653</v>
      </c>
      <c r="L1092" s="9">
        <f t="shared" si="105"/>
        <v>42122.894131944449</v>
      </c>
      <c r="M1092" t="b">
        <v>0</v>
      </c>
      <c r="N1092">
        <v>1</v>
      </c>
      <c r="O1092" t="b">
        <v>0</v>
      </c>
      <c r="P1092" t="s">
        <v>8282</v>
      </c>
      <c r="Q1092">
        <f t="shared" si="102"/>
        <v>0</v>
      </c>
      <c r="R1092">
        <f t="shared" si="103"/>
        <v>5</v>
      </c>
      <c r="S1092" t="str">
        <f t="shared" si="106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104"/>
        <v>42470.486944444441</v>
      </c>
      <c r="K1093">
        <v>1457725272</v>
      </c>
      <c r="L1093" s="9">
        <f t="shared" si="105"/>
        <v>42440.528611111113</v>
      </c>
      <c r="M1093" t="b">
        <v>0</v>
      </c>
      <c r="N1093">
        <v>2</v>
      </c>
      <c r="O1093" t="b">
        <v>0</v>
      </c>
      <c r="P1093" t="s">
        <v>8282</v>
      </c>
      <c r="Q1093">
        <f t="shared" si="102"/>
        <v>13</v>
      </c>
      <c r="R1093">
        <f t="shared" si="103"/>
        <v>12.5</v>
      </c>
      <c r="S1093" t="str">
        <f t="shared" si="106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104"/>
        <v>41279.734236111115</v>
      </c>
      <c r="K1094">
        <v>1354840638</v>
      </c>
      <c r="L1094" s="9">
        <f t="shared" si="105"/>
        <v>41249.734236111115</v>
      </c>
      <c r="M1094" t="b">
        <v>0</v>
      </c>
      <c r="N1094">
        <v>7</v>
      </c>
      <c r="O1094" t="b">
        <v>0</v>
      </c>
      <c r="P1094" t="s">
        <v>8282</v>
      </c>
      <c r="Q1094">
        <f t="shared" si="102"/>
        <v>1</v>
      </c>
      <c r="R1094">
        <f t="shared" si="103"/>
        <v>3</v>
      </c>
      <c r="S1094" t="str">
        <f t="shared" si="106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104"/>
        <v>42411.682141203702</v>
      </c>
      <c r="K1095">
        <v>1453936937</v>
      </c>
      <c r="L1095" s="9">
        <f t="shared" si="105"/>
        <v>42396.682141203702</v>
      </c>
      <c r="M1095" t="b">
        <v>0</v>
      </c>
      <c r="N1095">
        <v>4</v>
      </c>
      <c r="O1095" t="b">
        <v>0</v>
      </c>
      <c r="P1095" t="s">
        <v>8282</v>
      </c>
      <c r="Q1095">
        <f t="shared" si="102"/>
        <v>14</v>
      </c>
      <c r="R1095">
        <f t="shared" si="103"/>
        <v>10.56</v>
      </c>
      <c r="S1095" t="str">
        <f t="shared" si="106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104"/>
        <v>40825.421678240738</v>
      </c>
      <c r="K1096">
        <v>1315588033</v>
      </c>
      <c r="L1096" s="9">
        <f t="shared" si="105"/>
        <v>40795.421678240738</v>
      </c>
      <c r="M1096" t="b">
        <v>0</v>
      </c>
      <c r="N1096">
        <v>27</v>
      </c>
      <c r="O1096" t="b">
        <v>0</v>
      </c>
      <c r="P1096" t="s">
        <v>8282</v>
      </c>
      <c r="Q1096">
        <f t="shared" si="102"/>
        <v>18</v>
      </c>
      <c r="R1096">
        <f t="shared" si="103"/>
        <v>122</v>
      </c>
      <c r="S1096" t="str">
        <f t="shared" si="106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104"/>
        <v>41516.245601851857</v>
      </c>
      <c r="K1097">
        <v>1375275220</v>
      </c>
      <c r="L1097" s="9">
        <f t="shared" si="105"/>
        <v>41486.245601851857</v>
      </c>
      <c r="M1097" t="b">
        <v>0</v>
      </c>
      <c r="N1097">
        <v>94</v>
      </c>
      <c r="O1097" t="b">
        <v>0</v>
      </c>
      <c r="P1097" t="s">
        <v>8282</v>
      </c>
      <c r="Q1097">
        <f t="shared" si="102"/>
        <v>5</v>
      </c>
      <c r="R1097">
        <f t="shared" si="103"/>
        <v>267.81</v>
      </c>
      <c r="S1097" t="str">
        <f t="shared" si="106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104"/>
        <v>41915.854166666672</v>
      </c>
      <c r="K1098">
        <v>1409747154</v>
      </c>
      <c r="L1098" s="9">
        <f t="shared" si="105"/>
        <v>41885.226319444446</v>
      </c>
      <c r="M1098" t="b">
        <v>0</v>
      </c>
      <c r="N1098">
        <v>29</v>
      </c>
      <c r="O1098" t="b">
        <v>0</v>
      </c>
      <c r="P1098" t="s">
        <v>8282</v>
      </c>
      <c r="Q1098">
        <f t="shared" si="102"/>
        <v>18</v>
      </c>
      <c r="R1098">
        <f t="shared" si="103"/>
        <v>74.209999999999994</v>
      </c>
      <c r="S1098" t="str">
        <f t="shared" si="106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104"/>
        <v>41700.500891203708</v>
      </c>
      <c r="K1099">
        <v>1390330877</v>
      </c>
      <c r="L1099" s="9">
        <f t="shared" si="105"/>
        <v>41660.500891203708</v>
      </c>
      <c r="M1099" t="b">
        <v>0</v>
      </c>
      <c r="N1099">
        <v>7</v>
      </c>
      <c r="O1099" t="b">
        <v>0</v>
      </c>
      <c r="P1099" t="s">
        <v>8282</v>
      </c>
      <c r="Q1099">
        <f t="shared" si="102"/>
        <v>0</v>
      </c>
      <c r="R1099">
        <f t="shared" si="103"/>
        <v>6.71</v>
      </c>
      <c r="S1099" t="str">
        <f t="shared" si="106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104"/>
        <v>41742.471006944448</v>
      </c>
      <c r="K1100">
        <v>1394821095</v>
      </c>
      <c r="L1100" s="9">
        <f t="shared" si="105"/>
        <v>41712.471006944448</v>
      </c>
      <c r="M1100" t="b">
        <v>0</v>
      </c>
      <c r="N1100">
        <v>22</v>
      </c>
      <c r="O1100" t="b">
        <v>0</v>
      </c>
      <c r="P1100" t="s">
        <v>8282</v>
      </c>
      <c r="Q1100">
        <f t="shared" si="102"/>
        <v>7</v>
      </c>
      <c r="R1100">
        <f t="shared" si="103"/>
        <v>81.95</v>
      </c>
      <c r="S1100" t="str">
        <f t="shared" si="106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104"/>
        <v>42137.544768518521</v>
      </c>
      <c r="K1101">
        <v>1428955468</v>
      </c>
      <c r="L1101" s="9">
        <f t="shared" si="105"/>
        <v>42107.544768518521</v>
      </c>
      <c r="M1101" t="b">
        <v>0</v>
      </c>
      <c r="N1101">
        <v>1</v>
      </c>
      <c r="O1101" t="b">
        <v>0</v>
      </c>
      <c r="P1101" t="s">
        <v>8282</v>
      </c>
      <c r="Q1101">
        <f t="shared" si="102"/>
        <v>1</v>
      </c>
      <c r="R1101">
        <f t="shared" si="103"/>
        <v>25</v>
      </c>
      <c r="S1101" t="str">
        <f t="shared" si="106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104"/>
        <v>42413.819108796299</v>
      </c>
      <c r="K1102">
        <v>1452825571</v>
      </c>
      <c r="L1102" s="9">
        <f t="shared" si="105"/>
        <v>42383.819108796299</v>
      </c>
      <c r="M1102" t="b">
        <v>0</v>
      </c>
      <c r="N1102">
        <v>10</v>
      </c>
      <c r="O1102" t="b">
        <v>0</v>
      </c>
      <c r="P1102" t="s">
        <v>8282</v>
      </c>
      <c r="Q1102">
        <f t="shared" si="102"/>
        <v>3</v>
      </c>
      <c r="R1102">
        <f t="shared" si="103"/>
        <v>10</v>
      </c>
      <c r="S1102" t="str">
        <f t="shared" si="106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104"/>
        <v>42565.466666666667</v>
      </c>
      <c r="K1103">
        <v>1466188338</v>
      </c>
      <c r="L1103" s="9">
        <f t="shared" si="105"/>
        <v>42538.480763888896</v>
      </c>
      <c r="M1103" t="b">
        <v>0</v>
      </c>
      <c r="N1103">
        <v>6</v>
      </c>
      <c r="O1103" t="b">
        <v>0</v>
      </c>
      <c r="P1103" t="s">
        <v>8282</v>
      </c>
      <c r="Q1103">
        <f t="shared" si="102"/>
        <v>0</v>
      </c>
      <c r="R1103">
        <f t="shared" si="103"/>
        <v>6.83</v>
      </c>
      <c r="S1103" t="str">
        <f t="shared" si="106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104"/>
        <v>41616.957638888889</v>
      </c>
      <c r="K1104">
        <v>1383095125</v>
      </c>
      <c r="L1104" s="9">
        <f t="shared" si="105"/>
        <v>41576.75376157408</v>
      </c>
      <c r="M1104" t="b">
        <v>0</v>
      </c>
      <c r="N1104">
        <v>24</v>
      </c>
      <c r="O1104" t="b">
        <v>0</v>
      </c>
      <c r="P1104" t="s">
        <v>8282</v>
      </c>
      <c r="Q1104">
        <f t="shared" si="102"/>
        <v>5</v>
      </c>
      <c r="R1104">
        <f t="shared" si="103"/>
        <v>17.71</v>
      </c>
      <c r="S1104" t="str">
        <f t="shared" si="106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104"/>
        <v>42538.930439814816</v>
      </c>
      <c r="K1105">
        <v>1461043190</v>
      </c>
      <c r="L1105" s="9">
        <f t="shared" si="105"/>
        <v>42478.930439814816</v>
      </c>
      <c r="M1105" t="b">
        <v>0</v>
      </c>
      <c r="N1105">
        <v>15</v>
      </c>
      <c r="O1105" t="b">
        <v>0</v>
      </c>
      <c r="P1105" t="s">
        <v>8282</v>
      </c>
      <c r="Q1105">
        <f t="shared" si="102"/>
        <v>2</v>
      </c>
      <c r="R1105">
        <f t="shared" si="103"/>
        <v>16.2</v>
      </c>
      <c r="S1105" t="str">
        <f t="shared" si="106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104"/>
        <v>41801.118298611116</v>
      </c>
      <c r="K1106">
        <v>1399888221</v>
      </c>
      <c r="L1106" s="9">
        <f t="shared" si="105"/>
        <v>41771.118298611116</v>
      </c>
      <c r="M1106" t="b">
        <v>0</v>
      </c>
      <c r="N1106">
        <v>37</v>
      </c>
      <c r="O1106" t="b">
        <v>0</v>
      </c>
      <c r="P1106" t="s">
        <v>8282</v>
      </c>
      <c r="Q1106">
        <f t="shared" si="102"/>
        <v>5</v>
      </c>
      <c r="R1106">
        <f t="shared" si="103"/>
        <v>80.3</v>
      </c>
      <c r="S1106" t="str">
        <f t="shared" si="106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104"/>
        <v>41721.802395833336</v>
      </c>
      <c r="K1107">
        <v>1393038927</v>
      </c>
      <c r="L1107" s="9">
        <f t="shared" si="105"/>
        <v>41691.8440625</v>
      </c>
      <c r="M1107" t="b">
        <v>0</v>
      </c>
      <c r="N1107">
        <v>20</v>
      </c>
      <c r="O1107" t="b">
        <v>0</v>
      </c>
      <c r="P1107" t="s">
        <v>8282</v>
      </c>
      <c r="Q1107">
        <f t="shared" si="102"/>
        <v>0</v>
      </c>
      <c r="R1107">
        <f t="shared" si="103"/>
        <v>71.55</v>
      </c>
      <c r="S1107" t="str">
        <f t="shared" si="106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104"/>
        <v>41003.407118055555</v>
      </c>
      <c r="K1108">
        <v>1330969575</v>
      </c>
      <c r="L1108" s="9">
        <f t="shared" si="105"/>
        <v>40973.448784722226</v>
      </c>
      <c r="M1108" t="b">
        <v>0</v>
      </c>
      <c r="N1108">
        <v>7</v>
      </c>
      <c r="O1108" t="b">
        <v>0</v>
      </c>
      <c r="P1108" t="s">
        <v>8282</v>
      </c>
      <c r="Q1108">
        <f t="shared" si="102"/>
        <v>41</v>
      </c>
      <c r="R1108">
        <f t="shared" si="103"/>
        <v>23.57</v>
      </c>
      <c r="S1108" t="str">
        <f t="shared" si="106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104"/>
        <v>41843.569722222222</v>
      </c>
      <c r="K1109">
        <v>1403556024</v>
      </c>
      <c r="L1109" s="9">
        <f t="shared" si="105"/>
        <v>41813.569722222222</v>
      </c>
      <c r="M1109" t="b">
        <v>0</v>
      </c>
      <c r="N1109">
        <v>0</v>
      </c>
      <c r="O1109" t="b">
        <v>0</v>
      </c>
      <c r="P1109" t="s">
        <v>8282</v>
      </c>
      <c r="Q1109">
        <f t="shared" si="102"/>
        <v>0</v>
      </c>
      <c r="R1109" t="e">
        <f t="shared" si="103"/>
        <v>#DIV/0!</v>
      </c>
      <c r="S1109" t="str">
        <f t="shared" si="106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104"/>
        <v>41012.303645833337</v>
      </c>
      <c r="K1110">
        <v>1329146235</v>
      </c>
      <c r="L1110" s="9">
        <f t="shared" si="105"/>
        <v>40952.345312500001</v>
      </c>
      <c r="M1110" t="b">
        <v>0</v>
      </c>
      <c r="N1110">
        <v>21</v>
      </c>
      <c r="O1110" t="b">
        <v>0</v>
      </c>
      <c r="P1110" t="s">
        <v>8282</v>
      </c>
      <c r="Q1110">
        <f t="shared" si="102"/>
        <v>3</v>
      </c>
      <c r="R1110">
        <f t="shared" si="103"/>
        <v>34.880000000000003</v>
      </c>
      <c r="S1110" t="str">
        <f t="shared" si="106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104"/>
        <v>42692.502199074072</v>
      </c>
      <c r="K1111">
        <v>1476900190</v>
      </c>
      <c r="L1111" s="9">
        <f t="shared" si="105"/>
        <v>42662.460532407415</v>
      </c>
      <c r="M1111" t="b">
        <v>0</v>
      </c>
      <c r="N1111">
        <v>3</v>
      </c>
      <c r="O1111" t="b">
        <v>0</v>
      </c>
      <c r="P1111" t="s">
        <v>8282</v>
      </c>
      <c r="Q1111">
        <f t="shared" si="102"/>
        <v>0</v>
      </c>
      <c r="R1111">
        <f t="shared" si="103"/>
        <v>15</v>
      </c>
      <c r="S1111" t="str">
        <f t="shared" si="106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104"/>
        <v>41250.641458333332</v>
      </c>
      <c r="K1112">
        <v>1352327022</v>
      </c>
      <c r="L1112" s="9">
        <f t="shared" si="105"/>
        <v>41220.641458333332</v>
      </c>
      <c r="M1112" t="b">
        <v>0</v>
      </c>
      <c r="N1112">
        <v>11</v>
      </c>
      <c r="O1112" t="b">
        <v>0</v>
      </c>
      <c r="P1112" t="s">
        <v>8282</v>
      </c>
      <c r="Q1112">
        <f t="shared" si="102"/>
        <v>1</v>
      </c>
      <c r="R1112">
        <f t="shared" si="103"/>
        <v>23.18</v>
      </c>
      <c r="S1112" t="str">
        <f t="shared" si="106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104"/>
        <v>42376.911921296305</v>
      </c>
      <c r="K1113">
        <v>1449636790</v>
      </c>
      <c r="L1113" s="9">
        <f t="shared" si="105"/>
        <v>42346.911921296305</v>
      </c>
      <c r="M1113" t="b">
        <v>0</v>
      </c>
      <c r="N1113">
        <v>1</v>
      </c>
      <c r="O1113" t="b">
        <v>0</v>
      </c>
      <c r="P1113" t="s">
        <v>8282</v>
      </c>
      <c r="Q1113">
        <f t="shared" si="102"/>
        <v>0</v>
      </c>
      <c r="R1113">
        <f t="shared" si="103"/>
        <v>1</v>
      </c>
      <c r="S1113" t="str">
        <f t="shared" si="106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104"/>
        <v>42023.062500000007</v>
      </c>
      <c r="K1114">
        <v>1416507211</v>
      </c>
      <c r="L1114" s="9">
        <f t="shared" si="105"/>
        <v>41963.467719907414</v>
      </c>
      <c r="M1114" t="b">
        <v>0</v>
      </c>
      <c r="N1114">
        <v>312</v>
      </c>
      <c r="O1114" t="b">
        <v>0</v>
      </c>
      <c r="P1114" t="s">
        <v>8282</v>
      </c>
      <c r="Q1114">
        <f t="shared" si="102"/>
        <v>36</v>
      </c>
      <c r="R1114">
        <f t="shared" si="103"/>
        <v>100.23</v>
      </c>
      <c r="S1114" t="str">
        <f t="shared" si="106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104"/>
        <v>41865.685416666667</v>
      </c>
      <c r="K1115">
        <v>1405466820</v>
      </c>
      <c r="L1115" s="9">
        <f t="shared" si="105"/>
        <v>41835.685416666667</v>
      </c>
      <c r="M1115" t="b">
        <v>0</v>
      </c>
      <c r="N1115">
        <v>1</v>
      </c>
      <c r="O1115" t="b">
        <v>0</v>
      </c>
      <c r="P1115" t="s">
        <v>8282</v>
      </c>
      <c r="Q1115">
        <f t="shared" si="102"/>
        <v>1</v>
      </c>
      <c r="R1115">
        <f t="shared" si="103"/>
        <v>5</v>
      </c>
      <c r="S1115" t="str">
        <f t="shared" si="106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104"/>
        <v>41556.054247685192</v>
      </c>
      <c r="K1116">
        <v>1378714687</v>
      </c>
      <c r="L1116" s="9">
        <f t="shared" si="105"/>
        <v>41526.054247685192</v>
      </c>
      <c r="M1116" t="b">
        <v>0</v>
      </c>
      <c r="N1116">
        <v>3</v>
      </c>
      <c r="O1116" t="b">
        <v>0</v>
      </c>
      <c r="P1116" t="s">
        <v>8282</v>
      </c>
      <c r="Q1116">
        <f t="shared" si="102"/>
        <v>0</v>
      </c>
      <c r="R1116">
        <f t="shared" si="103"/>
        <v>3.33</v>
      </c>
      <c r="S1116" t="str">
        <f t="shared" si="106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104"/>
        <v>42459.362210648149</v>
      </c>
      <c r="K1117">
        <v>1456764095</v>
      </c>
      <c r="L1117" s="9">
        <f t="shared" si="105"/>
        <v>42429.403877314813</v>
      </c>
      <c r="M1117" t="b">
        <v>0</v>
      </c>
      <c r="N1117">
        <v>4</v>
      </c>
      <c r="O1117" t="b">
        <v>0</v>
      </c>
      <c r="P1117" t="s">
        <v>8282</v>
      </c>
      <c r="Q1117">
        <f t="shared" si="102"/>
        <v>0</v>
      </c>
      <c r="R1117">
        <f t="shared" si="103"/>
        <v>13.25</v>
      </c>
      <c r="S1117" t="str">
        <f t="shared" si="106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104"/>
        <v>41069.555648148147</v>
      </c>
      <c r="K1118">
        <v>1334089208</v>
      </c>
      <c r="L1118" s="9">
        <f t="shared" si="105"/>
        <v>41009.555648148147</v>
      </c>
      <c r="M1118" t="b">
        <v>0</v>
      </c>
      <c r="N1118">
        <v>10</v>
      </c>
      <c r="O1118" t="b">
        <v>0</v>
      </c>
      <c r="P1118" t="s">
        <v>8282</v>
      </c>
      <c r="Q1118">
        <f t="shared" si="102"/>
        <v>0</v>
      </c>
      <c r="R1118">
        <f t="shared" si="103"/>
        <v>17.850000000000001</v>
      </c>
      <c r="S1118" t="str">
        <f t="shared" si="106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104"/>
        <v>42363.306863425933</v>
      </c>
      <c r="K1119">
        <v>1448461313</v>
      </c>
      <c r="L1119" s="9">
        <f t="shared" si="105"/>
        <v>42333.306863425933</v>
      </c>
      <c r="M1119" t="b">
        <v>0</v>
      </c>
      <c r="N1119">
        <v>8</v>
      </c>
      <c r="O1119" t="b">
        <v>0</v>
      </c>
      <c r="P1119" t="s">
        <v>8282</v>
      </c>
      <c r="Q1119">
        <f t="shared" si="102"/>
        <v>8</v>
      </c>
      <c r="R1119">
        <f t="shared" si="103"/>
        <v>10.38</v>
      </c>
      <c r="S1119" t="str">
        <f t="shared" si="106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104"/>
        <v>41733.833090277782</v>
      </c>
      <c r="K1120">
        <v>1394078379</v>
      </c>
      <c r="L1120" s="9">
        <f t="shared" si="105"/>
        <v>41703.874756944446</v>
      </c>
      <c r="M1120" t="b">
        <v>0</v>
      </c>
      <c r="N1120">
        <v>3</v>
      </c>
      <c r="O1120" t="b">
        <v>0</v>
      </c>
      <c r="P1120" t="s">
        <v>8282</v>
      </c>
      <c r="Q1120">
        <f t="shared" si="102"/>
        <v>2</v>
      </c>
      <c r="R1120">
        <f t="shared" si="103"/>
        <v>36.33</v>
      </c>
      <c r="S1120" t="str">
        <f t="shared" si="106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104"/>
        <v>41735.500740740747</v>
      </c>
      <c r="K1121">
        <v>1395687664</v>
      </c>
      <c r="L1121" s="9">
        <f t="shared" si="105"/>
        <v>41722.500740740747</v>
      </c>
      <c r="M1121" t="b">
        <v>0</v>
      </c>
      <c r="N1121">
        <v>1</v>
      </c>
      <c r="O1121" t="b">
        <v>0</v>
      </c>
      <c r="P1121" t="s">
        <v>8282</v>
      </c>
      <c r="Q1121">
        <f t="shared" si="102"/>
        <v>0</v>
      </c>
      <c r="R1121">
        <f t="shared" si="103"/>
        <v>5</v>
      </c>
      <c r="S1121" t="str">
        <f t="shared" si="106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104"/>
        <v>40844.581018518518</v>
      </c>
      <c r="K1122">
        <v>1315947400</v>
      </c>
      <c r="L1122" s="9">
        <f t="shared" si="105"/>
        <v>40799.581018518518</v>
      </c>
      <c r="M1122" t="b">
        <v>0</v>
      </c>
      <c r="N1122">
        <v>0</v>
      </c>
      <c r="O1122" t="b">
        <v>0</v>
      </c>
      <c r="P1122" t="s">
        <v>8282</v>
      </c>
      <c r="Q1122">
        <f t="shared" si="102"/>
        <v>0</v>
      </c>
      <c r="R1122" t="e">
        <f t="shared" si="103"/>
        <v>#DIV/0!</v>
      </c>
      <c r="S1122" t="str">
        <f t="shared" si="106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104"/>
        <v>42442.60087962963</v>
      </c>
      <c r="K1123">
        <v>1455315916</v>
      </c>
      <c r="L1123" s="9">
        <f t="shared" si="105"/>
        <v>42412.642546296302</v>
      </c>
      <c r="M1123" t="b">
        <v>0</v>
      </c>
      <c r="N1123">
        <v>5</v>
      </c>
      <c r="O1123" t="b">
        <v>0</v>
      </c>
      <c r="P1123" t="s">
        <v>8282</v>
      </c>
      <c r="Q1123">
        <f t="shared" si="102"/>
        <v>0</v>
      </c>
      <c r="R1123">
        <f t="shared" si="103"/>
        <v>5.8</v>
      </c>
      <c r="S1123" t="str">
        <f t="shared" si="106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104"/>
        <v>41424.412326388891</v>
      </c>
      <c r="K1124">
        <v>1368723225</v>
      </c>
      <c r="L1124" s="9">
        <f t="shared" si="105"/>
        <v>41410.412326388891</v>
      </c>
      <c r="M1124" t="b">
        <v>0</v>
      </c>
      <c r="N1124">
        <v>0</v>
      </c>
      <c r="O1124" t="b">
        <v>0</v>
      </c>
      <c r="P1124" t="s">
        <v>8282</v>
      </c>
      <c r="Q1124">
        <f t="shared" si="102"/>
        <v>0</v>
      </c>
      <c r="R1124" t="e">
        <f t="shared" si="103"/>
        <v>#DIV/0!</v>
      </c>
      <c r="S1124" t="str">
        <f t="shared" si="106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104"/>
        <v>41748.232037037036</v>
      </c>
      <c r="K1125">
        <v>1395318848</v>
      </c>
      <c r="L1125" s="9">
        <f t="shared" si="105"/>
        <v>41718.232037037036</v>
      </c>
      <c r="M1125" t="b">
        <v>0</v>
      </c>
      <c r="N1125">
        <v>3</v>
      </c>
      <c r="O1125" t="b">
        <v>0</v>
      </c>
      <c r="P1125" t="s">
        <v>8282</v>
      </c>
      <c r="Q1125">
        <f t="shared" si="102"/>
        <v>0</v>
      </c>
      <c r="R1125">
        <f t="shared" si="103"/>
        <v>3.67</v>
      </c>
      <c r="S1125" t="str">
        <f t="shared" si="106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104"/>
        <v>42124.375590277785</v>
      </c>
      <c r="K1126">
        <v>1427817651</v>
      </c>
      <c r="L1126" s="9">
        <f t="shared" si="105"/>
        <v>42094.375590277785</v>
      </c>
      <c r="M1126" t="b">
        <v>0</v>
      </c>
      <c r="N1126">
        <v>7</v>
      </c>
      <c r="O1126" t="b">
        <v>0</v>
      </c>
      <c r="P1126" t="s">
        <v>8283</v>
      </c>
      <c r="Q1126">
        <f t="shared" si="102"/>
        <v>0</v>
      </c>
      <c r="R1126">
        <f t="shared" si="103"/>
        <v>60.71</v>
      </c>
      <c r="S1126" t="str">
        <f t="shared" si="106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104"/>
        <v>42272.33252314815</v>
      </c>
      <c r="K1127">
        <v>1438009130</v>
      </c>
      <c r="L1127" s="9">
        <f t="shared" si="105"/>
        <v>42212.33252314815</v>
      </c>
      <c r="M1127" t="b">
        <v>0</v>
      </c>
      <c r="N1127">
        <v>0</v>
      </c>
      <c r="O1127" t="b">
        <v>0</v>
      </c>
      <c r="P1127" t="s">
        <v>8283</v>
      </c>
      <c r="Q1127">
        <f t="shared" si="102"/>
        <v>0</v>
      </c>
      <c r="R1127" t="e">
        <f t="shared" si="103"/>
        <v>#DIV/0!</v>
      </c>
      <c r="S1127" t="str">
        <f t="shared" si="106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104"/>
        <v>42565.035810185182</v>
      </c>
      <c r="K1128">
        <v>1465890694</v>
      </c>
      <c r="L1128" s="9">
        <f t="shared" si="105"/>
        <v>42535.035810185182</v>
      </c>
      <c r="M1128" t="b">
        <v>0</v>
      </c>
      <c r="N1128">
        <v>2</v>
      </c>
      <c r="O1128" t="b">
        <v>0</v>
      </c>
      <c r="P1128" t="s">
        <v>8283</v>
      </c>
      <c r="Q1128">
        <f t="shared" si="102"/>
        <v>1</v>
      </c>
      <c r="R1128">
        <f t="shared" si="103"/>
        <v>5</v>
      </c>
      <c r="S1128" t="str">
        <f t="shared" si="106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104"/>
        <v>41957.604166666664</v>
      </c>
      <c r="K1129">
        <v>1413318600</v>
      </c>
      <c r="L1129" s="9">
        <f t="shared" si="105"/>
        <v>41926.5625</v>
      </c>
      <c r="M1129" t="b">
        <v>0</v>
      </c>
      <c r="N1129">
        <v>23</v>
      </c>
      <c r="O1129" t="b">
        <v>0</v>
      </c>
      <c r="P1129" t="s">
        <v>8283</v>
      </c>
      <c r="Q1129">
        <f t="shared" si="102"/>
        <v>2</v>
      </c>
      <c r="R1129">
        <f t="shared" si="103"/>
        <v>25.43</v>
      </c>
      <c r="S1129" t="str">
        <f t="shared" si="106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104"/>
        <v>41858.357835648152</v>
      </c>
      <c r="K1130">
        <v>1404833717</v>
      </c>
      <c r="L1130" s="9">
        <f t="shared" si="105"/>
        <v>41828.357835648152</v>
      </c>
      <c r="M1130" t="b">
        <v>0</v>
      </c>
      <c r="N1130">
        <v>1</v>
      </c>
      <c r="O1130" t="b">
        <v>0</v>
      </c>
      <c r="P1130" t="s">
        <v>8283</v>
      </c>
      <c r="Q1130">
        <f t="shared" si="102"/>
        <v>0</v>
      </c>
      <c r="R1130">
        <f t="shared" si="103"/>
        <v>1</v>
      </c>
      <c r="S1130" t="str">
        <f t="shared" si="106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104"/>
        <v>42525.973298611112</v>
      </c>
      <c r="K1131">
        <v>1462515693</v>
      </c>
      <c r="L1131" s="9">
        <f t="shared" si="105"/>
        <v>42495.973298611112</v>
      </c>
      <c r="M1131" t="b">
        <v>0</v>
      </c>
      <c r="N1131">
        <v>2</v>
      </c>
      <c r="O1131" t="b">
        <v>0</v>
      </c>
      <c r="P1131" t="s">
        <v>8283</v>
      </c>
      <c r="Q1131">
        <f t="shared" si="102"/>
        <v>0</v>
      </c>
      <c r="R1131">
        <f t="shared" si="103"/>
        <v>10.5</v>
      </c>
      <c r="S1131" t="str">
        <f t="shared" si="106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104"/>
        <v>41968.746527777781</v>
      </c>
      <c r="K1132">
        <v>1411775700</v>
      </c>
      <c r="L1132" s="9">
        <f t="shared" si="105"/>
        <v>41908.704861111117</v>
      </c>
      <c r="M1132" t="b">
        <v>0</v>
      </c>
      <c r="N1132">
        <v>3</v>
      </c>
      <c r="O1132" t="b">
        <v>0</v>
      </c>
      <c r="P1132" t="s">
        <v>8283</v>
      </c>
      <c r="Q1132">
        <f t="shared" si="102"/>
        <v>0</v>
      </c>
      <c r="R1132">
        <f t="shared" si="103"/>
        <v>3.67</v>
      </c>
      <c r="S1132" t="str">
        <f t="shared" si="106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104"/>
        <v>42362.616527777784</v>
      </c>
      <c r="K1133">
        <v>1448401668</v>
      </c>
      <c r="L1133" s="9">
        <f t="shared" si="105"/>
        <v>42332.616527777784</v>
      </c>
      <c r="M1133" t="b">
        <v>0</v>
      </c>
      <c r="N1133">
        <v>0</v>
      </c>
      <c r="O1133" t="b">
        <v>0</v>
      </c>
      <c r="P1133" t="s">
        <v>8283</v>
      </c>
      <c r="Q1133">
        <f t="shared" si="102"/>
        <v>0</v>
      </c>
      <c r="R1133" t="e">
        <f t="shared" si="103"/>
        <v>#DIV/0!</v>
      </c>
      <c r="S1133" t="str">
        <f t="shared" si="106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104"/>
        <v>42735.823738425934</v>
      </c>
      <c r="K1134">
        <v>1480646771</v>
      </c>
      <c r="L1134" s="9">
        <f t="shared" si="105"/>
        <v>42705.823738425934</v>
      </c>
      <c r="M1134" t="b">
        <v>0</v>
      </c>
      <c r="N1134">
        <v>13</v>
      </c>
      <c r="O1134" t="b">
        <v>0</v>
      </c>
      <c r="P1134" t="s">
        <v>8283</v>
      </c>
      <c r="Q1134">
        <f t="shared" si="102"/>
        <v>14</v>
      </c>
      <c r="R1134">
        <f t="shared" si="103"/>
        <v>110.62</v>
      </c>
      <c r="S1134" t="str">
        <f t="shared" si="106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104"/>
        <v>41851.115520833337</v>
      </c>
      <c r="K1135">
        <v>1404207981</v>
      </c>
      <c r="L1135" s="9">
        <f t="shared" si="105"/>
        <v>41821.115520833337</v>
      </c>
      <c r="M1135" t="b">
        <v>0</v>
      </c>
      <c r="N1135">
        <v>1</v>
      </c>
      <c r="O1135" t="b">
        <v>0</v>
      </c>
      <c r="P1135" t="s">
        <v>8283</v>
      </c>
      <c r="Q1135">
        <f t="shared" si="102"/>
        <v>1</v>
      </c>
      <c r="R1135">
        <f t="shared" si="103"/>
        <v>20</v>
      </c>
      <c r="S1135" t="str">
        <f t="shared" si="106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104"/>
        <v>41971.897916666669</v>
      </c>
      <c r="K1136">
        <v>1416034228</v>
      </c>
      <c r="L1136" s="9">
        <f t="shared" si="105"/>
        <v>41957.993379629632</v>
      </c>
      <c r="M1136" t="b">
        <v>0</v>
      </c>
      <c r="N1136">
        <v>1</v>
      </c>
      <c r="O1136" t="b">
        <v>0</v>
      </c>
      <c r="P1136" t="s">
        <v>8283</v>
      </c>
      <c r="Q1136">
        <f t="shared" si="102"/>
        <v>0</v>
      </c>
      <c r="R1136">
        <f t="shared" si="103"/>
        <v>1</v>
      </c>
      <c r="S1136" t="str">
        <f t="shared" si="106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104"/>
        <v>42588.697847222218</v>
      </c>
      <c r="K1137">
        <v>1467935094</v>
      </c>
      <c r="L1137" s="9">
        <f t="shared" si="105"/>
        <v>42558.697847222218</v>
      </c>
      <c r="M1137" t="b">
        <v>0</v>
      </c>
      <c r="N1137">
        <v>1</v>
      </c>
      <c r="O1137" t="b">
        <v>0</v>
      </c>
      <c r="P1137" t="s">
        <v>8283</v>
      </c>
      <c r="Q1137">
        <f t="shared" si="102"/>
        <v>5</v>
      </c>
      <c r="R1137">
        <f t="shared" si="103"/>
        <v>50</v>
      </c>
      <c r="S1137" t="str">
        <f t="shared" si="106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104"/>
        <v>42357.379965277774</v>
      </c>
      <c r="K1138">
        <v>1447949229</v>
      </c>
      <c r="L1138" s="9">
        <f t="shared" si="105"/>
        <v>42327.379965277774</v>
      </c>
      <c r="M1138" t="b">
        <v>0</v>
      </c>
      <c r="N1138">
        <v>6</v>
      </c>
      <c r="O1138" t="b">
        <v>0</v>
      </c>
      <c r="P1138" t="s">
        <v>8283</v>
      </c>
      <c r="Q1138">
        <f t="shared" si="102"/>
        <v>6</v>
      </c>
      <c r="R1138">
        <f t="shared" si="103"/>
        <v>45</v>
      </c>
      <c r="S1138" t="str">
        <f t="shared" si="106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104"/>
        <v>42483.528020833335</v>
      </c>
      <c r="K1139">
        <v>1458848421</v>
      </c>
      <c r="L1139" s="9">
        <f t="shared" si="105"/>
        <v>42453.528020833335</v>
      </c>
      <c r="M1139" t="b">
        <v>0</v>
      </c>
      <c r="N1139">
        <v>39</v>
      </c>
      <c r="O1139" t="b">
        <v>0</v>
      </c>
      <c r="P1139" t="s">
        <v>8283</v>
      </c>
      <c r="Q1139">
        <f t="shared" si="102"/>
        <v>40</v>
      </c>
      <c r="R1139">
        <f t="shared" si="103"/>
        <v>253.21</v>
      </c>
      <c r="S1139" t="str">
        <f t="shared" si="106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104"/>
        <v>42756.614942129636</v>
      </c>
      <c r="K1140">
        <v>1483307131</v>
      </c>
      <c r="L1140" s="9">
        <f t="shared" si="105"/>
        <v>42736.614942129636</v>
      </c>
      <c r="M1140" t="b">
        <v>0</v>
      </c>
      <c r="N1140">
        <v>4</v>
      </c>
      <c r="O1140" t="b">
        <v>0</v>
      </c>
      <c r="P1140" t="s">
        <v>8283</v>
      </c>
      <c r="Q1140">
        <f t="shared" si="102"/>
        <v>0</v>
      </c>
      <c r="R1140">
        <f t="shared" si="103"/>
        <v>31.25</v>
      </c>
      <c r="S1140" t="str">
        <f t="shared" si="106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104"/>
        <v>42005.055856481478</v>
      </c>
      <c r="K1141">
        <v>1417508426</v>
      </c>
      <c r="L1141" s="9">
        <f t="shared" si="105"/>
        <v>41975.055856481478</v>
      </c>
      <c r="M1141" t="b">
        <v>0</v>
      </c>
      <c r="N1141">
        <v>1</v>
      </c>
      <c r="O1141" t="b">
        <v>0</v>
      </c>
      <c r="P1141" t="s">
        <v>8283</v>
      </c>
      <c r="Q1141">
        <f t="shared" si="102"/>
        <v>0</v>
      </c>
      <c r="R1141">
        <f t="shared" si="103"/>
        <v>5</v>
      </c>
      <c r="S1141" t="str">
        <f t="shared" si="106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104"/>
        <v>42222.170381944445</v>
      </c>
      <c r="K1142">
        <v>1436267121</v>
      </c>
      <c r="L1142" s="9">
        <f t="shared" si="105"/>
        <v>42192.170381944445</v>
      </c>
      <c r="M1142" t="b">
        <v>0</v>
      </c>
      <c r="N1142">
        <v>0</v>
      </c>
      <c r="O1142" t="b">
        <v>0</v>
      </c>
      <c r="P1142" t="s">
        <v>8283</v>
      </c>
      <c r="Q1142">
        <f t="shared" si="102"/>
        <v>0</v>
      </c>
      <c r="R1142" t="e">
        <f t="shared" si="103"/>
        <v>#DIV/0!</v>
      </c>
      <c r="S1142" t="str">
        <f t="shared" si="106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104"/>
        <v>42194.407986111117</v>
      </c>
      <c r="K1143">
        <v>1433868450</v>
      </c>
      <c r="L1143" s="9">
        <f t="shared" si="105"/>
        <v>42164.407986111117</v>
      </c>
      <c r="M1143" t="b">
        <v>0</v>
      </c>
      <c r="N1143">
        <v>0</v>
      </c>
      <c r="O1143" t="b">
        <v>0</v>
      </c>
      <c r="P1143" t="s">
        <v>8283</v>
      </c>
      <c r="Q1143">
        <f t="shared" si="102"/>
        <v>0</v>
      </c>
      <c r="R1143" t="e">
        <f t="shared" si="103"/>
        <v>#DIV/0!</v>
      </c>
      <c r="S1143" t="str">
        <f t="shared" si="106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104"/>
        <v>42051.71443287038</v>
      </c>
      <c r="K1144">
        <v>1421539727</v>
      </c>
      <c r="L1144" s="9">
        <f t="shared" si="105"/>
        <v>42021.71443287038</v>
      </c>
      <c r="M1144" t="b">
        <v>0</v>
      </c>
      <c r="N1144">
        <v>0</v>
      </c>
      <c r="O1144" t="b">
        <v>0</v>
      </c>
      <c r="P1144" t="s">
        <v>8283</v>
      </c>
      <c r="Q1144">
        <f t="shared" si="102"/>
        <v>0</v>
      </c>
      <c r="R1144" t="e">
        <f t="shared" si="103"/>
        <v>#DIV/0!</v>
      </c>
      <c r="S1144" t="str">
        <f t="shared" si="106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104"/>
        <v>42354.901921296296</v>
      </c>
      <c r="K1145">
        <v>1447735126</v>
      </c>
      <c r="L1145" s="9">
        <f t="shared" si="105"/>
        <v>42324.901921296296</v>
      </c>
      <c r="M1145" t="b">
        <v>0</v>
      </c>
      <c r="N1145">
        <v>8</v>
      </c>
      <c r="O1145" t="b">
        <v>0</v>
      </c>
      <c r="P1145" t="s">
        <v>8283</v>
      </c>
      <c r="Q1145">
        <f t="shared" si="102"/>
        <v>0</v>
      </c>
      <c r="R1145">
        <f t="shared" si="103"/>
        <v>23.25</v>
      </c>
      <c r="S1145" t="str">
        <f t="shared" si="106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104"/>
        <v>42122.890277777777</v>
      </c>
      <c r="K1146">
        <v>1427689320</v>
      </c>
      <c r="L1146" s="9">
        <f t="shared" si="105"/>
        <v>42092.890277777777</v>
      </c>
      <c r="M1146" t="b">
        <v>0</v>
      </c>
      <c r="N1146">
        <v>0</v>
      </c>
      <c r="O1146" t="b">
        <v>0</v>
      </c>
      <c r="P1146" t="s">
        <v>8284</v>
      </c>
      <c r="Q1146">
        <f t="shared" si="102"/>
        <v>0</v>
      </c>
      <c r="R1146" t="e">
        <f t="shared" si="103"/>
        <v>#DIV/0!</v>
      </c>
      <c r="S1146" t="str">
        <f t="shared" si="106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104"/>
        <v>41914.455925925933</v>
      </c>
      <c r="K1147">
        <v>1407088592</v>
      </c>
      <c r="L1147" s="9">
        <f t="shared" si="105"/>
        <v>41854.455925925933</v>
      </c>
      <c r="M1147" t="b">
        <v>0</v>
      </c>
      <c r="N1147">
        <v>1</v>
      </c>
      <c r="O1147" t="b">
        <v>0</v>
      </c>
      <c r="P1147" t="s">
        <v>8284</v>
      </c>
      <c r="Q1147">
        <f t="shared" si="102"/>
        <v>0</v>
      </c>
      <c r="R1147">
        <f t="shared" si="103"/>
        <v>100</v>
      </c>
      <c r="S1147" t="str">
        <f t="shared" si="106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104"/>
        <v>41761.661724537036</v>
      </c>
      <c r="K1148">
        <v>1395787973</v>
      </c>
      <c r="L1148" s="9">
        <f t="shared" si="105"/>
        <v>41723.661724537036</v>
      </c>
      <c r="M1148" t="b">
        <v>0</v>
      </c>
      <c r="N1148">
        <v>12</v>
      </c>
      <c r="O1148" t="b">
        <v>0</v>
      </c>
      <c r="P1148" t="s">
        <v>8284</v>
      </c>
      <c r="Q1148">
        <f t="shared" si="102"/>
        <v>9</v>
      </c>
      <c r="R1148">
        <f t="shared" si="103"/>
        <v>44.17</v>
      </c>
      <c r="S1148" t="str">
        <f t="shared" si="106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104"/>
        <v>41931.6803587963</v>
      </c>
      <c r="K1149">
        <v>1408576783</v>
      </c>
      <c r="L1149" s="9">
        <f t="shared" si="105"/>
        <v>41871.6803587963</v>
      </c>
      <c r="M1149" t="b">
        <v>0</v>
      </c>
      <c r="N1149">
        <v>0</v>
      </c>
      <c r="O1149" t="b">
        <v>0</v>
      </c>
      <c r="P1149" t="s">
        <v>8284</v>
      </c>
      <c r="Q1149">
        <f t="shared" si="102"/>
        <v>0</v>
      </c>
      <c r="R1149" t="e">
        <f t="shared" si="103"/>
        <v>#DIV/0!</v>
      </c>
      <c r="S1149" t="str">
        <f t="shared" si="106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104"/>
        <v>42704.921076388891</v>
      </c>
      <c r="K1150">
        <v>1477973181</v>
      </c>
      <c r="L1150" s="9">
        <f t="shared" si="105"/>
        <v>42674.87940972222</v>
      </c>
      <c r="M1150" t="b">
        <v>0</v>
      </c>
      <c r="N1150">
        <v>3</v>
      </c>
      <c r="O1150" t="b">
        <v>0</v>
      </c>
      <c r="P1150" t="s">
        <v>8284</v>
      </c>
      <c r="Q1150">
        <f t="shared" si="102"/>
        <v>0</v>
      </c>
      <c r="R1150">
        <f t="shared" si="103"/>
        <v>24.33</v>
      </c>
      <c r="S1150" t="str">
        <f t="shared" si="106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104"/>
        <v>42537.418587962966</v>
      </c>
      <c r="K1151">
        <v>1463504566</v>
      </c>
      <c r="L1151" s="9">
        <f t="shared" si="105"/>
        <v>42507.418587962966</v>
      </c>
      <c r="M1151" t="b">
        <v>0</v>
      </c>
      <c r="N1151">
        <v>2</v>
      </c>
      <c r="O1151" t="b">
        <v>0</v>
      </c>
      <c r="P1151" t="s">
        <v>8284</v>
      </c>
      <c r="Q1151">
        <f t="shared" si="102"/>
        <v>0</v>
      </c>
      <c r="R1151">
        <f t="shared" si="103"/>
        <v>37.5</v>
      </c>
      <c r="S1151" t="str">
        <f t="shared" si="106"/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104"/>
        <v>42377.662905092591</v>
      </c>
      <c r="K1152">
        <v>1447109675</v>
      </c>
      <c r="L1152" s="9">
        <f t="shared" si="105"/>
        <v>42317.662905092591</v>
      </c>
      <c r="M1152" t="b">
        <v>0</v>
      </c>
      <c r="N1152">
        <v>6</v>
      </c>
      <c r="O1152" t="b">
        <v>0</v>
      </c>
      <c r="P1152" t="s">
        <v>8284</v>
      </c>
      <c r="Q1152">
        <f t="shared" si="102"/>
        <v>10</v>
      </c>
      <c r="R1152">
        <f t="shared" si="103"/>
        <v>42</v>
      </c>
      <c r="S1152" t="str">
        <f t="shared" si="106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104"/>
        <v>42253.810914351852</v>
      </c>
      <c r="K1153">
        <v>1439000863</v>
      </c>
      <c r="L1153" s="9">
        <f t="shared" si="105"/>
        <v>42223.810914351852</v>
      </c>
      <c r="M1153" t="b">
        <v>0</v>
      </c>
      <c r="N1153">
        <v>0</v>
      </c>
      <c r="O1153" t="b">
        <v>0</v>
      </c>
      <c r="P1153" t="s">
        <v>8284</v>
      </c>
      <c r="Q1153">
        <f t="shared" si="102"/>
        <v>0</v>
      </c>
      <c r="R1153" t="e">
        <f t="shared" si="103"/>
        <v>#DIV/0!</v>
      </c>
      <c r="S1153" t="str">
        <f t="shared" si="106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104"/>
        <v>42139.417962962965</v>
      </c>
      <c r="K1154">
        <v>1429117312</v>
      </c>
      <c r="L1154" s="9">
        <f t="shared" si="105"/>
        <v>42109.417962962965</v>
      </c>
      <c r="M1154" t="b">
        <v>0</v>
      </c>
      <c r="N1154">
        <v>15</v>
      </c>
      <c r="O1154" t="b">
        <v>0</v>
      </c>
      <c r="P1154" t="s">
        <v>8284</v>
      </c>
      <c r="Q1154">
        <f t="shared" ref="Q1154:Q1217" si="108">ROUND((E1154/D1154*100),0)</f>
        <v>6</v>
      </c>
      <c r="R1154">
        <f t="shared" ref="R1154:R1217" si="109">ROUND(E1154/N1154,2)</f>
        <v>60.73</v>
      </c>
      <c r="S1154" t="str">
        <f t="shared" si="106"/>
        <v>food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110">(((I1155/60)/60)/24)+DATE(1970,1,1)+(-7/24)</f>
        <v>42173.422511574077</v>
      </c>
      <c r="K1155">
        <v>1432055305</v>
      </c>
      <c r="L1155" s="9">
        <f t="shared" ref="L1155:L1218" si="111">(((K1155/60)/60)/24)+DATE(1970,1,1)+(-7/24)</f>
        <v>42143.422511574077</v>
      </c>
      <c r="M1155" t="b">
        <v>0</v>
      </c>
      <c r="N1155">
        <v>1</v>
      </c>
      <c r="O1155" t="b">
        <v>0</v>
      </c>
      <c r="P1155" t="s">
        <v>8284</v>
      </c>
      <c r="Q1155">
        <f t="shared" si="108"/>
        <v>1</v>
      </c>
      <c r="R1155">
        <f t="shared" si="109"/>
        <v>50</v>
      </c>
      <c r="S1155" t="str">
        <f t="shared" ref="S1155:S1218" si="112">LEFT(P1155,SEARCH("/",P1155,1)-1)</f>
        <v>food</v>
      </c>
      <c r="T1155" t="str">
        <f t="shared" ref="T1155:T1218" si="113">RIGHT(P1155,LEN(P1155)-SEARCH("/",P1155,1))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110"/>
        <v>42252.817199074074</v>
      </c>
      <c r="K1156">
        <v>1438915006</v>
      </c>
      <c r="L1156" s="9">
        <f t="shared" si="111"/>
        <v>42222.817199074074</v>
      </c>
      <c r="M1156" t="b">
        <v>0</v>
      </c>
      <c r="N1156">
        <v>3</v>
      </c>
      <c r="O1156" t="b">
        <v>0</v>
      </c>
      <c r="P1156" t="s">
        <v>8284</v>
      </c>
      <c r="Q1156">
        <f t="shared" si="108"/>
        <v>7</v>
      </c>
      <c r="R1156">
        <f t="shared" si="109"/>
        <v>108.33</v>
      </c>
      <c r="S1156" t="str">
        <f t="shared" si="112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110"/>
        <v>41865.472314814819</v>
      </c>
      <c r="K1157">
        <v>1405448408</v>
      </c>
      <c r="L1157" s="9">
        <f t="shared" si="111"/>
        <v>41835.472314814819</v>
      </c>
      <c r="M1157" t="b">
        <v>0</v>
      </c>
      <c r="N1157">
        <v>8</v>
      </c>
      <c r="O1157" t="b">
        <v>0</v>
      </c>
      <c r="P1157" t="s">
        <v>8284</v>
      </c>
      <c r="Q1157">
        <f t="shared" si="108"/>
        <v>1</v>
      </c>
      <c r="R1157">
        <f t="shared" si="109"/>
        <v>23.5</v>
      </c>
      <c r="S1157" t="str">
        <f t="shared" si="112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110"/>
        <v>42058.779652777775</v>
      </c>
      <c r="K1158">
        <v>1422150162</v>
      </c>
      <c r="L1158" s="9">
        <f t="shared" si="111"/>
        <v>42028.779652777775</v>
      </c>
      <c r="M1158" t="b">
        <v>0</v>
      </c>
      <c r="N1158">
        <v>0</v>
      </c>
      <c r="O1158" t="b">
        <v>0</v>
      </c>
      <c r="P1158" t="s">
        <v>8284</v>
      </c>
      <c r="Q1158">
        <f t="shared" si="108"/>
        <v>0</v>
      </c>
      <c r="R1158" t="e">
        <f t="shared" si="109"/>
        <v>#DIV/0!</v>
      </c>
      <c r="S1158" t="str">
        <f t="shared" si="112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110"/>
        <v>41978.378240740749</v>
      </c>
      <c r="K1159">
        <v>1412607880</v>
      </c>
      <c r="L1159" s="9">
        <f t="shared" si="111"/>
        <v>41918.336574074077</v>
      </c>
      <c r="M1159" t="b">
        <v>0</v>
      </c>
      <c r="N1159">
        <v>3</v>
      </c>
      <c r="O1159" t="b">
        <v>0</v>
      </c>
      <c r="P1159" t="s">
        <v>8284</v>
      </c>
      <c r="Q1159">
        <f t="shared" si="108"/>
        <v>2</v>
      </c>
      <c r="R1159">
        <f t="shared" si="109"/>
        <v>50.33</v>
      </c>
      <c r="S1159" t="str">
        <f t="shared" si="112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110"/>
        <v>41981.800092592595</v>
      </c>
      <c r="K1160">
        <v>1415499128</v>
      </c>
      <c r="L1160" s="9">
        <f t="shared" si="111"/>
        <v>41951.800092592595</v>
      </c>
      <c r="M1160" t="b">
        <v>0</v>
      </c>
      <c r="N1160">
        <v>3</v>
      </c>
      <c r="O1160" t="b">
        <v>0</v>
      </c>
      <c r="P1160" t="s">
        <v>8284</v>
      </c>
      <c r="Q1160">
        <f t="shared" si="108"/>
        <v>0</v>
      </c>
      <c r="R1160">
        <f t="shared" si="109"/>
        <v>11.67</v>
      </c>
      <c r="S1160" t="str">
        <f t="shared" si="112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110"/>
        <v>42185.364583333336</v>
      </c>
      <c r="K1161">
        <v>1433006765</v>
      </c>
      <c r="L1161" s="9">
        <f t="shared" si="111"/>
        <v>42154.434780092597</v>
      </c>
      <c r="M1161" t="b">
        <v>0</v>
      </c>
      <c r="N1161">
        <v>0</v>
      </c>
      <c r="O1161" t="b">
        <v>0</v>
      </c>
      <c r="P1161" t="s">
        <v>8284</v>
      </c>
      <c r="Q1161">
        <f t="shared" si="108"/>
        <v>0</v>
      </c>
      <c r="R1161" t="e">
        <f t="shared" si="109"/>
        <v>#DIV/0!</v>
      </c>
      <c r="S1161" t="str">
        <f t="shared" si="112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110"/>
        <v>42090.821597222232</v>
      </c>
      <c r="K1162">
        <v>1424922186</v>
      </c>
      <c r="L1162" s="9">
        <f t="shared" si="111"/>
        <v>42060.863263888888</v>
      </c>
      <c r="M1162" t="b">
        <v>0</v>
      </c>
      <c r="N1162">
        <v>19</v>
      </c>
      <c r="O1162" t="b">
        <v>0</v>
      </c>
      <c r="P1162" t="s">
        <v>8284</v>
      </c>
      <c r="Q1162">
        <f t="shared" si="108"/>
        <v>4</v>
      </c>
      <c r="R1162">
        <f t="shared" si="109"/>
        <v>60.79</v>
      </c>
      <c r="S1162" t="str">
        <f t="shared" si="112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110"/>
        <v>42143.337835648148</v>
      </c>
      <c r="K1163">
        <v>1430233589</v>
      </c>
      <c r="L1163" s="9">
        <f t="shared" si="111"/>
        <v>42122.337835648148</v>
      </c>
      <c r="M1163" t="b">
        <v>0</v>
      </c>
      <c r="N1163">
        <v>0</v>
      </c>
      <c r="O1163" t="b">
        <v>0</v>
      </c>
      <c r="P1163" t="s">
        <v>8284</v>
      </c>
      <c r="Q1163">
        <f t="shared" si="108"/>
        <v>0</v>
      </c>
      <c r="R1163" t="e">
        <f t="shared" si="109"/>
        <v>#DIV/0!</v>
      </c>
      <c r="S1163" t="str">
        <f t="shared" si="112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110"/>
        <v>41907.391944444447</v>
      </c>
      <c r="K1164">
        <v>1408983864</v>
      </c>
      <c r="L1164" s="9">
        <f t="shared" si="111"/>
        <v>41876.391944444447</v>
      </c>
      <c r="M1164" t="b">
        <v>0</v>
      </c>
      <c r="N1164">
        <v>2</v>
      </c>
      <c r="O1164" t="b">
        <v>0</v>
      </c>
      <c r="P1164" t="s">
        <v>8284</v>
      </c>
      <c r="Q1164">
        <f t="shared" si="108"/>
        <v>0</v>
      </c>
      <c r="R1164">
        <f t="shared" si="109"/>
        <v>17.5</v>
      </c>
      <c r="S1164" t="str">
        <f t="shared" si="112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110"/>
        <v>41860.431944444448</v>
      </c>
      <c r="K1165">
        <v>1405012920</v>
      </c>
      <c r="L1165" s="9">
        <f t="shared" si="111"/>
        <v>41830.431944444448</v>
      </c>
      <c r="M1165" t="b">
        <v>0</v>
      </c>
      <c r="N1165">
        <v>0</v>
      </c>
      <c r="O1165" t="b">
        <v>0</v>
      </c>
      <c r="P1165" t="s">
        <v>8284</v>
      </c>
      <c r="Q1165">
        <f t="shared" si="108"/>
        <v>0</v>
      </c>
      <c r="R1165" t="e">
        <f t="shared" si="109"/>
        <v>#DIV/0!</v>
      </c>
      <c r="S1165" t="str">
        <f t="shared" si="112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110"/>
        <v>42539.432662037041</v>
      </c>
      <c r="K1166">
        <v>1463678582</v>
      </c>
      <c r="L1166" s="9">
        <f t="shared" si="111"/>
        <v>42509.432662037041</v>
      </c>
      <c r="M1166" t="b">
        <v>0</v>
      </c>
      <c r="N1166">
        <v>0</v>
      </c>
      <c r="O1166" t="b">
        <v>0</v>
      </c>
      <c r="P1166" t="s">
        <v>8284</v>
      </c>
      <c r="Q1166">
        <f t="shared" si="108"/>
        <v>0</v>
      </c>
      <c r="R1166" t="e">
        <f t="shared" si="109"/>
        <v>#DIV/0!</v>
      </c>
      <c r="S1166" t="str">
        <f t="shared" si="112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110"/>
        <v>41825.922800925924</v>
      </c>
      <c r="K1167">
        <v>1401685730</v>
      </c>
      <c r="L1167" s="9">
        <f t="shared" si="111"/>
        <v>41791.922800925924</v>
      </c>
      <c r="M1167" t="b">
        <v>0</v>
      </c>
      <c r="N1167">
        <v>25</v>
      </c>
      <c r="O1167" t="b">
        <v>0</v>
      </c>
      <c r="P1167" t="s">
        <v>8284</v>
      </c>
      <c r="Q1167">
        <f t="shared" si="108"/>
        <v>21</v>
      </c>
      <c r="R1167">
        <f t="shared" si="109"/>
        <v>82.82</v>
      </c>
      <c r="S1167" t="str">
        <f t="shared" si="112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110"/>
        <v>42180.875000000007</v>
      </c>
      <c r="K1168">
        <v>1432640342</v>
      </c>
      <c r="L1168" s="9">
        <f t="shared" si="111"/>
        <v>42150.193773148152</v>
      </c>
      <c r="M1168" t="b">
        <v>0</v>
      </c>
      <c r="N1168">
        <v>8</v>
      </c>
      <c r="O1168" t="b">
        <v>0</v>
      </c>
      <c r="P1168" t="s">
        <v>8284</v>
      </c>
      <c r="Q1168">
        <f t="shared" si="108"/>
        <v>19</v>
      </c>
      <c r="R1168">
        <f t="shared" si="109"/>
        <v>358.88</v>
      </c>
      <c r="S1168" t="str">
        <f t="shared" si="112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110"/>
        <v>41894.443229166667</v>
      </c>
      <c r="K1169">
        <v>1407865095</v>
      </c>
      <c r="L1169" s="9">
        <f t="shared" si="111"/>
        <v>41863.443229166667</v>
      </c>
      <c r="M1169" t="b">
        <v>0</v>
      </c>
      <c r="N1169">
        <v>16</v>
      </c>
      <c r="O1169" t="b">
        <v>0</v>
      </c>
      <c r="P1169" t="s">
        <v>8284</v>
      </c>
      <c r="Q1169">
        <f t="shared" si="108"/>
        <v>2</v>
      </c>
      <c r="R1169">
        <f t="shared" si="109"/>
        <v>61.19</v>
      </c>
      <c r="S1169" t="str">
        <f t="shared" si="112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110"/>
        <v>42634.762326388889</v>
      </c>
      <c r="K1170">
        <v>1471915065</v>
      </c>
      <c r="L1170" s="9">
        <f t="shared" si="111"/>
        <v>42604.762326388889</v>
      </c>
      <c r="M1170" t="b">
        <v>0</v>
      </c>
      <c r="N1170">
        <v>3</v>
      </c>
      <c r="O1170" t="b">
        <v>0</v>
      </c>
      <c r="P1170" t="s">
        <v>8284</v>
      </c>
      <c r="Q1170">
        <f t="shared" si="108"/>
        <v>6</v>
      </c>
      <c r="R1170">
        <f t="shared" si="109"/>
        <v>340</v>
      </c>
      <c r="S1170" t="str">
        <f t="shared" si="112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110"/>
        <v>42057.062071759261</v>
      </c>
      <c r="K1171">
        <v>1422001763</v>
      </c>
      <c r="L1171" s="9">
        <f t="shared" si="111"/>
        <v>42027.062071759261</v>
      </c>
      <c r="M1171" t="b">
        <v>0</v>
      </c>
      <c r="N1171">
        <v>3</v>
      </c>
      <c r="O1171" t="b">
        <v>0</v>
      </c>
      <c r="P1171" t="s">
        <v>8284</v>
      </c>
      <c r="Q1171">
        <f t="shared" si="108"/>
        <v>0</v>
      </c>
      <c r="R1171">
        <f t="shared" si="109"/>
        <v>5.67</v>
      </c>
      <c r="S1171" t="str">
        <f t="shared" si="112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110"/>
        <v>42154.601516203707</v>
      </c>
      <c r="K1172">
        <v>1430429171</v>
      </c>
      <c r="L1172" s="9">
        <f t="shared" si="111"/>
        <v>42124.601516203707</v>
      </c>
      <c r="M1172" t="b">
        <v>0</v>
      </c>
      <c r="N1172">
        <v>2</v>
      </c>
      <c r="O1172" t="b">
        <v>0</v>
      </c>
      <c r="P1172" t="s">
        <v>8284</v>
      </c>
      <c r="Q1172">
        <f t="shared" si="108"/>
        <v>0</v>
      </c>
      <c r="R1172">
        <f t="shared" si="109"/>
        <v>50</v>
      </c>
      <c r="S1172" t="str">
        <f t="shared" si="112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110"/>
        <v>41956.554710648146</v>
      </c>
      <c r="K1173">
        <v>1414351127</v>
      </c>
      <c r="L1173" s="9">
        <f t="shared" si="111"/>
        <v>41938.513043981482</v>
      </c>
      <c r="M1173" t="b">
        <v>0</v>
      </c>
      <c r="N1173">
        <v>1</v>
      </c>
      <c r="O1173" t="b">
        <v>0</v>
      </c>
      <c r="P1173" t="s">
        <v>8284</v>
      </c>
      <c r="Q1173">
        <f t="shared" si="108"/>
        <v>0</v>
      </c>
      <c r="R1173">
        <f t="shared" si="109"/>
        <v>25</v>
      </c>
      <c r="S1173" t="str">
        <f t="shared" si="112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110"/>
        <v>41871.390648148154</v>
      </c>
      <c r="K1174">
        <v>1405959752</v>
      </c>
      <c r="L1174" s="9">
        <f t="shared" si="111"/>
        <v>41841.390648148154</v>
      </c>
      <c r="M1174" t="b">
        <v>0</v>
      </c>
      <c r="N1174">
        <v>0</v>
      </c>
      <c r="O1174" t="b">
        <v>0</v>
      </c>
      <c r="P1174" t="s">
        <v>8284</v>
      </c>
      <c r="Q1174">
        <f t="shared" si="108"/>
        <v>0</v>
      </c>
      <c r="R1174" t="e">
        <f t="shared" si="109"/>
        <v>#DIV/0!</v>
      </c>
      <c r="S1174" t="str">
        <f t="shared" si="112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110"/>
        <v>42218.894178240742</v>
      </c>
      <c r="K1175">
        <v>1435552057</v>
      </c>
      <c r="L1175" s="9">
        <f t="shared" si="111"/>
        <v>42183.894178240742</v>
      </c>
      <c r="M1175" t="b">
        <v>0</v>
      </c>
      <c r="N1175">
        <v>1</v>
      </c>
      <c r="O1175" t="b">
        <v>0</v>
      </c>
      <c r="P1175" t="s">
        <v>8284</v>
      </c>
      <c r="Q1175">
        <f t="shared" si="108"/>
        <v>0</v>
      </c>
      <c r="R1175">
        <f t="shared" si="109"/>
        <v>30</v>
      </c>
      <c r="S1175" t="str">
        <f t="shared" si="112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110"/>
        <v>42498.550081018526</v>
      </c>
      <c r="K1176">
        <v>1460146327</v>
      </c>
      <c r="L1176" s="9">
        <f t="shared" si="111"/>
        <v>42468.550081018526</v>
      </c>
      <c r="M1176" t="b">
        <v>0</v>
      </c>
      <c r="N1176">
        <v>19</v>
      </c>
      <c r="O1176" t="b">
        <v>0</v>
      </c>
      <c r="P1176" t="s">
        <v>8284</v>
      </c>
      <c r="Q1176">
        <f t="shared" si="108"/>
        <v>6</v>
      </c>
      <c r="R1176">
        <f t="shared" si="109"/>
        <v>46.63</v>
      </c>
      <c r="S1176" t="str">
        <f t="shared" si="112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110"/>
        <v>42200.436793981484</v>
      </c>
      <c r="K1177">
        <v>1434389339</v>
      </c>
      <c r="L1177" s="9">
        <f t="shared" si="111"/>
        <v>42170.436793981484</v>
      </c>
      <c r="M1177" t="b">
        <v>0</v>
      </c>
      <c r="N1177">
        <v>9</v>
      </c>
      <c r="O1177" t="b">
        <v>0</v>
      </c>
      <c r="P1177" t="s">
        <v>8284</v>
      </c>
      <c r="Q1177">
        <f t="shared" si="108"/>
        <v>3</v>
      </c>
      <c r="R1177">
        <f t="shared" si="109"/>
        <v>65</v>
      </c>
      <c r="S1177" t="str">
        <f t="shared" si="112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110"/>
        <v>42800.250000000007</v>
      </c>
      <c r="K1178">
        <v>1484094498</v>
      </c>
      <c r="L1178" s="9">
        <f t="shared" si="111"/>
        <v>42745.727986111109</v>
      </c>
      <c r="M1178" t="b">
        <v>0</v>
      </c>
      <c r="N1178">
        <v>1</v>
      </c>
      <c r="O1178" t="b">
        <v>0</v>
      </c>
      <c r="P1178" t="s">
        <v>8284</v>
      </c>
      <c r="Q1178">
        <f t="shared" si="108"/>
        <v>0</v>
      </c>
      <c r="R1178">
        <f t="shared" si="109"/>
        <v>10</v>
      </c>
      <c r="S1178" t="str">
        <f t="shared" si="112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110"/>
        <v>41927.369166666671</v>
      </c>
      <c r="K1179">
        <v>1410796296</v>
      </c>
      <c r="L1179" s="9">
        <f t="shared" si="111"/>
        <v>41897.369166666671</v>
      </c>
      <c r="M1179" t="b">
        <v>0</v>
      </c>
      <c r="N1179">
        <v>0</v>
      </c>
      <c r="O1179" t="b">
        <v>0</v>
      </c>
      <c r="P1179" t="s">
        <v>8284</v>
      </c>
      <c r="Q1179">
        <f t="shared" si="108"/>
        <v>0</v>
      </c>
      <c r="R1179" t="e">
        <f t="shared" si="109"/>
        <v>#DIV/0!</v>
      </c>
      <c r="S1179" t="str">
        <f t="shared" si="112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110"/>
        <v>41867.614027777781</v>
      </c>
      <c r="K1180">
        <v>1405633452</v>
      </c>
      <c r="L1180" s="9">
        <f t="shared" si="111"/>
        <v>41837.614027777781</v>
      </c>
      <c r="M1180" t="b">
        <v>0</v>
      </c>
      <c r="N1180">
        <v>1</v>
      </c>
      <c r="O1180" t="b">
        <v>0</v>
      </c>
      <c r="P1180" t="s">
        <v>8284</v>
      </c>
      <c r="Q1180">
        <f t="shared" si="108"/>
        <v>0</v>
      </c>
      <c r="R1180">
        <f t="shared" si="109"/>
        <v>5</v>
      </c>
      <c r="S1180" t="str">
        <f t="shared" si="112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110"/>
        <v>42305.428553240745</v>
      </c>
      <c r="K1181">
        <v>1443460627</v>
      </c>
      <c r="L1181" s="9">
        <f t="shared" si="111"/>
        <v>42275.428553240745</v>
      </c>
      <c r="M1181" t="b">
        <v>0</v>
      </c>
      <c r="N1181">
        <v>5</v>
      </c>
      <c r="O1181" t="b">
        <v>0</v>
      </c>
      <c r="P1181" t="s">
        <v>8284</v>
      </c>
      <c r="Q1181">
        <f t="shared" si="108"/>
        <v>5</v>
      </c>
      <c r="R1181">
        <f t="shared" si="109"/>
        <v>640</v>
      </c>
      <c r="S1181" t="str">
        <f t="shared" si="112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110"/>
        <v>41818.515208333338</v>
      </c>
      <c r="K1182">
        <v>1400786514</v>
      </c>
      <c r="L1182" s="9">
        <f t="shared" si="111"/>
        <v>41781.515208333338</v>
      </c>
      <c r="M1182" t="b">
        <v>0</v>
      </c>
      <c r="N1182">
        <v>85</v>
      </c>
      <c r="O1182" t="b">
        <v>0</v>
      </c>
      <c r="P1182" t="s">
        <v>8284</v>
      </c>
      <c r="Q1182">
        <f t="shared" si="108"/>
        <v>12</v>
      </c>
      <c r="R1182">
        <f t="shared" si="109"/>
        <v>69.12</v>
      </c>
      <c r="S1182" t="str">
        <f t="shared" si="112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110"/>
        <v>42064.047696759262</v>
      </c>
      <c r="K1183">
        <v>1422605321</v>
      </c>
      <c r="L1183" s="9">
        <f t="shared" si="111"/>
        <v>42034.047696759262</v>
      </c>
      <c r="M1183" t="b">
        <v>0</v>
      </c>
      <c r="N1183">
        <v>3</v>
      </c>
      <c r="O1183" t="b">
        <v>0</v>
      </c>
      <c r="P1183" t="s">
        <v>8284</v>
      </c>
      <c r="Q1183">
        <f t="shared" si="108"/>
        <v>0</v>
      </c>
      <c r="R1183">
        <f t="shared" si="109"/>
        <v>1.33</v>
      </c>
      <c r="S1183" t="str">
        <f t="shared" si="112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110"/>
        <v>42747.404166666667</v>
      </c>
      <c r="K1184">
        <v>1482609088</v>
      </c>
      <c r="L1184" s="9">
        <f t="shared" si="111"/>
        <v>42728.535740740743</v>
      </c>
      <c r="M1184" t="b">
        <v>0</v>
      </c>
      <c r="N1184">
        <v>4</v>
      </c>
      <c r="O1184" t="b">
        <v>0</v>
      </c>
      <c r="P1184" t="s">
        <v>8284</v>
      </c>
      <c r="Q1184">
        <f t="shared" si="108"/>
        <v>4</v>
      </c>
      <c r="R1184">
        <f t="shared" si="109"/>
        <v>10.5</v>
      </c>
      <c r="S1184" t="str">
        <f t="shared" si="112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110"/>
        <v>42675.874305555561</v>
      </c>
      <c r="K1185">
        <v>1476391223</v>
      </c>
      <c r="L1185" s="9">
        <f t="shared" si="111"/>
        <v>42656.569710648146</v>
      </c>
      <c r="M1185" t="b">
        <v>0</v>
      </c>
      <c r="N1185">
        <v>3</v>
      </c>
      <c r="O1185" t="b">
        <v>0</v>
      </c>
      <c r="P1185" t="s">
        <v>8284</v>
      </c>
      <c r="Q1185">
        <f t="shared" si="108"/>
        <v>4</v>
      </c>
      <c r="R1185">
        <f t="shared" si="109"/>
        <v>33.33</v>
      </c>
      <c r="S1185" t="str">
        <f t="shared" si="112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110"/>
        <v>42772.307997685188</v>
      </c>
      <c r="K1186">
        <v>1483712611</v>
      </c>
      <c r="L1186" s="9">
        <f t="shared" si="111"/>
        <v>42741.307997685188</v>
      </c>
      <c r="M1186" t="b">
        <v>0</v>
      </c>
      <c r="N1186">
        <v>375</v>
      </c>
      <c r="O1186" t="b">
        <v>1</v>
      </c>
      <c r="P1186" t="s">
        <v>8285</v>
      </c>
      <c r="Q1186">
        <f t="shared" si="108"/>
        <v>105</v>
      </c>
      <c r="R1186">
        <f t="shared" si="109"/>
        <v>61.56</v>
      </c>
      <c r="S1186" t="str">
        <f t="shared" si="112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110"/>
        <v>42162.875000000007</v>
      </c>
      <c r="K1187">
        <v>1430945149</v>
      </c>
      <c r="L1187" s="9">
        <f t="shared" si="111"/>
        <v>42130.573483796303</v>
      </c>
      <c r="M1187" t="b">
        <v>0</v>
      </c>
      <c r="N1187">
        <v>111</v>
      </c>
      <c r="O1187" t="b">
        <v>1</v>
      </c>
      <c r="P1187" t="s">
        <v>8285</v>
      </c>
      <c r="Q1187">
        <f t="shared" si="108"/>
        <v>105</v>
      </c>
      <c r="R1187">
        <f t="shared" si="109"/>
        <v>118.74</v>
      </c>
      <c r="S1187" t="str">
        <f t="shared" si="112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110"/>
        <v>42156.654166666667</v>
      </c>
      <c r="K1188">
        <v>1430340195</v>
      </c>
      <c r="L1188" s="9">
        <f t="shared" si="111"/>
        <v>42123.571701388886</v>
      </c>
      <c r="M1188" t="b">
        <v>0</v>
      </c>
      <c r="N1188">
        <v>123</v>
      </c>
      <c r="O1188" t="b">
        <v>1</v>
      </c>
      <c r="P1188" t="s">
        <v>8285</v>
      </c>
      <c r="Q1188">
        <f t="shared" si="108"/>
        <v>107</v>
      </c>
      <c r="R1188">
        <f t="shared" si="109"/>
        <v>65.08</v>
      </c>
      <c r="S1188" t="str">
        <f t="shared" si="112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110"/>
        <v>42141.458333333336</v>
      </c>
      <c r="K1189">
        <v>1429133323</v>
      </c>
      <c r="L1189" s="9">
        <f t="shared" si="111"/>
        <v>42109.603275462963</v>
      </c>
      <c r="M1189" t="b">
        <v>0</v>
      </c>
      <c r="N1189">
        <v>70</v>
      </c>
      <c r="O1189" t="b">
        <v>1</v>
      </c>
      <c r="P1189" t="s">
        <v>8285</v>
      </c>
      <c r="Q1189">
        <f t="shared" si="108"/>
        <v>104</v>
      </c>
      <c r="R1189">
        <f t="shared" si="109"/>
        <v>130.16</v>
      </c>
      <c r="S1189" t="str">
        <f t="shared" si="112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110"/>
        <v>42732.40902777778</v>
      </c>
      <c r="K1190">
        <v>1481129340</v>
      </c>
      <c r="L1190" s="9">
        <f t="shared" si="111"/>
        <v>42711.40902777778</v>
      </c>
      <c r="M1190" t="b">
        <v>0</v>
      </c>
      <c r="N1190">
        <v>85</v>
      </c>
      <c r="O1190" t="b">
        <v>1</v>
      </c>
      <c r="P1190" t="s">
        <v>8285</v>
      </c>
      <c r="Q1190">
        <f t="shared" si="108"/>
        <v>161</v>
      </c>
      <c r="R1190">
        <f t="shared" si="109"/>
        <v>37.78</v>
      </c>
      <c r="S1190" t="str">
        <f t="shared" si="112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110"/>
        <v>42550.687442129631</v>
      </c>
      <c r="K1191">
        <v>1465428595</v>
      </c>
      <c r="L1191" s="9">
        <f t="shared" si="111"/>
        <v>42529.687442129631</v>
      </c>
      <c r="M1191" t="b">
        <v>0</v>
      </c>
      <c r="N1191">
        <v>86</v>
      </c>
      <c r="O1191" t="b">
        <v>1</v>
      </c>
      <c r="P1191" t="s">
        <v>8285</v>
      </c>
      <c r="Q1191">
        <f t="shared" si="108"/>
        <v>108</v>
      </c>
      <c r="R1191">
        <f t="shared" si="109"/>
        <v>112.79</v>
      </c>
      <c r="S1191" t="str">
        <f t="shared" si="112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110"/>
        <v>41882.374131944445</v>
      </c>
      <c r="K1192">
        <v>1406908725</v>
      </c>
      <c r="L1192" s="9">
        <f t="shared" si="111"/>
        <v>41852.374131944445</v>
      </c>
      <c r="M1192" t="b">
        <v>0</v>
      </c>
      <c r="N1192">
        <v>13</v>
      </c>
      <c r="O1192" t="b">
        <v>1</v>
      </c>
      <c r="P1192" t="s">
        <v>8285</v>
      </c>
      <c r="Q1192">
        <f t="shared" si="108"/>
        <v>135</v>
      </c>
      <c r="R1192">
        <f t="shared" si="109"/>
        <v>51.92</v>
      </c>
      <c r="S1192" t="str">
        <f t="shared" si="112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110"/>
        <v>42449.270370370366</v>
      </c>
      <c r="K1193">
        <v>1455892160</v>
      </c>
      <c r="L1193" s="9">
        <f t="shared" si="111"/>
        <v>42419.312037037038</v>
      </c>
      <c r="M1193" t="b">
        <v>0</v>
      </c>
      <c r="N1193">
        <v>33</v>
      </c>
      <c r="O1193" t="b">
        <v>1</v>
      </c>
      <c r="P1193" t="s">
        <v>8285</v>
      </c>
      <c r="Q1193">
        <f t="shared" si="108"/>
        <v>109</v>
      </c>
      <c r="R1193">
        <f t="shared" si="109"/>
        <v>89.24</v>
      </c>
      <c r="S1193" t="str">
        <f t="shared" si="112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110"/>
        <v>42777.21502314815</v>
      </c>
      <c r="K1194">
        <v>1484222978</v>
      </c>
      <c r="L1194" s="9">
        <f t="shared" si="111"/>
        <v>42747.21502314815</v>
      </c>
      <c r="M1194" t="b">
        <v>0</v>
      </c>
      <c r="N1194">
        <v>15</v>
      </c>
      <c r="O1194" t="b">
        <v>1</v>
      </c>
      <c r="P1194" t="s">
        <v>8285</v>
      </c>
      <c r="Q1194">
        <f t="shared" si="108"/>
        <v>290</v>
      </c>
      <c r="R1194">
        <f t="shared" si="109"/>
        <v>19.329999999999998</v>
      </c>
      <c r="S1194" t="str">
        <f t="shared" si="112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110"/>
        <v>42469.442743055559</v>
      </c>
      <c r="K1195">
        <v>1455043053</v>
      </c>
      <c r="L1195" s="9">
        <f t="shared" si="111"/>
        <v>42409.48440972223</v>
      </c>
      <c r="M1195" t="b">
        <v>0</v>
      </c>
      <c r="N1195">
        <v>273</v>
      </c>
      <c r="O1195" t="b">
        <v>1</v>
      </c>
      <c r="P1195" t="s">
        <v>8285</v>
      </c>
      <c r="Q1195">
        <f t="shared" si="108"/>
        <v>104</v>
      </c>
      <c r="R1195">
        <f t="shared" si="109"/>
        <v>79.97</v>
      </c>
      <c r="S1195" t="str">
        <f t="shared" si="112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110"/>
        <v>42102.196516203701</v>
      </c>
      <c r="K1196">
        <v>1425901379</v>
      </c>
      <c r="L1196" s="9">
        <f t="shared" si="111"/>
        <v>42072.196516203701</v>
      </c>
      <c r="M1196" t="b">
        <v>0</v>
      </c>
      <c r="N1196">
        <v>714</v>
      </c>
      <c r="O1196" t="b">
        <v>1</v>
      </c>
      <c r="P1196" t="s">
        <v>8285</v>
      </c>
      <c r="Q1196">
        <f t="shared" si="108"/>
        <v>322</v>
      </c>
      <c r="R1196">
        <f t="shared" si="109"/>
        <v>56.41</v>
      </c>
      <c r="S1196" t="str">
        <f t="shared" si="112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110"/>
        <v>42358.083333333336</v>
      </c>
      <c r="K1197">
        <v>1445415653</v>
      </c>
      <c r="L1197" s="9">
        <f t="shared" si="111"/>
        <v>42298.056168981486</v>
      </c>
      <c r="M1197" t="b">
        <v>0</v>
      </c>
      <c r="N1197">
        <v>170</v>
      </c>
      <c r="O1197" t="b">
        <v>1</v>
      </c>
      <c r="P1197" t="s">
        <v>8285</v>
      </c>
      <c r="Q1197">
        <f t="shared" si="108"/>
        <v>135</v>
      </c>
      <c r="R1197">
        <f t="shared" si="109"/>
        <v>79.41</v>
      </c>
      <c r="S1197" t="str">
        <f t="shared" si="112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110"/>
        <v>42356.527071759258</v>
      </c>
      <c r="K1198">
        <v>1447875539</v>
      </c>
      <c r="L1198" s="9">
        <f t="shared" si="111"/>
        <v>42326.527071759258</v>
      </c>
      <c r="M1198" t="b">
        <v>0</v>
      </c>
      <c r="N1198">
        <v>512</v>
      </c>
      <c r="O1198" t="b">
        <v>1</v>
      </c>
      <c r="P1198" t="s">
        <v>8285</v>
      </c>
      <c r="Q1198">
        <f t="shared" si="108"/>
        <v>270</v>
      </c>
      <c r="R1198">
        <f t="shared" si="109"/>
        <v>76.44</v>
      </c>
      <c r="S1198" t="str">
        <f t="shared" si="112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110"/>
        <v>42533.957638888889</v>
      </c>
      <c r="K1199">
        <v>1463155034</v>
      </c>
      <c r="L1199" s="9">
        <f t="shared" si="111"/>
        <v>42503.373078703706</v>
      </c>
      <c r="M1199" t="b">
        <v>0</v>
      </c>
      <c r="N1199">
        <v>314</v>
      </c>
      <c r="O1199" t="b">
        <v>1</v>
      </c>
      <c r="P1199" t="s">
        <v>8285</v>
      </c>
      <c r="Q1199">
        <f t="shared" si="108"/>
        <v>253</v>
      </c>
      <c r="R1199">
        <f t="shared" si="109"/>
        <v>121</v>
      </c>
      <c r="S1199" t="str">
        <f t="shared" si="112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110"/>
        <v>42368.833333333336</v>
      </c>
      <c r="K1200">
        <v>1448463086</v>
      </c>
      <c r="L1200" s="9">
        <f t="shared" si="111"/>
        <v>42333.327384259261</v>
      </c>
      <c r="M1200" t="b">
        <v>0</v>
      </c>
      <c r="N1200">
        <v>167</v>
      </c>
      <c r="O1200" t="b">
        <v>1</v>
      </c>
      <c r="P1200" t="s">
        <v>8285</v>
      </c>
      <c r="Q1200">
        <f t="shared" si="108"/>
        <v>261</v>
      </c>
      <c r="R1200">
        <f t="shared" si="109"/>
        <v>54.62</v>
      </c>
      <c r="S1200" t="str">
        <f t="shared" si="112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110"/>
        <v>42193.479166666664</v>
      </c>
      <c r="K1201">
        <v>1433615400</v>
      </c>
      <c r="L1201" s="9">
        <f t="shared" si="111"/>
        <v>42161.479166666664</v>
      </c>
      <c r="M1201" t="b">
        <v>0</v>
      </c>
      <c r="N1201">
        <v>9</v>
      </c>
      <c r="O1201" t="b">
        <v>1</v>
      </c>
      <c r="P1201" t="s">
        <v>8285</v>
      </c>
      <c r="Q1201">
        <f t="shared" si="108"/>
        <v>101</v>
      </c>
      <c r="R1201">
        <f t="shared" si="109"/>
        <v>299.22000000000003</v>
      </c>
      <c r="S1201" t="str">
        <f t="shared" si="112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110"/>
        <v>42110.185833333337</v>
      </c>
      <c r="K1202">
        <v>1427369256</v>
      </c>
      <c r="L1202" s="9">
        <f t="shared" si="111"/>
        <v>42089.185833333337</v>
      </c>
      <c r="M1202" t="b">
        <v>0</v>
      </c>
      <c r="N1202">
        <v>103</v>
      </c>
      <c r="O1202" t="b">
        <v>1</v>
      </c>
      <c r="P1202" t="s">
        <v>8285</v>
      </c>
      <c r="Q1202">
        <f t="shared" si="108"/>
        <v>126</v>
      </c>
      <c r="R1202">
        <f t="shared" si="109"/>
        <v>58.53</v>
      </c>
      <c r="S1202" t="str">
        <f t="shared" si="112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110"/>
        <v>42566.315347222226</v>
      </c>
      <c r="K1203">
        <v>1466001246</v>
      </c>
      <c r="L1203" s="9">
        <f t="shared" si="111"/>
        <v>42536.315347222226</v>
      </c>
      <c r="M1203" t="b">
        <v>0</v>
      </c>
      <c r="N1203">
        <v>111</v>
      </c>
      <c r="O1203" t="b">
        <v>1</v>
      </c>
      <c r="P1203" t="s">
        <v>8285</v>
      </c>
      <c r="Q1203">
        <f t="shared" si="108"/>
        <v>102</v>
      </c>
      <c r="R1203">
        <f t="shared" si="109"/>
        <v>55.37</v>
      </c>
      <c r="S1203" t="str">
        <f t="shared" si="112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110"/>
        <v>42181.997152777774</v>
      </c>
      <c r="K1204">
        <v>1432796154</v>
      </c>
      <c r="L1204" s="9">
        <f t="shared" si="111"/>
        <v>42151.997152777774</v>
      </c>
      <c r="M1204" t="b">
        <v>0</v>
      </c>
      <c r="N1204">
        <v>271</v>
      </c>
      <c r="O1204" t="b">
        <v>1</v>
      </c>
      <c r="P1204" t="s">
        <v>8285</v>
      </c>
      <c r="Q1204">
        <f t="shared" si="108"/>
        <v>199</v>
      </c>
      <c r="R1204">
        <f t="shared" si="109"/>
        <v>183.8</v>
      </c>
      <c r="S1204" t="str">
        <f t="shared" si="112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110"/>
        <v>42155.323229166672</v>
      </c>
      <c r="K1205">
        <v>1430491527</v>
      </c>
      <c r="L1205" s="9">
        <f t="shared" si="111"/>
        <v>42125.323229166672</v>
      </c>
      <c r="M1205" t="b">
        <v>0</v>
      </c>
      <c r="N1205">
        <v>101</v>
      </c>
      <c r="O1205" t="b">
        <v>1</v>
      </c>
      <c r="P1205" t="s">
        <v>8285</v>
      </c>
      <c r="Q1205">
        <f t="shared" si="108"/>
        <v>102</v>
      </c>
      <c r="R1205">
        <f t="shared" si="109"/>
        <v>165.35</v>
      </c>
      <c r="S1205" t="str">
        <f t="shared" si="112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110"/>
        <v>42341.916666666664</v>
      </c>
      <c r="K1206">
        <v>1445363833</v>
      </c>
      <c r="L1206" s="9">
        <f t="shared" si="111"/>
        <v>42297.456400462965</v>
      </c>
      <c r="M1206" t="b">
        <v>0</v>
      </c>
      <c r="N1206">
        <v>57</v>
      </c>
      <c r="O1206" t="b">
        <v>1</v>
      </c>
      <c r="P1206" t="s">
        <v>8285</v>
      </c>
      <c r="Q1206">
        <f t="shared" si="108"/>
        <v>103</v>
      </c>
      <c r="R1206">
        <f t="shared" si="109"/>
        <v>234.79</v>
      </c>
      <c r="S1206" t="str">
        <f t="shared" si="112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110"/>
        <v>42168.21471064815</v>
      </c>
      <c r="K1207">
        <v>1431605351</v>
      </c>
      <c r="L1207" s="9">
        <f t="shared" si="111"/>
        <v>42138.21471064815</v>
      </c>
      <c r="M1207" t="b">
        <v>0</v>
      </c>
      <c r="N1207">
        <v>62</v>
      </c>
      <c r="O1207" t="b">
        <v>1</v>
      </c>
      <c r="P1207" t="s">
        <v>8285</v>
      </c>
      <c r="Q1207">
        <f t="shared" si="108"/>
        <v>101</v>
      </c>
      <c r="R1207">
        <f t="shared" si="109"/>
        <v>211.48</v>
      </c>
      <c r="S1207" t="str">
        <f t="shared" si="112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110"/>
        <v>42805.270138888889</v>
      </c>
      <c r="K1208">
        <v>1486406253</v>
      </c>
      <c r="L1208" s="9">
        <f t="shared" si="111"/>
        <v>42772.48440972223</v>
      </c>
      <c r="M1208" t="b">
        <v>0</v>
      </c>
      <c r="N1208">
        <v>32</v>
      </c>
      <c r="O1208" t="b">
        <v>1</v>
      </c>
      <c r="P1208" t="s">
        <v>8285</v>
      </c>
      <c r="Q1208">
        <f t="shared" si="108"/>
        <v>115</v>
      </c>
      <c r="R1208">
        <f t="shared" si="109"/>
        <v>32.340000000000003</v>
      </c>
      <c r="S1208" t="str">
        <f t="shared" si="112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110"/>
        <v>42460.125000000007</v>
      </c>
      <c r="K1209">
        <v>1456827573</v>
      </c>
      <c r="L1209" s="9">
        <f t="shared" si="111"/>
        <v>42430.13857638889</v>
      </c>
      <c r="M1209" t="b">
        <v>0</v>
      </c>
      <c r="N1209">
        <v>141</v>
      </c>
      <c r="O1209" t="b">
        <v>1</v>
      </c>
      <c r="P1209" t="s">
        <v>8285</v>
      </c>
      <c r="Q1209">
        <f t="shared" si="108"/>
        <v>104</v>
      </c>
      <c r="R1209">
        <f t="shared" si="109"/>
        <v>123.38</v>
      </c>
      <c r="S1209" t="str">
        <f t="shared" si="112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110"/>
        <v>42453.375740740747</v>
      </c>
      <c r="K1210">
        <v>1456246864</v>
      </c>
      <c r="L1210" s="9">
        <f t="shared" si="111"/>
        <v>42423.417407407411</v>
      </c>
      <c r="M1210" t="b">
        <v>0</v>
      </c>
      <c r="N1210">
        <v>75</v>
      </c>
      <c r="O1210" t="b">
        <v>1</v>
      </c>
      <c r="P1210" t="s">
        <v>8285</v>
      </c>
      <c r="Q1210">
        <f t="shared" si="108"/>
        <v>155</v>
      </c>
      <c r="R1210">
        <f t="shared" si="109"/>
        <v>207.07</v>
      </c>
      <c r="S1210" t="str">
        <f t="shared" si="112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110"/>
        <v>42791.554456018523</v>
      </c>
      <c r="K1211">
        <v>1485461905</v>
      </c>
      <c r="L1211" s="9">
        <f t="shared" si="111"/>
        <v>42761.554456018523</v>
      </c>
      <c r="M1211" t="b">
        <v>0</v>
      </c>
      <c r="N1211">
        <v>46</v>
      </c>
      <c r="O1211" t="b">
        <v>1</v>
      </c>
      <c r="P1211" t="s">
        <v>8285</v>
      </c>
      <c r="Q1211">
        <f t="shared" si="108"/>
        <v>106</v>
      </c>
      <c r="R1211">
        <f t="shared" si="109"/>
        <v>138.26</v>
      </c>
      <c r="S1211" t="str">
        <f t="shared" si="112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110"/>
        <v>42155.583333333336</v>
      </c>
      <c r="K1212">
        <v>1431124572</v>
      </c>
      <c r="L1212" s="9">
        <f t="shared" si="111"/>
        <v>42132.650138888894</v>
      </c>
      <c r="M1212" t="b">
        <v>0</v>
      </c>
      <c r="N1212">
        <v>103</v>
      </c>
      <c r="O1212" t="b">
        <v>1</v>
      </c>
      <c r="P1212" t="s">
        <v>8285</v>
      </c>
      <c r="Q1212">
        <f t="shared" si="108"/>
        <v>254</v>
      </c>
      <c r="R1212">
        <f t="shared" si="109"/>
        <v>493.82</v>
      </c>
      <c r="S1212" t="str">
        <f t="shared" si="112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110"/>
        <v>42530.574780092596</v>
      </c>
      <c r="K1213">
        <v>1464209261</v>
      </c>
      <c r="L1213" s="9">
        <f t="shared" si="111"/>
        <v>42515.574780092596</v>
      </c>
      <c r="M1213" t="b">
        <v>0</v>
      </c>
      <c r="N1213">
        <v>6</v>
      </c>
      <c r="O1213" t="b">
        <v>1</v>
      </c>
      <c r="P1213" t="s">
        <v>8285</v>
      </c>
      <c r="Q1213">
        <f t="shared" si="108"/>
        <v>101</v>
      </c>
      <c r="R1213">
        <f t="shared" si="109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110"/>
        <v>42334.750000000007</v>
      </c>
      <c r="K1214">
        <v>1447195695</v>
      </c>
      <c r="L1214" s="9">
        <f t="shared" si="111"/>
        <v>42318.658506944448</v>
      </c>
      <c r="M1214" t="b">
        <v>0</v>
      </c>
      <c r="N1214">
        <v>83</v>
      </c>
      <c r="O1214" t="b">
        <v>1</v>
      </c>
      <c r="P1214" t="s">
        <v>8285</v>
      </c>
      <c r="Q1214">
        <f t="shared" si="108"/>
        <v>129</v>
      </c>
      <c r="R1214">
        <f t="shared" si="109"/>
        <v>38.869999999999997</v>
      </c>
      <c r="S1214" t="str">
        <f t="shared" si="112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110"/>
        <v>42766.464120370372</v>
      </c>
      <c r="K1215">
        <v>1482862100</v>
      </c>
      <c r="L1215" s="9">
        <f t="shared" si="111"/>
        <v>42731.464120370372</v>
      </c>
      <c r="M1215" t="b">
        <v>0</v>
      </c>
      <c r="N1215">
        <v>108</v>
      </c>
      <c r="O1215" t="b">
        <v>1</v>
      </c>
      <c r="P1215" t="s">
        <v>8285</v>
      </c>
      <c r="Q1215">
        <f t="shared" si="108"/>
        <v>102</v>
      </c>
      <c r="R1215">
        <f t="shared" si="109"/>
        <v>61.53</v>
      </c>
      <c r="S1215" t="str">
        <f t="shared" si="112"/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110"/>
        <v>42164.548668981479</v>
      </c>
      <c r="K1216">
        <v>1428696605</v>
      </c>
      <c r="L1216" s="9">
        <f t="shared" si="111"/>
        <v>42104.548668981479</v>
      </c>
      <c r="M1216" t="b">
        <v>0</v>
      </c>
      <c r="N1216">
        <v>25</v>
      </c>
      <c r="O1216" t="b">
        <v>1</v>
      </c>
      <c r="P1216" t="s">
        <v>8285</v>
      </c>
      <c r="Q1216">
        <f t="shared" si="108"/>
        <v>132</v>
      </c>
      <c r="R1216">
        <f t="shared" si="109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110"/>
        <v>41789.631435185183</v>
      </c>
      <c r="K1217">
        <v>1398895756</v>
      </c>
      <c r="L1217" s="9">
        <f t="shared" si="111"/>
        <v>41759.631435185183</v>
      </c>
      <c r="M1217" t="b">
        <v>0</v>
      </c>
      <c r="N1217">
        <v>549</v>
      </c>
      <c r="O1217" t="b">
        <v>1</v>
      </c>
      <c r="P1217" t="s">
        <v>8285</v>
      </c>
      <c r="Q1217">
        <f t="shared" si="108"/>
        <v>786</v>
      </c>
      <c r="R1217">
        <f t="shared" si="109"/>
        <v>71.59</v>
      </c>
      <c r="S1217" t="str">
        <f t="shared" si="112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110"/>
        <v>42279.668750000004</v>
      </c>
      <c r="K1218">
        <v>1441032457</v>
      </c>
      <c r="L1218" s="9">
        <f t="shared" si="111"/>
        <v>42247.324733796304</v>
      </c>
      <c r="M1218" t="b">
        <v>0</v>
      </c>
      <c r="N1218">
        <v>222</v>
      </c>
      <c r="O1218" t="b">
        <v>1</v>
      </c>
      <c r="P1218" t="s">
        <v>8285</v>
      </c>
      <c r="Q1218">
        <f t="shared" ref="Q1218:Q1281" si="114">ROUND((E1218/D1218*100),0)</f>
        <v>146</v>
      </c>
      <c r="R1218">
        <f t="shared" ref="R1218:R1281" si="115">ROUND(E1218/N1218,2)</f>
        <v>91.88</v>
      </c>
      <c r="S1218" t="str">
        <f t="shared" si="112"/>
        <v>photography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116">(((I1219/60)/60)/24)+DATE(1970,1,1)+(-7/24)</f>
        <v>42565.517824074072</v>
      </c>
      <c r="K1219">
        <v>1465932340</v>
      </c>
      <c r="L1219" s="9">
        <f t="shared" ref="L1219:L1282" si="117">(((K1219/60)/60)/24)+DATE(1970,1,1)+(-7/24)</f>
        <v>42535.517824074072</v>
      </c>
      <c r="M1219" t="b">
        <v>0</v>
      </c>
      <c r="N1219">
        <v>183</v>
      </c>
      <c r="O1219" t="b">
        <v>1</v>
      </c>
      <c r="P1219" t="s">
        <v>8285</v>
      </c>
      <c r="Q1219">
        <f t="shared" si="114"/>
        <v>103</v>
      </c>
      <c r="R1219">
        <f t="shared" si="115"/>
        <v>148.57</v>
      </c>
      <c r="S1219" t="str">
        <f t="shared" ref="S1219:S1282" si="118">LEFT(P1219,SEARCH("/",P1219,1)-1)</f>
        <v>photography</v>
      </c>
      <c r="T1219" t="str">
        <f t="shared" ref="T1219:T1282" si="119">RIGHT(P1219,LEN(P1219)-SEARCH("/",P1219,1))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116"/>
        <v>42308.833333333336</v>
      </c>
      <c r="K1220">
        <v>1443714800</v>
      </c>
      <c r="L1220" s="9">
        <f t="shared" si="117"/>
        <v>42278.370370370372</v>
      </c>
      <c r="M1220" t="b">
        <v>0</v>
      </c>
      <c r="N1220">
        <v>89</v>
      </c>
      <c r="O1220" t="b">
        <v>1</v>
      </c>
      <c r="P1220" t="s">
        <v>8285</v>
      </c>
      <c r="Q1220">
        <f t="shared" si="114"/>
        <v>172</v>
      </c>
      <c r="R1220">
        <f t="shared" si="115"/>
        <v>174.21</v>
      </c>
      <c r="S1220" t="str">
        <f t="shared" si="118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116"/>
        <v>42663.170289351852</v>
      </c>
      <c r="K1221">
        <v>1474369513</v>
      </c>
      <c r="L1221" s="9">
        <f t="shared" si="117"/>
        <v>42633.170289351852</v>
      </c>
      <c r="M1221" t="b">
        <v>0</v>
      </c>
      <c r="N1221">
        <v>253</v>
      </c>
      <c r="O1221" t="b">
        <v>1</v>
      </c>
      <c r="P1221" t="s">
        <v>8285</v>
      </c>
      <c r="Q1221">
        <f t="shared" si="114"/>
        <v>159</v>
      </c>
      <c r="R1221">
        <f t="shared" si="115"/>
        <v>102.86</v>
      </c>
      <c r="S1221" t="str">
        <f t="shared" si="118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116"/>
        <v>42241.336944444447</v>
      </c>
      <c r="K1222">
        <v>1437923112</v>
      </c>
      <c r="L1222" s="9">
        <f t="shared" si="117"/>
        <v>42211.336944444447</v>
      </c>
      <c r="M1222" t="b">
        <v>0</v>
      </c>
      <c r="N1222">
        <v>140</v>
      </c>
      <c r="O1222" t="b">
        <v>1</v>
      </c>
      <c r="P1222" t="s">
        <v>8285</v>
      </c>
      <c r="Q1222">
        <f t="shared" si="114"/>
        <v>104</v>
      </c>
      <c r="R1222">
        <f t="shared" si="115"/>
        <v>111.18</v>
      </c>
      <c r="S1222" t="str">
        <f t="shared" si="118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116"/>
        <v>42707.708333333336</v>
      </c>
      <c r="K1223">
        <v>1478431488</v>
      </c>
      <c r="L1223" s="9">
        <f t="shared" si="117"/>
        <v>42680.183888888896</v>
      </c>
      <c r="M1223" t="b">
        <v>0</v>
      </c>
      <c r="N1223">
        <v>103</v>
      </c>
      <c r="O1223" t="b">
        <v>1</v>
      </c>
      <c r="P1223" t="s">
        <v>8285</v>
      </c>
      <c r="Q1223">
        <f t="shared" si="114"/>
        <v>111</v>
      </c>
      <c r="R1223">
        <f t="shared" si="115"/>
        <v>23.8</v>
      </c>
      <c r="S1223" t="str">
        <f t="shared" si="118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116"/>
        <v>42460.875000000007</v>
      </c>
      <c r="K1224">
        <v>1456852647</v>
      </c>
      <c r="L1224" s="9">
        <f t="shared" si="117"/>
        <v>42430.428784722222</v>
      </c>
      <c r="M1224" t="b">
        <v>0</v>
      </c>
      <c r="N1224">
        <v>138</v>
      </c>
      <c r="O1224" t="b">
        <v>1</v>
      </c>
      <c r="P1224" t="s">
        <v>8285</v>
      </c>
      <c r="Q1224">
        <f t="shared" si="114"/>
        <v>280</v>
      </c>
      <c r="R1224">
        <f t="shared" si="115"/>
        <v>81.27</v>
      </c>
      <c r="S1224" t="str">
        <f t="shared" si="118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116"/>
        <v>42683.927187500005</v>
      </c>
      <c r="K1225">
        <v>1476159309</v>
      </c>
      <c r="L1225" s="9">
        <f t="shared" si="117"/>
        <v>42653.885520833333</v>
      </c>
      <c r="M1225" t="b">
        <v>0</v>
      </c>
      <c r="N1225">
        <v>191</v>
      </c>
      <c r="O1225" t="b">
        <v>1</v>
      </c>
      <c r="P1225" t="s">
        <v>8285</v>
      </c>
      <c r="Q1225">
        <f t="shared" si="114"/>
        <v>112</v>
      </c>
      <c r="R1225">
        <f t="shared" si="115"/>
        <v>116.21</v>
      </c>
      <c r="S1225" t="str">
        <f t="shared" si="118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116"/>
        <v>41796.258125</v>
      </c>
      <c r="K1226">
        <v>1396876302</v>
      </c>
      <c r="L1226" s="9">
        <f t="shared" si="117"/>
        <v>41736.258125</v>
      </c>
      <c r="M1226" t="b">
        <v>0</v>
      </c>
      <c r="N1226">
        <v>18</v>
      </c>
      <c r="O1226" t="b">
        <v>0</v>
      </c>
      <c r="P1226" t="s">
        <v>8286</v>
      </c>
      <c r="Q1226">
        <f t="shared" si="114"/>
        <v>7</v>
      </c>
      <c r="R1226">
        <f t="shared" si="115"/>
        <v>58.89</v>
      </c>
      <c r="S1226" t="str">
        <f t="shared" si="118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116"/>
        <v>41569.614328703705</v>
      </c>
      <c r="K1227">
        <v>1377294278</v>
      </c>
      <c r="L1227" s="9">
        <f t="shared" si="117"/>
        <v>41509.614328703705</v>
      </c>
      <c r="M1227" t="b">
        <v>0</v>
      </c>
      <c r="N1227">
        <v>3</v>
      </c>
      <c r="O1227" t="b">
        <v>0</v>
      </c>
      <c r="P1227" t="s">
        <v>8286</v>
      </c>
      <c r="Q1227">
        <f t="shared" si="114"/>
        <v>4</v>
      </c>
      <c r="R1227">
        <f t="shared" si="115"/>
        <v>44</v>
      </c>
      <c r="S1227" t="str">
        <f t="shared" si="118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116"/>
        <v>41749.75</v>
      </c>
      <c r="K1228">
        <v>1395089981</v>
      </c>
      <c r="L1228" s="9">
        <f t="shared" si="117"/>
        <v>41715.583113425928</v>
      </c>
      <c r="M1228" t="b">
        <v>0</v>
      </c>
      <c r="N1228">
        <v>40</v>
      </c>
      <c r="O1228" t="b">
        <v>0</v>
      </c>
      <c r="P1228" t="s">
        <v>8286</v>
      </c>
      <c r="Q1228">
        <f t="shared" si="114"/>
        <v>4</v>
      </c>
      <c r="R1228">
        <f t="shared" si="115"/>
        <v>48.43</v>
      </c>
      <c r="S1228" t="str">
        <f t="shared" si="118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116"/>
        <v>41858</v>
      </c>
      <c r="K1229">
        <v>1404770616</v>
      </c>
      <c r="L1229" s="9">
        <f t="shared" si="117"/>
        <v>41827.627500000002</v>
      </c>
      <c r="M1229" t="b">
        <v>0</v>
      </c>
      <c r="N1229">
        <v>0</v>
      </c>
      <c r="O1229" t="b">
        <v>0</v>
      </c>
      <c r="P1229" t="s">
        <v>8286</v>
      </c>
      <c r="Q1229">
        <f t="shared" si="114"/>
        <v>0</v>
      </c>
      <c r="R1229" t="e">
        <f t="shared" si="115"/>
        <v>#DIV/0!</v>
      </c>
      <c r="S1229" t="str">
        <f t="shared" si="118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116"/>
        <v>40814.437592592592</v>
      </c>
      <c r="K1230">
        <v>1312047008</v>
      </c>
      <c r="L1230" s="9">
        <f t="shared" si="117"/>
        <v>40754.437592592592</v>
      </c>
      <c r="M1230" t="b">
        <v>0</v>
      </c>
      <c r="N1230">
        <v>24</v>
      </c>
      <c r="O1230" t="b">
        <v>0</v>
      </c>
      <c r="P1230" t="s">
        <v>8286</v>
      </c>
      <c r="Q1230">
        <f t="shared" si="114"/>
        <v>29</v>
      </c>
      <c r="R1230">
        <f t="shared" si="115"/>
        <v>61.04</v>
      </c>
      <c r="S1230" t="str">
        <f t="shared" si="118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116"/>
        <v>41015.375</v>
      </c>
      <c r="K1231">
        <v>1331982127</v>
      </c>
      <c r="L1231" s="9">
        <f t="shared" si="117"/>
        <v>40985.168136574073</v>
      </c>
      <c r="M1231" t="b">
        <v>0</v>
      </c>
      <c r="N1231">
        <v>1</v>
      </c>
      <c r="O1231" t="b">
        <v>0</v>
      </c>
      <c r="P1231" t="s">
        <v>8286</v>
      </c>
      <c r="Q1231">
        <f t="shared" si="114"/>
        <v>1</v>
      </c>
      <c r="R1231">
        <f t="shared" si="115"/>
        <v>25</v>
      </c>
      <c r="S1231" t="str">
        <f t="shared" si="118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116"/>
        <v>40598.680902777778</v>
      </c>
      <c r="K1232">
        <v>1295997630</v>
      </c>
      <c r="L1232" s="9">
        <f t="shared" si="117"/>
        <v>40568.680902777778</v>
      </c>
      <c r="M1232" t="b">
        <v>0</v>
      </c>
      <c r="N1232">
        <v>0</v>
      </c>
      <c r="O1232" t="b">
        <v>0</v>
      </c>
      <c r="P1232" t="s">
        <v>8286</v>
      </c>
      <c r="Q1232">
        <f t="shared" si="114"/>
        <v>0</v>
      </c>
      <c r="R1232" t="e">
        <f t="shared" si="115"/>
        <v>#DIV/0!</v>
      </c>
      <c r="S1232" t="str">
        <f t="shared" si="118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116"/>
        <v>42243.750000000007</v>
      </c>
      <c r="K1233">
        <v>1436394968</v>
      </c>
      <c r="L1233" s="9">
        <f t="shared" si="117"/>
        <v>42193.650092592594</v>
      </c>
      <c r="M1233" t="b">
        <v>0</v>
      </c>
      <c r="N1233">
        <v>0</v>
      </c>
      <c r="O1233" t="b">
        <v>0</v>
      </c>
      <c r="P1233" t="s">
        <v>8286</v>
      </c>
      <c r="Q1233">
        <f t="shared" si="114"/>
        <v>0</v>
      </c>
      <c r="R1233" t="e">
        <f t="shared" si="115"/>
        <v>#DIV/0!</v>
      </c>
      <c r="S1233" t="str">
        <f t="shared" si="118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116"/>
        <v>41553.556365740747</v>
      </c>
      <c r="K1234">
        <v>1377030070</v>
      </c>
      <c r="L1234" s="9">
        <f t="shared" si="117"/>
        <v>41506.556365740747</v>
      </c>
      <c r="M1234" t="b">
        <v>0</v>
      </c>
      <c r="N1234">
        <v>1</v>
      </c>
      <c r="O1234" t="b">
        <v>0</v>
      </c>
      <c r="P1234" t="s">
        <v>8286</v>
      </c>
      <c r="Q1234">
        <f t="shared" si="114"/>
        <v>1</v>
      </c>
      <c r="R1234">
        <f t="shared" si="115"/>
        <v>40</v>
      </c>
      <c r="S1234" t="str">
        <f t="shared" si="118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116"/>
        <v>40960.657106481485</v>
      </c>
      <c r="K1235">
        <v>1328049974</v>
      </c>
      <c r="L1235" s="9">
        <f t="shared" si="117"/>
        <v>40939.657106481485</v>
      </c>
      <c r="M1235" t="b">
        <v>0</v>
      </c>
      <c r="N1235">
        <v>6</v>
      </c>
      <c r="O1235" t="b">
        <v>0</v>
      </c>
      <c r="P1235" t="s">
        <v>8286</v>
      </c>
      <c r="Q1235">
        <f t="shared" si="114"/>
        <v>12</v>
      </c>
      <c r="R1235">
        <f t="shared" si="115"/>
        <v>19.329999999999998</v>
      </c>
      <c r="S1235" t="str">
        <f t="shared" si="118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116"/>
        <v>42037.497013888897</v>
      </c>
      <c r="K1236">
        <v>1420311342</v>
      </c>
      <c r="L1236" s="9">
        <f t="shared" si="117"/>
        <v>42007.497013888897</v>
      </c>
      <c r="M1236" t="b">
        <v>0</v>
      </c>
      <c r="N1236">
        <v>0</v>
      </c>
      <c r="O1236" t="b">
        <v>0</v>
      </c>
      <c r="P1236" t="s">
        <v>8286</v>
      </c>
      <c r="Q1236">
        <f t="shared" si="114"/>
        <v>0</v>
      </c>
      <c r="R1236" t="e">
        <f t="shared" si="115"/>
        <v>#DIV/0!</v>
      </c>
      <c r="S1236" t="str">
        <f t="shared" si="118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116"/>
        <v>41622.84373842593</v>
      </c>
      <c r="K1237">
        <v>1383621299</v>
      </c>
      <c r="L1237" s="9">
        <f t="shared" si="117"/>
        <v>41582.84373842593</v>
      </c>
      <c r="M1237" t="b">
        <v>0</v>
      </c>
      <c r="N1237">
        <v>6</v>
      </c>
      <c r="O1237" t="b">
        <v>0</v>
      </c>
      <c r="P1237" t="s">
        <v>8286</v>
      </c>
      <c r="Q1237">
        <f t="shared" si="114"/>
        <v>3</v>
      </c>
      <c r="R1237">
        <f t="shared" si="115"/>
        <v>35</v>
      </c>
      <c r="S1237" t="str">
        <f t="shared" si="118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116"/>
        <v>41118.375</v>
      </c>
      <c r="K1238">
        <v>1342801164</v>
      </c>
      <c r="L1238" s="9">
        <f t="shared" si="117"/>
        <v>41110.388472222221</v>
      </c>
      <c r="M1238" t="b">
        <v>0</v>
      </c>
      <c r="N1238">
        <v>0</v>
      </c>
      <c r="O1238" t="b">
        <v>0</v>
      </c>
      <c r="P1238" t="s">
        <v>8286</v>
      </c>
      <c r="Q1238">
        <f t="shared" si="114"/>
        <v>0</v>
      </c>
      <c r="R1238" t="e">
        <f t="shared" si="115"/>
        <v>#DIV/0!</v>
      </c>
      <c r="S1238" t="str">
        <f t="shared" si="118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116"/>
        <v>41144.991493055561</v>
      </c>
      <c r="K1239">
        <v>1344062865</v>
      </c>
      <c r="L1239" s="9">
        <f t="shared" si="117"/>
        <v>41124.991493055561</v>
      </c>
      <c r="M1239" t="b">
        <v>0</v>
      </c>
      <c r="N1239">
        <v>0</v>
      </c>
      <c r="O1239" t="b">
        <v>0</v>
      </c>
      <c r="P1239" t="s">
        <v>8286</v>
      </c>
      <c r="Q1239">
        <f t="shared" si="114"/>
        <v>0</v>
      </c>
      <c r="R1239" t="e">
        <f t="shared" si="115"/>
        <v>#DIV/0!</v>
      </c>
      <c r="S1239" t="str">
        <f t="shared" si="118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116"/>
        <v>40761.318703703706</v>
      </c>
      <c r="K1240">
        <v>1310049536</v>
      </c>
      <c r="L1240" s="9">
        <f t="shared" si="117"/>
        <v>40731.318703703706</v>
      </c>
      <c r="M1240" t="b">
        <v>0</v>
      </c>
      <c r="N1240">
        <v>3</v>
      </c>
      <c r="O1240" t="b">
        <v>0</v>
      </c>
      <c r="P1240" t="s">
        <v>8286</v>
      </c>
      <c r="Q1240">
        <f t="shared" si="114"/>
        <v>18</v>
      </c>
      <c r="R1240">
        <f t="shared" si="115"/>
        <v>59.33</v>
      </c>
      <c r="S1240" t="str">
        <f t="shared" si="118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116"/>
        <v>40913.670914351853</v>
      </c>
      <c r="K1241">
        <v>1323212767</v>
      </c>
      <c r="L1241" s="9">
        <f t="shared" si="117"/>
        <v>40883.670914351853</v>
      </c>
      <c r="M1241" t="b">
        <v>0</v>
      </c>
      <c r="N1241">
        <v>0</v>
      </c>
      <c r="O1241" t="b">
        <v>0</v>
      </c>
      <c r="P1241" t="s">
        <v>8286</v>
      </c>
      <c r="Q1241">
        <f t="shared" si="114"/>
        <v>0</v>
      </c>
      <c r="R1241" t="e">
        <f t="shared" si="115"/>
        <v>#DIV/0!</v>
      </c>
      <c r="S1241" t="str">
        <f t="shared" si="118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116"/>
        <v>41467.618750000001</v>
      </c>
      <c r="K1242">
        <v>1368579457</v>
      </c>
      <c r="L1242" s="9">
        <f t="shared" si="117"/>
        <v>41408.748344907413</v>
      </c>
      <c r="M1242" t="b">
        <v>0</v>
      </c>
      <c r="N1242">
        <v>8</v>
      </c>
      <c r="O1242" t="b">
        <v>0</v>
      </c>
      <c r="P1242" t="s">
        <v>8286</v>
      </c>
      <c r="Q1242">
        <f t="shared" si="114"/>
        <v>3</v>
      </c>
      <c r="R1242">
        <f t="shared" si="115"/>
        <v>30.13</v>
      </c>
      <c r="S1242" t="str">
        <f t="shared" si="118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116"/>
        <v>41945.957638888889</v>
      </c>
      <c r="K1243">
        <v>1413057980</v>
      </c>
      <c r="L1243" s="9">
        <f t="shared" si="117"/>
        <v>41923.546064814815</v>
      </c>
      <c r="M1243" t="b">
        <v>0</v>
      </c>
      <c r="N1243">
        <v>34</v>
      </c>
      <c r="O1243" t="b">
        <v>0</v>
      </c>
      <c r="P1243" t="s">
        <v>8286</v>
      </c>
      <c r="Q1243">
        <f t="shared" si="114"/>
        <v>51</v>
      </c>
      <c r="R1243">
        <f t="shared" si="115"/>
        <v>74.62</v>
      </c>
      <c r="S1243" t="str">
        <f t="shared" si="118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116"/>
        <v>40797.262500000004</v>
      </c>
      <c r="K1244">
        <v>1314417502</v>
      </c>
      <c r="L1244" s="9">
        <f t="shared" si="117"/>
        <v>40781.873865740745</v>
      </c>
      <c r="M1244" t="b">
        <v>0</v>
      </c>
      <c r="N1244">
        <v>1</v>
      </c>
      <c r="O1244" t="b">
        <v>0</v>
      </c>
      <c r="P1244" t="s">
        <v>8286</v>
      </c>
      <c r="Q1244">
        <f t="shared" si="114"/>
        <v>1</v>
      </c>
      <c r="R1244">
        <f t="shared" si="115"/>
        <v>5</v>
      </c>
      <c r="S1244" t="str">
        <f t="shared" si="118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116"/>
        <v>40732.583333333336</v>
      </c>
      <c r="K1245">
        <v>1304888771</v>
      </c>
      <c r="L1245" s="9">
        <f t="shared" si="117"/>
        <v>40671.587627314817</v>
      </c>
      <c r="M1245" t="b">
        <v>0</v>
      </c>
      <c r="N1245">
        <v>38</v>
      </c>
      <c r="O1245" t="b">
        <v>0</v>
      </c>
      <c r="P1245" t="s">
        <v>8286</v>
      </c>
      <c r="Q1245">
        <f t="shared" si="114"/>
        <v>14</v>
      </c>
      <c r="R1245">
        <f t="shared" si="115"/>
        <v>44.5</v>
      </c>
      <c r="S1245" t="str">
        <f t="shared" si="118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116"/>
        <v>41386.583333333336</v>
      </c>
      <c r="K1246">
        <v>1363981723</v>
      </c>
      <c r="L1246" s="9">
        <f t="shared" si="117"/>
        <v>41355.533831018518</v>
      </c>
      <c r="M1246" t="b">
        <v>1</v>
      </c>
      <c r="N1246">
        <v>45</v>
      </c>
      <c r="O1246" t="b">
        <v>1</v>
      </c>
      <c r="P1246" t="s">
        <v>8276</v>
      </c>
      <c r="Q1246">
        <f t="shared" si="114"/>
        <v>104</v>
      </c>
      <c r="R1246">
        <f t="shared" si="115"/>
        <v>46.13</v>
      </c>
      <c r="S1246" t="str">
        <f t="shared" si="118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116"/>
        <v>41804.308263888888</v>
      </c>
      <c r="K1247">
        <v>1400163834</v>
      </c>
      <c r="L1247" s="9">
        <f t="shared" si="117"/>
        <v>41774.308263888888</v>
      </c>
      <c r="M1247" t="b">
        <v>1</v>
      </c>
      <c r="N1247">
        <v>17</v>
      </c>
      <c r="O1247" t="b">
        <v>1</v>
      </c>
      <c r="P1247" t="s">
        <v>8276</v>
      </c>
      <c r="Q1247">
        <f t="shared" si="114"/>
        <v>120</v>
      </c>
      <c r="R1247">
        <f t="shared" si="115"/>
        <v>141.47</v>
      </c>
      <c r="S1247" t="str">
        <f t="shared" si="118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116"/>
        <v>40882.793391203704</v>
      </c>
      <c r="K1248">
        <v>1319245349</v>
      </c>
      <c r="L1248" s="9">
        <f t="shared" si="117"/>
        <v>40837.75172453704</v>
      </c>
      <c r="M1248" t="b">
        <v>1</v>
      </c>
      <c r="N1248">
        <v>31</v>
      </c>
      <c r="O1248" t="b">
        <v>1</v>
      </c>
      <c r="P1248" t="s">
        <v>8276</v>
      </c>
      <c r="Q1248">
        <f t="shared" si="114"/>
        <v>117</v>
      </c>
      <c r="R1248">
        <f t="shared" si="115"/>
        <v>75.48</v>
      </c>
      <c r="S1248" t="str">
        <f t="shared" si="118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116"/>
        <v>41400.000636574077</v>
      </c>
      <c r="K1249">
        <v>1365231655</v>
      </c>
      <c r="L1249" s="9">
        <f t="shared" si="117"/>
        <v>41370.000636574077</v>
      </c>
      <c r="M1249" t="b">
        <v>1</v>
      </c>
      <c r="N1249">
        <v>50</v>
      </c>
      <c r="O1249" t="b">
        <v>1</v>
      </c>
      <c r="P1249" t="s">
        <v>8276</v>
      </c>
      <c r="Q1249">
        <f t="shared" si="114"/>
        <v>122</v>
      </c>
      <c r="R1249">
        <f t="shared" si="115"/>
        <v>85.5</v>
      </c>
      <c r="S1249" t="str">
        <f t="shared" si="118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116"/>
        <v>41802.999305555561</v>
      </c>
      <c r="K1250">
        <v>1399563953</v>
      </c>
      <c r="L1250" s="9">
        <f t="shared" si="117"/>
        <v>41767.36519675926</v>
      </c>
      <c r="M1250" t="b">
        <v>1</v>
      </c>
      <c r="N1250">
        <v>59</v>
      </c>
      <c r="O1250" t="b">
        <v>1</v>
      </c>
      <c r="P1250" t="s">
        <v>8276</v>
      </c>
      <c r="Q1250">
        <f t="shared" si="114"/>
        <v>152</v>
      </c>
      <c r="R1250">
        <f t="shared" si="115"/>
        <v>64.25</v>
      </c>
      <c r="S1250" t="str">
        <f t="shared" si="118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116"/>
        <v>41097.449201388896</v>
      </c>
      <c r="K1251">
        <v>1339091211</v>
      </c>
      <c r="L1251" s="9">
        <f t="shared" si="117"/>
        <v>41067.449201388896</v>
      </c>
      <c r="M1251" t="b">
        <v>1</v>
      </c>
      <c r="N1251">
        <v>81</v>
      </c>
      <c r="O1251" t="b">
        <v>1</v>
      </c>
      <c r="P1251" t="s">
        <v>8276</v>
      </c>
      <c r="Q1251">
        <f t="shared" si="114"/>
        <v>104</v>
      </c>
      <c r="R1251">
        <f t="shared" si="115"/>
        <v>64.47</v>
      </c>
      <c r="S1251" t="str">
        <f t="shared" si="118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116"/>
        <v>41888.351053240745</v>
      </c>
      <c r="K1252">
        <v>1406129131</v>
      </c>
      <c r="L1252" s="9">
        <f t="shared" si="117"/>
        <v>41843.351053240745</v>
      </c>
      <c r="M1252" t="b">
        <v>1</v>
      </c>
      <c r="N1252">
        <v>508</v>
      </c>
      <c r="O1252" t="b">
        <v>1</v>
      </c>
      <c r="P1252" t="s">
        <v>8276</v>
      </c>
      <c r="Q1252">
        <f t="shared" si="114"/>
        <v>200</v>
      </c>
      <c r="R1252">
        <f t="shared" si="115"/>
        <v>118.2</v>
      </c>
      <c r="S1252" t="str">
        <f t="shared" si="118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116"/>
        <v>40811.522766203707</v>
      </c>
      <c r="K1253">
        <v>1311795167</v>
      </c>
      <c r="L1253" s="9">
        <f t="shared" si="117"/>
        <v>40751.522766203707</v>
      </c>
      <c r="M1253" t="b">
        <v>1</v>
      </c>
      <c r="N1253">
        <v>74</v>
      </c>
      <c r="O1253" t="b">
        <v>1</v>
      </c>
      <c r="P1253" t="s">
        <v>8276</v>
      </c>
      <c r="Q1253">
        <f t="shared" si="114"/>
        <v>102</v>
      </c>
      <c r="R1253">
        <f t="shared" si="115"/>
        <v>82.54</v>
      </c>
      <c r="S1253" t="str">
        <f t="shared" si="118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116"/>
        <v>41571.696400462963</v>
      </c>
      <c r="K1254">
        <v>1380238969</v>
      </c>
      <c r="L1254" s="9">
        <f t="shared" si="117"/>
        <v>41543.696400462963</v>
      </c>
      <c r="M1254" t="b">
        <v>1</v>
      </c>
      <c r="N1254">
        <v>141</v>
      </c>
      <c r="O1254" t="b">
        <v>1</v>
      </c>
      <c r="P1254" t="s">
        <v>8276</v>
      </c>
      <c r="Q1254">
        <f t="shared" si="114"/>
        <v>138</v>
      </c>
      <c r="R1254">
        <f t="shared" si="115"/>
        <v>34.17</v>
      </c>
      <c r="S1254" t="str">
        <f t="shared" si="118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116"/>
        <v>41885.491979166669</v>
      </c>
      <c r="K1255">
        <v>1407178107</v>
      </c>
      <c r="L1255" s="9">
        <f t="shared" si="117"/>
        <v>41855.491979166669</v>
      </c>
      <c r="M1255" t="b">
        <v>1</v>
      </c>
      <c r="N1255">
        <v>711</v>
      </c>
      <c r="O1255" t="b">
        <v>1</v>
      </c>
      <c r="P1255" t="s">
        <v>8276</v>
      </c>
      <c r="Q1255">
        <f t="shared" si="114"/>
        <v>303833</v>
      </c>
      <c r="R1255">
        <f t="shared" si="115"/>
        <v>42.73</v>
      </c>
      <c r="S1255" t="str">
        <f t="shared" si="118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116"/>
        <v>40543.915972222225</v>
      </c>
      <c r="K1256">
        <v>1288968886</v>
      </c>
      <c r="L1256" s="9">
        <f t="shared" si="117"/>
        <v>40487.329699074078</v>
      </c>
      <c r="M1256" t="b">
        <v>1</v>
      </c>
      <c r="N1256">
        <v>141</v>
      </c>
      <c r="O1256" t="b">
        <v>1</v>
      </c>
      <c r="P1256" t="s">
        <v>8276</v>
      </c>
      <c r="Q1256">
        <f t="shared" si="114"/>
        <v>199</v>
      </c>
      <c r="R1256">
        <f t="shared" si="115"/>
        <v>94.49</v>
      </c>
      <c r="S1256" t="str">
        <f t="shared" si="118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116"/>
        <v>41609.595509259263</v>
      </c>
      <c r="K1257">
        <v>1383337052</v>
      </c>
      <c r="L1257" s="9">
        <f t="shared" si="117"/>
        <v>41579.553842592599</v>
      </c>
      <c r="M1257" t="b">
        <v>1</v>
      </c>
      <c r="N1257">
        <v>109</v>
      </c>
      <c r="O1257" t="b">
        <v>1</v>
      </c>
      <c r="P1257" t="s">
        <v>8276</v>
      </c>
      <c r="Q1257">
        <f t="shared" si="114"/>
        <v>202</v>
      </c>
      <c r="R1257">
        <f t="shared" si="115"/>
        <v>55.7</v>
      </c>
      <c r="S1257" t="str">
        <f t="shared" si="118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116"/>
        <v>40951.627673611118</v>
      </c>
      <c r="K1258">
        <v>1326492231</v>
      </c>
      <c r="L1258" s="9">
        <f t="shared" si="117"/>
        <v>40921.627673611118</v>
      </c>
      <c r="M1258" t="b">
        <v>1</v>
      </c>
      <c r="N1258">
        <v>361</v>
      </c>
      <c r="O1258" t="b">
        <v>1</v>
      </c>
      <c r="P1258" t="s">
        <v>8276</v>
      </c>
      <c r="Q1258">
        <f t="shared" si="114"/>
        <v>118</v>
      </c>
      <c r="R1258">
        <f t="shared" si="115"/>
        <v>98.03</v>
      </c>
      <c r="S1258" t="str">
        <f t="shared" si="118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116"/>
        <v>40635.752199074079</v>
      </c>
      <c r="K1259">
        <v>1297562590</v>
      </c>
      <c r="L1259" s="9">
        <f t="shared" si="117"/>
        <v>40586.793865740743</v>
      </c>
      <c r="M1259" t="b">
        <v>1</v>
      </c>
      <c r="N1259">
        <v>176</v>
      </c>
      <c r="O1259" t="b">
        <v>1</v>
      </c>
      <c r="P1259" t="s">
        <v>8276</v>
      </c>
      <c r="Q1259">
        <f t="shared" si="114"/>
        <v>295</v>
      </c>
      <c r="R1259">
        <f t="shared" si="115"/>
        <v>92.1</v>
      </c>
      <c r="S1259" t="str">
        <f t="shared" si="118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116"/>
        <v>41517.319583333338</v>
      </c>
      <c r="K1260">
        <v>1375368012</v>
      </c>
      <c r="L1260" s="9">
        <f t="shared" si="117"/>
        <v>41487.319583333338</v>
      </c>
      <c r="M1260" t="b">
        <v>1</v>
      </c>
      <c r="N1260">
        <v>670</v>
      </c>
      <c r="O1260" t="b">
        <v>1</v>
      </c>
      <c r="P1260" t="s">
        <v>8276</v>
      </c>
      <c r="Q1260">
        <f t="shared" si="114"/>
        <v>213</v>
      </c>
      <c r="R1260">
        <f t="shared" si="115"/>
        <v>38.18</v>
      </c>
      <c r="S1260" t="str">
        <f t="shared" si="118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116"/>
        <v>41798.874305555561</v>
      </c>
      <c r="K1261">
        <v>1399504664</v>
      </c>
      <c r="L1261" s="9">
        <f t="shared" si="117"/>
        <v>41766.678981481484</v>
      </c>
      <c r="M1261" t="b">
        <v>1</v>
      </c>
      <c r="N1261">
        <v>96</v>
      </c>
      <c r="O1261" t="b">
        <v>1</v>
      </c>
      <c r="P1261" t="s">
        <v>8276</v>
      </c>
      <c r="Q1261">
        <f t="shared" si="114"/>
        <v>104</v>
      </c>
      <c r="R1261">
        <f t="shared" si="115"/>
        <v>27.15</v>
      </c>
      <c r="S1261" t="str">
        <f t="shared" si="118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116"/>
        <v>41696.551157407412</v>
      </c>
      <c r="K1262">
        <v>1390853620</v>
      </c>
      <c r="L1262" s="9">
        <f t="shared" si="117"/>
        <v>41666.551157407412</v>
      </c>
      <c r="M1262" t="b">
        <v>1</v>
      </c>
      <c r="N1262">
        <v>74</v>
      </c>
      <c r="O1262" t="b">
        <v>1</v>
      </c>
      <c r="P1262" t="s">
        <v>8276</v>
      </c>
      <c r="Q1262">
        <f t="shared" si="114"/>
        <v>114</v>
      </c>
      <c r="R1262">
        <f t="shared" si="115"/>
        <v>50.69</v>
      </c>
      <c r="S1262" t="str">
        <f t="shared" si="118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116"/>
        <v>41668.051238425927</v>
      </c>
      <c r="K1263">
        <v>1388391227</v>
      </c>
      <c r="L1263" s="9">
        <f t="shared" si="117"/>
        <v>41638.051238425927</v>
      </c>
      <c r="M1263" t="b">
        <v>1</v>
      </c>
      <c r="N1263">
        <v>52</v>
      </c>
      <c r="O1263" t="b">
        <v>1</v>
      </c>
      <c r="P1263" t="s">
        <v>8276</v>
      </c>
      <c r="Q1263">
        <f t="shared" si="114"/>
        <v>101</v>
      </c>
      <c r="R1263">
        <f t="shared" si="115"/>
        <v>38.94</v>
      </c>
      <c r="S1263" t="str">
        <f t="shared" si="118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116"/>
        <v>41686.470972222225</v>
      </c>
      <c r="K1264">
        <v>1389982692</v>
      </c>
      <c r="L1264" s="9">
        <f t="shared" si="117"/>
        <v>41656.470972222225</v>
      </c>
      <c r="M1264" t="b">
        <v>1</v>
      </c>
      <c r="N1264">
        <v>105</v>
      </c>
      <c r="O1264" t="b">
        <v>1</v>
      </c>
      <c r="P1264" t="s">
        <v>8276</v>
      </c>
      <c r="Q1264">
        <f t="shared" si="114"/>
        <v>125</v>
      </c>
      <c r="R1264">
        <f t="shared" si="115"/>
        <v>77.64</v>
      </c>
      <c r="S1264" t="str">
        <f t="shared" si="118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116"/>
        <v>41726.75</v>
      </c>
      <c r="K1265">
        <v>1393034470</v>
      </c>
      <c r="L1265" s="9">
        <f t="shared" si="117"/>
        <v>41691.792476851857</v>
      </c>
      <c r="M1265" t="b">
        <v>1</v>
      </c>
      <c r="N1265">
        <v>41</v>
      </c>
      <c r="O1265" t="b">
        <v>1</v>
      </c>
      <c r="P1265" t="s">
        <v>8276</v>
      </c>
      <c r="Q1265">
        <f t="shared" si="114"/>
        <v>119</v>
      </c>
      <c r="R1265">
        <f t="shared" si="115"/>
        <v>43.54</v>
      </c>
      <c r="S1265" t="str">
        <f t="shared" si="118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116"/>
        <v>41576.371331018519</v>
      </c>
      <c r="K1266">
        <v>1380556483</v>
      </c>
      <c r="L1266" s="9">
        <f t="shared" si="117"/>
        <v>41547.371331018519</v>
      </c>
      <c r="M1266" t="b">
        <v>1</v>
      </c>
      <c r="N1266">
        <v>34</v>
      </c>
      <c r="O1266" t="b">
        <v>1</v>
      </c>
      <c r="P1266" t="s">
        <v>8276</v>
      </c>
      <c r="Q1266">
        <f t="shared" si="114"/>
        <v>166</v>
      </c>
      <c r="R1266">
        <f t="shared" si="115"/>
        <v>31.82</v>
      </c>
      <c r="S1266" t="str">
        <f t="shared" si="118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116"/>
        <v>40512.363599537035</v>
      </c>
      <c r="K1267">
        <v>1287071015</v>
      </c>
      <c r="L1267" s="9">
        <f t="shared" si="117"/>
        <v>40465.363599537035</v>
      </c>
      <c r="M1267" t="b">
        <v>1</v>
      </c>
      <c r="N1267">
        <v>66</v>
      </c>
      <c r="O1267" t="b">
        <v>1</v>
      </c>
      <c r="P1267" t="s">
        <v>8276</v>
      </c>
      <c r="Q1267">
        <f t="shared" si="114"/>
        <v>119</v>
      </c>
      <c r="R1267">
        <f t="shared" si="115"/>
        <v>63.18</v>
      </c>
      <c r="S1267" t="str">
        <f t="shared" si="118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116"/>
        <v>41650.585011574076</v>
      </c>
      <c r="K1268">
        <v>1386882145</v>
      </c>
      <c r="L1268" s="9">
        <f t="shared" si="117"/>
        <v>41620.585011574076</v>
      </c>
      <c r="M1268" t="b">
        <v>1</v>
      </c>
      <c r="N1268">
        <v>50</v>
      </c>
      <c r="O1268" t="b">
        <v>1</v>
      </c>
      <c r="P1268" t="s">
        <v>8276</v>
      </c>
      <c r="Q1268">
        <f t="shared" si="114"/>
        <v>100</v>
      </c>
      <c r="R1268">
        <f t="shared" si="115"/>
        <v>190.9</v>
      </c>
      <c r="S1268" t="str">
        <f t="shared" si="118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116"/>
        <v>41479.293495370373</v>
      </c>
      <c r="K1269">
        <v>1372082558</v>
      </c>
      <c r="L1269" s="9">
        <f t="shared" si="117"/>
        <v>41449.293495370373</v>
      </c>
      <c r="M1269" t="b">
        <v>1</v>
      </c>
      <c r="N1269">
        <v>159</v>
      </c>
      <c r="O1269" t="b">
        <v>1</v>
      </c>
      <c r="P1269" t="s">
        <v>8276</v>
      </c>
      <c r="Q1269">
        <f t="shared" si="114"/>
        <v>102</v>
      </c>
      <c r="R1269">
        <f t="shared" si="115"/>
        <v>140.86000000000001</v>
      </c>
      <c r="S1269" t="str">
        <f t="shared" si="118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116"/>
        <v>41537.553784722222</v>
      </c>
      <c r="K1270">
        <v>1377116247</v>
      </c>
      <c r="L1270" s="9">
        <f t="shared" si="117"/>
        <v>41507.553784722222</v>
      </c>
      <c r="M1270" t="b">
        <v>1</v>
      </c>
      <c r="N1270">
        <v>182</v>
      </c>
      <c r="O1270" t="b">
        <v>1</v>
      </c>
      <c r="P1270" t="s">
        <v>8276</v>
      </c>
      <c r="Q1270">
        <f t="shared" si="114"/>
        <v>117</v>
      </c>
      <c r="R1270">
        <f t="shared" si="115"/>
        <v>76.92</v>
      </c>
      <c r="S1270" t="str">
        <f t="shared" si="118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116"/>
        <v>42475.708333333336</v>
      </c>
      <c r="K1271">
        <v>1458157512</v>
      </c>
      <c r="L1271" s="9">
        <f t="shared" si="117"/>
        <v>42445.531388888885</v>
      </c>
      <c r="M1271" t="b">
        <v>1</v>
      </c>
      <c r="N1271">
        <v>206</v>
      </c>
      <c r="O1271" t="b">
        <v>1</v>
      </c>
      <c r="P1271" t="s">
        <v>8276</v>
      </c>
      <c r="Q1271">
        <f t="shared" si="114"/>
        <v>109</v>
      </c>
      <c r="R1271">
        <f t="shared" si="115"/>
        <v>99.16</v>
      </c>
      <c r="S1271" t="str">
        <f t="shared" si="118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116"/>
        <v>40993.523634259262</v>
      </c>
      <c r="K1272">
        <v>1327523642</v>
      </c>
      <c r="L1272" s="9">
        <f t="shared" si="117"/>
        <v>40933.565300925933</v>
      </c>
      <c r="M1272" t="b">
        <v>1</v>
      </c>
      <c r="N1272">
        <v>169</v>
      </c>
      <c r="O1272" t="b">
        <v>1</v>
      </c>
      <c r="P1272" t="s">
        <v>8276</v>
      </c>
      <c r="Q1272">
        <f t="shared" si="114"/>
        <v>115</v>
      </c>
      <c r="R1272">
        <f t="shared" si="115"/>
        <v>67.88</v>
      </c>
      <c r="S1272" t="str">
        <f t="shared" si="118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116"/>
        <v>41591.433553240742</v>
      </c>
      <c r="K1273">
        <v>1381767859</v>
      </c>
      <c r="L1273" s="9">
        <f t="shared" si="117"/>
        <v>41561.391886574078</v>
      </c>
      <c r="M1273" t="b">
        <v>1</v>
      </c>
      <c r="N1273">
        <v>31</v>
      </c>
      <c r="O1273" t="b">
        <v>1</v>
      </c>
      <c r="P1273" t="s">
        <v>8276</v>
      </c>
      <c r="Q1273">
        <f t="shared" si="114"/>
        <v>102</v>
      </c>
      <c r="R1273">
        <f t="shared" si="115"/>
        <v>246.29</v>
      </c>
      <c r="S1273" t="str">
        <f t="shared" si="118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116"/>
        <v>40343.875</v>
      </c>
      <c r="K1274">
        <v>1270576379</v>
      </c>
      <c r="L1274" s="9">
        <f t="shared" si="117"/>
        <v>40274.453460648154</v>
      </c>
      <c r="M1274" t="b">
        <v>1</v>
      </c>
      <c r="N1274">
        <v>28</v>
      </c>
      <c r="O1274" t="b">
        <v>1</v>
      </c>
      <c r="P1274" t="s">
        <v>8276</v>
      </c>
      <c r="Q1274">
        <f t="shared" si="114"/>
        <v>106</v>
      </c>
      <c r="R1274">
        <f t="shared" si="115"/>
        <v>189.29</v>
      </c>
      <c r="S1274" t="str">
        <f t="shared" si="118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116"/>
        <v>41882.43855324074</v>
      </c>
      <c r="K1275">
        <v>1406914291</v>
      </c>
      <c r="L1275" s="9">
        <f t="shared" si="117"/>
        <v>41852.43855324074</v>
      </c>
      <c r="M1275" t="b">
        <v>1</v>
      </c>
      <c r="N1275">
        <v>54</v>
      </c>
      <c r="O1275" t="b">
        <v>1</v>
      </c>
      <c r="P1275" t="s">
        <v>8276</v>
      </c>
      <c r="Q1275">
        <f t="shared" si="114"/>
        <v>104</v>
      </c>
      <c r="R1275">
        <f t="shared" si="115"/>
        <v>76.67</v>
      </c>
      <c r="S1275" t="str">
        <f t="shared" si="118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116"/>
        <v>41151.3984375</v>
      </c>
      <c r="K1276">
        <v>1343320425</v>
      </c>
      <c r="L1276" s="9">
        <f t="shared" si="117"/>
        <v>41116.3984375</v>
      </c>
      <c r="M1276" t="b">
        <v>1</v>
      </c>
      <c r="N1276">
        <v>467</v>
      </c>
      <c r="O1276" t="b">
        <v>1</v>
      </c>
      <c r="P1276" t="s">
        <v>8276</v>
      </c>
      <c r="Q1276">
        <f t="shared" si="114"/>
        <v>155</v>
      </c>
      <c r="R1276">
        <f t="shared" si="115"/>
        <v>82.96</v>
      </c>
      <c r="S1276" t="str">
        <f t="shared" si="118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116"/>
        <v>41493.576238425929</v>
      </c>
      <c r="K1277">
        <v>1372884587</v>
      </c>
      <c r="L1277" s="9">
        <f t="shared" si="117"/>
        <v>41458.576238425929</v>
      </c>
      <c r="M1277" t="b">
        <v>1</v>
      </c>
      <c r="N1277">
        <v>389</v>
      </c>
      <c r="O1277" t="b">
        <v>1</v>
      </c>
      <c r="P1277" t="s">
        <v>8276</v>
      </c>
      <c r="Q1277">
        <f t="shared" si="114"/>
        <v>162</v>
      </c>
      <c r="R1277">
        <f t="shared" si="115"/>
        <v>62.52</v>
      </c>
      <c r="S1277" t="str">
        <f t="shared" si="118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116"/>
        <v>40056.875</v>
      </c>
      <c r="K1278">
        <v>1247504047</v>
      </c>
      <c r="L1278" s="9">
        <f t="shared" si="117"/>
        <v>40007.412581018521</v>
      </c>
      <c r="M1278" t="b">
        <v>1</v>
      </c>
      <c r="N1278">
        <v>68</v>
      </c>
      <c r="O1278" t="b">
        <v>1</v>
      </c>
      <c r="P1278" t="s">
        <v>8276</v>
      </c>
      <c r="Q1278">
        <f t="shared" si="114"/>
        <v>104</v>
      </c>
      <c r="R1278">
        <f t="shared" si="115"/>
        <v>46.07</v>
      </c>
      <c r="S1278" t="str">
        <f t="shared" si="118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116"/>
        <v>41156.270219907412</v>
      </c>
      <c r="K1279">
        <v>1343741347</v>
      </c>
      <c r="L1279" s="9">
        <f t="shared" si="117"/>
        <v>41121.270219907412</v>
      </c>
      <c r="M1279" t="b">
        <v>1</v>
      </c>
      <c r="N1279">
        <v>413</v>
      </c>
      <c r="O1279" t="b">
        <v>1</v>
      </c>
      <c r="P1279" t="s">
        <v>8276</v>
      </c>
      <c r="Q1279">
        <f t="shared" si="114"/>
        <v>106</v>
      </c>
      <c r="R1279">
        <f t="shared" si="115"/>
        <v>38.54</v>
      </c>
      <c r="S1279" t="str">
        <f t="shared" si="118"/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116"/>
        <v>41814.791666666672</v>
      </c>
      <c r="K1280">
        <v>1401196766</v>
      </c>
      <c r="L1280" s="9">
        <f t="shared" si="117"/>
        <v>41786.263495370375</v>
      </c>
      <c r="M1280" t="b">
        <v>1</v>
      </c>
      <c r="N1280">
        <v>190</v>
      </c>
      <c r="O1280" t="b">
        <v>1</v>
      </c>
      <c r="P1280" t="s">
        <v>8276</v>
      </c>
      <c r="Q1280">
        <f t="shared" si="114"/>
        <v>155</v>
      </c>
      <c r="R1280">
        <f t="shared" si="115"/>
        <v>53.01</v>
      </c>
      <c r="S1280" t="str">
        <f t="shared" si="118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116"/>
        <v>41721.765856481485</v>
      </c>
      <c r="K1281">
        <v>1392171770</v>
      </c>
      <c r="L1281" s="9">
        <f t="shared" si="117"/>
        <v>41681.807523148149</v>
      </c>
      <c r="M1281" t="b">
        <v>1</v>
      </c>
      <c r="N1281">
        <v>189</v>
      </c>
      <c r="O1281" t="b">
        <v>1</v>
      </c>
      <c r="P1281" t="s">
        <v>8276</v>
      </c>
      <c r="Q1281">
        <f t="shared" si="114"/>
        <v>111</v>
      </c>
      <c r="R1281">
        <f t="shared" si="115"/>
        <v>73.36</v>
      </c>
      <c r="S1281" t="str">
        <f t="shared" si="118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116"/>
        <v>40603.465902777782</v>
      </c>
      <c r="K1282">
        <v>1291227054</v>
      </c>
      <c r="L1282" s="9">
        <f t="shared" si="117"/>
        <v>40513.465902777782</v>
      </c>
      <c r="M1282" t="b">
        <v>1</v>
      </c>
      <c r="N1282">
        <v>130</v>
      </c>
      <c r="O1282" t="b">
        <v>1</v>
      </c>
      <c r="P1282" t="s">
        <v>8276</v>
      </c>
      <c r="Q1282">
        <f t="shared" ref="Q1282:Q1345" si="120">ROUND((E1282/D1282*100),0)</f>
        <v>111</v>
      </c>
      <c r="R1282">
        <f t="shared" ref="R1282:R1345" si="121">ROUND(E1282/N1282,2)</f>
        <v>127.98</v>
      </c>
      <c r="S1282" t="str">
        <f t="shared" si="118"/>
        <v>music</v>
      </c>
      <c r="T1282" t="str">
        <f t="shared" si="11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122">(((I1283/60)/60)/24)+DATE(1970,1,1)+(-7/24)</f>
        <v>41483.45180555556</v>
      </c>
      <c r="K1283">
        <v>1373305836</v>
      </c>
      <c r="L1283" s="9">
        <f t="shared" ref="L1283:L1346" si="123">(((K1283/60)/60)/24)+DATE(1970,1,1)+(-7/24)</f>
        <v>41463.45180555556</v>
      </c>
      <c r="M1283" t="b">
        <v>1</v>
      </c>
      <c r="N1283">
        <v>74</v>
      </c>
      <c r="O1283" t="b">
        <v>1</v>
      </c>
      <c r="P1283" t="s">
        <v>8276</v>
      </c>
      <c r="Q1283">
        <f t="shared" si="120"/>
        <v>111</v>
      </c>
      <c r="R1283">
        <f t="shared" si="121"/>
        <v>104.73</v>
      </c>
      <c r="S1283" t="str">
        <f t="shared" ref="S1283:S1346" si="124">LEFT(P1283,SEARCH("/",P1283,1)-1)</f>
        <v>music</v>
      </c>
      <c r="T1283" t="str">
        <f t="shared" ref="T1283:T1346" si="125">RIGHT(P1283,LEN(P1283)-SEARCH("/",P1283,1))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122"/>
        <v>41616.915972222225</v>
      </c>
      <c r="K1284">
        <v>1383909855</v>
      </c>
      <c r="L1284" s="9">
        <f t="shared" si="123"/>
        <v>41586.18350694445</v>
      </c>
      <c r="M1284" t="b">
        <v>1</v>
      </c>
      <c r="N1284">
        <v>274</v>
      </c>
      <c r="O1284" t="b">
        <v>1</v>
      </c>
      <c r="P1284" t="s">
        <v>8276</v>
      </c>
      <c r="Q1284">
        <f t="shared" si="120"/>
        <v>124</v>
      </c>
      <c r="R1284">
        <f t="shared" si="121"/>
        <v>67.67</v>
      </c>
      <c r="S1284" t="str">
        <f t="shared" si="124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122"/>
        <v>41343.875</v>
      </c>
      <c r="K1285">
        <v>1360948389</v>
      </c>
      <c r="L1285" s="9">
        <f t="shared" si="123"/>
        <v>41320.425798611112</v>
      </c>
      <c r="M1285" t="b">
        <v>1</v>
      </c>
      <c r="N1285">
        <v>22</v>
      </c>
      <c r="O1285" t="b">
        <v>1</v>
      </c>
      <c r="P1285" t="s">
        <v>8276</v>
      </c>
      <c r="Q1285">
        <f t="shared" si="120"/>
        <v>211</v>
      </c>
      <c r="R1285">
        <f t="shared" si="121"/>
        <v>95.93</v>
      </c>
      <c r="S1285" t="str">
        <f t="shared" si="124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122"/>
        <v>42735.415972222225</v>
      </c>
      <c r="K1286">
        <v>1481175482</v>
      </c>
      <c r="L1286" s="9">
        <f t="shared" si="123"/>
        <v>42711.943078703705</v>
      </c>
      <c r="M1286" t="b">
        <v>0</v>
      </c>
      <c r="N1286">
        <v>31</v>
      </c>
      <c r="O1286" t="b">
        <v>1</v>
      </c>
      <c r="P1286" t="s">
        <v>8271</v>
      </c>
      <c r="Q1286">
        <f t="shared" si="120"/>
        <v>101</v>
      </c>
      <c r="R1286">
        <f t="shared" si="121"/>
        <v>65.16</v>
      </c>
      <c r="S1286" t="str">
        <f t="shared" si="124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122"/>
        <v>42175.291377314818</v>
      </c>
      <c r="K1287">
        <v>1433512775</v>
      </c>
      <c r="L1287" s="9">
        <f t="shared" si="123"/>
        <v>42160.291377314818</v>
      </c>
      <c r="M1287" t="b">
        <v>0</v>
      </c>
      <c r="N1287">
        <v>63</v>
      </c>
      <c r="O1287" t="b">
        <v>1</v>
      </c>
      <c r="P1287" t="s">
        <v>8271</v>
      </c>
      <c r="Q1287">
        <f t="shared" si="120"/>
        <v>102</v>
      </c>
      <c r="R1287">
        <f t="shared" si="121"/>
        <v>32.270000000000003</v>
      </c>
      <c r="S1287" t="str">
        <f t="shared" si="124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122"/>
        <v>42052.291666666664</v>
      </c>
      <c r="K1288">
        <v>1423041227</v>
      </c>
      <c r="L1288" s="9">
        <f t="shared" si="123"/>
        <v>42039.092905092599</v>
      </c>
      <c r="M1288" t="b">
        <v>0</v>
      </c>
      <c r="N1288">
        <v>20</v>
      </c>
      <c r="O1288" t="b">
        <v>1</v>
      </c>
      <c r="P1288" t="s">
        <v>8271</v>
      </c>
      <c r="Q1288">
        <f t="shared" si="120"/>
        <v>108</v>
      </c>
      <c r="R1288">
        <f t="shared" si="121"/>
        <v>81.25</v>
      </c>
      <c r="S1288" t="str">
        <f t="shared" si="124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122"/>
        <v>42167.329351851855</v>
      </c>
      <c r="K1289">
        <v>1428936856</v>
      </c>
      <c r="L1289" s="9">
        <f t="shared" si="123"/>
        <v>42107.329351851855</v>
      </c>
      <c r="M1289" t="b">
        <v>0</v>
      </c>
      <c r="N1289">
        <v>25</v>
      </c>
      <c r="O1289" t="b">
        <v>1</v>
      </c>
      <c r="P1289" t="s">
        <v>8271</v>
      </c>
      <c r="Q1289">
        <f t="shared" si="120"/>
        <v>242</v>
      </c>
      <c r="R1289">
        <f t="shared" si="121"/>
        <v>24.2</v>
      </c>
      <c r="S1289" t="str">
        <f t="shared" si="124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122"/>
        <v>42591.875000000007</v>
      </c>
      <c r="K1290">
        <v>1468122163</v>
      </c>
      <c r="L1290" s="9">
        <f t="shared" si="123"/>
        <v>42560.862997685188</v>
      </c>
      <c r="M1290" t="b">
        <v>0</v>
      </c>
      <c r="N1290">
        <v>61</v>
      </c>
      <c r="O1290" t="b">
        <v>1</v>
      </c>
      <c r="P1290" t="s">
        <v>8271</v>
      </c>
      <c r="Q1290">
        <f t="shared" si="120"/>
        <v>100</v>
      </c>
      <c r="R1290">
        <f t="shared" si="121"/>
        <v>65.87</v>
      </c>
      <c r="S1290" t="str">
        <f t="shared" si="124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122"/>
        <v>42738.843113425923</v>
      </c>
      <c r="K1291">
        <v>1480907645</v>
      </c>
      <c r="L1291" s="9">
        <f t="shared" si="123"/>
        <v>42708.843113425923</v>
      </c>
      <c r="M1291" t="b">
        <v>0</v>
      </c>
      <c r="N1291">
        <v>52</v>
      </c>
      <c r="O1291" t="b">
        <v>1</v>
      </c>
      <c r="P1291" t="s">
        <v>8271</v>
      </c>
      <c r="Q1291">
        <f t="shared" si="120"/>
        <v>125</v>
      </c>
      <c r="R1291">
        <f t="shared" si="121"/>
        <v>36.08</v>
      </c>
      <c r="S1291" t="str">
        <f t="shared" si="124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122"/>
        <v>42116.999305555561</v>
      </c>
      <c r="K1292">
        <v>1427121931</v>
      </c>
      <c r="L1292" s="9">
        <f t="shared" si="123"/>
        <v>42086.323275462964</v>
      </c>
      <c r="M1292" t="b">
        <v>0</v>
      </c>
      <c r="N1292">
        <v>86</v>
      </c>
      <c r="O1292" t="b">
        <v>1</v>
      </c>
      <c r="P1292" t="s">
        <v>8271</v>
      </c>
      <c r="Q1292">
        <f t="shared" si="120"/>
        <v>109</v>
      </c>
      <c r="R1292">
        <f t="shared" si="121"/>
        <v>44.19</v>
      </c>
      <c r="S1292" t="str">
        <f t="shared" si="124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122"/>
        <v>42101.000000000007</v>
      </c>
      <c r="K1293">
        <v>1425224391</v>
      </c>
      <c r="L1293" s="9">
        <f t="shared" si="123"/>
        <v>42064.361006944448</v>
      </c>
      <c r="M1293" t="b">
        <v>0</v>
      </c>
      <c r="N1293">
        <v>42</v>
      </c>
      <c r="O1293" t="b">
        <v>1</v>
      </c>
      <c r="P1293" t="s">
        <v>8271</v>
      </c>
      <c r="Q1293">
        <f t="shared" si="120"/>
        <v>146</v>
      </c>
      <c r="R1293">
        <f t="shared" si="121"/>
        <v>104.07</v>
      </c>
      <c r="S1293" t="str">
        <f t="shared" si="124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122"/>
        <v>42283.665972222225</v>
      </c>
      <c r="K1294">
        <v>1441822828</v>
      </c>
      <c r="L1294" s="9">
        <f t="shared" si="123"/>
        <v>42256.472546296303</v>
      </c>
      <c r="M1294" t="b">
        <v>0</v>
      </c>
      <c r="N1294">
        <v>52</v>
      </c>
      <c r="O1294" t="b">
        <v>1</v>
      </c>
      <c r="P1294" t="s">
        <v>8271</v>
      </c>
      <c r="Q1294">
        <f t="shared" si="120"/>
        <v>110</v>
      </c>
      <c r="R1294">
        <f t="shared" si="121"/>
        <v>35.96</v>
      </c>
      <c r="S1294" t="str">
        <f t="shared" si="124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122"/>
        <v>42322.451053240737</v>
      </c>
      <c r="K1295">
        <v>1444927771</v>
      </c>
      <c r="L1295" s="9">
        <f t="shared" si="123"/>
        <v>42292.40938657408</v>
      </c>
      <c r="M1295" t="b">
        <v>0</v>
      </c>
      <c r="N1295">
        <v>120</v>
      </c>
      <c r="O1295" t="b">
        <v>1</v>
      </c>
      <c r="P1295" t="s">
        <v>8271</v>
      </c>
      <c r="Q1295">
        <f t="shared" si="120"/>
        <v>102</v>
      </c>
      <c r="R1295">
        <f t="shared" si="121"/>
        <v>127.79</v>
      </c>
      <c r="S1295" t="str">
        <f t="shared" si="124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122"/>
        <v>42296.166666666664</v>
      </c>
      <c r="K1296">
        <v>1443696797</v>
      </c>
      <c r="L1296" s="9">
        <f t="shared" si="123"/>
        <v>42278.162002314821</v>
      </c>
      <c r="M1296" t="b">
        <v>0</v>
      </c>
      <c r="N1296">
        <v>22</v>
      </c>
      <c r="O1296" t="b">
        <v>1</v>
      </c>
      <c r="P1296" t="s">
        <v>8271</v>
      </c>
      <c r="Q1296">
        <f t="shared" si="120"/>
        <v>122</v>
      </c>
      <c r="R1296">
        <f t="shared" si="121"/>
        <v>27.73</v>
      </c>
      <c r="S1296" t="str">
        <f t="shared" si="124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122"/>
        <v>42214.416666666664</v>
      </c>
      <c r="K1297">
        <v>1435585497</v>
      </c>
      <c r="L1297" s="9">
        <f t="shared" si="123"/>
        <v>42184.281215277784</v>
      </c>
      <c r="M1297" t="b">
        <v>0</v>
      </c>
      <c r="N1297">
        <v>64</v>
      </c>
      <c r="O1297" t="b">
        <v>1</v>
      </c>
      <c r="P1297" t="s">
        <v>8271</v>
      </c>
      <c r="Q1297">
        <f t="shared" si="120"/>
        <v>102</v>
      </c>
      <c r="R1297">
        <f t="shared" si="121"/>
        <v>39.83</v>
      </c>
      <c r="S1297" t="str">
        <f t="shared" si="124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122"/>
        <v>42442.717280092598</v>
      </c>
      <c r="K1298">
        <v>1456189973</v>
      </c>
      <c r="L1298" s="9">
        <f t="shared" si="123"/>
        <v>42422.758946759262</v>
      </c>
      <c r="M1298" t="b">
        <v>0</v>
      </c>
      <c r="N1298">
        <v>23</v>
      </c>
      <c r="O1298" t="b">
        <v>1</v>
      </c>
      <c r="P1298" t="s">
        <v>8271</v>
      </c>
      <c r="Q1298">
        <f t="shared" si="120"/>
        <v>141</v>
      </c>
      <c r="R1298">
        <f t="shared" si="121"/>
        <v>52.17</v>
      </c>
      <c r="S1298" t="str">
        <f t="shared" si="124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122"/>
        <v>42491.45553240741</v>
      </c>
      <c r="K1299">
        <v>1459533358</v>
      </c>
      <c r="L1299" s="9">
        <f t="shared" si="123"/>
        <v>42461.45553240741</v>
      </c>
      <c r="M1299" t="b">
        <v>0</v>
      </c>
      <c r="N1299">
        <v>238</v>
      </c>
      <c r="O1299" t="b">
        <v>1</v>
      </c>
      <c r="P1299" t="s">
        <v>8271</v>
      </c>
      <c r="Q1299">
        <f t="shared" si="120"/>
        <v>110</v>
      </c>
      <c r="R1299">
        <f t="shared" si="121"/>
        <v>92.04</v>
      </c>
      <c r="S1299" t="str">
        <f t="shared" si="124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122"/>
        <v>42488.389259259267</v>
      </c>
      <c r="K1300">
        <v>1459268432</v>
      </c>
      <c r="L1300" s="9">
        <f t="shared" si="123"/>
        <v>42458.389259259267</v>
      </c>
      <c r="M1300" t="b">
        <v>0</v>
      </c>
      <c r="N1300">
        <v>33</v>
      </c>
      <c r="O1300" t="b">
        <v>1</v>
      </c>
      <c r="P1300" t="s">
        <v>8271</v>
      </c>
      <c r="Q1300">
        <f t="shared" si="120"/>
        <v>105</v>
      </c>
      <c r="R1300">
        <f t="shared" si="121"/>
        <v>63.42</v>
      </c>
      <c r="S1300" t="str">
        <f t="shared" si="124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122"/>
        <v>42199.522673611114</v>
      </c>
      <c r="K1301">
        <v>1434310359</v>
      </c>
      <c r="L1301" s="9">
        <f t="shared" si="123"/>
        <v>42169.522673611114</v>
      </c>
      <c r="M1301" t="b">
        <v>0</v>
      </c>
      <c r="N1301">
        <v>32</v>
      </c>
      <c r="O1301" t="b">
        <v>1</v>
      </c>
      <c r="P1301" t="s">
        <v>8271</v>
      </c>
      <c r="Q1301">
        <f t="shared" si="120"/>
        <v>124</v>
      </c>
      <c r="R1301">
        <f t="shared" si="121"/>
        <v>135.63</v>
      </c>
      <c r="S1301" t="str">
        <f t="shared" si="124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122"/>
        <v>42522.497916666667</v>
      </c>
      <c r="K1302">
        <v>1461427938</v>
      </c>
      <c r="L1302" s="9">
        <f t="shared" si="123"/>
        <v>42483.38354166667</v>
      </c>
      <c r="M1302" t="b">
        <v>0</v>
      </c>
      <c r="N1302">
        <v>24</v>
      </c>
      <c r="O1302" t="b">
        <v>1</v>
      </c>
      <c r="P1302" t="s">
        <v>8271</v>
      </c>
      <c r="Q1302">
        <f t="shared" si="120"/>
        <v>135</v>
      </c>
      <c r="R1302">
        <f t="shared" si="121"/>
        <v>168.75</v>
      </c>
      <c r="S1302" t="str">
        <f t="shared" si="124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122"/>
        <v>42205.833333333336</v>
      </c>
      <c r="K1303">
        <v>1436551178</v>
      </c>
      <c r="L1303" s="9">
        <f t="shared" si="123"/>
        <v>42195.458078703705</v>
      </c>
      <c r="M1303" t="b">
        <v>0</v>
      </c>
      <c r="N1303">
        <v>29</v>
      </c>
      <c r="O1303" t="b">
        <v>1</v>
      </c>
      <c r="P1303" t="s">
        <v>8271</v>
      </c>
      <c r="Q1303">
        <f t="shared" si="120"/>
        <v>103</v>
      </c>
      <c r="R1303">
        <f t="shared" si="121"/>
        <v>70.86</v>
      </c>
      <c r="S1303" t="str">
        <f t="shared" si="124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122"/>
        <v>42704.807997685188</v>
      </c>
      <c r="K1304">
        <v>1477963411</v>
      </c>
      <c r="L1304" s="9">
        <f t="shared" si="123"/>
        <v>42674.766331018523</v>
      </c>
      <c r="M1304" t="b">
        <v>0</v>
      </c>
      <c r="N1304">
        <v>50</v>
      </c>
      <c r="O1304" t="b">
        <v>1</v>
      </c>
      <c r="P1304" t="s">
        <v>8271</v>
      </c>
      <c r="Q1304">
        <f t="shared" si="120"/>
        <v>100</v>
      </c>
      <c r="R1304">
        <f t="shared" si="121"/>
        <v>50</v>
      </c>
      <c r="S1304" t="str">
        <f t="shared" si="124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122"/>
        <v>42582.166666666664</v>
      </c>
      <c r="K1305">
        <v>1468578920</v>
      </c>
      <c r="L1305" s="9">
        <f t="shared" si="123"/>
        <v>42566.149537037039</v>
      </c>
      <c r="M1305" t="b">
        <v>0</v>
      </c>
      <c r="N1305">
        <v>108</v>
      </c>
      <c r="O1305" t="b">
        <v>1</v>
      </c>
      <c r="P1305" t="s">
        <v>8271</v>
      </c>
      <c r="Q1305">
        <f t="shared" si="120"/>
        <v>130</v>
      </c>
      <c r="R1305">
        <f t="shared" si="121"/>
        <v>42.21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122"/>
        <v>42806.861168981479</v>
      </c>
      <c r="K1306">
        <v>1484196005</v>
      </c>
      <c r="L1306" s="9">
        <f t="shared" si="123"/>
        <v>42746.90283564815</v>
      </c>
      <c r="M1306" t="b">
        <v>0</v>
      </c>
      <c r="N1306">
        <v>104</v>
      </c>
      <c r="O1306" t="b">
        <v>0</v>
      </c>
      <c r="P1306" t="s">
        <v>8273</v>
      </c>
      <c r="Q1306">
        <f t="shared" si="120"/>
        <v>40</v>
      </c>
      <c r="R1306">
        <f t="shared" si="121"/>
        <v>152.41</v>
      </c>
      <c r="S1306" t="str">
        <f t="shared" si="124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122"/>
        <v>42572.437500000007</v>
      </c>
      <c r="K1307">
        <v>1466611108</v>
      </c>
      <c r="L1307" s="9">
        <f t="shared" si="123"/>
        <v>42543.373935185191</v>
      </c>
      <c r="M1307" t="b">
        <v>0</v>
      </c>
      <c r="N1307">
        <v>86</v>
      </c>
      <c r="O1307" t="b">
        <v>0</v>
      </c>
      <c r="P1307" t="s">
        <v>8273</v>
      </c>
      <c r="Q1307">
        <f t="shared" si="120"/>
        <v>26</v>
      </c>
      <c r="R1307">
        <f t="shared" si="121"/>
        <v>90.62</v>
      </c>
      <c r="S1307" t="str">
        <f t="shared" si="124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122"/>
        <v>41977.165902777779</v>
      </c>
      <c r="K1308">
        <v>1415098734</v>
      </c>
      <c r="L1308" s="9">
        <f t="shared" si="123"/>
        <v>41947.165902777779</v>
      </c>
      <c r="M1308" t="b">
        <v>0</v>
      </c>
      <c r="N1308">
        <v>356</v>
      </c>
      <c r="O1308" t="b">
        <v>0</v>
      </c>
      <c r="P1308" t="s">
        <v>8273</v>
      </c>
      <c r="Q1308">
        <f t="shared" si="120"/>
        <v>65</v>
      </c>
      <c r="R1308">
        <f t="shared" si="121"/>
        <v>201.6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122"/>
        <v>42417.211562500001</v>
      </c>
      <c r="K1309">
        <v>1453118679</v>
      </c>
      <c r="L1309" s="9">
        <f t="shared" si="123"/>
        <v>42387.211562500001</v>
      </c>
      <c r="M1309" t="b">
        <v>0</v>
      </c>
      <c r="N1309">
        <v>45</v>
      </c>
      <c r="O1309" t="b">
        <v>0</v>
      </c>
      <c r="P1309" t="s">
        <v>8273</v>
      </c>
      <c r="Q1309">
        <f t="shared" si="120"/>
        <v>12</v>
      </c>
      <c r="R1309">
        <f t="shared" si="121"/>
        <v>127.93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122"/>
        <v>42651.321898148155</v>
      </c>
      <c r="K1310">
        <v>1472481812</v>
      </c>
      <c r="L1310" s="9">
        <f t="shared" si="123"/>
        <v>42611.321898148155</v>
      </c>
      <c r="M1310" t="b">
        <v>0</v>
      </c>
      <c r="N1310">
        <v>38</v>
      </c>
      <c r="O1310" t="b">
        <v>0</v>
      </c>
      <c r="P1310" t="s">
        <v>8273</v>
      </c>
      <c r="Q1310">
        <f t="shared" si="120"/>
        <v>11</v>
      </c>
      <c r="R1310">
        <f t="shared" si="121"/>
        <v>29.89</v>
      </c>
      <c r="S1310" t="str">
        <f t="shared" si="124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122"/>
        <v>42292.59106481482</v>
      </c>
      <c r="K1311">
        <v>1441919468</v>
      </c>
      <c r="L1311" s="9">
        <f t="shared" si="123"/>
        <v>42257.59106481482</v>
      </c>
      <c r="M1311" t="b">
        <v>0</v>
      </c>
      <c r="N1311">
        <v>35</v>
      </c>
      <c r="O1311" t="b">
        <v>0</v>
      </c>
      <c r="P1311" t="s">
        <v>8273</v>
      </c>
      <c r="Q1311">
        <f t="shared" si="120"/>
        <v>112</v>
      </c>
      <c r="R1311">
        <f t="shared" si="121"/>
        <v>367.97</v>
      </c>
      <c r="S1311" t="str">
        <f t="shared" si="124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122"/>
        <v>42601.375578703701</v>
      </c>
      <c r="K1312">
        <v>1467734450</v>
      </c>
      <c r="L1312" s="9">
        <f t="shared" si="123"/>
        <v>42556.375578703701</v>
      </c>
      <c r="M1312" t="b">
        <v>0</v>
      </c>
      <c r="N1312">
        <v>24</v>
      </c>
      <c r="O1312" t="b">
        <v>0</v>
      </c>
      <c r="P1312" t="s">
        <v>8273</v>
      </c>
      <c r="Q1312">
        <f t="shared" si="120"/>
        <v>16</v>
      </c>
      <c r="R1312">
        <f t="shared" si="121"/>
        <v>129.16999999999999</v>
      </c>
      <c r="S1312" t="str">
        <f t="shared" si="124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122"/>
        <v>42704.552303240744</v>
      </c>
      <c r="K1313">
        <v>1477509319</v>
      </c>
      <c r="L1313" s="9">
        <f t="shared" si="123"/>
        <v>42669.510636574072</v>
      </c>
      <c r="M1313" t="b">
        <v>0</v>
      </c>
      <c r="N1313">
        <v>100</v>
      </c>
      <c r="O1313" t="b">
        <v>0</v>
      </c>
      <c r="P1313" t="s">
        <v>8273</v>
      </c>
      <c r="Q1313">
        <f t="shared" si="120"/>
        <v>32</v>
      </c>
      <c r="R1313">
        <f t="shared" si="121"/>
        <v>800.7</v>
      </c>
      <c r="S1313" t="str">
        <f t="shared" si="124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122"/>
        <v>42112.411134259259</v>
      </c>
      <c r="K1314">
        <v>1426783922</v>
      </c>
      <c r="L1314" s="9">
        <f t="shared" si="123"/>
        <v>42082.411134259259</v>
      </c>
      <c r="M1314" t="b">
        <v>0</v>
      </c>
      <c r="N1314">
        <v>1</v>
      </c>
      <c r="O1314" t="b">
        <v>0</v>
      </c>
      <c r="P1314" t="s">
        <v>8273</v>
      </c>
      <c r="Q1314">
        <f t="shared" si="120"/>
        <v>1</v>
      </c>
      <c r="R1314">
        <f t="shared" si="121"/>
        <v>28</v>
      </c>
      <c r="S1314" t="str">
        <f t="shared" si="124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122"/>
        <v>42432.417986111112</v>
      </c>
      <c r="K1315">
        <v>1454432514</v>
      </c>
      <c r="L1315" s="9">
        <f t="shared" si="123"/>
        <v>42402.417986111112</v>
      </c>
      <c r="M1315" t="b">
        <v>0</v>
      </c>
      <c r="N1315">
        <v>122</v>
      </c>
      <c r="O1315" t="b">
        <v>0</v>
      </c>
      <c r="P1315" t="s">
        <v>8273</v>
      </c>
      <c r="Q1315">
        <f t="shared" si="120"/>
        <v>31</v>
      </c>
      <c r="R1315">
        <f t="shared" si="121"/>
        <v>102.02</v>
      </c>
      <c r="S1315" t="str">
        <f t="shared" si="124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122"/>
        <v>42664.378009259257</v>
      </c>
      <c r="K1316">
        <v>1471881860</v>
      </c>
      <c r="L1316" s="9">
        <f t="shared" si="123"/>
        <v>42604.378009259257</v>
      </c>
      <c r="M1316" t="b">
        <v>0</v>
      </c>
      <c r="N1316">
        <v>11</v>
      </c>
      <c r="O1316" t="b">
        <v>0</v>
      </c>
      <c r="P1316" t="s">
        <v>8273</v>
      </c>
      <c r="Q1316">
        <f t="shared" si="120"/>
        <v>1</v>
      </c>
      <c r="R1316">
        <f t="shared" si="121"/>
        <v>184.36</v>
      </c>
      <c r="S1316" t="str">
        <f t="shared" si="124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122"/>
        <v>42313.750000000007</v>
      </c>
      <c r="K1317">
        <v>1443700648</v>
      </c>
      <c r="L1317" s="9">
        <f t="shared" si="123"/>
        <v>42278.206574074073</v>
      </c>
      <c r="M1317" t="b">
        <v>0</v>
      </c>
      <c r="N1317">
        <v>248</v>
      </c>
      <c r="O1317" t="b">
        <v>0</v>
      </c>
      <c r="P1317" t="s">
        <v>8273</v>
      </c>
      <c r="Q1317">
        <f t="shared" si="120"/>
        <v>40</v>
      </c>
      <c r="R1317">
        <f t="shared" si="121"/>
        <v>162.91999999999999</v>
      </c>
      <c r="S1317" t="str">
        <f t="shared" si="124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122"/>
        <v>42428.670243055552</v>
      </c>
      <c r="K1318">
        <v>1453676709</v>
      </c>
      <c r="L1318" s="9">
        <f t="shared" si="123"/>
        <v>42393.670243055552</v>
      </c>
      <c r="M1318" t="b">
        <v>0</v>
      </c>
      <c r="N1318">
        <v>1</v>
      </c>
      <c r="O1318" t="b">
        <v>0</v>
      </c>
      <c r="P1318" t="s">
        <v>8273</v>
      </c>
      <c r="Q1318">
        <f t="shared" si="120"/>
        <v>0</v>
      </c>
      <c r="R1318">
        <f t="shared" si="121"/>
        <v>1</v>
      </c>
      <c r="S1318" t="str">
        <f t="shared" si="124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122"/>
        <v>42572.291666666664</v>
      </c>
      <c r="K1319">
        <v>1464586746</v>
      </c>
      <c r="L1319" s="9">
        <f t="shared" si="123"/>
        <v>42519.943819444445</v>
      </c>
      <c r="M1319" t="b">
        <v>0</v>
      </c>
      <c r="N1319">
        <v>19</v>
      </c>
      <c r="O1319" t="b">
        <v>0</v>
      </c>
      <c r="P1319" t="s">
        <v>8273</v>
      </c>
      <c r="Q1319">
        <f t="shared" si="120"/>
        <v>6</v>
      </c>
      <c r="R1319">
        <f t="shared" si="121"/>
        <v>603.53</v>
      </c>
      <c r="S1319" t="str">
        <f t="shared" si="124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122"/>
        <v>42014.751990740748</v>
      </c>
      <c r="K1320">
        <v>1418346172</v>
      </c>
      <c r="L1320" s="9">
        <f t="shared" si="123"/>
        <v>41984.751990740748</v>
      </c>
      <c r="M1320" t="b">
        <v>0</v>
      </c>
      <c r="N1320">
        <v>135</v>
      </c>
      <c r="O1320" t="b">
        <v>0</v>
      </c>
      <c r="P1320" t="s">
        <v>8273</v>
      </c>
      <c r="Q1320">
        <f t="shared" si="120"/>
        <v>15</v>
      </c>
      <c r="R1320">
        <f t="shared" si="121"/>
        <v>45.41</v>
      </c>
      <c r="S1320" t="str">
        <f t="shared" si="124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122"/>
        <v>41831.375</v>
      </c>
      <c r="K1321">
        <v>1403810965</v>
      </c>
      <c r="L1321" s="9">
        <f t="shared" si="123"/>
        <v>41816.520428240743</v>
      </c>
      <c r="M1321" t="b">
        <v>0</v>
      </c>
      <c r="N1321">
        <v>9</v>
      </c>
      <c r="O1321" t="b">
        <v>0</v>
      </c>
      <c r="P1321" t="s">
        <v>8273</v>
      </c>
      <c r="Q1321">
        <f t="shared" si="120"/>
        <v>15</v>
      </c>
      <c r="R1321">
        <f t="shared" si="121"/>
        <v>97.33</v>
      </c>
      <c r="S1321" t="str">
        <f t="shared" si="124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122"/>
        <v>42734.666666666664</v>
      </c>
      <c r="K1322">
        <v>1480610046</v>
      </c>
      <c r="L1322" s="9">
        <f t="shared" si="123"/>
        <v>42705.398680555554</v>
      </c>
      <c r="M1322" t="b">
        <v>0</v>
      </c>
      <c r="N1322">
        <v>3</v>
      </c>
      <c r="O1322" t="b">
        <v>0</v>
      </c>
      <c r="P1322" t="s">
        <v>8273</v>
      </c>
      <c r="Q1322">
        <f t="shared" si="120"/>
        <v>1</v>
      </c>
      <c r="R1322">
        <f t="shared" si="121"/>
        <v>167.67</v>
      </c>
      <c r="S1322" t="str">
        <f t="shared" si="124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122"/>
        <v>42727.457604166666</v>
      </c>
      <c r="K1323">
        <v>1479923937</v>
      </c>
      <c r="L1323" s="9">
        <f t="shared" si="123"/>
        <v>42697.457604166666</v>
      </c>
      <c r="M1323" t="b">
        <v>0</v>
      </c>
      <c r="N1323">
        <v>7</v>
      </c>
      <c r="O1323" t="b">
        <v>0</v>
      </c>
      <c r="P1323" t="s">
        <v>8273</v>
      </c>
      <c r="Q1323">
        <f t="shared" si="120"/>
        <v>1</v>
      </c>
      <c r="R1323">
        <f t="shared" si="121"/>
        <v>859.86</v>
      </c>
      <c r="S1323" t="str">
        <f t="shared" si="124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122"/>
        <v>42145.36487268519</v>
      </c>
      <c r="K1324">
        <v>1429631125</v>
      </c>
      <c r="L1324" s="9">
        <f t="shared" si="123"/>
        <v>42115.36487268519</v>
      </c>
      <c r="M1324" t="b">
        <v>0</v>
      </c>
      <c r="N1324">
        <v>4</v>
      </c>
      <c r="O1324" t="b">
        <v>0</v>
      </c>
      <c r="P1324" t="s">
        <v>8273</v>
      </c>
      <c r="Q1324">
        <f t="shared" si="120"/>
        <v>0</v>
      </c>
      <c r="R1324">
        <f t="shared" si="121"/>
        <v>26.5</v>
      </c>
      <c r="S1324" t="str">
        <f t="shared" si="124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122"/>
        <v>42485.996527777781</v>
      </c>
      <c r="K1325">
        <v>1458665146</v>
      </c>
      <c r="L1325" s="9">
        <f t="shared" si="123"/>
        <v>42451.406782407408</v>
      </c>
      <c r="M1325" t="b">
        <v>0</v>
      </c>
      <c r="N1325">
        <v>44</v>
      </c>
      <c r="O1325" t="b">
        <v>0</v>
      </c>
      <c r="P1325" t="s">
        <v>8273</v>
      </c>
      <c r="Q1325">
        <f t="shared" si="120"/>
        <v>9</v>
      </c>
      <c r="R1325">
        <f t="shared" si="121"/>
        <v>30.27</v>
      </c>
      <c r="S1325" t="str">
        <f t="shared" si="124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122"/>
        <v>42656.342037037037</v>
      </c>
      <c r="K1326">
        <v>1473779552</v>
      </c>
      <c r="L1326" s="9">
        <f t="shared" si="123"/>
        <v>42626.342037037037</v>
      </c>
      <c r="M1326" t="b">
        <v>0</v>
      </c>
      <c r="N1326">
        <v>90</v>
      </c>
      <c r="O1326" t="b">
        <v>0</v>
      </c>
      <c r="P1326" t="s">
        <v>8273</v>
      </c>
      <c r="Q1326">
        <f t="shared" si="120"/>
        <v>10</v>
      </c>
      <c r="R1326">
        <f t="shared" si="121"/>
        <v>54.67</v>
      </c>
      <c r="S1326" t="str">
        <f t="shared" si="124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122"/>
        <v>42733.794386574074</v>
      </c>
      <c r="K1327">
        <v>1480471435</v>
      </c>
      <c r="L1327" s="9">
        <f t="shared" si="123"/>
        <v>42703.794386574074</v>
      </c>
      <c r="M1327" t="b">
        <v>0</v>
      </c>
      <c r="N1327">
        <v>8</v>
      </c>
      <c r="O1327" t="b">
        <v>0</v>
      </c>
      <c r="P1327" t="s">
        <v>8273</v>
      </c>
      <c r="Q1327">
        <f t="shared" si="120"/>
        <v>2</v>
      </c>
      <c r="R1327">
        <f t="shared" si="121"/>
        <v>60.75</v>
      </c>
      <c r="S1327" t="str">
        <f t="shared" si="124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122"/>
        <v>42019.50032407407</v>
      </c>
      <c r="K1328">
        <v>1417460428</v>
      </c>
      <c r="L1328" s="9">
        <f t="shared" si="123"/>
        <v>41974.50032407407</v>
      </c>
      <c r="M1328" t="b">
        <v>0</v>
      </c>
      <c r="N1328">
        <v>11</v>
      </c>
      <c r="O1328" t="b">
        <v>0</v>
      </c>
      <c r="P1328" t="s">
        <v>8273</v>
      </c>
      <c r="Q1328">
        <f t="shared" si="120"/>
        <v>1</v>
      </c>
      <c r="R1328">
        <f t="shared" si="121"/>
        <v>102.73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122"/>
        <v>42153.386979166673</v>
      </c>
      <c r="K1329">
        <v>1430324235</v>
      </c>
      <c r="L1329" s="9">
        <f t="shared" si="123"/>
        <v>42123.386979166673</v>
      </c>
      <c r="M1329" t="b">
        <v>0</v>
      </c>
      <c r="N1329">
        <v>41</v>
      </c>
      <c r="O1329" t="b">
        <v>0</v>
      </c>
      <c r="P1329" t="s">
        <v>8273</v>
      </c>
      <c r="Q1329">
        <f t="shared" si="120"/>
        <v>4</v>
      </c>
      <c r="R1329">
        <f t="shared" si="121"/>
        <v>41.59</v>
      </c>
      <c r="S1329" t="str">
        <f t="shared" si="124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122"/>
        <v>42657.351087962968</v>
      </c>
      <c r="K1330">
        <v>1472570734</v>
      </c>
      <c r="L1330" s="9">
        <f t="shared" si="123"/>
        <v>42612.351087962968</v>
      </c>
      <c r="M1330" t="b">
        <v>0</v>
      </c>
      <c r="N1330">
        <v>15</v>
      </c>
      <c r="O1330" t="b">
        <v>0</v>
      </c>
      <c r="P1330" t="s">
        <v>8273</v>
      </c>
      <c r="Q1330">
        <f t="shared" si="120"/>
        <v>2</v>
      </c>
      <c r="R1330">
        <f t="shared" si="121"/>
        <v>116.53</v>
      </c>
      <c r="S1330" t="str">
        <f t="shared" si="124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122"/>
        <v>41974.971585648149</v>
      </c>
      <c r="K1331">
        <v>1414041545</v>
      </c>
      <c r="L1331" s="9">
        <f t="shared" si="123"/>
        <v>41934.929918981485</v>
      </c>
      <c r="M1331" t="b">
        <v>0</v>
      </c>
      <c r="N1331">
        <v>9</v>
      </c>
      <c r="O1331" t="b">
        <v>0</v>
      </c>
      <c r="P1331" t="s">
        <v>8273</v>
      </c>
      <c r="Q1331">
        <f t="shared" si="120"/>
        <v>1</v>
      </c>
      <c r="R1331">
        <f t="shared" si="121"/>
        <v>45.33</v>
      </c>
      <c r="S1331" t="str">
        <f t="shared" si="124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122"/>
        <v>42552.875000000007</v>
      </c>
      <c r="K1332">
        <v>1464763109</v>
      </c>
      <c r="L1332" s="9">
        <f t="shared" si="123"/>
        <v>42521.98505787037</v>
      </c>
      <c r="M1332" t="b">
        <v>0</v>
      </c>
      <c r="N1332">
        <v>50</v>
      </c>
      <c r="O1332" t="b">
        <v>0</v>
      </c>
      <c r="P1332" t="s">
        <v>8273</v>
      </c>
      <c r="Q1332">
        <f t="shared" si="120"/>
        <v>22</v>
      </c>
      <c r="R1332">
        <f t="shared" si="121"/>
        <v>157.46</v>
      </c>
      <c r="S1332" t="str">
        <f t="shared" si="124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122"/>
        <v>42599.212430555555</v>
      </c>
      <c r="K1333">
        <v>1468843554</v>
      </c>
      <c r="L1333" s="9">
        <f t="shared" si="123"/>
        <v>42569.212430555555</v>
      </c>
      <c r="M1333" t="b">
        <v>0</v>
      </c>
      <c r="N1333">
        <v>34</v>
      </c>
      <c r="O1333" t="b">
        <v>0</v>
      </c>
      <c r="P1333" t="s">
        <v>8273</v>
      </c>
      <c r="Q1333">
        <f t="shared" si="120"/>
        <v>1</v>
      </c>
      <c r="R1333">
        <f t="shared" si="121"/>
        <v>100.5</v>
      </c>
      <c r="S1333" t="str">
        <f t="shared" si="124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122"/>
        <v>42761.768611111118</v>
      </c>
      <c r="K1334">
        <v>1482888408</v>
      </c>
      <c r="L1334" s="9">
        <f t="shared" si="123"/>
        <v>42731.768611111118</v>
      </c>
      <c r="M1334" t="b">
        <v>0</v>
      </c>
      <c r="N1334">
        <v>0</v>
      </c>
      <c r="O1334" t="b">
        <v>0</v>
      </c>
      <c r="P1334" t="s">
        <v>8273</v>
      </c>
      <c r="Q1334">
        <f t="shared" si="120"/>
        <v>0</v>
      </c>
      <c r="R1334" t="e">
        <f t="shared" si="121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122"/>
        <v>41835.815104166672</v>
      </c>
      <c r="K1335">
        <v>1402886025</v>
      </c>
      <c r="L1335" s="9">
        <f t="shared" si="123"/>
        <v>41805.815104166672</v>
      </c>
      <c r="M1335" t="b">
        <v>0</v>
      </c>
      <c r="N1335">
        <v>0</v>
      </c>
      <c r="O1335" t="b">
        <v>0</v>
      </c>
      <c r="P1335" t="s">
        <v>8273</v>
      </c>
      <c r="Q1335">
        <f t="shared" si="120"/>
        <v>0</v>
      </c>
      <c r="R1335" t="e">
        <f t="shared" si="121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122"/>
        <v>42440.482488425929</v>
      </c>
      <c r="K1336">
        <v>1455129287</v>
      </c>
      <c r="L1336" s="9">
        <f t="shared" si="123"/>
        <v>42410.482488425929</v>
      </c>
      <c r="M1336" t="b">
        <v>0</v>
      </c>
      <c r="N1336">
        <v>276</v>
      </c>
      <c r="O1336" t="b">
        <v>0</v>
      </c>
      <c r="P1336" t="s">
        <v>8273</v>
      </c>
      <c r="Q1336">
        <f t="shared" si="120"/>
        <v>11</v>
      </c>
      <c r="R1336">
        <f t="shared" si="121"/>
        <v>51.82</v>
      </c>
      <c r="S1336" t="str">
        <f t="shared" si="124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122"/>
        <v>42343.644699074073</v>
      </c>
      <c r="K1337">
        <v>1446762502</v>
      </c>
      <c r="L1337" s="9">
        <f t="shared" si="123"/>
        <v>42313.644699074073</v>
      </c>
      <c r="M1337" t="b">
        <v>0</v>
      </c>
      <c r="N1337">
        <v>16</v>
      </c>
      <c r="O1337" t="b">
        <v>0</v>
      </c>
      <c r="P1337" t="s">
        <v>8273</v>
      </c>
      <c r="Q1337">
        <f t="shared" si="120"/>
        <v>20</v>
      </c>
      <c r="R1337">
        <f t="shared" si="121"/>
        <v>308.75</v>
      </c>
      <c r="S1337" t="str">
        <f t="shared" si="124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122"/>
        <v>41990.57208333334</v>
      </c>
      <c r="K1338">
        <v>1415825028</v>
      </c>
      <c r="L1338" s="9">
        <f t="shared" si="123"/>
        <v>41955.57208333334</v>
      </c>
      <c r="M1338" t="b">
        <v>0</v>
      </c>
      <c r="N1338">
        <v>224</v>
      </c>
      <c r="O1338" t="b">
        <v>0</v>
      </c>
      <c r="P1338" t="s">
        <v>8273</v>
      </c>
      <c r="Q1338">
        <f t="shared" si="120"/>
        <v>85</v>
      </c>
      <c r="R1338">
        <f t="shared" si="121"/>
        <v>379.23</v>
      </c>
      <c r="S1338" t="str">
        <f t="shared" si="124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122"/>
        <v>42797.285636574081</v>
      </c>
      <c r="K1339">
        <v>1485957079</v>
      </c>
      <c r="L1339" s="9">
        <f t="shared" si="123"/>
        <v>42767.285636574081</v>
      </c>
      <c r="M1339" t="b">
        <v>0</v>
      </c>
      <c r="N1339">
        <v>140</v>
      </c>
      <c r="O1339" t="b">
        <v>0</v>
      </c>
      <c r="P1339" t="s">
        <v>8273</v>
      </c>
      <c r="Q1339">
        <f t="shared" si="120"/>
        <v>49</v>
      </c>
      <c r="R1339">
        <f t="shared" si="121"/>
        <v>176.36</v>
      </c>
      <c r="S1339" t="str">
        <f t="shared" si="124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122"/>
        <v>42218.511956018519</v>
      </c>
      <c r="K1340">
        <v>1435951033</v>
      </c>
      <c r="L1340" s="9">
        <f t="shared" si="123"/>
        <v>42188.511956018519</v>
      </c>
      <c r="M1340" t="b">
        <v>0</v>
      </c>
      <c r="N1340">
        <v>15</v>
      </c>
      <c r="O1340" t="b">
        <v>0</v>
      </c>
      <c r="P1340" t="s">
        <v>8273</v>
      </c>
      <c r="Q1340">
        <f t="shared" si="120"/>
        <v>3</v>
      </c>
      <c r="R1340">
        <f t="shared" si="121"/>
        <v>66.069999999999993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122"/>
        <v>41981.397164351853</v>
      </c>
      <c r="K1341">
        <v>1414164715</v>
      </c>
      <c r="L1341" s="9">
        <f t="shared" si="123"/>
        <v>41936.355497685188</v>
      </c>
      <c r="M1341" t="b">
        <v>0</v>
      </c>
      <c r="N1341">
        <v>37</v>
      </c>
      <c r="O1341" t="b">
        <v>0</v>
      </c>
      <c r="P1341" t="s">
        <v>8273</v>
      </c>
      <c r="Q1341">
        <f t="shared" si="120"/>
        <v>7</v>
      </c>
      <c r="R1341">
        <f t="shared" si="121"/>
        <v>89.65</v>
      </c>
      <c r="S1341" t="str">
        <f t="shared" si="124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122"/>
        <v>41866.303854166668</v>
      </c>
      <c r="K1342">
        <v>1405520253</v>
      </c>
      <c r="L1342" s="9">
        <f t="shared" si="123"/>
        <v>41836.303854166668</v>
      </c>
      <c r="M1342" t="b">
        <v>0</v>
      </c>
      <c r="N1342">
        <v>0</v>
      </c>
      <c r="O1342" t="b">
        <v>0</v>
      </c>
      <c r="P1342" t="s">
        <v>8273</v>
      </c>
      <c r="Q1342">
        <f t="shared" si="120"/>
        <v>0</v>
      </c>
      <c r="R1342" t="e">
        <f t="shared" si="121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122"/>
        <v>42644.332372685189</v>
      </c>
      <c r="K1343">
        <v>1472569117</v>
      </c>
      <c r="L1343" s="9">
        <f t="shared" si="123"/>
        <v>42612.332372685189</v>
      </c>
      <c r="M1343" t="b">
        <v>0</v>
      </c>
      <c r="N1343">
        <v>46</v>
      </c>
      <c r="O1343" t="b">
        <v>0</v>
      </c>
      <c r="P1343" t="s">
        <v>8273</v>
      </c>
      <c r="Q1343">
        <f t="shared" si="120"/>
        <v>70</v>
      </c>
      <c r="R1343">
        <f t="shared" si="121"/>
        <v>382.39</v>
      </c>
      <c r="S1343" t="str">
        <f t="shared" si="124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122"/>
        <v>42202.52475694444</v>
      </c>
      <c r="K1344">
        <v>1434569739</v>
      </c>
      <c r="L1344" s="9">
        <f t="shared" si="123"/>
        <v>42172.52475694444</v>
      </c>
      <c r="M1344" t="b">
        <v>0</v>
      </c>
      <c r="N1344">
        <v>1</v>
      </c>
      <c r="O1344" t="b">
        <v>0</v>
      </c>
      <c r="P1344" t="s">
        <v>8273</v>
      </c>
      <c r="Q1344">
        <f t="shared" si="120"/>
        <v>0</v>
      </c>
      <c r="R1344">
        <f t="shared" si="121"/>
        <v>100</v>
      </c>
      <c r="S1344" t="str">
        <f t="shared" si="124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122"/>
        <v>42600.874305555561</v>
      </c>
      <c r="K1345">
        <v>1466512683</v>
      </c>
      <c r="L1345" s="9">
        <f t="shared" si="123"/>
        <v>42542.234756944446</v>
      </c>
      <c r="M1345" t="b">
        <v>0</v>
      </c>
      <c r="N1345">
        <v>323</v>
      </c>
      <c r="O1345" t="b">
        <v>0</v>
      </c>
      <c r="P1345" t="s">
        <v>8273</v>
      </c>
      <c r="Q1345">
        <f t="shared" si="120"/>
        <v>102</v>
      </c>
      <c r="R1345">
        <f t="shared" si="121"/>
        <v>158.36000000000001</v>
      </c>
      <c r="S1345" t="str">
        <f t="shared" si="124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122"/>
        <v>42551.498136574075</v>
      </c>
      <c r="K1346">
        <v>1464807439</v>
      </c>
      <c r="L1346" s="9">
        <f t="shared" si="123"/>
        <v>42522.498136574075</v>
      </c>
      <c r="M1346" t="b">
        <v>0</v>
      </c>
      <c r="N1346">
        <v>139</v>
      </c>
      <c r="O1346" t="b">
        <v>1</v>
      </c>
      <c r="P1346" t="s">
        <v>8274</v>
      </c>
      <c r="Q1346">
        <f t="shared" ref="Q1346:Q1409" si="126">ROUND((E1346/D1346*100),0)</f>
        <v>378</v>
      </c>
      <c r="R1346">
        <f t="shared" ref="R1346:R1409" si="127">ROUND(E1346/N1346,2)</f>
        <v>40.76</v>
      </c>
      <c r="S1346" t="str">
        <f t="shared" si="124"/>
        <v>publishing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128">(((I1347/60)/60)/24)+DATE(1970,1,1)+(-7/24)</f>
        <v>41834.522673611114</v>
      </c>
      <c r="K1347">
        <v>1402342359</v>
      </c>
      <c r="L1347" s="9">
        <f t="shared" ref="L1347:L1410" si="129">(((K1347/60)/60)/24)+DATE(1970,1,1)+(-7/24)</f>
        <v>41799.522673611114</v>
      </c>
      <c r="M1347" t="b">
        <v>0</v>
      </c>
      <c r="N1347">
        <v>7</v>
      </c>
      <c r="O1347" t="b">
        <v>1</v>
      </c>
      <c r="P1347" t="s">
        <v>8274</v>
      </c>
      <c r="Q1347">
        <f t="shared" si="126"/>
        <v>125</v>
      </c>
      <c r="R1347">
        <f t="shared" si="127"/>
        <v>53.57</v>
      </c>
      <c r="S1347" t="str">
        <f t="shared" ref="S1347:S1410" si="130">LEFT(P1347,SEARCH("/",P1347,1)-1)</f>
        <v>publishing</v>
      </c>
      <c r="T1347" t="str">
        <f t="shared" ref="T1347:T1410" si="131">RIGHT(P1347,LEN(P1347)-SEARCH("/",P1347,1))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128"/>
        <v>41451.784155092595</v>
      </c>
      <c r="K1348">
        <v>1369705751</v>
      </c>
      <c r="L1348" s="9">
        <f t="shared" si="129"/>
        <v>41421.784155092595</v>
      </c>
      <c r="M1348" t="b">
        <v>0</v>
      </c>
      <c r="N1348">
        <v>149</v>
      </c>
      <c r="O1348" t="b">
        <v>1</v>
      </c>
      <c r="P1348" t="s">
        <v>8274</v>
      </c>
      <c r="Q1348">
        <f t="shared" si="126"/>
        <v>147</v>
      </c>
      <c r="R1348">
        <f t="shared" si="127"/>
        <v>48.45</v>
      </c>
      <c r="S1348" t="str">
        <f t="shared" si="130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128"/>
        <v>42070.346354166664</v>
      </c>
      <c r="K1349">
        <v>1423149525</v>
      </c>
      <c r="L1349" s="9">
        <f t="shared" si="129"/>
        <v>42040.346354166664</v>
      </c>
      <c r="M1349" t="b">
        <v>0</v>
      </c>
      <c r="N1349">
        <v>31</v>
      </c>
      <c r="O1349" t="b">
        <v>1</v>
      </c>
      <c r="P1349" t="s">
        <v>8274</v>
      </c>
      <c r="Q1349">
        <f t="shared" si="126"/>
        <v>102</v>
      </c>
      <c r="R1349">
        <f t="shared" si="127"/>
        <v>82.42</v>
      </c>
      <c r="S1349" t="str">
        <f t="shared" si="130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128"/>
        <v>41991.214502314811</v>
      </c>
      <c r="K1350">
        <v>1416485333</v>
      </c>
      <c r="L1350" s="9">
        <f t="shared" si="129"/>
        <v>41963.214502314811</v>
      </c>
      <c r="M1350" t="b">
        <v>0</v>
      </c>
      <c r="N1350">
        <v>26</v>
      </c>
      <c r="O1350" t="b">
        <v>1</v>
      </c>
      <c r="P1350" t="s">
        <v>8274</v>
      </c>
      <c r="Q1350">
        <f t="shared" si="126"/>
        <v>102</v>
      </c>
      <c r="R1350">
        <f t="shared" si="127"/>
        <v>230.19</v>
      </c>
      <c r="S1350" t="str">
        <f t="shared" si="130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128"/>
        <v>42353.999305555561</v>
      </c>
      <c r="K1351">
        <v>1447055935</v>
      </c>
      <c r="L1351" s="9">
        <f t="shared" si="129"/>
        <v>42317.040914351855</v>
      </c>
      <c r="M1351" t="b">
        <v>0</v>
      </c>
      <c r="N1351">
        <v>172</v>
      </c>
      <c r="O1351" t="b">
        <v>1</v>
      </c>
      <c r="P1351" t="s">
        <v>8274</v>
      </c>
      <c r="Q1351">
        <f t="shared" si="126"/>
        <v>204</v>
      </c>
      <c r="R1351">
        <f t="shared" si="127"/>
        <v>59.36</v>
      </c>
      <c r="S1351" t="str">
        <f t="shared" si="130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128"/>
        <v>42363.721458333333</v>
      </c>
      <c r="K1352">
        <v>1448497134</v>
      </c>
      <c r="L1352" s="9">
        <f t="shared" si="129"/>
        <v>42333.721458333333</v>
      </c>
      <c r="M1352" t="b">
        <v>0</v>
      </c>
      <c r="N1352">
        <v>78</v>
      </c>
      <c r="O1352" t="b">
        <v>1</v>
      </c>
      <c r="P1352" t="s">
        <v>8274</v>
      </c>
      <c r="Q1352">
        <f t="shared" si="126"/>
        <v>104</v>
      </c>
      <c r="R1352">
        <f t="shared" si="127"/>
        <v>66.7</v>
      </c>
      <c r="S1352" t="str">
        <f t="shared" si="130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128"/>
        <v>42412.448425925926</v>
      </c>
      <c r="K1353">
        <v>1452707144</v>
      </c>
      <c r="L1353" s="9">
        <f t="shared" si="129"/>
        <v>42382.448425925926</v>
      </c>
      <c r="M1353" t="b">
        <v>0</v>
      </c>
      <c r="N1353">
        <v>120</v>
      </c>
      <c r="O1353" t="b">
        <v>1</v>
      </c>
      <c r="P1353" t="s">
        <v>8274</v>
      </c>
      <c r="Q1353">
        <f t="shared" si="126"/>
        <v>101</v>
      </c>
      <c r="R1353">
        <f t="shared" si="127"/>
        <v>168.78</v>
      </c>
      <c r="S1353" t="str">
        <f t="shared" si="130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128"/>
        <v>42251.874305555561</v>
      </c>
      <c r="K1354">
        <v>1436968366</v>
      </c>
      <c r="L1354" s="9">
        <f t="shared" si="129"/>
        <v>42200.286643518521</v>
      </c>
      <c r="M1354" t="b">
        <v>0</v>
      </c>
      <c r="N1354">
        <v>227</v>
      </c>
      <c r="O1354" t="b">
        <v>1</v>
      </c>
      <c r="P1354" t="s">
        <v>8274</v>
      </c>
      <c r="Q1354">
        <f t="shared" si="126"/>
        <v>136</v>
      </c>
      <c r="R1354">
        <f t="shared" si="127"/>
        <v>59.97</v>
      </c>
      <c r="S1354" t="str">
        <f t="shared" si="130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128"/>
        <v>41343.708333333336</v>
      </c>
      <c r="K1355">
        <v>1359946188</v>
      </c>
      <c r="L1355" s="9">
        <f t="shared" si="129"/>
        <v>41308.826250000006</v>
      </c>
      <c r="M1355" t="b">
        <v>0</v>
      </c>
      <c r="N1355">
        <v>42</v>
      </c>
      <c r="O1355" t="b">
        <v>1</v>
      </c>
      <c r="P1355" t="s">
        <v>8274</v>
      </c>
      <c r="Q1355">
        <f t="shared" si="126"/>
        <v>134</v>
      </c>
      <c r="R1355">
        <f t="shared" si="127"/>
        <v>31.81</v>
      </c>
      <c r="S1355" t="str">
        <f t="shared" si="130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128"/>
        <v>42532.515960648154</v>
      </c>
      <c r="K1356">
        <v>1463080979</v>
      </c>
      <c r="L1356" s="9">
        <f t="shared" si="129"/>
        <v>42502.515960648154</v>
      </c>
      <c r="M1356" t="b">
        <v>0</v>
      </c>
      <c r="N1356">
        <v>64</v>
      </c>
      <c r="O1356" t="b">
        <v>1</v>
      </c>
      <c r="P1356" t="s">
        <v>8274</v>
      </c>
      <c r="Q1356">
        <f t="shared" si="126"/>
        <v>130</v>
      </c>
      <c r="R1356">
        <f t="shared" si="127"/>
        <v>24.42</v>
      </c>
      <c r="S1356" t="str">
        <f t="shared" si="130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128"/>
        <v>41243.125</v>
      </c>
      <c r="K1357">
        <v>1351663605</v>
      </c>
      <c r="L1357" s="9">
        <f t="shared" si="129"/>
        <v>41212.963020833333</v>
      </c>
      <c r="M1357" t="b">
        <v>0</v>
      </c>
      <c r="N1357">
        <v>121</v>
      </c>
      <c r="O1357" t="b">
        <v>1</v>
      </c>
      <c r="P1357" t="s">
        <v>8274</v>
      </c>
      <c r="Q1357">
        <f t="shared" si="126"/>
        <v>123</v>
      </c>
      <c r="R1357">
        <f t="shared" si="127"/>
        <v>25.35</v>
      </c>
      <c r="S1357" t="str">
        <f t="shared" si="130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128"/>
        <v>41459.747222222228</v>
      </c>
      <c r="K1358">
        <v>1370393760</v>
      </c>
      <c r="L1358" s="9">
        <f t="shared" si="129"/>
        <v>41429.747222222228</v>
      </c>
      <c r="M1358" t="b">
        <v>0</v>
      </c>
      <c r="N1358">
        <v>87</v>
      </c>
      <c r="O1358" t="b">
        <v>1</v>
      </c>
      <c r="P1358" t="s">
        <v>8274</v>
      </c>
      <c r="Q1358">
        <f t="shared" si="126"/>
        <v>183</v>
      </c>
      <c r="R1358">
        <f t="shared" si="127"/>
        <v>71.44</v>
      </c>
      <c r="S1358" t="str">
        <f t="shared" si="130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128"/>
        <v>41333.957638888889</v>
      </c>
      <c r="K1359">
        <v>1359587137</v>
      </c>
      <c r="L1359" s="9">
        <f t="shared" si="129"/>
        <v>41304.670567129629</v>
      </c>
      <c r="M1359" t="b">
        <v>0</v>
      </c>
      <c r="N1359">
        <v>65</v>
      </c>
      <c r="O1359" t="b">
        <v>1</v>
      </c>
      <c r="P1359" t="s">
        <v>8274</v>
      </c>
      <c r="Q1359">
        <f t="shared" si="126"/>
        <v>125</v>
      </c>
      <c r="R1359">
        <f t="shared" si="127"/>
        <v>38.549999999999997</v>
      </c>
      <c r="S1359" t="str">
        <f t="shared" si="130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128"/>
        <v>40719.27920138889</v>
      </c>
      <c r="K1360">
        <v>1306417323</v>
      </c>
      <c r="L1360" s="9">
        <f t="shared" si="129"/>
        <v>40689.27920138889</v>
      </c>
      <c r="M1360" t="b">
        <v>0</v>
      </c>
      <c r="N1360">
        <v>49</v>
      </c>
      <c r="O1360" t="b">
        <v>1</v>
      </c>
      <c r="P1360" t="s">
        <v>8274</v>
      </c>
      <c r="Q1360">
        <f t="shared" si="126"/>
        <v>112</v>
      </c>
      <c r="R1360">
        <f t="shared" si="127"/>
        <v>68.37</v>
      </c>
      <c r="S1360" t="str">
        <f t="shared" si="130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128"/>
        <v>40730.523032407407</v>
      </c>
      <c r="K1361">
        <v>1304623990</v>
      </c>
      <c r="L1361" s="9">
        <f t="shared" si="129"/>
        <v>40668.523032407407</v>
      </c>
      <c r="M1361" t="b">
        <v>0</v>
      </c>
      <c r="N1361">
        <v>19</v>
      </c>
      <c r="O1361" t="b">
        <v>1</v>
      </c>
      <c r="P1361" t="s">
        <v>8274</v>
      </c>
      <c r="Q1361">
        <f t="shared" si="126"/>
        <v>116</v>
      </c>
      <c r="R1361">
        <f t="shared" si="127"/>
        <v>40.21</v>
      </c>
      <c r="S1361" t="str">
        <f t="shared" si="130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128"/>
        <v>41123.609027777777</v>
      </c>
      <c r="K1362">
        <v>1341524220</v>
      </c>
      <c r="L1362" s="9">
        <f t="shared" si="129"/>
        <v>41095.609027777777</v>
      </c>
      <c r="M1362" t="b">
        <v>0</v>
      </c>
      <c r="N1362">
        <v>81</v>
      </c>
      <c r="O1362" t="b">
        <v>1</v>
      </c>
      <c r="P1362" t="s">
        <v>8274</v>
      </c>
      <c r="Q1362">
        <f t="shared" si="126"/>
        <v>173</v>
      </c>
      <c r="R1362">
        <f t="shared" si="127"/>
        <v>32.07</v>
      </c>
      <c r="S1362" t="str">
        <f t="shared" si="130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128"/>
        <v>41811.425601851857</v>
      </c>
      <c r="K1363">
        <v>1400778772</v>
      </c>
      <c r="L1363" s="9">
        <f t="shared" si="129"/>
        <v>41781.425601851857</v>
      </c>
      <c r="M1363" t="b">
        <v>0</v>
      </c>
      <c r="N1363">
        <v>264</v>
      </c>
      <c r="O1363" t="b">
        <v>1</v>
      </c>
      <c r="P1363" t="s">
        <v>8274</v>
      </c>
      <c r="Q1363">
        <f t="shared" si="126"/>
        <v>126</v>
      </c>
      <c r="R1363">
        <f t="shared" si="127"/>
        <v>28.63</v>
      </c>
      <c r="S1363" t="str">
        <f t="shared" si="130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128"/>
        <v>41524.64271990741</v>
      </c>
      <c r="K1364">
        <v>1373408731</v>
      </c>
      <c r="L1364" s="9">
        <f t="shared" si="129"/>
        <v>41464.64271990741</v>
      </c>
      <c r="M1364" t="b">
        <v>0</v>
      </c>
      <c r="N1364">
        <v>25</v>
      </c>
      <c r="O1364" t="b">
        <v>1</v>
      </c>
      <c r="P1364" t="s">
        <v>8274</v>
      </c>
      <c r="Q1364">
        <f t="shared" si="126"/>
        <v>109</v>
      </c>
      <c r="R1364">
        <f t="shared" si="127"/>
        <v>43.64</v>
      </c>
      <c r="S1364" t="str">
        <f t="shared" si="130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128"/>
        <v>42415.040972222225</v>
      </c>
      <c r="K1365">
        <v>1453925727</v>
      </c>
      <c r="L1365" s="9">
        <f t="shared" si="129"/>
        <v>42396.552395833336</v>
      </c>
      <c r="M1365" t="b">
        <v>0</v>
      </c>
      <c r="N1365">
        <v>5</v>
      </c>
      <c r="O1365" t="b">
        <v>1</v>
      </c>
      <c r="P1365" t="s">
        <v>8274</v>
      </c>
      <c r="Q1365">
        <f t="shared" si="126"/>
        <v>100</v>
      </c>
      <c r="R1365">
        <f t="shared" si="127"/>
        <v>40</v>
      </c>
      <c r="S1365" t="str">
        <f t="shared" si="130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128"/>
        <v>42011.404004629636</v>
      </c>
      <c r="K1366">
        <v>1415464906</v>
      </c>
      <c r="L1366" s="9">
        <f t="shared" si="129"/>
        <v>41951.404004629629</v>
      </c>
      <c r="M1366" t="b">
        <v>0</v>
      </c>
      <c r="N1366">
        <v>144</v>
      </c>
      <c r="O1366" t="b">
        <v>1</v>
      </c>
      <c r="P1366" t="s">
        <v>8276</v>
      </c>
      <c r="Q1366">
        <f t="shared" si="126"/>
        <v>119</v>
      </c>
      <c r="R1366">
        <f t="shared" si="127"/>
        <v>346.04</v>
      </c>
      <c r="S1366" t="str">
        <f t="shared" si="130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128"/>
        <v>42079.399907407409</v>
      </c>
      <c r="K1367">
        <v>1423935352</v>
      </c>
      <c r="L1367" s="9">
        <f t="shared" si="129"/>
        <v>42049.441574074073</v>
      </c>
      <c r="M1367" t="b">
        <v>0</v>
      </c>
      <c r="N1367">
        <v>92</v>
      </c>
      <c r="O1367" t="b">
        <v>1</v>
      </c>
      <c r="P1367" t="s">
        <v>8276</v>
      </c>
      <c r="Q1367">
        <f t="shared" si="126"/>
        <v>100</v>
      </c>
      <c r="R1367">
        <f t="shared" si="127"/>
        <v>81.739999999999995</v>
      </c>
      <c r="S1367" t="str">
        <f t="shared" si="130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128"/>
        <v>41969.746099537042</v>
      </c>
      <c r="K1368">
        <v>1413158063</v>
      </c>
      <c r="L1368" s="9">
        <f t="shared" si="129"/>
        <v>41924.704432870371</v>
      </c>
      <c r="M1368" t="b">
        <v>0</v>
      </c>
      <c r="N1368">
        <v>147</v>
      </c>
      <c r="O1368" t="b">
        <v>1</v>
      </c>
      <c r="P1368" t="s">
        <v>8276</v>
      </c>
      <c r="Q1368">
        <f t="shared" si="126"/>
        <v>126</v>
      </c>
      <c r="R1368">
        <f t="shared" si="127"/>
        <v>64.540000000000006</v>
      </c>
      <c r="S1368" t="str">
        <f t="shared" si="130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128"/>
        <v>42321.752893518518</v>
      </c>
      <c r="K1369">
        <v>1444867450</v>
      </c>
      <c r="L1369" s="9">
        <f t="shared" si="129"/>
        <v>42291.711226851854</v>
      </c>
      <c r="M1369" t="b">
        <v>0</v>
      </c>
      <c r="N1369">
        <v>90</v>
      </c>
      <c r="O1369" t="b">
        <v>1</v>
      </c>
      <c r="P1369" t="s">
        <v>8276</v>
      </c>
      <c r="Q1369">
        <f t="shared" si="126"/>
        <v>114</v>
      </c>
      <c r="R1369">
        <f t="shared" si="127"/>
        <v>63.48</v>
      </c>
      <c r="S1369" t="str">
        <f t="shared" si="130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128"/>
        <v>42169.899236111109</v>
      </c>
      <c r="K1370">
        <v>1432269294</v>
      </c>
      <c r="L1370" s="9">
        <f t="shared" si="129"/>
        <v>42145.899236111109</v>
      </c>
      <c r="M1370" t="b">
        <v>0</v>
      </c>
      <c r="N1370">
        <v>87</v>
      </c>
      <c r="O1370" t="b">
        <v>1</v>
      </c>
      <c r="P1370" t="s">
        <v>8276</v>
      </c>
      <c r="Q1370">
        <f t="shared" si="126"/>
        <v>111</v>
      </c>
      <c r="R1370">
        <f t="shared" si="127"/>
        <v>63.62</v>
      </c>
      <c r="S1370" t="str">
        <f t="shared" si="130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128"/>
        <v>41740.302615740744</v>
      </c>
      <c r="K1371">
        <v>1394633746</v>
      </c>
      <c r="L1371" s="9">
        <f t="shared" si="129"/>
        <v>41710.302615740744</v>
      </c>
      <c r="M1371" t="b">
        <v>0</v>
      </c>
      <c r="N1371">
        <v>406</v>
      </c>
      <c r="O1371" t="b">
        <v>1</v>
      </c>
      <c r="P1371" t="s">
        <v>8276</v>
      </c>
      <c r="Q1371">
        <f t="shared" si="126"/>
        <v>105</v>
      </c>
      <c r="R1371">
        <f t="shared" si="127"/>
        <v>83.97</v>
      </c>
      <c r="S1371" t="str">
        <f t="shared" si="130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128"/>
        <v>41562.711689814816</v>
      </c>
      <c r="K1372">
        <v>1380585890</v>
      </c>
      <c r="L1372" s="9">
        <f t="shared" si="129"/>
        <v>41547.711689814816</v>
      </c>
      <c r="M1372" t="b">
        <v>0</v>
      </c>
      <c r="N1372">
        <v>20</v>
      </c>
      <c r="O1372" t="b">
        <v>1</v>
      </c>
      <c r="P1372" t="s">
        <v>8276</v>
      </c>
      <c r="Q1372">
        <f t="shared" si="126"/>
        <v>104</v>
      </c>
      <c r="R1372">
        <f t="shared" si="127"/>
        <v>77.75</v>
      </c>
      <c r="S1372" t="str">
        <f t="shared" si="130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128"/>
        <v>42131.466921296298</v>
      </c>
      <c r="K1373">
        <v>1428430342</v>
      </c>
      <c r="L1373" s="9">
        <f t="shared" si="129"/>
        <v>42101.466921296298</v>
      </c>
      <c r="M1373" t="b">
        <v>0</v>
      </c>
      <c r="N1373">
        <v>70</v>
      </c>
      <c r="O1373" t="b">
        <v>1</v>
      </c>
      <c r="P1373" t="s">
        <v>8276</v>
      </c>
      <c r="Q1373">
        <f t="shared" si="126"/>
        <v>107</v>
      </c>
      <c r="R1373">
        <f t="shared" si="127"/>
        <v>107.07</v>
      </c>
      <c r="S1373" t="str">
        <f t="shared" si="130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128"/>
        <v>41102.448287037041</v>
      </c>
      <c r="K1374">
        <v>1339523132</v>
      </c>
      <c r="L1374" s="9">
        <f t="shared" si="129"/>
        <v>41072.448287037041</v>
      </c>
      <c r="M1374" t="b">
        <v>0</v>
      </c>
      <c r="N1374">
        <v>16</v>
      </c>
      <c r="O1374" t="b">
        <v>1</v>
      </c>
      <c r="P1374" t="s">
        <v>8276</v>
      </c>
      <c r="Q1374">
        <f t="shared" si="126"/>
        <v>124</v>
      </c>
      <c r="R1374">
        <f t="shared" si="127"/>
        <v>38.75</v>
      </c>
      <c r="S1374" t="str">
        <f t="shared" si="130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128"/>
        <v>42734.660104166665</v>
      </c>
      <c r="K1375">
        <v>1480546233</v>
      </c>
      <c r="L1375" s="9">
        <f t="shared" si="129"/>
        <v>42704.660104166665</v>
      </c>
      <c r="M1375" t="b">
        <v>0</v>
      </c>
      <c r="N1375">
        <v>52</v>
      </c>
      <c r="O1375" t="b">
        <v>1</v>
      </c>
      <c r="P1375" t="s">
        <v>8276</v>
      </c>
      <c r="Q1375">
        <f t="shared" si="126"/>
        <v>105</v>
      </c>
      <c r="R1375">
        <f t="shared" si="127"/>
        <v>201.94</v>
      </c>
      <c r="S1375" t="str">
        <f t="shared" si="130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128"/>
        <v>42453.828564814816</v>
      </c>
      <c r="K1376">
        <v>1456285988</v>
      </c>
      <c r="L1376" s="9">
        <f t="shared" si="129"/>
        <v>42423.87023148148</v>
      </c>
      <c r="M1376" t="b">
        <v>0</v>
      </c>
      <c r="N1376">
        <v>66</v>
      </c>
      <c r="O1376" t="b">
        <v>1</v>
      </c>
      <c r="P1376" t="s">
        <v>8276</v>
      </c>
      <c r="Q1376">
        <f t="shared" si="126"/>
        <v>189</v>
      </c>
      <c r="R1376">
        <f t="shared" si="127"/>
        <v>43.06</v>
      </c>
      <c r="S1376" t="str">
        <f t="shared" si="130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128"/>
        <v>42749.774525462963</v>
      </c>
      <c r="K1377">
        <v>1481852119</v>
      </c>
      <c r="L1377" s="9">
        <f t="shared" si="129"/>
        <v>42719.774525462963</v>
      </c>
      <c r="M1377" t="b">
        <v>0</v>
      </c>
      <c r="N1377">
        <v>109</v>
      </c>
      <c r="O1377" t="b">
        <v>1</v>
      </c>
      <c r="P1377" t="s">
        <v>8276</v>
      </c>
      <c r="Q1377">
        <f t="shared" si="126"/>
        <v>171</v>
      </c>
      <c r="R1377">
        <f t="shared" si="127"/>
        <v>62.87</v>
      </c>
      <c r="S1377" t="str">
        <f t="shared" si="130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128"/>
        <v>42707.419050925928</v>
      </c>
      <c r="K1378">
        <v>1478189006</v>
      </c>
      <c r="L1378" s="9">
        <f t="shared" si="129"/>
        <v>42677.377384259256</v>
      </c>
      <c r="M1378" t="b">
        <v>0</v>
      </c>
      <c r="N1378">
        <v>168</v>
      </c>
      <c r="O1378" t="b">
        <v>1</v>
      </c>
      <c r="P1378" t="s">
        <v>8276</v>
      </c>
      <c r="Q1378">
        <f t="shared" si="126"/>
        <v>252</v>
      </c>
      <c r="R1378">
        <f t="shared" si="127"/>
        <v>55.61</v>
      </c>
      <c r="S1378" t="str">
        <f t="shared" si="130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128"/>
        <v>42768.882638888892</v>
      </c>
      <c r="K1379">
        <v>1484198170</v>
      </c>
      <c r="L1379" s="9">
        <f t="shared" si="129"/>
        <v>42746.927893518521</v>
      </c>
      <c r="M1379" t="b">
        <v>0</v>
      </c>
      <c r="N1379">
        <v>31</v>
      </c>
      <c r="O1379" t="b">
        <v>1</v>
      </c>
      <c r="P1379" t="s">
        <v>8276</v>
      </c>
      <c r="Q1379">
        <f t="shared" si="126"/>
        <v>116</v>
      </c>
      <c r="R1379">
        <f t="shared" si="127"/>
        <v>48.71</v>
      </c>
      <c r="S1379" t="str">
        <f t="shared" si="130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128"/>
        <v>42583.46770833333</v>
      </c>
      <c r="K1380">
        <v>1468779210</v>
      </c>
      <c r="L1380" s="9">
        <f t="shared" si="129"/>
        <v>42568.46770833333</v>
      </c>
      <c r="M1380" t="b">
        <v>0</v>
      </c>
      <c r="N1380">
        <v>133</v>
      </c>
      <c r="O1380" t="b">
        <v>1</v>
      </c>
      <c r="P1380" t="s">
        <v>8276</v>
      </c>
      <c r="Q1380">
        <f t="shared" si="126"/>
        <v>203</v>
      </c>
      <c r="R1380">
        <f t="shared" si="127"/>
        <v>30.58</v>
      </c>
      <c r="S1380" t="str">
        <f t="shared" si="130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128"/>
        <v>42160.199953703712</v>
      </c>
      <c r="K1381">
        <v>1430912876</v>
      </c>
      <c r="L1381" s="9">
        <f t="shared" si="129"/>
        <v>42130.199953703712</v>
      </c>
      <c r="M1381" t="b">
        <v>0</v>
      </c>
      <c r="N1381">
        <v>151</v>
      </c>
      <c r="O1381" t="b">
        <v>1</v>
      </c>
      <c r="P1381" t="s">
        <v>8276</v>
      </c>
      <c r="Q1381">
        <f t="shared" si="126"/>
        <v>112</v>
      </c>
      <c r="R1381">
        <f t="shared" si="127"/>
        <v>73.91</v>
      </c>
      <c r="S1381" t="str">
        <f t="shared" si="130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128"/>
        <v>42163.791666666664</v>
      </c>
      <c r="K1382">
        <v>1431886706</v>
      </c>
      <c r="L1382" s="9">
        <f t="shared" si="129"/>
        <v>42141.471134259256</v>
      </c>
      <c r="M1382" t="b">
        <v>0</v>
      </c>
      <c r="N1382">
        <v>5</v>
      </c>
      <c r="O1382" t="b">
        <v>1</v>
      </c>
      <c r="P1382" t="s">
        <v>8276</v>
      </c>
      <c r="Q1382">
        <f t="shared" si="126"/>
        <v>424</v>
      </c>
      <c r="R1382">
        <f t="shared" si="127"/>
        <v>21.2</v>
      </c>
      <c r="S1382" t="str">
        <f t="shared" si="130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128"/>
        <v>42732.922743055555</v>
      </c>
      <c r="K1383">
        <v>1480396125</v>
      </c>
      <c r="L1383" s="9">
        <f t="shared" si="129"/>
        <v>42702.922743055555</v>
      </c>
      <c r="M1383" t="b">
        <v>0</v>
      </c>
      <c r="N1383">
        <v>73</v>
      </c>
      <c r="O1383" t="b">
        <v>1</v>
      </c>
      <c r="P1383" t="s">
        <v>8276</v>
      </c>
      <c r="Q1383">
        <f t="shared" si="126"/>
        <v>107</v>
      </c>
      <c r="R1383">
        <f t="shared" si="127"/>
        <v>73.36</v>
      </c>
      <c r="S1383" t="str">
        <f t="shared" si="130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128"/>
        <v>41400.508518518523</v>
      </c>
      <c r="K1384">
        <v>1365275536</v>
      </c>
      <c r="L1384" s="9">
        <f t="shared" si="129"/>
        <v>41370.508518518523</v>
      </c>
      <c r="M1384" t="b">
        <v>0</v>
      </c>
      <c r="N1384">
        <v>148</v>
      </c>
      <c r="O1384" t="b">
        <v>1</v>
      </c>
      <c r="P1384" t="s">
        <v>8276</v>
      </c>
      <c r="Q1384">
        <f t="shared" si="126"/>
        <v>104</v>
      </c>
      <c r="R1384">
        <f t="shared" si="127"/>
        <v>56.41</v>
      </c>
      <c r="S1384" t="str">
        <f t="shared" si="130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128"/>
        <v>42726.783310185187</v>
      </c>
      <c r="K1385">
        <v>1480729678</v>
      </c>
      <c r="L1385" s="9">
        <f t="shared" si="129"/>
        <v>42706.783310185187</v>
      </c>
      <c r="M1385" t="b">
        <v>0</v>
      </c>
      <c r="N1385">
        <v>93</v>
      </c>
      <c r="O1385" t="b">
        <v>1</v>
      </c>
      <c r="P1385" t="s">
        <v>8276</v>
      </c>
      <c r="Q1385">
        <f t="shared" si="126"/>
        <v>212</v>
      </c>
      <c r="R1385">
        <f t="shared" si="127"/>
        <v>50.25</v>
      </c>
      <c r="S1385" t="str">
        <f t="shared" si="130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128"/>
        <v>42190.443541666667</v>
      </c>
      <c r="K1386">
        <v>1433525922</v>
      </c>
      <c r="L1386" s="9">
        <f t="shared" si="129"/>
        <v>42160.443541666667</v>
      </c>
      <c r="M1386" t="b">
        <v>0</v>
      </c>
      <c r="N1386">
        <v>63</v>
      </c>
      <c r="O1386" t="b">
        <v>1</v>
      </c>
      <c r="P1386" t="s">
        <v>8276</v>
      </c>
      <c r="Q1386">
        <f t="shared" si="126"/>
        <v>124</v>
      </c>
      <c r="R1386">
        <f t="shared" si="127"/>
        <v>68.94</v>
      </c>
      <c r="S1386" t="str">
        <f t="shared" si="130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128"/>
        <v>42489.21597222222</v>
      </c>
      <c r="K1387">
        <v>1457109121</v>
      </c>
      <c r="L1387" s="9">
        <f t="shared" si="129"/>
        <v>42433.397233796299</v>
      </c>
      <c r="M1387" t="b">
        <v>0</v>
      </c>
      <c r="N1387">
        <v>134</v>
      </c>
      <c r="O1387" t="b">
        <v>1</v>
      </c>
      <c r="P1387" t="s">
        <v>8276</v>
      </c>
      <c r="Q1387">
        <f t="shared" si="126"/>
        <v>110</v>
      </c>
      <c r="R1387">
        <f t="shared" si="127"/>
        <v>65.91</v>
      </c>
      <c r="S1387" t="str">
        <f t="shared" si="130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128"/>
        <v>42214.355196759258</v>
      </c>
      <c r="K1388">
        <v>1435591889</v>
      </c>
      <c r="L1388" s="9">
        <f t="shared" si="129"/>
        <v>42184.355196759258</v>
      </c>
      <c r="M1388" t="b">
        <v>0</v>
      </c>
      <c r="N1388">
        <v>14</v>
      </c>
      <c r="O1388" t="b">
        <v>1</v>
      </c>
      <c r="P1388" t="s">
        <v>8276</v>
      </c>
      <c r="Q1388">
        <f t="shared" si="126"/>
        <v>219</v>
      </c>
      <c r="R1388">
        <f t="shared" si="127"/>
        <v>62.5</v>
      </c>
      <c r="S1388" t="str">
        <f t="shared" si="130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128"/>
        <v>42157.895833333336</v>
      </c>
      <c r="K1389">
        <v>1430604395</v>
      </c>
      <c r="L1389" s="9">
        <f t="shared" si="129"/>
        <v>42126.629571759266</v>
      </c>
      <c r="M1389" t="b">
        <v>0</v>
      </c>
      <c r="N1389">
        <v>78</v>
      </c>
      <c r="O1389" t="b">
        <v>1</v>
      </c>
      <c r="P1389" t="s">
        <v>8276</v>
      </c>
      <c r="Q1389">
        <f t="shared" si="126"/>
        <v>137</v>
      </c>
      <c r="R1389">
        <f t="shared" si="127"/>
        <v>70.06</v>
      </c>
      <c r="S1389" t="str">
        <f t="shared" si="130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128"/>
        <v>42660.384722222225</v>
      </c>
      <c r="K1390">
        <v>1474469117</v>
      </c>
      <c r="L1390" s="9">
        <f t="shared" si="129"/>
        <v>42634.323113425933</v>
      </c>
      <c r="M1390" t="b">
        <v>0</v>
      </c>
      <c r="N1390">
        <v>112</v>
      </c>
      <c r="O1390" t="b">
        <v>1</v>
      </c>
      <c r="P1390" t="s">
        <v>8276</v>
      </c>
      <c r="Q1390">
        <f t="shared" si="126"/>
        <v>135</v>
      </c>
      <c r="R1390">
        <f t="shared" si="127"/>
        <v>60.18</v>
      </c>
      <c r="S1390" t="str">
        <f t="shared" si="130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128"/>
        <v>42595.189317129632</v>
      </c>
      <c r="K1391">
        <v>1468495957</v>
      </c>
      <c r="L1391" s="9">
        <f t="shared" si="129"/>
        <v>42565.189317129632</v>
      </c>
      <c r="M1391" t="b">
        <v>0</v>
      </c>
      <c r="N1391">
        <v>34</v>
      </c>
      <c r="O1391" t="b">
        <v>1</v>
      </c>
      <c r="P1391" t="s">
        <v>8276</v>
      </c>
      <c r="Q1391">
        <f t="shared" si="126"/>
        <v>145</v>
      </c>
      <c r="R1391">
        <f t="shared" si="127"/>
        <v>21.38</v>
      </c>
      <c r="S1391" t="str">
        <f t="shared" si="130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128"/>
        <v>42121.425000000003</v>
      </c>
      <c r="K1392">
        <v>1427224606</v>
      </c>
      <c r="L1392" s="9">
        <f t="shared" si="129"/>
        <v>42087.511643518519</v>
      </c>
      <c r="M1392" t="b">
        <v>0</v>
      </c>
      <c r="N1392">
        <v>19</v>
      </c>
      <c r="O1392" t="b">
        <v>1</v>
      </c>
      <c r="P1392" t="s">
        <v>8276</v>
      </c>
      <c r="Q1392">
        <f t="shared" si="126"/>
        <v>109</v>
      </c>
      <c r="R1392">
        <f t="shared" si="127"/>
        <v>160.79</v>
      </c>
      <c r="S1392" t="str">
        <f t="shared" si="130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128"/>
        <v>42237.915972222225</v>
      </c>
      <c r="K1393">
        <v>1436369818</v>
      </c>
      <c r="L1393" s="9">
        <f t="shared" si="129"/>
        <v>42193.35900462963</v>
      </c>
      <c r="M1393" t="b">
        <v>0</v>
      </c>
      <c r="N1393">
        <v>13</v>
      </c>
      <c r="O1393" t="b">
        <v>1</v>
      </c>
      <c r="P1393" t="s">
        <v>8276</v>
      </c>
      <c r="Q1393">
        <f t="shared" si="126"/>
        <v>110</v>
      </c>
      <c r="R1393">
        <f t="shared" si="127"/>
        <v>42.38</v>
      </c>
      <c r="S1393" t="str">
        <f t="shared" si="130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128"/>
        <v>42431.863263888888</v>
      </c>
      <c r="K1394">
        <v>1454298186</v>
      </c>
      <c r="L1394" s="9">
        <f t="shared" si="129"/>
        <v>42400.863263888888</v>
      </c>
      <c r="M1394" t="b">
        <v>0</v>
      </c>
      <c r="N1394">
        <v>104</v>
      </c>
      <c r="O1394" t="b">
        <v>1</v>
      </c>
      <c r="P1394" t="s">
        <v>8276</v>
      </c>
      <c r="Q1394">
        <f t="shared" si="126"/>
        <v>114</v>
      </c>
      <c r="R1394">
        <f t="shared" si="127"/>
        <v>27.32</v>
      </c>
      <c r="S1394" t="str">
        <f t="shared" si="130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128"/>
        <v>42583.3903125</v>
      </c>
      <c r="K1395">
        <v>1467476523</v>
      </c>
      <c r="L1395" s="9">
        <f t="shared" si="129"/>
        <v>42553.3903125</v>
      </c>
      <c r="M1395" t="b">
        <v>0</v>
      </c>
      <c r="N1395">
        <v>52</v>
      </c>
      <c r="O1395" t="b">
        <v>1</v>
      </c>
      <c r="P1395" t="s">
        <v>8276</v>
      </c>
      <c r="Q1395">
        <f t="shared" si="126"/>
        <v>102</v>
      </c>
      <c r="R1395">
        <f t="shared" si="127"/>
        <v>196.83</v>
      </c>
      <c r="S1395" t="str">
        <f t="shared" si="130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128"/>
        <v>42794.833333333336</v>
      </c>
      <c r="K1396">
        <v>1484623726</v>
      </c>
      <c r="L1396" s="9">
        <f t="shared" si="129"/>
        <v>42751.853310185186</v>
      </c>
      <c r="M1396" t="b">
        <v>0</v>
      </c>
      <c r="N1396">
        <v>17</v>
      </c>
      <c r="O1396" t="b">
        <v>1</v>
      </c>
      <c r="P1396" t="s">
        <v>8276</v>
      </c>
      <c r="Q1396">
        <f t="shared" si="126"/>
        <v>122</v>
      </c>
      <c r="R1396">
        <f t="shared" si="127"/>
        <v>53.88</v>
      </c>
      <c r="S1396" t="str">
        <f t="shared" si="130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128"/>
        <v>42749.616678240745</v>
      </c>
      <c r="K1397">
        <v>1481838481</v>
      </c>
      <c r="L1397" s="9">
        <f t="shared" si="129"/>
        <v>42719.616678240745</v>
      </c>
      <c r="M1397" t="b">
        <v>0</v>
      </c>
      <c r="N1397">
        <v>82</v>
      </c>
      <c r="O1397" t="b">
        <v>1</v>
      </c>
      <c r="P1397" t="s">
        <v>8276</v>
      </c>
      <c r="Q1397">
        <f t="shared" si="126"/>
        <v>112</v>
      </c>
      <c r="R1397">
        <f t="shared" si="127"/>
        <v>47.76</v>
      </c>
      <c r="S1397" t="str">
        <f t="shared" si="130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128"/>
        <v>42048.706967592596</v>
      </c>
      <c r="K1398">
        <v>1421279882</v>
      </c>
      <c r="L1398" s="9">
        <f t="shared" si="129"/>
        <v>42018.706967592596</v>
      </c>
      <c r="M1398" t="b">
        <v>0</v>
      </c>
      <c r="N1398">
        <v>73</v>
      </c>
      <c r="O1398" t="b">
        <v>1</v>
      </c>
      <c r="P1398" t="s">
        <v>8276</v>
      </c>
      <c r="Q1398">
        <f t="shared" si="126"/>
        <v>107</v>
      </c>
      <c r="R1398">
        <f t="shared" si="127"/>
        <v>88.19</v>
      </c>
      <c r="S1398" t="str">
        <f t="shared" si="130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128"/>
        <v>42670.59652777778</v>
      </c>
      <c r="K1399">
        <v>1475013710</v>
      </c>
      <c r="L1399" s="9">
        <f t="shared" si="129"/>
        <v>42640.626273148147</v>
      </c>
      <c r="M1399" t="b">
        <v>0</v>
      </c>
      <c r="N1399">
        <v>158</v>
      </c>
      <c r="O1399" t="b">
        <v>1</v>
      </c>
      <c r="P1399" t="s">
        <v>8276</v>
      </c>
      <c r="Q1399">
        <f t="shared" si="126"/>
        <v>114</v>
      </c>
      <c r="R1399">
        <f t="shared" si="127"/>
        <v>72.06</v>
      </c>
      <c r="S1399" t="str">
        <f t="shared" si="130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128"/>
        <v>42556.582569444443</v>
      </c>
      <c r="K1400">
        <v>1465160334</v>
      </c>
      <c r="L1400" s="9">
        <f t="shared" si="129"/>
        <v>42526.582569444443</v>
      </c>
      <c r="M1400" t="b">
        <v>0</v>
      </c>
      <c r="N1400">
        <v>65</v>
      </c>
      <c r="O1400" t="b">
        <v>1</v>
      </c>
      <c r="P1400" t="s">
        <v>8276</v>
      </c>
      <c r="Q1400">
        <f t="shared" si="126"/>
        <v>110</v>
      </c>
      <c r="R1400">
        <f t="shared" si="127"/>
        <v>74.25</v>
      </c>
      <c r="S1400" t="str">
        <f t="shared" si="130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128"/>
        <v>41918.712650462963</v>
      </c>
      <c r="K1401">
        <v>1410048373</v>
      </c>
      <c r="L1401" s="9">
        <f t="shared" si="129"/>
        <v>41888.712650462963</v>
      </c>
      <c r="M1401" t="b">
        <v>0</v>
      </c>
      <c r="N1401">
        <v>184</v>
      </c>
      <c r="O1401" t="b">
        <v>1</v>
      </c>
      <c r="P1401" t="s">
        <v>8276</v>
      </c>
      <c r="Q1401">
        <f t="shared" si="126"/>
        <v>126</v>
      </c>
      <c r="R1401">
        <f t="shared" si="127"/>
        <v>61.7</v>
      </c>
      <c r="S1401" t="str">
        <f t="shared" si="130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128"/>
        <v>42532.937500000007</v>
      </c>
      <c r="K1402">
        <v>1462695073</v>
      </c>
      <c r="L1402" s="9">
        <f t="shared" si="129"/>
        <v>42498.049456018525</v>
      </c>
      <c r="M1402" t="b">
        <v>0</v>
      </c>
      <c r="N1402">
        <v>34</v>
      </c>
      <c r="O1402" t="b">
        <v>1</v>
      </c>
      <c r="P1402" t="s">
        <v>8276</v>
      </c>
      <c r="Q1402">
        <f t="shared" si="126"/>
        <v>167</v>
      </c>
      <c r="R1402">
        <f t="shared" si="127"/>
        <v>17.239999999999998</v>
      </c>
      <c r="S1402" t="str">
        <f t="shared" si="130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128"/>
        <v>41420.704560185186</v>
      </c>
      <c r="K1403">
        <v>1367798074</v>
      </c>
      <c r="L1403" s="9">
        <f t="shared" si="129"/>
        <v>41399.704560185186</v>
      </c>
      <c r="M1403" t="b">
        <v>0</v>
      </c>
      <c r="N1403">
        <v>240</v>
      </c>
      <c r="O1403" t="b">
        <v>1</v>
      </c>
      <c r="P1403" t="s">
        <v>8276</v>
      </c>
      <c r="Q1403">
        <f t="shared" si="126"/>
        <v>497</v>
      </c>
      <c r="R1403">
        <f t="shared" si="127"/>
        <v>51.72</v>
      </c>
      <c r="S1403" t="str">
        <f t="shared" si="130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128"/>
        <v>42124.720034722232</v>
      </c>
      <c r="K1404">
        <v>1425259011</v>
      </c>
      <c r="L1404" s="9">
        <f t="shared" si="129"/>
        <v>42064.761701388888</v>
      </c>
      <c r="M1404" t="b">
        <v>0</v>
      </c>
      <c r="N1404">
        <v>113</v>
      </c>
      <c r="O1404" t="b">
        <v>1</v>
      </c>
      <c r="P1404" t="s">
        <v>8276</v>
      </c>
      <c r="Q1404">
        <f t="shared" si="126"/>
        <v>109</v>
      </c>
      <c r="R1404">
        <f t="shared" si="127"/>
        <v>24.15</v>
      </c>
      <c r="S1404" t="str">
        <f t="shared" si="130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128"/>
        <v>41480.771238425928</v>
      </c>
      <c r="K1405">
        <v>1372210235</v>
      </c>
      <c r="L1405" s="9">
        <f t="shared" si="129"/>
        <v>41450.771238425928</v>
      </c>
      <c r="M1405" t="b">
        <v>0</v>
      </c>
      <c r="N1405">
        <v>66</v>
      </c>
      <c r="O1405" t="b">
        <v>1</v>
      </c>
      <c r="P1405" t="s">
        <v>8276</v>
      </c>
      <c r="Q1405">
        <f t="shared" si="126"/>
        <v>103</v>
      </c>
      <c r="R1405">
        <f t="shared" si="127"/>
        <v>62.17</v>
      </c>
      <c r="S1405" t="str">
        <f t="shared" si="130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128"/>
        <v>42057.218576388892</v>
      </c>
      <c r="K1406">
        <v>1422447285</v>
      </c>
      <c r="L1406" s="9">
        <f t="shared" si="129"/>
        <v>42032.218576388892</v>
      </c>
      <c r="M1406" t="b">
        <v>1</v>
      </c>
      <c r="N1406">
        <v>5</v>
      </c>
      <c r="O1406" t="b">
        <v>0</v>
      </c>
      <c r="P1406" t="s">
        <v>8287</v>
      </c>
      <c r="Q1406">
        <f t="shared" si="126"/>
        <v>2</v>
      </c>
      <c r="R1406">
        <f t="shared" si="127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128"/>
        <v>41971.430567129632</v>
      </c>
      <c r="K1407">
        <v>1414599601</v>
      </c>
      <c r="L1407" s="9">
        <f t="shared" si="129"/>
        <v>41941.388900462967</v>
      </c>
      <c r="M1407" t="b">
        <v>1</v>
      </c>
      <c r="N1407">
        <v>17</v>
      </c>
      <c r="O1407" t="b">
        <v>0</v>
      </c>
      <c r="P1407" t="s">
        <v>8287</v>
      </c>
      <c r="Q1407">
        <f t="shared" si="126"/>
        <v>0</v>
      </c>
      <c r="R1407">
        <f t="shared" si="127"/>
        <v>6.18</v>
      </c>
      <c r="S1407" t="str">
        <f t="shared" si="130"/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128"/>
        <v>42350.125000000007</v>
      </c>
      <c r="K1408">
        <v>1445336607</v>
      </c>
      <c r="L1408" s="9">
        <f t="shared" si="129"/>
        <v>42297.141284722224</v>
      </c>
      <c r="M1408" t="b">
        <v>0</v>
      </c>
      <c r="N1408">
        <v>3</v>
      </c>
      <c r="O1408" t="b">
        <v>0</v>
      </c>
      <c r="P1408" t="s">
        <v>8287</v>
      </c>
      <c r="Q1408">
        <f t="shared" si="126"/>
        <v>0</v>
      </c>
      <c r="R1408">
        <f t="shared" si="127"/>
        <v>5</v>
      </c>
      <c r="S1408" t="str">
        <f t="shared" si="130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128"/>
        <v>41863.245115740741</v>
      </c>
      <c r="K1409">
        <v>1405687978</v>
      </c>
      <c r="L1409" s="9">
        <f t="shared" si="129"/>
        <v>41838.245115740741</v>
      </c>
      <c r="M1409" t="b">
        <v>0</v>
      </c>
      <c r="N1409">
        <v>2</v>
      </c>
      <c r="O1409" t="b">
        <v>0</v>
      </c>
      <c r="P1409" t="s">
        <v>8287</v>
      </c>
      <c r="Q1409">
        <f t="shared" si="126"/>
        <v>1</v>
      </c>
      <c r="R1409">
        <f t="shared" si="127"/>
        <v>7.5</v>
      </c>
      <c r="S1409" t="str">
        <f t="shared" si="130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128"/>
        <v>42321.622175925928</v>
      </c>
      <c r="K1410">
        <v>1444856156</v>
      </c>
      <c r="L1410" s="9">
        <f t="shared" si="129"/>
        <v>42291.580509259256</v>
      </c>
      <c r="M1410" t="b">
        <v>0</v>
      </c>
      <c r="N1410">
        <v>6</v>
      </c>
      <c r="O1410" t="b">
        <v>0</v>
      </c>
      <c r="P1410" t="s">
        <v>8287</v>
      </c>
      <c r="Q1410">
        <f t="shared" ref="Q1410:Q1473" si="132">ROUND((E1410/D1410*100),0)</f>
        <v>7</v>
      </c>
      <c r="R1410">
        <f t="shared" ref="R1410:R1473" si="133">ROUND(E1410/N1410,2)</f>
        <v>12</v>
      </c>
      <c r="S1410" t="str">
        <f t="shared" si="130"/>
        <v>publishing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134">(((I1411/60)/60)/24)+DATE(1970,1,1)+(-7/24)</f>
        <v>42004.883506944447</v>
      </c>
      <c r="K1411">
        <v>1414897935</v>
      </c>
      <c r="L1411" s="9">
        <f t="shared" ref="L1411:L1474" si="135">(((K1411/60)/60)/24)+DATE(1970,1,1)+(-7/24)</f>
        <v>41944.841840277782</v>
      </c>
      <c r="M1411" t="b">
        <v>0</v>
      </c>
      <c r="N1411">
        <v>0</v>
      </c>
      <c r="O1411" t="b">
        <v>0</v>
      </c>
      <c r="P1411" t="s">
        <v>8287</v>
      </c>
      <c r="Q1411">
        <f t="shared" si="132"/>
        <v>0</v>
      </c>
      <c r="R1411" t="e">
        <f t="shared" si="133"/>
        <v>#DIV/0!</v>
      </c>
      <c r="S1411" t="str">
        <f t="shared" ref="S1411:S1474" si="136">LEFT(P1411,SEARCH("/",P1411,1)-1)</f>
        <v>publishing</v>
      </c>
      <c r="T1411" t="str">
        <f t="shared" ref="T1411:T1474" si="137">RIGHT(P1411,LEN(P1411)-SEARCH("/",P1411,1))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134"/>
        <v>42524.02685185185</v>
      </c>
      <c r="K1412">
        <v>1461051520</v>
      </c>
      <c r="L1412" s="9">
        <f t="shared" si="135"/>
        <v>42479.02685185185</v>
      </c>
      <c r="M1412" t="b">
        <v>0</v>
      </c>
      <c r="N1412">
        <v>1</v>
      </c>
      <c r="O1412" t="b">
        <v>0</v>
      </c>
      <c r="P1412" t="s">
        <v>8287</v>
      </c>
      <c r="Q1412">
        <f t="shared" si="132"/>
        <v>0</v>
      </c>
      <c r="R1412">
        <f t="shared" si="133"/>
        <v>1</v>
      </c>
      <c r="S1412" t="str">
        <f t="shared" si="136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134"/>
        <v>42040.767361111117</v>
      </c>
      <c r="K1413">
        <v>1420766700</v>
      </c>
      <c r="L1413" s="9">
        <f t="shared" si="135"/>
        <v>42012.767361111117</v>
      </c>
      <c r="M1413" t="b">
        <v>0</v>
      </c>
      <c r="N1413">
        <v>3</v>
      </c>
      <c r="O1413" t="b">
        <v>0</v>
      </c>
      <c r="P1413" t="s">
        <v>8287</v>
      </c>
      <c r="Q1413">
        <f t="shared" si="132"/>
        <v>0</v>
      </c>
      <c r="R1413">
        <f t="shared" si="133"/>
        <v>2.33</v>
      </c>
      <c r="S1413" t="str">
        <f t="shared" si="136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134"/>
        <v>41976.771979166668</v>
      </c>
      <c r="K1414">
        <v>1415064699</v>
      </c>
      <c r="L1414" s="9">
        <f t="shared" si="135"/>
        <v>41946.771979166668</v>
      </c>
      <c r="M1414" t="b">
        <v>0</v>
      </c>
      <c r="N1414">
        <v>13</v>
      </c>
      <c r="O1414" t="b">
        <v>0</v>
      </c>
      <c r="P1414" t="s">
        <v>8287</v>
      </c>
      <c r="Q1414">
        <f t="shared" si="132"/>
        <v>5</v>
      </c>
      <c r="R1414">
        <f t="shared" si="133"/>
        <v>24.62</v>
      </c>
      <c r="S1414" t="str">
        <f t="shared" si="136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134"/>
        <v>42420.145486111112</v>
      </c>
      <c r="K1415">
        <v>1450780170</v>
      </c>
      <c r="L1415" s="9">
        <f t="shared" si="135"/>
        <v>42360.145486111112</v>
      </c>
      <c r="M1415" t="b">
        <v>0</v>
      </c>
      <c r="N1415">
        <v>1</v>
      </c>
      <c r="O1415" t="b">
        <v>0</v>
      </c>
      <c r="P1415" t="s">
        <v>8287</v>
      </c>
      <c r="Q1415">
        <f t="shared" si="132"/>
        <v>5</v>
      </c>
      <c r="R1415">
        <f t="shared" si="133"/>
        <v>100</v>
      </c>
      <c r="S1415" t="str">
        <f t="shared" si="136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134"/>
        <v>42737.961423611116</v>
      </c>
      <c r="K1416">
        <v>1480831467</v>
      </c>
      <c r="L1416" s="9">
        <f t="shared" si="135"/>
        <v>42707.961423611116</v>
      </c>
      <c r="M1416" t="b">
        <v>0</v>
      </c>
      <c r="N1416">
        <v>1</v>
      </c>
      <c r="O1416" t="b">
        <v>0</v>
      </c>
      <c r="P1416" t="s">
        <v>8287</v>
      </c>
      <c r="Q1416">
        <f t="shared" si="132"/>
        <v>0</v>
      </c>
      <c r="R1416">
        <f t="shared" si="133"/>
        <v>1</v>
      </c>
      <c r="S1416" t="str">
        <f t="shared" si="136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134"/>
        <v>42232.384155092594</v>
      </c>
      <c r="K1417">
        <v>1436285591</v>
      </c>
      <c r="L1417" s="9">
        <f t="shared" si="135"/>
        <v>42192.384155092594</v>
      </c>
      <c r="M1417" t="b">
        <v>0</v>
      </c>
      <c r="N1417">
        <v>9</v>
      </c>
      <c r="O1417" t="b">
        <v>0</v>
      </c>
      <c r="P1417" t="s">
        <v>8287</v>
      </c>
      <c r="Q1417">
        <f t="shared" si="132"/>
        <v>18</v>
      </c>
      <c r="R1417">
        <f t="shared" si="133"/>
        <v>88.89</v>
      </c>
      <c r="S1417" t="str">
        <f t="shared" si="136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134"/>
        <v>42329.676145833335</v>
      </c>
      <c r="K1418">
        <v>1445552019</v>
      </c>
      <c r="L1418" s="9">
        <f t="shared" si="135"/>
        <v>42299.634479166671</v>
      </c>
      <c r="M1418" t="b">
        <v>0</v>
      </c>
      <c r="N1418">
        <v>0</v>
      </c>
      <c r="O1418" t="b">
        <v>0</v>
      </c>
      <c r="P1418" t="s">
        <v>8287</v>
      </c>
      <c r="Q1418">
        <f t="shared" si="132"/>
        <v>0</v>
      </c>
      <c r="R1418" t="e">
        <f t="shared" si="133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134"/>
        <v>42262.174305555563</v>
      </c>
      <c r="K1419">
        <v>1439696174</v>
      </c>
      <c r="L1419" s="9">
        <f t="shared" si="135"/>
        <v>42231.858495370376</v>
      </c>
      <c r="M1419" t="b">
        <v>0</v>
      </c>
      <c r="N1419">
        <v>2</v>
      </c>
      <c r="O1419" t="b">
        <v>0</v>
      </c>
      <c r="P1419" t="s">
        <v>8287</v>
      </c>
      <c r="Q1419">
        <f t="shared" si="132"/>
        <v>1</v>
      </c>
      <c r="R1419">
        <f t="shared" si="133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134"/>
        <v>42425.16474537037</v>
      </c>
      <c r="K1420">
        <v>1453805834</v>
      </c>
      <c r="L1420" s="9">
        <f t="shared" si="135"/>
        <v>42395.16474537037</v>
      </c>
      <c r="M1420" t="b">
        <v>0</v>
      </c>
      <c r="N1420">
        <v>1</v>
      </c>
      <c r="O1420" t="b">
        <v>0</v>
      </c>
      <c r="P1420" t="s">
        <v>8287</v>
      </c>
      <c r="Q1420">
        <f t="shared" si="132"/>
        <v>0</v>
      </c>
      <c r="R1420">
        <f t="shared" si="133"/>
        <v>6</v>
      </c>
      <c r="S1420" t="str">
        <f t="shared" si="136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134"/>
        <v>42652.164571759262</v>
      </c>
      <c r="K1421">
        <v>1473418619</v>
      </c>
      <c r="L1421" s="9">
        <f t="shared" si="135"/>
        <v>42622.164571759262</v>
      </c>
      <c r="M1421" t="b">
        <v>0</v>
      </c>
      <c r="N1421">
        <v>10</v>
      </c>
      <c r="O1421" t="b">
        <v>0</v>
      </c>
      <c r="P1421" t="s">
        <v>8287</v>
      </c>
      <c r="Q1421">
        <f t="shared" si="132"/>
        <v>7</v>
      </c>
      <c r="R1421">
        <f t="shared" si="133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134"/>
        <v>42549.375995370377</v>
      </c>
      <c r="K1422">
        <v>1464969686</v>
      </c>
      <c r="L1422" s="9">
        <f t="shared" si="135"/>
        <v>42524.375995370377</v>
      </c>
      <c r="M1422" t="b">
        <v>0</v>
      </c>
      <c r="N1422">
        <v>3</v>
      </c>
      <c r="O1422" t="b">
        <v>0</v>
      </c>
      <c r="P1422" t="s">
        <v>8287</v>
      </c>
      <c r="Q1422">
        <f t="shared" si="132"/>
        <v>3</v>
      </c>
      <c r="R1422">
        <f t="shared" si="133"/>
        <v>1</v>
      </c>
      <c r="S1422" t="str">
        <f t="shared" si="136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134"/>
        <v>42043.62394675926</v>
      </c>
      <c r="K1423">
        <v>1420840709</v>
      </c>
      <c r="L1423" s="9">
        <f t="shared" si="135"/>
        <v>42013.62394675926</v>
      </c>
      <c r="M1423" t="b">
        <v>0</v>
      </c>
      <c r="N1423">
        <v>2</v>
      </c>
      <c r="O1423" t="b">
        <v>0</v>
      </c>
      <c r="P1423" t="s">
        <v>8287</v>
      </c>
      <c r="Q1423">
        <f t="shared" si="132"/>
        <v>0</v>
      </c>
      <c r="R1423">
        <f t="shared" si="133"/>
        <v>100</v>
      </c>
      <c r="S1423" t="str">
        <f t="shared" si="136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134"/>
        <v>42633.947962962964</v>
      </c>
      <c r="K1424">
        <v>1471844704</v>
      </c>
      <c r="L1424" s="9">
        <f t="shared" si="135"/>
        <v>42603.947962962964</v>
      </c>
      <c r="M1424" t="b">
        <v>0</v>
      </c>
      <c r="N1424">
        <v>2</v>
      </c>
      <c r="O1424" t="b">
        <v>0</v>
      </c>
      <c r="P1424" t="s">
        <v>8287</v>
      </c>
      <c r="Q1424">
        <f t="shared" si="132"/>
        <v>0</v>
      </c>
      <c r="R1424">
        <f t="shared" si="133"/>
        <v>13</v>
      </c>
      <c r="S1424" t="str">
        <f t="shared" si="136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134"/>
        <v>42370.068645833337</v>
      </c>
      <c r="K1425">
        <v>1449045531</v>
      </c>
      <c r="L1425" s="9">
        <f t="shared" si="135"/>
        <v>42340.068645833337</v>
      </c>
      <c r="M1425" t="b">
        <v>0</v>
      </c>
      <c r="N1425">
        <v>1</v>
      </c>
      <c r="O1425" t="b">
        <v>0</v>
      </c>
      <c r="P1425" t="s">
        <v>8287</v>
      </c>
      <c r="Q1425">
        <f t="shared" si="132"/>
        <v>0</v>
      </c>
      <c r="R1425">
        <f t="shared" si="133"/>
        <v>100</v>
      </c>
      <c r="S1425" t="str">
        <f t="shared" si="136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134"/>
        <v>42689.467615740745</v>
      </c>
      <c r="K1426">
        <v>1478106802</v>
      </c>
      <c r="L1426" s="9">
        <f t="shared" si="135"/>
        <v>42676.425949074073</v>
      </c>
      <c r="M1426" t="b">
        <v>0</v>
      </c>
      <c r="N1426">
        <v>14</v>
      </c>
      <c r="O1426" t="b">
        <v>0</v>
      </c>
      <c r="P1426" t="s">
        <v>8287</v>
      </c>
      <c r="Q1426">
        <f t="shared" si="132"/>
        <v>20</v>
      </c>
      <c r="R1426">
        <f t="shared" si="133"/>
        <v>109.07</v>
      </c>
      <c r="S1426" t="str">
        <f t="shared" si="136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134"/>
        <v>42122.839803240742</v>
      </c>
      <c r="K1427">
        <v>1427684959</v>
      </c>
      <c r="L1427" s="9">
        <f t="shared" si="135"/>
        <v>42092.839803240742</v>
      </c>
      <c r="M1427" t="b">
        <v>0</v>
      </c>
      <c r="N1427">
        <v>0</v>
      </c>
      <c r="O1427" t="b">
        <v>0</v>
      </c>
      <c r="P1427" t="s">
        <v>8287</v>
      </c>
      <c r="Q1427">
        <f t="shared" si="132"/>
        <v>0</v>
      </c>
      <c r="R1427" t="e">
        <f t="shared" si="133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134"/>
        <v>42240.098611111112</v>
      </c>
      <c r="K1428">
        <v>1435224120</v>
      </c>
      <c r="L1428" s="9">
        <f t="shared" si="135"/>
        <v>42180.098611111112</v>
      </c>
      <c r="M1428" t="b">
        <v>0</v>
      </c>
      <c r="N1428">
        <v>0</v>
      </c>
      <c r="O1428" t="b">
        <v>0</v>
      </c>
      <c r="P1428" t="s">
        <v>8287</v>
      </c>
      <c r="Q1428">
        <f t="shared" si="132"/>
        <v>0</v>
      </c>
      <c r="R1428" t="e">
        <f t="shared" si="133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134"/>
        <v>42631.560011574074</v>
      </c>
      <c r="K1429">
        <v>1471638385</v>
      </c>
      <c r="L1429" s="9">
        <f t="shared" si="135"/>
        <v>42601.560011574074</v>
      </c>
      <c r="M1429" t="b">
        <v>0</v>
      </c>
      <c r="N1429">
        <v>4</v>
      </c>
      <c r="O1429" t="b">
        <v>0</v>
      </c>
      <c r="P1429" t="s">
        <v>8287</v>
      </c>
      <c r="Q1429">
        <f t="shared" si="132"/>
        <v>8</v>
      </c>
      <c r="R1429">
        <f t="shared" si="133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134"/>
        <v>42462.046493055554</v>
      </c>
      <c r="K1430">
        <v>1456996017</v>
      </c>
      <c r="L1430" s="9">
        <f t="shared" si="135"/>
        <v>42432.088159722225</v>
      </c>
      <c r="M1430" t="b">
        <v>0</v>
      </c>
      <c r="N1430">
        <v>3</v>
      </c>
      <c r="O1430" t="b">
        <v>0</v>
      </c>
      <c r="P1430" t="s">
        <v>8287</v>
      </c>
      <c r="Q1430">
        <f t="shared" si="132"/>
        <v>5</v>
      </c>
      <c r="R1430">
        <f t="shared" si="133"/>
        <v>15</v>
      </c>
      <c r="S1430" t="str">
        <f t="shared" si="136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134"/>
        <v>42103.769004629627</v>
      </c>
      <c r="K1431">
        <v>1426037242</v>
      </c>
      <c r="L1431" s="9">
        <f t="shared" si="135"/>
        <v>42073.769004629627</v>
      </c>
      <c r="M1431" t="b">
        <v>0</v>
      </c>
      <c r="N1431">
        <v>0</v>
      </c>
      <c r="O1431" t="b">
        <v>0</v>
      </c>
      <c r="P1431" t="s">
        <v>8287</v>
      </c>
      <c r="Q1431">
        <f t="shared" si="132"/>
        <v>0</v>
      </c>
      <c r="R1431" t="e">
        <f t="shared" si="133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134"/>
        <v>41992.521851851852</v>
      </c>
      <c r="K1432">
        <v>1416339088</v>
      </c>
      <c r="L1432" s="9">
        <f t="shared" si="135"/>
        <v>41961.521851851852</v>
      </c>
      <c r="M1432" t="b">
        <v>0</v>
      </c>
      <c r="N1432">
        <v>5</v>
      </c>
      <c r="O1432" t="b">
        <v>0</v>
      </c>
      <c r="P1432" t="s">
        <v>8287</v>
      </c>
      <c r="Q1432">
        <f t="shared" si="132"/>
        <v>8</v>
      </c>
      <c r="R1432">
        <f t="shared" si="133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134"/>
        <v>42333.960833333338</v>
      </c>
      <c r="K1433">
        <v>1445922216</v>
      </c>
      <c r="L1433" s="9">
        <f t="shared" si="135"/>
        <v>42303.919166666667</v>
      </c>
      <c r="M1433" t="b">
        <v>0</v>
      </c>
      <c r="N1433">
        <v>47</v>
      </c>
      <c r="O1433" t="b">
        <v>0</v>
      </c>
      <c r="P1433" t="s">
        <v>8287</v>
      </c>
      <c r="Q1433">
        <f t="shared" si="132"/>
        <v>32</v>
      </c>
      <c r="R1433">
        <f t="shared" si="133"/>
        <v>115.55</v>
      </c>
      <c r="S1433" t="str">
        <f t="shared" si="136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134"/>
        <v>42205.488750000004</v>
      </c>
      <c r="K1434">
        <v>1434825828</v>
      </c>
      <c r="L1434" s="9">
        <f t="shared" si="135"/>
        <v>42175.488750000004</v>
      </c>
      <c r="M1434" t="b">
        <v>0</v>
      </c>
      <c r="N1434">
        <v>0</v>
      </c>
      <c r="O1434" t="b">
        <v>0</v>
      </c>
      <c r="P1434" t="s">
        <v>8287</v>
      </c>
      <c r="Q1434">
        <f t="shared" si="132"/>
        <v>0</v>
      </c>
      <c r="R1434" t="e">
        <f t="shared" si="133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134"/>
        <v>42714.166666666664</v>
      </c>
      <c r="K1435">
        <v>1477839675</v>
      </c>
      <c r="L1435" s="9">
        <f t="shared" si="135"/>
        <v>42673.334201388891</v>
      </c>
      <c r="M1435" t="b">
        <v>0</v>
      </c>
      <c r="N1435">
        <v>10</v>
      </c>
      <c r="O1435" t="b">
        <v>0</v>
      </c>
      <c r="P1435" t="s">
        <v>8287</v>
      </c>
      <c r="Q1435">
        <f t="shared" si="132"/>
        <v>7</v>
      </c>
      <c r="R1435">
        <f t="shared" si="133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134"/>
        <v>42163.333333333336</v>
      </c>
      <c r="K1436">
        <v>1431973478</v>
      </c>
      <c r="L1436" s="9">
        <f t="shared" si="135"/>
        <v>42142.475439814814</v>
      </c>
      <c r="M1436" t="b">
        <v>0</v>
      </c>
      <c r="N1436">
        <v>11</v>
      </c>
      <c r="O1436" t="b">
        <v>0</v>
      </c>
      <c r="P1436" t="s">
        <v>8287</v>
      </c>
      <c r="Q1436">
        <f t="shared" si="132"/>
        <v>10</v>
      </c>
      <c r="R1436">
        <f t="shared" si="133"/>
        <v>744.55</v>
      </c>
      <c r="S1436" t="str">
        <f t="shared" si="136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134"/>
        <v>42288.488657407412</v>
      </c>
      <c r="K1437">
        <v>1441997020</v>
      </c>
      <c r="L1437" s="9">
        <f t="shared" si="135"/>
        <v>42258.488657407412</v>
      </c>
      <c r="M1437" t="b">
        <v>0</v>
      </c>
      <c r="N1437">
        <v>2</v>
      </c>
      <c r="O1437" t="b">
        <v>0</v>
      </c>
      <c r="P1437" t="s">
        <v>8287</v>
      </c>
      <c r="Q1437">
        <f t="shared" si="132"/>
        <v>0</v>
      </c>
      <c r="R1437">
        <f t="shared" si="133"/>
        <v>7.5</v>
      </c>
      <c r="S1437" t="str">
        <f t="shared" si="136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134"/>
        <v>42421.058530092596</v>
      </c>
      <c r="K1438">
        <v>1453451057</v>
      </c>
      <c r="L1438" s="9">
        <f t="shared" si="135"/>
        <v>42391.058530092596</v>
      </c>
      <c r="M1438" t="b">
        <v>0</v>
      </c>
      <c r="N1438">
        <v>2</v>
      </c>
      <c r="O1438" t="b">
        <v>0</v>
      </c>
      <c r="P1438" t="s">
        <v>8287</v>
      </c>
      <c r="Q1438">
        <f t="shared" si="132"/>
        <v>1</v>
      </c>
      <c r="R1438">
        <f t="shared" si="133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134"/>
        <v>41832.915972222225</v>
      </c>
      <c r="K1439">
        <v>1402058739</v>
      </c>
      <c r="L1439" s="9">
        <f t="shared" si="135"/>
        <v>41796.240034722221</v>
      </c>
      <c r="M1439" t="b">
        <v>0</v>
      </c>
      <c r="N1439">
        <v>22</v>
      </c>
      <c r="O1439" t="b">
        <v>0</v>
      </c>
      <c r="P1439" t="s">
        <v>8287</v>
      </c>
      <c r="Q1439">
        <f t="shared" si="132"/>
        <v>27</v>
      </c>
      <c r="R1439">
        <f t="shared" si="133"/>
        <v>36.68</v>
      </c>
      <c r="S1439" t="str">
        <f t="shared" si="136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134"/>
        <v>42487.288194444445</v>
      </c>
      <c r="K1440">
        <v>1459198499</v>
      </c>
      <c r="L1440" s="9">
        <f t="shared" si="135"/>
        <v>42457.57984953704</v>
      </c>
      <c r="M1440" t="b">
        <v>0</v>
      </c>
      <c r="N1440">
        <v>8</v>
      </c>
      <c r="O1440" t="b">
        <v>0</v>
      </c>
      <c r="P1440" t="s">
        <v>8287</v>
      </c>
      <c r="Q1440">
        <f t="shared" si="132"/>
        <v>3</v>
      </c>
      <c r="R1440">
        <f t="shared" si="133"/>
        <v>75</v>
      </c>
      <c r="S1440" t="str">
        <f t="shared" si="136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134"/>
        <v>42070.538206018515</v>
      </c>
      <c r="K1441">
        <v>1423166101</v>
      </c>
      <c r="L1441" s="9">
        <f t="shared" si="135"/>
        <v>42040.538206018515</v>
      </c>
      <c r="M1441" t="b">
        <v>0</v>
      </c>
      <c r="N1441">
        <v>6</v>
      </c>
      <c r="O1441" t="b">
        <v>0</v>
      </c>
      <c r="P1441" t="s">
        <v>8287</v>
      </c>
      <c r="Q1441">
        <f t="shared" si="132"/>
        <v>7</v>
      </c>
      <c r="R1441">
        <f t="shared" si="133"/>
        <v>30</v>
      </c>
      <c r="S1441" t="str">
        <f t="shared" si="136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134"/>
        <v>42516.456747685188</v>
      </c>
      <c r="K1442">
        <v>1461693463</v>
      </c>
      <c r="L1442" s="9">
        <f t="shared" si="135"/>
        <v>42486.456747685188</v>
      </c>
      <c r="M1442" t="b">
        <v>0</v>
      </c>
      <c r="N1442">
        <v>1</v>
      </c>
      <c r="O1442" t="b">
        <v>0</v>
      </c>
      <c r="P1442" t="s">
        <v>8287</v>
      </c>
      <c r="Q1442">
        <f t="shared" si="132"/>
        <v>0</v>
      </c>
      <c r="R1442">
        <f t="shared" si="133"/>
        <v>1</v>
      </c>
      <c r="S1442" t="str">
        <f t="shared" si="136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134"/>
        <v>42258.474178240744</v>
      </c>
      <c r="K1443">
        <v>1436811769</v>
      </c>
      <c r="L1443" s="9">
        <f t="shared" si="135"/>
        <v>42198.474178240744</v>
      </c>
      <c r="M1443" t="b">
        <v>0</v>
      </c>
      <c r="N1443">
        <v>3</v>
      </c>
      <c r="O1443" t="b">
        <v>0</v>
      </c>
      <c r="P1443" t="s">
        <v>8287</v>
      </c>
      <c r="Q1443">
        <f t="shared" si="132"/>
        <v>1</v>
      </c>
      <c r="R1443">
        <f t="shared" si="133"/>
        <v>673.33</v>
      </c>
      <c r="S1443" t="str">
        <f t="shared" si="136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134"/>
        <v>42515.353680555556</v>
      </c>
      <c r="K1444">
        <v>1461598158</v>
      </c>
      <c r="L1444" s="9">
        <f t="shared" si="135"/>
        <v>42485.353680555556</v>
      </c>
      <c r="M1444" t="b">
        <v>0</v>
      </c>
      <c r="N1444">
        <v>0</v>
      </c>
      <c r="O1444" t="b">
        <v>0</v>
      </c>
      <c r="P1444" t="s">
        <v>8287</v>
      </c>
      <c r="Q1444">
        <f t="shared" si="132"/>
        <v>0</v>
      </c>
      <c r="R1444" t="e">
        <f t="shared" si="133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134"/>
        <v>42737.634363425932</v>
      </c>
      <c r="K1445">
        <v>1480803209</v>
      </c>
      <c r="L1445" s="9">
        <f t="shared" si="135"/>
        <v>42707.634363425932</v>
      </c>
      <c r="M1445" t="b">
        <v>0</v>
      </c>
      <c r="N1445">
        <v>0</v>
      </c>
      <c r="O1445" t="b">
        <v>0</v>
      </c>
      <c r="P1445" t="s">
        <v>8287</v>
      </c>
      <c r="Q1445">
        <f t="shared" si="132"/>
        <v>0</v>
      </c>
      <c r="R1445" t="e">
        <f t="shared" si="133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134"/>
        <v>42259.581736111119</v>
      </c>
      <c r="K1446">
        <v>1436907462</v>
      </c>
      <c r="L1446" s="9">
        <f t="shared" si="135"/>
        <v>42199.581736111119</v>
      </c>
      <c r="M1446" t="b">
        <v>0</v>
      </c>
      <c r="N1446">
        <v>0</v>
      </c>
      <c r="O1446" t="b">
        <v>0</v>
      </c>
      <c r="P1446" t="s">
        <v>8287</v>
      </c>
      <c r="Q1446">
        <f t="shared" si="132"/>
        <v>0</v>
      </c>
      <c r="R1446" t="e">
        <f t="shared" si="133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134"/>
        <v>42169.250636574077</v>
      </c>
      <c r="K1447">
        <v>1431694855</v>
      </c>
      <c r="L1447" s="9">
        <f t="shared" si="135"/>
        <v>42139.250636574077</v>
      </c>
      <c r="M1447" t="b">
        <v>0</v>
      </c>
      <c r="N1447">
        <v>0</v>
      </c>
      <c r="O1447" t="b">
        <v>0</v>
      </c>
      <c r="P1447" t="s">
        <v>8287</v>
      </c>
      <c r="Q1447">
        <f t="shared" si="132"/>
        <v>0</v>
      </c>
      <c r="R1447" t="e">
        <f t="shared" si="133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134"/>
        <v>42481.155995370376</v>
      </c>
      <c r="K1448">
        <v>1459507478</v>
      </c>
      <c r="L1448" s="9">
        <f t="shared" si="135"/>
        <v>42461.155995370376</v>
      </c>
      <c r="M1448" t="b">
        <v>0</v>
      </c>
      <c r="N1448">
        <v>0</v>
      </c>
      <c r="O1448" t="b">
        <v>0</v>
      </c>
      <c r="P1448" t="s">
        <v>8287</v>
      </c>
      <c r="Q1448">
        <f t="shared" si="132"/>
        <v>0</v>
      </c>
      <c r="R1448" t="e">
        <f t="shared" si="133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134"/>
        <v>42559.439050925932</v>
      </c>
      <c r="K1449">
        <v>1465407134</v>
      </c>
      <c r="L1449" s="9">
        <f t="shared" si="135"/>
        <v>42529.439050925932</v>
      </c>
      <c r="M1449" t="b">
        <v>0</v>
      </c>
      <c r="N1449">
        <v>3</v>
      </c>
      <c r="O1449" t="b">
        <v>0</v>
      </c>
      <c r="P1449" t="s">
        <v>8287</v>
      </c>
      <c r="Q1449">
        <f t="shared" si="132"/>
        <v>0</v>
      </c>
      <c r="R1449">
        <f t="shared" si="133"/>
        <v>25</v>
      </c>
      <c r="S1449" t="str">
        <f t="shared" si="136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134"/>
        <v>42145.934027777781</v>
      </c>
      <c r="K1450">
        <v>1429655318</v>
      </c>
      <c r="L1450" s="9">
        <f t="shared" si="135"/>
        <v>42115.644884259258</v>
      </c>
      <c r="M1450" t="b">
        <v>0</v>
      </c>
      <c r="N1450">
        <v>0</v>
      </c>
      <c r="O1450" t="b">
        <v>0</v>
      </c>
      <c r="P1450" t="s">
        <v>8287</v>
      </c>
      <c r="Q1450">
        <f t="shared" si="132"/>
        <v>0</v>
      </c>
      <c r="R1450" t="e">
        <f t="shared" si="133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134"/>
        <v>42134.519733796296</v>
      </c>
      <c r="K1451">
        <v>1427138905</v>
      </c>
      <c r="L1451" s="9">
        <f t="shared" si="135"/>
        <v>42086.519733796296</v>
      </c>
      <c r="M1451" t="b">
        <v>0</v>
      </c>
      <c r="N1451">
        <v>0</v>
      </c>
      <c r="O1451" t="b">
        <v>0</v>
      </c>
      <c r="P1451" t="s">
        <v>8287</v>
      </c>
      <c r="Q1451">
        <f t="shared" si="132"/>
        <v>0</v>
      </c>
      <c r="R1451" t="e">
        <f t="shared" si="133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134"/>
        <v>42419.879594907405</v>
      </c>
      <c r="K1452">
        <v>1453349197</v>
      </c>
      <c r="L1452" s="9">
        <f t="shared" si="135"/>
        <v>42389.879594907405</v>
      </c>
      <c r="M1452" t="b">
        <v>0</v>
      </c>
      <c r="N1452">
        <v>1</v>
      </c>
      <c r="O1452" t="b">
        <v>0</v>
      </c>
      <c r="P1452" t="s">
        <v>8287</v>
      </c>
      <c r="Q1452">
        <f t="shared" si="132"/>
        <v>0</v>
      </c>
      <c r="R1452">
        <f t="shared" si="133"/>
        <v>1</v>
      </c>
      <c r="S1452" t="str">
        <f t="shared" si="136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134"/>
        <v>41961.709016203706</v>
      </c>
      <c r="K1453">
        <v>1413759659</v>
      </c>
      <c r="L1453" s="9">
        <f t="shared" si="135"/>
        <v>41931.667349537041</v>
      </c>
      <c r="M1453" t="b">
        <v>0</v>
      </c>
      <c r="N1453">
        <v>2</v>
      </c>
      <c r="O1453" t="b">
        <v>0</v>
      </c>
      <c r="P1453" t="s">
        <v>8287</v>
      </c>
      <c r="Q1453">
        <f t="shared" si="132"/>
        <v>0</v>
      </c>
      <c r="R1453">
        <f t="shared" si="133"/>
        <v>1</v>
      </c>
      <c r="S1453" t="str">
        <f t="shared" si="136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134"/>
        <v>41848.411608796298</v>
      </c>
      <c r="K1454">
        <v>1403974363</v>
      </c>
      <c r="L1454" s="9">
        <f t="shared" si="135"/>
        <v>41818.411608796298</v>
      </c>
      <c r="M1454" t="b">
        <v>0</v>
      </c>
      <c r="N1454">
        <v>0</v>
      </c>
      <c r="O1454" t="b">
        <v>0</v>
      </c>
      <c r="P1454" t="s">
        <v>8287</v>
      </c>
      <c r="Q1454">
        <f t="shared" si="132"/>
        <v>0</v>
      </c>
      <c r="R1454" t="e">
        <f t="shared" si="133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134"/>
        <v>42840.362812500003</v>
      </c>
      <c r="K1455">
        <v>1488386547</v>
      </c>
      <c r="L1455" s="9">
        <f t="shared" si="135"/>
        <v>42795.404479166667</v>
      </c>
      <c r="M1455" t="b">
        <v>0</v>
      </c>
      <c r="N1455">
        <v>0</v>
      </c>
      <c r="O1455" t="b">
        <v>0</v>
      </c>
      <c r="P1455" t="s">
        <v>8287</v>
      </c>
      <c r="Q1455">
        <f t="shared" si="132"/>
        <v>0</v>
      </c>
      <c r="R1455" t="e">
        <f t="shared" si="133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134"/>
        <v>42484.624305555561</v>
      </c>
      <c r="K1456">
        <v>1459716480</v>
      </c>
      <c r="L1456" s="9">
        <f t="shared" si="135"/>
        <v>42463.575000000004</v>
      </c>
      <c r="M1456" t="b">
        <v>0</v>
      </c>
      <c r="N1456">
        <v>1</v>
      </c>
      <c r="O1456" t="b">
        <v>0</v>
      </c>
      <c r="P1456" t="s">
        <v>8287</v>
      </c>
      <c r="Q1456">
        <f t="shared" si="132"/>
        <v>1</v>
      </c>
      <c r="R1456">
        <f t="shared" si="133"/>
        <v>15</v>
      </c>
      <c r="S1456" t="str">
        <f t="shared" si="136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134"/>
        <v>41887.277083333334</v>
      </c>
      <c r="K1457">
        <v>1405181320</v>
      </c>
      <c r="L1457" s="9">
        <f t="shared" si="135"/>
        <v>41832.381018518521</v>
      </c>
      <c r="M1457" t="b">
        <v>0</v>
      </c>
      <c r="N1457">
        <v>7</v>
      </c>
      <c r="O1457" t="b">
        <v>0</v>
      </c>
      <c r="P1457" t="s">
        <v>8287</v>
      </c>
      <c r="Q1457">
        <f t="shared" si="132"/>
        <v>11</v>
      </c>
      <c r="R1457">
        <f t="shared" si="133"/>
        <v>225</v>
      </c>
      <c r="S1457" t="str">
        <f t="shared" si="136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134"/>
        <v>42738.376909722225</v>
      </c>
      <c r="K1458">
        <v>1480867365</v>
      </c>
      <c r="L1458" s="9">
        <f t="shared" si="135"/>
        <v>42708.376909722225</v>
      </c>
      <c r="M1458" t="b">
        <v>0</v>
      </c>
      <c r="N1458">
        <v>3</v>
      </c>
      <c r="O1458" t="b">
        <v>0</v>
      </c>
      <c r="P1458" t="s">
        <v>8287</v>
      </c>
      <c r="Q1458">
        <f t="shared" si="132"/>
        <v>3</v>
      </c>
      <c r="R1458">
        <f t="shared" si="133"/>
        <v>48.33</v>
      </c>
      <c r="S1458" t="str">
        <f t="shared" si="136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134"/>
        <v>42319.646342592598</v>
      </c>
      <c r="K1459">
        <v>1444685444</v>
      </c>
      <c r="L1459" s="9">
        <f t="shared" si="135"/>
        <v>42289.604675925926</v>
      </c>
      <c r="M1459" t="b">
        <v>0</v>
      </c>
      <c r="N1459">
        <v>0</v>
      </c>
      <c r="O1459" t="b">
        <v>0</v>
      </c>
      <c r="P1459" t="s">
        <v>8287</v>
      </c>
      <c r="Q1459">
        <f t="shared" si="132"/>
        <v>0</v>
      </c>
      <c r="R1459" t="e">
        <f t="shared" si="133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134"/>
        <v>41861.875</v>
      </c>
      <c r="K1460">
        <v>1405097760</v>
      </c>
      <c r="L1460" s="9">
        <f t="shared" si="135"/>
        <v>41831.413888888892</v>
      </c>
      <c r="M1460" t="b">
        <v>0</v>
      </c>
      <c r="N1460">
        <v>0</v>
      </c>
      <c r="O1460" t="b">
        <v>0</v>
      </c>
      <c r="P1460" t="s">
        <v>8287</v>
      </c>
      <c r="Q1460">
        <f t="shared" si="132"/>
        <v>0</v>
      </c>
      <c r="R1460" t="e">
        <f t="shared" si="133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134"/>
        <v>42340.434027777781</v>
      </c>
      <c r="K1461">
        <v>1446612896</v>
      </c>
      <c r="L1461" s="9">
        <f t="shared" si="135"/>
        <v>42311.913148148153</v>
      </c>
      <c r="M1461" t="b">
        <v>0</v>
      </c>
      <c r="N1461">
        <v>0</v>
      </c>
      <c r="O1461" t="b">
        <v>0</v>
      </c>
      <c r="P1461" t="s">
        <v>8287</v>
      </c>
      <c r="Q1461">
        <f t="shared" si="132"/>
        <v>0</v>
      </c>
      <c r="R1461" t="e">
        <f t="shared" si="133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134"/>
        <v>41973.697916666664</v>
      </c>
      <c r="K1462">
        <v>1412371898</v>
      </c>
      <c r="L1462" s="9">
        <f t="shared" si="135"/>
        <v>41915.605300925927</v>
      </c>
      <c r="M1462" t="b">
        <v>0</v>
      </c>
      <c r="N1462">
        <v>0</v>
      </c>
      <c r="O1462" t="b">
        <v>0</v>
      </c>
      <c r="P1462" t="s">
        <v>8287</v>
      </c>
      <c r="Q1462">
        <f t="shared" si="132"/>
        <v>0</v>
      </c>
      <c r="R1462" t="e">
        <f t="shared" si="133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134"/>
        <v>41932.708333333336</v>
      </c>
      <c r="K1463">
        <v>1410967754</v>
      </c>
      <c r="L1463" s="9">
        <f t="shared" si="135"/>
        <v>41899.353634259263</v>
      </c>
      <c r="M1463" t="b">
        <v>1</v>
      </c>
      <c r="N1463">
        <v>340</v>
      </c>
      <c r="O1463" t="b">
        <v>1</v>
      </c>
      <c r="P1463" t="s">
        <v>8288</v>
      </c>
      <c r="Q1463">
        <f t="shared" si="132"/>
        <v>101</v>
      </c>
      <c r="R1463">
        <f t="shared" si="133"/>
        <v>44.67</v>
      </c>
      <c r="S1463" t="str">
        <f t="shared" si="136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134"/>
        <v>41374.371192129634</v>
      </c>
      <c r="K1464">
        <v>1363017271</v>
      </c>
      <c r="L1464" s="9">
        <f t="shared" si="135"/>
        <v>41344.371192129634</v>
      </c>
      <c r="M1464" t="b">
        <v>1</v>
      </c>
      <c r="N1464">
        <v>150</v>
      </c>
      <c r="O1464" t="b">
        <v>1</v>
      </c>
      <c r="P1464" t="s">
        <v>8288</v>
      </c>
      <c r="Q1464">
        <f t="shared" si="132"/>
        <v>109</v>
      </c>
      <c r="R1464">
        <f t="shared" si="133"/>
        <v>28.94</v>
      </c>
      <c r="S1464" t="str">
        <f t="shared" si="136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134"/>
        <v>41371.577986111115</v>
      </c>
      <c r="K1465">
        <v>1361483538</v>
      </c>
      <c r="L1465" s="9">
        <f t="shared" si="135"/>
        <v>41326.619652777779</v>
      </c>
      <c r="M1465" t="b">
        <v>1</v>
      </c>
      <c r="N1465">
        <v>25</v>
      </c>
      <c r="O1465" t="b">
        <v>1</v>
      </c>
      <c r="P1465" t="s">
        <v>8288</v>
      </c>
      <c r="Q1465">
        <f t="shared" si="132"/>
        <v>148</v>
      </c>
      <c r="R1465">
        <f t="shared" si="133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134"/>
        <v>41321.369884259264</v>
      </c>
      <c r="K1466">
        <v>1358437958</v>
      </c>
      <c r="L1466" s="9">
        <f t="shared" si="135"/>
        <v>41291.369884259264</v>
      </c>
      <c r="M1466" t="b">
        <v>1</v>
      </c>
      <c r="N1466">
        <v>234</v>
      </c>
      <c r="O1466" t="b">
        <v>1</v>
      </c>
      <c r="P1466" t="s">
        <v>8288</v>
      </c>
      <c r="Q1466">
        <f t="shared" si="132"/>
        <v>163</v>
      </c>
      <c r="R1466">
        <f t="shared" si="133"/>
        <v>34.869999999999997</v>
      </c>
      <c r="S1466" t="str">
        <f t="shared" si="136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134"/>
        <v>40989.833333333336</v>
      </c>
      <c r="K1467">
        <v>1329759452</v>
      </c>
      <c r="L1467" s="9">
        <f t="shared" si="135"/>
        <v>40959.442731481482</v>
      </c>
      <c r="M1467" t="b">
        <v>1</v>
      </c>
      <c r="N1467">
        <v>2602</v>
      </c>
      <c r="O1467" t="b">
        <v>1</v>
      </c>
      <c r="P1467" t="s">
        <v>8288</v>
      </c>
      <c r="Q1467">
        <f t="shared" si="132"/>
        <v>456</v>
      </c>
      <c r="R1467">
        <f t="shared" si="133"/>
        <v>52.62</v>
      </c>
      <c r="S1467" t="str">
        <f t="shared" si="136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134"/>
        <v>42380.916666666664</v>
      </c>
      <c r="K1468">
        <v>1449029266</v>
      </c>
      <c r="L1468" s="9">
        <f t="shared" si="135"/>
        <v>42339.880393518521</v>
      </c>
      <c r="M1468" t="b">
        <v>1</v>
      </c>
      <c r="N1468">
        <v>248</v>
      </c>
      <c r="O1468" t="b">
        <v>1</v>
      </c>
      <c r="P1468" t="s">
        <v>8288</v>
      </c>
      <c r="Q1468">
        <f t="shared" si="132"/>
        <v>108</v>
      </c>
      <c r="R1468">
        <f t="shared" si="133"/>
        <v>69.599999999999994</v>
      </c>
      <c r="S1468" t="str">
        <f t="shared" si="136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134"/>
        <v>40993.468576388892</v>
      </c>
      <c r="K1469">
        <v>1327518885</v>
      </c>
      <c r="L1469" s="9">
        <f t="shared" si="135"/>
        <v>40933.510243055556</v>
      </c>
      <c r="M1469" t="b">
        <v>1</v>
      </c>
      <c r="N1469">
        <v>600</v>
      </c>
      <c r="O1469" t="b">
        <v>1</v>
      </c>
      <c r="P1469" t="s">
        <v>8288</v>
      </c>
      <c r="Q1469">
        <f t="shared" si="132"/>
        <v>115</v>
      </c>
      <c r="R1469">
        <f t="shared" si="133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134"/>
        <v>40705.722789351858</v>
      </c>
      <c r="K1470">
        <v>1302654049</v>
      </c>
      <c r="L1470" s="9">
        <f t="shared" si="135"/>
        <v>40645.722789351858</v>
      </c>
      <c r="M1470" t="b">
        <v>1</v>
      </c>
      <c r="N1470">
        <v>293</v>
      </c>
      <c r="O1470" t="b">
        <v>1</v>
      </c>
      <c r="P1470" t="s">
        <v>8288</v>
      </c>
      <c r="Q1470">
        <f t="shared" si="132"/>
        <v>102</v>
      </c>
      <c r="R1470">
        <f t="shared" si="133"/>
        <v>33.19</v>
      </c>
      <c r="S1470" t="str">
        <f t="shared" si="136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134"/>
        <v>41320.306817129633</v>
      </c>
      <c r="K1471">
        <v>1358346109</v>
      </c>
      <c r="L1471" s="9">
        <f t="shared" si="135"/>
        <v>41290.306817129633</v>
      </c>
      <c r="M1471" t="b">
        <v>1</v>
      </c>
      <c r="N1471">
        <v>321</v>
      </c>
      <c r="O1471" t="b">
        <v>1</v>
      </c>
      <c r="P1471" t="s">
        <v>8288</v>
      </c>
      <c r="Q1471">
        <f t="shared" si="132"/>
        <v>108</v>
      </c>
      <c r="R1471">
        <f t="shared" si="133"/>
        <v>149.46</v>
      </c>
      <c r="S1471" t="str">
        <f t="shared" si="136"/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134"/>
        <v>41271.535451388889</v>
      </c>
      <c r="K1472">
        <v>1354909863</v>
      </c>
      <c r="L1472" s="9">
        <f t="shared" si="135"/>
        <v>41250.535451388889</v>
      </c>
      <c r="M1472" t="b">
        <v>1</v>
      </c>
      <c r="N1472">
        <v>81</v>
      </c>
      <c r="O1472" t="b">
        <v>1</v>
      </c>
      <c r="P1472" t="s">
        <v>8288</v>
      </c>
      <c r="Q1472">
        <f t="shared" si="132"/>
        <v>125</v>
      </c>
      <c r="R1472">
        <f t="shared" si="133"/>
        <v>23.17</v>
      </c>
      <c r="S1472" t="str">
        <f t="shared" si="136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134"/>
        <v>42103.665902777779</v>
      </c>
      <c r="K1473">
        <v>1426028334</v>
      </c>
      <c r="L1473" s="9">
        <f t="shared" si="135"/>
        <v>42073.665902777779</v>
      </c>
      <c r="M1473" t="b">
        <v>1</v>
      </c>
      <c r="N1473">
        <v>343</v>
      </c>
      <c r="O1473" t="b">
        <v>1</v>
      </c>
      <c r="P1473" t="s">
        <v>8288</v>
      </c>
      <c r="Q1473">
        <f t="shared" si="132"/>
        <v>104</v>
      </c>
      <c r="R1473">
        <f t="shared" si="133"/>
        <v>96.88</v>
      </c>
      <c r="S1473" t="str">
        <f t="shared" si="136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134"/>
        <v>41563.251192129632</v>
      </c>
      <c r="K1474">
        <v>1379336503</v>
      </c>
      <c r="L1474" s="9">
        <f t="shared" si="135"/>
        <v>41533.251192129632</v>
      </c>
      <c r="M1474" t="b">
        <v>1</v>
      </c>
      <c r="N1474">
        <v>336</v>
      </c>
      <c r="O1474" t="b">
        <v>1</v>
      </c>
      <c r="P1474" t="s">
        <v>8288</v>
      </c>
      <c r="Q1474">
        <f t="shared" ref="Q1474:Q1537" si="138">ROUND((E1474/D1474*100),0)</f>
        <v>139</v>
      </c>
      <c r="R1474">
        <f t="shared" ref="R1474:R1537" si="139">ROUND(E1474/N1474,2)</f>
        <v>103.2</v>
      </c>
      <c r="S1474" t="str">
        <f t="shared" si="136"/>
        <v>publishing</v>
      </c>
      <c r="T1474" t="str">
        <f t="shared" si="137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140">(((I1475/60)/60)/24)+DATE(1970,1,1)+(-7/24)</f>
        <v>40969.687951388893</v>
      </c>
      <c r="K1475">
        <v>1328052639</v>
      </c>
      <c r="L1475" s="9">
        <f t="shared" ref="L1475:L1538" si="141">(((K1475/60)/60)/24)+DATE(1970,1,1)+(-7/24)</f>
        <v>40939.687951388893</v>
      </c>
      <c r="M1475" t="b">
        <v>1</v>
      </c>
      <c r="N1475">
        <v>47</v>
      </c>
      <c r="O1475" t="b">
        <v>1</v>
      </c>
      <c r="P1475" t="s">
        <v>8288</v>
      </c>
      <c r="Q1475">
        <f t="shared" si="138"/>
        <v>121</v>
      </c>
      <c r="R1475">
        <f t="shared" si="139"/>
        <v>38.46</v>
      </c>
      <c r="S1475" t="str">
        <f t="shared" ref="S1475:S1538" si="142">LEFT(P1475,SEARCH("/",P1475,1)-1)</f>
        <v>publishing</v>
      </c>
      <c r="T1475" t="str">
        <f t="shared" ref="T1475:T1538" si="143">RIGHT(P1475,LEN(P1475)-SEARCH("/",P1475,1))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140"/>
        <v>41530.436249999999</v>
      </c>
      <c r="K1476">
        <v>1376501292</v>
      </c>
      <c r="L1476" s="9">
        <f t="shared" si="141"/>
        <v>41500.436249999999</v>
      </c>
      <c r="M1476" t="b">
        <v>1</v>
      </c>
      <c r="N1476">
        <v>76</v>
      </c>
      <c r="O1476" t="b">
        <v>1</v>
      </c>
      <c r="P1476" t="s">
        <v>8288</v>
      </c>
      <c r="Q1476">
        <f t="shared" si="138"/>
        <v>112</v>
      </c>
      <c r="R1476">
        <f t="shared" si="139"/>
        <v>44.32</v>
      </c>
      <c r="S1476" t="str">
        <f t="shared" si="142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140"/>
        <v>41992.915972222225</v>
      </c>
      <c r="K1477">
        <v>1416244863</v>
      </c>
      <c r="L1477" s="9">
        <f t="shared" si="141"/>
        <v>41960.431284722225</v>
      </c>
      <c r="M1477" t="b">
        <v>1</v>
      </c>
      <c r="N1477">
        <v>441</v>
      </c>
      <c r="O1477" t="b">
        <v>1</v>
      </c>
      <c r="P1477" t="s">
        <v>8288</v>
      </c>
      <c r="Q1477">
        <f t="shared" si="138"/>
        <v>189</v>
      </c>
      <c r="R1477">
        <f t="shared" si="139"/>
        <v>64.17</v>
      </c>
      <c r="S1477" t="str">
        <f t="shared" si="142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140"/>
        <v>40795.750254629631</v>
      </c>
      <c r="K1478">
        <v>1313024422</v>
      </c>
      <c r="L1478" s="9">
        <f t="shared" si="141"/>
        <v>40765.750254629631</v>
      </c>
      <c r="M1478" t="b">
        <v>1</v>
      </c>
      <c r="N1478">
        <v>916</v>
      </c>
      <c r="O1478" t="b">
        <v>1</v>
      </c>
      <c r="P1478" t="s">
        <v>8288</v>
      </c>
      <c r="Q1478">
        <f t="shared" si="138"/>
        <v>662</v>
      </c>
      <c r="R1478">
        <f t="shared" si="139"/>
        <v>43.33</v>
      </c>
      <c r="S1478" t="str">
        <f t="shared" si="142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140"/>
        <v>40899.833333333336</v>
      </c>
      <c r="K1479">
        <v>1319467604</v>
      </c>
      <c r="L1479" s="9">
        <f t="shared" si="141"/>
        <v>40840.324120370373</v>
      </c>
      <c r="M1479" t="b">
        <v>1</v>
      </c>
      <c r="N1479">
        <v>369</v>
      </c>
      <c r="O1479" t="b">
        <v>1</v>
      </c>
      <c r="P1479" t="s">
        <v>8288</v>
      </c>
      <c r="Q1479">
        <f t="shared" si="138"/>
        <v>111</v>
      </c>
      <c r="R1479">
        <f t="shared" si="139"/>
        <v>90.5</v>
      </c>
      <c r="S1479" t="str">
        <f t="shared" si="142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140"/>
        <v>41408.580011574079</v>
      </c>
      <c r="K1480">
        <v>1367355313</v>
      </c>
      <c r="L1480" s="9">
        <f t="shared" si="141"/>
        <v>41394.580011574079</v>
      </c>
      <c r="M1480" t="b">
        <v>1</v>
      </c>
      <c r="N1480">
        <v>20242</v>
      </c>
      <c r="O1480" t="b">
        <v>1</v>
      </c>
      <c r="P1480" t="s">
        <v>8288</v>
      </c>
      <c r="Q1480">
        <f t="shared" si="138"/>
        <v>1182</v>
      </c>
      <c r="R1480">
        <f t="shared" si="139"/>
        <v>29.19</v>
      </c>
      <c r="S1480" t="str">
        <f t="shared" si="142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140"/>
        <v>41768.874305555561</v>
      </c>
      <c r="K1481">
        <v>1398448389</v>
      </c>
      <c r="L1481" s="9">
        <f t="shared" si="141"/>
        <v>41754.453576388893</v>
      </c>
      <c r="M1481" t="b">
        <v>1</v>
      </c>
      <c r="N1481">
        <v>71</v>
      </c>
      <c r="O1481" t="b">
        <v>1</v>
      </c>
      <c r="P1481" t="s">
        <v>8288</v>
      </c>
      <c r="Q1481">
        <f t="shared" si="138"/>
        <v>137</v>
      </c>
      <c r="R1481">
        <f t="shared" si="139"/>
        <v>30.96</v>
      </c>
      <c r="S1481" t="str">
        <f t="shared" si="142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140"/>
        <v>41481.416666666672</v>
      </c>
      <c r="K1482">
        <v>1373408699</v>
      </c>
      <c r="L1482" s="9">
        <f t="shared" si="141"/>
        <v>41464.64234953704</v>
      </c>
      <c r="M1482" t="b">
        <v>1</v>
      </c>
      <c r="N1482">
        <v>635</v>
      </c>
      <c r="O1482" t="b">
        <v>1</v>
      </c>
      <c r="P1482" t="s">
        <v>8288</v>
      </c>
      <c r="Q1482">
        <f t="shared" si="138"/>
        <v>117</v>
      </c>
      <c r="R1482">
        <f t="shared" si="139"/>
        <v>92.16</v>
      </c>
      <c r="S1482" t="str">
        <f t="shared" si="142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140"/>
        <v>41580.631307870375</v>
      </c>
      <c r="K1483">
        <v>1380838145</v>
      </c>
      <c r="L1483" s="9">
        <f t="shared" si="141"/>
        <v>41550.631307870375</v>
      </c>
      <c r="M1483" t="b">
        <v>0</v>
      </c>
      <c r="N1483">
        <v>6</v>
      </c>
      <c r="O1483" t="b">
        <v>0</v>
      </c>
      <c r="P1483" t="s">
        <v>8275</v>
      </c>
      <c r="Q1483">
        <f t="shared" si="138"/>
        <v>2</v>
      </c>
      <c r="R1483">
        <f t="shared" si="139"/>
        <v>17.5</v>
      </c>
      <c r="S1483" t="str">
        <f t="shared" si="142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140"/>
        <v>41159.035416666666</v>
      </c>
      <c r="K1484">
        <v>1345062936</v>
      </c>
      <c r="L1484" s="9">
        <f t="shared" si="141"/>
        <v>41136.566388888896</v>
      </c>
      <c r="M1484" t="b">
        <v>0</v>
      </c>
      <c r="N1484">
        <v>1</v>
      </c>
      <c r="O1484" t="b">
        <v>0</v>
      </c>
      <c r="P1484" t="s">
        <v>8275</v>
      </c>
      <c r="Q1484">
        <f t="shared" si="138"/>
        <v>0</v>
      </c>
      <c r="R1484">
        <f t="shared" si="139"/>
        <v>5</v>
      </c>
      <c r="S1484" t="str">
        <f t="shared" si="142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140"/>
        <v>42572.901331018518</v>
      </c>
      <c r="K1485">
        <v>1467002275</v>
      </c>
      <c r="L1485" s="9">
        <f t="shared" si="141"/>
        <v>42547.901331018518</v>
      </c>
      <c r="M1485" t="b">
        <v>0</v>
      </c>
      <c r="N1485">
        <v>2</v>
      </c>
      <c r="O1485" t="b">
        <v>0</v>
      </c>
      <c r="P1485" t="s">
        <v>8275</v>
      </c>
      <c r="Q1485">
        <f t="shared" si="138"/>
        <v>1</v>
      </c>
      <c r="R1485">
        <f t="shared" si="139"/>
        <v>25</v>
      </c>
      <c r="S1485" t="str">
        <f t="shared" si="142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140"/>
        <v>41111.327083333337</v>
      </c>
      <c r="K1486">
        <v>1337834963</v>
      </c>
      <c r="L1486" s="9">
        <f t="shared" si="141"/>
        <v>41052.90929398148</v>
      </c>
      <c r="M1486" t="b">
        <v>0</v>
      </c>
      <c r="N1486">
        <v>0</v>
      </c>
      <c r="O1486" t="b">
        <v>0</v>
      </c>
      <c r="P1486" t="s">
        <v>8275</v>
      </c>
      <c r="Q1486">
        <f t="shared" si="138"/>
        <v>0</v>
      </c>
      <c r="R1486" t="e">
        <f t="shared" si="139"/>
        <v>#DIV/0!</v>
      </c>
      <c r="S1486" t="str">
        <f t="shared" si="142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140"/>
        <v>42175.504317129635</v>
      </c>
      <c r="K1487">
        <v>1430939173</v>
      </c>
      <c r="L1487" s="9">
        <f t="shared" si="141"/>
        <v>42130.504317129635</v>
      </c>
      <c r="M1487" t="b">
        <v>0</v>
      </c>
      <c r="N1487">
        <v>3</v>
      </c>
      <c r="O1487" t="b">
        <v>0</v>
      </c>
      <c r="P1487" t="s">
        <v>8275</v>
      </c>
      <c r="Q1487">
        <f t="shared" si="138"/>
        <v>2</v>
      </c>
      <c r="R1487">
        <f t="shared" si="139"/>
        <v>50</v>
      </c>
      <c r="S1487" t="str">
        <f t="shared" si="142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140"/>
        <v>42061.876863425925</v>
      </c>
      <c r="K1488">
        <v>1422417761</v>
      </c>
      <c r="L1488" s="9">
        <f t="shared" si="141"/>
        <v>42031.876863425925</v>
      </c>
      <c r="M1488" t="b">
        <v>0</v>
      </c>
      <c r="N1488">
        <v>3</v>
      </c>
      <c r="O1488" t="b">
        <v>0</v>
      </c>
      <c r="P1488" t="s">
        <v>8275</v>
      </c>
      <c r="Q1488">
        <f t="shared" si="138"/>
        <v>0</v>
      </c>
      <c r="R1488">
        <f t="shared" si="139"/>
        <v>16</v>
      </c>
      <c r="S1488" t="str">
        <f t="shared" si="142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140"/>
        <v>42584.625821759262</v>
      </c>
      <c r="K1489">
        <v>1467583271</v>
      </c>
      <c r="L1489" s="9">
        <f t="shared" si="141"/>
        <v>42554.625821759262</v>
      </c>
      <c r="M1489" t="b">
        <v>0</v>
      </c>
      <c r="N1489">
        <v>0</v>
      </c>
      <c r="O1489" t="b">
        <v>0</v>
      </c>
      <c r="P1489" t="s">
        <v>8275</v>
      </c>
      <c r="Q1489">
        <f t="shared" si="138"/>
        <v>0</v>
      </c>
      <c r="R1489" t="e">
        <f t="shared" si="139"/>
        <v>#DIV/0!</v>
      </c>
      <c r="S1489" t="str">
        <f t="shared" si="142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140"/>
        <v>41644.271527777782</v>
      </c>
      <c r="K1490">
        <v>1386336660</v>
      </c>
      <c r="L1490" s="9">
        <f t="shared" si="141"/>
        <v>41614.271527777782</v>
      </c>
      <c r="M1490" t="b">
        <v>0</v>
      </c>
      <c r="N1490">
        <v>6</v>
      </c>
      <c r="O1490" t="b">
        <v>0</v>
      </c>
      <c r="P1490" t="s">
        <v>8275</v>
      </c>
      <c r="Q1490">
        <f t="shared" si="138"/>
        <v>2</v>
      </c>
      <c r="R1490">
        <f t="shared" si="139"/>
        <v>60</v>
      </c>
      <c r="S1490" t="str">
        <f t="shared" si="142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140"/>
        <v>41228.361712962964</v>
      </c>
      <c r="K1491">
        <v>1350398452</v>
      </c>
      <c r="L1491" s="9">
        <f t="shared" si="141"/>
        <v>41198.3200462963</v>
      </c>
      <c r="M1491" t="b">
        <v>0</v>
      </c>
      <c r="N1491">
        <v>0</v>
      </c>
      <c r="O1491" t="b">
        <v>0</v>
      </c>
      <c r="P1491" t="s">
        <v>8275</v>
      </c>
      <c r="Q1491">
        <f t="shared" si="138"/>
        <v>0</v>
      </c>
      <c r="R1491" t="e">
        <f t="shared" si="139"/>
        <v>#DIV/0!</v>
      </c>
      <c r="S1491" t="str">
        <f t="shared" si="142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140"/>
        <v>41549.269375000003</v>
      </c>
      <c r="K1492">
        <v>1378214874</v>
      </c>
      <c r="L1492" s="9">
        <f t="shared" si="141"/>
        <v>41520.269375000003</v>
      </c>
      <c r="M1492" t="b">
        <v>0</v>
      </c>
      <c r="N1492">
        <v>19</v>
      </c>
      <c r="O1492" t="b">
        <v>0</v>
      </c>
      <c r="P1492" t="s">
        <v>8275</v>
      </c>
      <c r="Q1492">
        <f t="shared" si="138"/>
        <v>31</v>
      </c>
      <c r="R1492">
        <f t="shared" si="139"/>
        <v>47.11</v>
      </c>
      <c r="S1492" t="str">
        <f t="shared" si="142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140"/>
        <v>42050.359722222223</v>
      </c>
      <c r="K1493">
        <v>1418922443</v>
      </c>
      <c r="L1493" s="9">
        <f t="shared" si="141"/>
        <v>41991.421793981484</v>
      </c>
      <c r="M1493" t="b">
        <v>0</v>
      </c>
      <c r="N1493">
        <v>1</v>
      </c>
      <c r="O1493" t="b">
        <v>0</v>
      </c>
      <c r="P1493" t="s">
        <v>8275</v>
      </c>
      <c r="Q1493">
        <f t="shared" si="138"/>
        <v>8</v>
      </c>
      <c r="R1493">
        <f t="shared" si="139"/>
        <v>100</v>
      </c>
      <c r="S1493" t="str">
        <f t="shared" si="142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140"/>
        <v>40712.593125000007</v>
      </c>
      <c r="K1494">
        <v>1305839646</v>
      </c>
      <c r="L1494" s="9">
        <f t="shared" si="141"/>
        <v>40682.593125000007</v>
      </c>
      <c r="M1494" t="b">
        <v>0</v>
      </c>
      <c r="N1494">
        <v>2</v>
      </c>
      <c r="O1494" t="b">
        <v>0</v>
      </c>
      <c r="P1494" t="s">
        <v>8275</v>
      </c>
      <c r="Q1494">
        <f t="shared" si="138"/>
        <v>1</v>
      </c>
      <c r="R1494">
        <f t="shared" si="139"/>
        <v>15</v>
      </c>
      <c r="S1494" t="str">
        <f t="shared" si="142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140"/>
        <v>41441.574942129635</v>
      </c>
      <c r="K1495">
        <v>1368823675</v>
      </c>
      <c r="L1495" s="9">
        <f t="shared" si="141"/>
        <v>41411.574942129635</v>
      </c>
      <c r="M1495" t="b">
        <v>0</v>
      </c>
      <c r="N1495">
        <v>0</v>
      </c>
      <c r="O1495" t="b">
        <v>0</v>
      </c>
      <c r="P1495" t="s">
        <v>8275</v>
      </c>
      <c r="Q1495">
        <f t="shared" si="138"/>
        <v>0</v>
      </c>
      <c r="R1495" t="e">
        <f t="shared" si="139"/>
        <v>#DIV/0!</v>
      </c>
      <c r="S1495" t="str">
        <f t="shared" si="142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140"/>
        <v>42097.359722222223</v>
      </c>
      <c r="K1496">
        <v>1425489613</v>
      </c>
      <c r="L1496" s="9">
        <f t="shared" si="141"/>
        <v>42067.430706018517</v>
      </c>
      <c r="M1496" t="b">
        <v>0</v>
      </c>
      <c r="N1496">
        <v>11</v>
      </c>
      <c r="O1496" t="b">
        <v>0</v>
      </c>
      <c r="P1496" t="s">
        <v>8275</v>
      </c>
      <c r="Q1496">
        <f t="shared" si="138"/>
        <v>9</v>
      </c>
      <c r="R1496">
        <f t="shared" si="139"/>
        <v>40.450000000000003</v>
      </c>
      <c r="S1496" t="str">
        <f t="shared" si="142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140"/>
        <v>40782.498043981483</v>
      </c>
      <c r="K1497">
        <v>1311879431</v>
      </c>
      <c r="L1497" s="9">
        <f t="shared" si="141"/>
        <v>40752.498043981483</v>
      </c>
      <c r="M1497" t="b">
        <v>0</v>
      </c>
      <c r="N1497">
        <v>0</v>
      </c>
      <c r="O1497" t="b">
        <v>0</v>
      </c>
      <c r="P1497" t="s">
        <v>8275</v>
      </c>
      <c r="Q1497">
        <f t="shared" si="138"/>
        <v>0</v>
      </c>
      <c r="R1497" t="e">
        <f t="shared" si="139"/>
        <v>#DIV/0!</v>
      </c>
      <c r="S1497" t="str">
        <f t="shared" si="142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140"/>
        <v>41898.183553240742</v>
      </c>
      <c r="K1498">
        <v>1405682659</v>
      </c>
      <c r="L1498" s="9">
        <f t="shared" si="141"/>
        <v>41838.183553240742</v>
      </c>
      <c r="M1498" t="b">
        <v>0</v>
      </c>
      <c r="N1498">
        <v>0</v>
      </c>
      <c r="O1498" t="b">
        <v>0</v>
      </c>
      <c r="P1498" t="s">
        <v>8275</v>
      </c>
      <c r="Q1498">
        <f t="shared" si="138"/>
        <v>0</v>
      </c>
      <c r="R1498" t="e">
        <f t="shared" si="139"/>
        <v>#DIV/0!</v>
      </c>
      <c r="S1498" t="str">
        <f t="shared" si="142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140"/>
        <v>41486.529861111114</v>
      </c>
      <c r="K1499">
        <v>1371655522</v>
      </c>
      <c r="L1499" s="9">
        <f t="shared" si="141"/>
        <v>41444.350949074076</v>
      </c>
      <c r="M1499" t="b">
        <v>0</v>
      </c>
      <c r="N1499">
        <v>1</v>
      </c>
      <c r="O1499" t="b">
        <v>0</v>
      </c>
      <c r="P1499" t="s">
        <v>8275</v>
      </c>
      <c r="Q1499">
        <f t="shared" si="138"/>
        <v>0</v>
      </c>
      <c r="R1499">
        <f t="shared" si="139"/>
        <v>1</v>
      </c>
      <c r="S1499" t="str">
        <f t="shared" si="142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140"/>
        <v>41885.691875000004</v>
      </c>
      <c r="K1500">
        <v>1405899378</v>
      </c>
      <c r="L1500" s="9">
        <f t="shared" si="141"/>
        <v>41840.691875000004</v>
      </c>
      <c r="M1500" t="b">
        <v>0</v>
      </c>
      <c r="N1500">
        <v>3</v>
      </c>
      <c r="O1500" t="b">
        <v>0</v>
      </c>
      <c r="P1500" t="s">
        <v>8275</v>
      </c>
      <c r="Q1500">
        <f t="shared" si="138"/>
        <v>2</v>
      </c>
      <c r="R1500">
        <f t="shared" si="139"/>
        <v>19</v>
      </c>
      <c r="S1500" t="str">
        <f t="shared" si="142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140"/>
        <v>42586.715659722227</v>
      </c>
      <c r="K1501">
        <v>1465171833</v>
      </c>
      <c r="L1501" s="9">
        <f t="shared" si="141"/>
        <v>42526.715659722227</v>
      </c>
      <c r="M1501" t="b">
        <v>0</v>
      </c>
      <c r="N1501">
        <v>1</v>
      </c>
      <c r="O1501" t="b">
        <v>0</v>
      </c>
      <c r="P1501" t="s">
        <v>8275</v>
      </c>
      <c r="Q1501">
        <f t="shared" si="138"/>
        <v>0</v>
      </c>
      <c r="R1501">
        <f t="shared" si="139"/>
        <v>5</v>
      </c>
      <c r="S1501" t="str">
        <f t="shared" si="142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140"/>
        <v>41395.612928240742</v>
      </c>
      <c r="K1502">
        <v>1364852557</v>
      </c>
      <c r="L1502" s="9">
        <f t="shared" si="141"/>
        <v>41365.612928240742</v>
      </c>
      <c r="M1502" t="b">
        <v>0</v>
      </c>
      <c r="N1502">
        <v>15</v>
      </c>
      <c r="O1502" t="b">
        <v>0</v>
      </c>
      <c r="P1502" t="s">
        <v>8275</v>
      </c>
      <c r="Q1502">
        <f t="shared" si="138"/>
        <v>25</v>
      </c>
      <c r="R1502">
        <f t="shared" si="139"/>
        <v>46.73</v>
      </c>
      <c r="S1502" t="str">
        <f t="shared" si="142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140"/>
        <v>42193.291932870372</v>
      </c>
      <c r="K1503">
        <v>1433772023</v>
      </c>
      <c r="L1503" s="9">
        <f t="shared" si="141"/>
        <v>42163.291932870372</v>
      </c>
      <c r="M1503" t="b">
        <v>1</v>
      </c>
      <c r="N1503">
        <v>885</v>
      </c>
      <c r="O1503" t="b">
        <v>1</v>
      </c>
      <c r="P1503" t="s">
        <v>8285</v>
      </c>
      <c r="Q1503">
        <f t="shared" si="138"/>
        <v>166</v>
      </c>
      <c r="R1503">
        <f t="shared" si="139"/>
        <v>97.73</v>
      </c>
      <c r="S1503" t="str">
        <f t="shared" si="142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140"/>
        <v>42454.625000000007</v>
      </c>
      <c r="K1504">
        <v>1456491680</v>
      </c>
      <c r="L1504" s="9">
        <f t="shared" si="141"/>
        <v>42426.250925925931</v>
      </c>
      <c r="M1504" t="b">
        <v>1</v>
      </c>
      <c r="N1504">
        <v>329</v>
      </c>
      <c r="O1504" t="b">
        <v>1</v>
      </c>
      <c r="P1504" t="s">
        <v>8285</v>
      </c>
      <c r="Q1504">
        <f t="shared" si="138"/>
        <v>101</v>
      </c>
      <c r="R1504">
        <f t="shared" si="139"/>
        <v>67.84</v>
      </c>
      <c r="S1504" t="str">
        <f t="shared" si="142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140"/>
        <v>42666.055567129632</v>
      </c>
      <c r="K1505">
        <v>1472026801</v>
      </c>
      <c r="L1505" s="9">
        <f t="shared" si="141"/>
        <v>42606.055567129632</v>
      </c>
      <c r="M1505" t="b">
        <v>1</v>
      </c>
      <c r="N1505">
        <v>71</v>
      </c>
      <c r="O1505" t="b">
        <v>1</v>
      </c>
      <c r="P1505" t="s">
        <v>8285</v>
      </c>
      <c r="Q1505">
        <f t="shared" si="138"/>
        <v>108</v>
      </c>
      <c r="R1505">
        <f t="shared" si="139"/>
        <v>56.98</v>
      </c>
      <c r="S1505" t="str">
        <f t="shared" si="142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140"/>
        <v>41800.064583333333</v>
      </c>
      <c r="K1506">
        <v>1399996024</v>
      </c>
      <c r="L1506" s="9">
        <f t="shared" si="141"/>
        <v>41772.366018518522</v>
      </c>
      <c r="M1506" t="b">
        <v>1</v>
      </c>
      <c r="N1506">
        <v>269</v>
      </c>
      <c r="O1506" t="b">
        <v>1</v>
      </c>
      <c r="P1506" t="s">
        <v>8285</v>
      </c>
      <c r="Q1506">
        <f t="shared" si="138"/>
        <v>278</v>
      </c>
      <c r="R1506">
        <f t="shared" si="139"/>
        <v>67.16</v>
      </c>
      <c r="S1506" t="str">
        <f t="shared" si="142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140"/>
        <v>42451.542361111111</v>
      </c>
      <c r="K1507">
        <v>1455446303</v>
      </c>
      <c r="L1507" s="9">
        <f t="shared" si="141"/>
        <v>42414.151655092595</v>
      </c>
      <c r="M1507" t="b">
        <v>1</v>
      </c>
      <c r="N1507">
        <v>345</v>
      </c>
      <c r="O1507" t="b">
        <v>1</v>
      </c>
      <c r="P1507" t="s">
        <v>8285</v>
      </c>
      <c r="Q1507">
        <f t="shared" si="138"/>
        <v>104</v>
      </c>
      <c r="R1507">
        <f t="shared" si="139"/>
        <v>48.04</v>
      </c>
      <c r="S1507" t="str">
        <f t="shared" si="142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140"/>
        <v>41844.494259259263</v>
      </c>
      <c r="K1508">
        <v>1403635904</v>
      </c>
      <c r="L1508" s="9">
        <f t="shared" si="141"/>
        <v>41814.494259259263</v>
      </c>
      <c r="M1508" t="b">
        <v>1</v>
      </c>
      <c r="N1508">
        <v>43</v>
      </c>
      <c r="O1508" t="b">
        <v>1</v>
      </c>
      <c r="P1508" t="s">
        <v>8285</v>
      </c>
      <c r="Q1508">
        <f t="shared" si="138"/>
        <v>111</v>
      </c>
      <c r="R1508">
        <f t="shared" si="139"/>
        <v>38.86</v>
      </c>
      <c r="S1508" t="str">
        <f t="shared" si="142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140"/>
        <v>40313.048611111117</v>
      </c>
      <c r="K1509">
        <v>1268822909</v>
      </c>
      <c r="L1509" s="9">
        <f t="shared" si="141"/>
        <v>40254.158668981487</v>
      </c>
      <c r="M1509" t="b">
        <v>1</v>
      </c>
      <c r="N1509">
        <v>33</v>
      </c>
      <c r="O1509" t="b">
        <v>1</v>
      </c>
      <c r="P1509" t="s">
        <v>8285</v>
      </c>
      <c r="Q1509">
        <f t="shared" si="138"/>
        <v>215</v>
      </c>
      <c r="R1509">
        <f t="shared" si="139"/>
        <v>78.180000000000007</v>
      </c>
      <c r="S1509" t="str">
        <f t="shared" si="142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140"/>
        <v>41817.322696759264</v>
      </c>
      <c r="K1510">
        <v>1401201881</v>
      </c>
      <c r="L1510" s="9">
        <f t="shared" si="141"/>
        <v>41786.322696759264</v>
      </c>
      <c r="M1510" t="b">
        <v>1</v>
      </c>
      <c r="N1510">
        <v>211</v>
      </c>
      <c r="O1510" t="b">
        <v>1</v>
      </c>
      <c r="P1510" t="s">
        <v>8285</v>
      </c>
      <c r="Q1510">
        <f t="shared" si="138"/>
        <v>111</v>
      </c>
      <c r="R1510">
        <f t="shared" si="139"/>
        <v>97.11</v>
      </c>
      <c r="S1510" t="str">
        <f t="shared" si="142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140"/>
        <v>42780.665972222225</v>
      </c>
      <c r="K1511">
        <v>1484570885</v>
      </c>
      <c r="L1511" s="9">
        <f t="shared" si="141"/>
        <v>42751.241724537038</v>
      </c>
      <c r="M1511" t="b">
        <v>1</v>
      </c>
      <c r="N1511">
        <v>196</v>
      </c>
      <c r="O1511" t="b">
        <v>1</v>
      </c>
      <c r="P1511" t="s">
        <v>8285</v>
      </c>
      <c r="Q1511">
        <f t="shared" si="138"/>
        <v>124</v>
      </c>
      <c r="R1511">
        <f t="shared" si="139"/>
        <v>110.39</v>
      </c>
      <c r="S1511" t="str">
        <f t="shared" si="142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140"/>
        <v>41839.093495370369</v>
      </c>
      <c r="K1512">
        <v>1403169278</v>
      </c>
      <c r="L1512" s="9">
        <f t="shared" si="141"/>
        <v>41809.093495370369</v>
      </c>
      <c r="M1512" t="b">
        <v>1</v>
      </c>
      <c r="N1512">
        <v>405</v>
      </c>
      <c r="O1512" t="b">
        <v>1</v>
      </c>
      <c r="P1512" t="s">
        <v>8285</v>
      </c>
      <c r="Q1512">
        <f t="shared" si="138"/>
        <v>101</v>
      </c>
      <c r="R1512">
        <f t="shared" si="139"/>
        <v>39.92</v>
      </c>
      <c r="S1512" t="str">
        <f t="shared" si="142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140"/>
        <v>42326.333379629628</v>
      </c>
      <c r="K1513">
        <v>1445263204</v>
      </c>
      <c r="L1513" s="9">
        <f t="shared" si="141"/>
        <v>42296.291712962964</v>
      </c>
      <c r="M1513" t="b">
        <v>1</v>
      </c>
      <c r="N1513">
        <v>206</v>
      </c>
      <c r="O1513" t="b">
        <v>1</v>
      </c>
      <c r="P1513" t="s">
        <v>8285</v>
      </c>
      <c r="Q1513">
        <f t="shared" si="138"/>
        <v>112</v>
      </c>
      <c r="R1513">
        <f t="shared" si="139"/>
        <v>75.98</v>
      </c>
      <c r="S1513" t="str">
        <f t="shared" si="142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140"/>
        <v>42771.392812500002</v>
      </c>
      <c r="K1514">
        <v>1483719939</v>
      </c>
      <c r="L1514" s="9">
        <f t="shared" si="141"/>
        <v>42741.392812500002</v>
      </c>
      <c r="M1514" t="b">
        <v>1</v>
      </c>
      <c r="N1514">
        <v>335</v>
      </c>
      <c r="O1514" t="b">
        <v>1</v>
      </c>
      <c r="P1514" t="s">
        <v>8285</v>
      </c>
      <c r="Q1514">
        <f t="shared" si="138"/>
        <v>559</v>
      </c>
      <c r="R1514">
        <f t="shared" si="139"/>
        <v>58.38</v>
      </c>
      <c r="S1514" t="str">
        <f t="shared" si="142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140"/>
        <v>41836.345671296302</v>
      </c>
      <c r="K1515">
        <v>1402931866</v>
      </c>
      <c r="L1515" s="9">
        <f t="shared" si="141"/>
        <v>41806.345671296302</v>
      </c>
      <c r="M1515" t="b">
        <v>1</v>
      </c>
      <c r="N1515">
        <v>215</v>
      </c>
      <c r="O1515" t="b">
        <v>1</v>
      </c>
      <c r="P1515" t="s">
        <v>8285</v>
      </c>
      <c r="Q1515">
        <f t="shared" si="138"/>
        <v>150</v>
      </c>
      <c r="R1515">
        <f t="shared" si="139"/>
        <v>55.82</v>
      </c>
      <c r="S1515" t="str">
        <f t="shared" si="142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140"/>
        <v>42274.306018518524</v>
      </c>
      <c r="K1516">
        <v>1439907640</v>
      </c>
      <c r="L1516" s="9">
        <f t="shared" si="141"/>
        <v>42234.306018518524</v>
      </c>
      <c r="M1516" t="b">
        <v>1</v>
      </c>
      <c r="N1516">
        <v>176</v>
      </c>
      <c r="O1516" t="b">
        <v>1</v>
      </c>
      <c r="P1516" t="s">
        <v>8285</v>
      </c>
      <c r="Q1516">
        <f t="shared" si="138"/>
        <v>106</v>
      </c>
      <c r="R1516">
        <f t="shared" si="139"/>
        <v>151.24</v>
      </c>
      <c r="S1516" t="str">
        <f t="shared" si="142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140"/>
        <v>42444.920104166667</v>
      </c>
      <c r="K1517">
        <v>1455516297</v>
      </c>
      <c r="L1517" s="9">
        <f t="shared" si="141"/>
        <v>42414.961770833332</v>
      </c>
      <c r="M1517" t="b">
        <v>1</v>
      </c>
      <c r="N1517">
        <v>555</v>
      </c>
      <c r="O1517" t="b">
        <v>1</v>
      </c>
      <c r="P1517" t="s">
        <v>8285</v>
      </c>
      <c r="Q1517">
        <f t="shared" si="138"/>
        <v>157</v>
      </c>
      <c r="R1517">
        <f t="shared" si="139"/>
        <v>849.67</v>
      </c>
      <c r="S1517" t="str">
        <f t="shared" si="142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140"/>
        <v>42649.291666666664</v>
      </c>
      <c r="K1518">
        <v>1473160292</v>
      </c>
      <c r="L1518" s="9">
        <f t="shared" si="141"/>
        <v>42619.174675925933</v>
      </c>
      <c r="M1518" t="b">
        <v>1</v>
      </c>
      <c r="N1518">
        <v>116</v>
      </c>
      <c r="O1518" t="b">
        <v>1</v>
      </c>
      <c r="P1518" t="s">
        <v>8285</v>
      </c>
      <c r="Q1518">
        <f t="shared" si="138"/>
        <v>109</v>
      </c>
      <c r="R1518">
        <f t="shared" si="139"/>
        <v>159.24</v>
      </c>
      <c r="S1518" t="str">
        <f t="shared" si="142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140"/>
        <v>41978.958333333336</v>
      </c>
      <c r="K1519">
        <v>1415194553</v>
      </c>
      <c r="L1519" s="9">
        <f t="shared" si="141"/>
        <v>41948.274918981486</v>
      </c>
      <c r="M1519" t="b">
        <v>1</v>
      </c>
      <c r="N1519">
        <v>615</v>
      </c>
      <c r="O1519" t="b">
        <v>1</v>
      </c>
      <c r="P1519" t="s">
        <v>8285</v>
      </c>
      <c r="Q1519">
        <f t="shared" si="138"/>
        <v>162</v>
      </c>
      <c r="R1519">
        <f t="shared" si="139"/>
        <v>39.51</v>
      </c>
      <c r="S1519" t="str">
        <f t="shared" si="142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140"/>
        <v>41790.528379629635</v>
      </c>
      <c r="K1520">
        <v>1398973252</v>
      </c>
      <c r="L1520" s="9">
        <f t="shared" si="141"/>
        <v>41760.528379629635</v>
      </c>
      <c r="M1520" t="b">
        <v>1</v>
      </c>
      <c r="N1520">
        <v>236</v>
      </c>
      <c r="O1520" t="b">
        <v>1</v>
      </c>
      <c r="P1520" t="s">
        <v>8285</v>
      </c>
      <c r="Q1520">
        <f t="shared" si="138"/>
        <v>205</v>
      </c>
      <c r="R1520">
        <f t="shared" si="139"/>
        <v>130.53</v>
      </c>
      <c r="S1520" t="str">
        <f t="shared" si="142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140"/>
        <v>41810.624305555561</v>
      </c>
      <c r="K1521">
        <v>1400867283</v>
      </c>
      <c r="L1521" s="9">
        <f t="shared" si="141"/>
        <v>41782.450034722227</v>
      </c>
      <c r="M1521" t="b">
        <v>1</v>
      </c>
      <c r="N1521">
        <v>145</v>
      </c>
      <c r="O1521" t="b">
        <v>1</v>
      </c>
      <c r="P1521" t="s">
        <v>8285</v>
      </c>
      <c r="Q1521">
        <f t="shared" si="138"/>
        <v>103</v>
      </c>
      <c r="R1521">
        <f t="shared" si="139"/>
        <v>64.16</v>
      </c>
      <c r="S1521" t="str">
        <f t="shared" si="142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140"/>
        <v>41991.875000000007</v>
      </c>
      <c r="K1522">
        <v>1415824513</v>
      </c>
      <c r="L1522" s="9">
        <f t="shared" si="141"/>
        <v>41955.566122685188</v>
      </c>
      <c r="M1522" t="b">
        <v>1</v>
      </c>
      <c r="N1522">
        <v>167</v>
      </c>
      <c r="O1522" t="b">
        <v>1</v>
      </c>
      <c r="P1522" t="s">
        <v>8285</v>
      </c>
      <c r="Q1522">
        <f t="shared" si="138"/>
        <v>103</v>
      </c>
      <c r="R1522">
        <f t="shared" si="139"/>
        <v>111.53</v>
      </c>
      <c r="S1522" t="str">
        <f t="shared" si="142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140"/>
        <v>42527.87605324074</v>
      </c>
      <c r="K1523">
        <v>1462248091</v>
      </c>
      <c r="L1523" s="9">
        <f t="shared" si="141"/>
        <v>42492.87605324074</v>
      </c>
      <c r="M1523" t="b">
        <v>1</v>
      </c>
      <c r="N1523">
        <v>235</v>
      </c>
      <c r="O1523" t="b">
        <v>1</v>
      </c>
      <c r="P1523" t="s">
        <v>8285</v>
      </c>
      <c r="Q1523">
        <f t="shared" si="138"/>
        <v>107</v>
      </c>
      <c r="R1523">
        <f t="shared" si="139"/>
        <v>170.45</v>
      </c>
      <c r="S1523" t="str">
        <f t="shared" si="142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140"/>
        <v>41929.538645833338</v>
      </c>
      <c r="K1524">
        <v>1410983739</v>
      </c>
      <c r="L1524" s="9">
        <f t="shared" si="141"/>
        <v>41899.538645833338</v>
      </c>
      <c r="M1524" t="b">
        <v>1</v>
      </c>
      <c r="N1524">
        <v>452</v>
      </c>
      <c r="O1524" t="b">
        <v>1</v>
      </c>
      <c r="P1524" t="s">
        <v>8285</v>
      </c>
      <c r="Q1524">
        <f t="shared" si="138"/>
        <v>139</v>
      </c>
      <c r="R1524">
        <f t="shared" si="139"/>
        <v>133.74</v>
      </c>
      <c r="S1524" t="str">
        <f t="shared" si="142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140"/>
        <v>41995.708333333336</v>
      </c>
      <c r="K1525">
        <v>1416592916</v>
      </c>
      <c r="L1525" s="9">
        <f t="shared" si="141"/>
        <v>41964.459675925929</v>
      </c>
      <c r="M1525" t="b">
        <v>1</v>
      </c>
      <c r="N1525">
        <v>241</v>
      </c>
      <c r="O1525" t="b">
        <v>1</v>
      </c>
      <c r="P1525" t="s">
        <v>8285</v>
      </c>
      <c r="Q1525">
        <f t="shared" si="138"/>
        <v>125</v>
      </c>
      <c r="R1525">
        <f t="shared" si="139"/>
        <v>95.83</v>
      </c>
      <c r="S1525" t="str">
        <f t="shared" si="142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140"/>
        <v>42786.209374999999</v>
      </c>
      <c r="K1526">
        <v>1485000090</v>
      </c>
      <c r="L1526" s="9">
        <f t="shared" si="141"/>
        <v>42756.209374999999</v>
      </c>
      <c r="M1526" t="b">
        <v>1</v>
      </c>
      <c r="N1526">
        <v>28</v>
      </c>
      <c r="O1526" t="b">
        <v>1</v>
      </c>
      <c r="P1526" t="s">
        <v>8285</v>
      </c>
      <c r="Q1526">
        <f t="shared" si="138"/>
        <v>207</v>
      </c>
      <c r="R1526">
        <f t="shared" si="139"/>
        <v>221.79</v>
      </c>
      <c r="S1526" t="str">
        <f t="shared" si="142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140"/>
        <v>42600.411319444444</v>
      </c>
      <c r="K1527">
        <v>1468947138</v>
      </c>
      <c r="L1527" s="9">
        <f t="shared" si="141"/>
        <v>42570.411319444444</v>
      </c>
      <c r="M1527" t="b">
        <v>1</v>
      </c>
      <c r="N1527">
        <v>140</v>
      </c>
      <c r="O1527" t="b">
        <v>1</v>
      </c>
      <c r="P1527" t="s">
        <v>8285</v>
      </c>
      <c r="Q1527">
        <f t="shared" si="138"/>
        <v>174</v>
      </c>
      <c r="R1527">
        <f t="shared" si="139"/>
        <v>32.32</v>
      </c>
      <c r="S1527" t="str">
        <f t="shared" si="142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140"/>
        <v>42387.984340277784</v>
      </c>
      <c r="K1528">
        <v>1448951847</v>
      </c>
      <c r="L1528" s="9">
        <f t="shared" si="141"/>
        <v>42338.984340277784</v>
      </c>
      <c r="M1528" t="b">
        <v>1</v>
      </c>
      <c r="N1528">
        <v>280</v>
      </c>
      <c r="O1528" t="b">
        <v>1</v>
      </c>
      <c r="P1528" t="s">
        <v>8285</v>
      </c>
      <c r="Q1528">
        <f t="shared" si="138"/>
        <v>120</v>
      </c>
      <c r="R1528">
        <f t="shared" si="139"/>
        <v>98.84</v>
      </c>
      <c r="S1528" t="str">
        <f t="shared" si="142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140"/>
        <v>42808.267199074071</v>
      </c>
      <c r="K1529">
        <v>1487082286</v>
      </c>
      <c r="L1529" s="9">
        <f t="shared" si="141"/>
        <v>42780.308865740742</v>
      </c>
      <c r="M1529" t="b">
        <v>1</v>
      </c>
      <c r="N1529">
        <v>70</v>
      </c>
      <c r="O1529" t="b">
        <v>1</v>
      </c>
      <c r="P1529" t="s">
        <v>8285</v>
      </c>
      <c r="Q1529">
        <f t="shared" si="138"/>
        <v>110</v>
      </c>
      <c r="R1529">
        <f t="shared" si="139"/>
        <v>55.22</v>
      </c>
      <c r="S1529" t="str">
        <f t="shared" si="142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140"/>
        <v>42766.708333333336</v>
      </c>
      <c r="K1530">
        <v>1483292122</v>
      </c>
      <c r="L1530" s="9">
        <f t="shared" si="141"/>
        <v>42736.441226851857</v>
      </c>
      <c r="M1530" t="b">
        <v>1</v>
      </c>
      <c r="N1530">
        <v>160</v>
      </c>
      <c r="O1530" t="b">
        <v>1</v>
      </c>
      <c r="P1530" t="s">
        <v>8285</v>
      </c>
      <c r="Q1530">
        <f t="shared" si="138"/>
        <v>282</v>
      </c>
      <c r="R1530">
        <f t="shared" si="139"/>
        <v>52.79</v>
      </c>
      <c r="S1530" t="str">
        <f t="shared" si="142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140"/>
        <v>42082.295370370375</v>
      </c>
      <c r="K1531">
        <v>1424185520</v>
      </c>
      <c r="L1531" s="9">
        <f t="shared" si="141"/>
        <v>42052.337037037039</v>
      </c>
      <c r="M1531" t="b">
        <v>1</v>
      </c>
      <c r="N1531">
        <v>141</v>
      </c>
      <c r="O1531" t="b">
        <v>1</v>
      </c>
      <c r="P1531" t="s">
        <v>8285</v>
      </c>
      <c r="Q1531">
        <f t="shared" si="138"/>
        <v>101</v>
      </c>
      <c r="R1531">
        <f t="shared" si="139"/>
        <v>135.66999999999999</v>
      </c>
      <c r="S1531" t="str">
        <f t="shared" si="142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140"/>
        <v>42300.475636574083</v>
      </c>
      <c r="K1532">
        <v>1443464695</v>
      </c>
      <c r="L1532" s="9">
        <f t="shared" si="141"/>
        <v>42275.475636574083</v>
      </c>
      <c r="M1532" t="b">
        <v>1</v>
      </c>
      <c r="N1532">
        <v>874</v>
      </c>
      <c r="O1532" t="b">
        <v>1</v>
      </c>
      <c r="P1532" t="s">
        <v>8285</v>
      </c>
      <c r="Q1532">
        <f t="shared" si="138"/>
        <v>135</v>
      </c>
      <c r="R1532">
        <f t="shared" si="139"/>
        <v>53.99</v>
      </c>
      <c r="S1532" t="str">
        <f t="shared" si="142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140"/>
        <v>41973.833333333336</v>
      </c>
      <c r="K1533">
        <v>1414610126</v>
      </c>
      <c r="L1533" s="9">
        <f t="shared" si="141"/>
        <v>41941.510717592595</v>
      </c>
      <c r="M1533" t="b">
        <v>1</v>
      </c>
      <c r="N1533">
        <v>73</v>
      </c>
      <c r="O1533" t="b">
        <v>1</v>
      </c>
      <c r="P1533" t="s">
        <v>8285</v>
      </c>
      <c r="Q1533">
        <f t="shared" si="138"/>
        <v>176</v>
      </c>
      <c r="R1533">
        <f t="shared" si="139"/>
        <v>56.64</v>
      </c>
      <c r="S1533" t="str">
        <f t="shared" si="142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140"/>
        <v>42415.333333333336</v>
      </c>
      <c r="K1534">
        <v>1453461865</v>
      </c>
      <c r="L1534" s="9">
        <f t="shared" si="141"/>
        <v>42391.183622685188</v>
      </c>
      <c r="M1534" t="b">
        <v>1</v>
      </c>
      <c r="N1534">
        <v>294</v>
      </c>
      <c r="O1534" t="b">
        <v>1</v>
      </c>
      <c r="P1534" t="s">
        <v>8285</v>
      </c>
      <c r="Q1534">
        <f t="shared" si="138"/>
        <v>484</v>
      </c>
      <c r="R1534">
        <f t="shared" si="139"/>
        <v>82.32</v>
      </c>
      <c r="S1534" t="str">
        <f t="shared" si="142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140"/>
        <v>42491.874305555561</v>
      </c>
      <c r="K1535">
        <v>1457913777</v>
      </c>
      <c r="L1535" s="9">
        <f t="shared" si="141"/>
        <v>42442.710381944446</v>
      </c>
      <c r="M1535" t="b">
        <v>1</v>
      </c>
      <c r="N1535">
        <v>740</v>
      </c>
      <c r="O1535" t="b">
        <v>1</v>
      </c>
      <c r="P1535" t="s">
        <v>8285</v>
      </c>
      <c r="Q1535">
        <f t="shared" si="138"/>
        <v>145</v>
      </c>
      <c r="R1535">
        <f t="shared" si="139"/>
        <v>88.26</v>
      </c>
      <c r="S1535" t="str">
        <f t="shared" si="142"/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140"/>
        <v>42251.382662037046</v>
      </c>
      <c r="K1536">
        <v>1438791062</v>
      </c>
      <c r="L1536" s="9">
        <f t="shared" si="141"/>
        <v>42221.382662037046</v>
      </c>
      <c r="M1536" t="b">
        <v>1</v>
      </c>
      <c r="N1536">
        <v>369</v>
      </c>
      <c r="O1536" t="b">
        <v>1</v>
      </c>
      <c r="P1536" t="s">
        <v>8285</v>
      </c>
      <c r="Q1536">
        <f t="shared" si="138"/>
        <v>418</v>
      </c>
      <c r="R1536">
        <f t="shared" si="139"/>
        <v>84.91</v>
      </c>
      <c r="S1536" t="str">
        <f t="shared" si="142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140"/>
        <v>42513.625000000007</v>
      </c>
      <c r="K1537">
        <v>1461527631</v>
      </c>
      <c r="L1537" s="9">
        <f t="shared" si="141"/>
        <v>42484.537395833337</v>
      </c>
      <c r="M1537" t="b">
        <v>1</v>
      </c>
      <c r="N1537">
        <v>110</v>
      </c>
      <c r="O1537" t="b">
        <v>1</v>
      </c>
      <c r="P1537" t="s">
        <v>8285</v>
      </c>
      <c r="Q1537">
        <f t="shared" si="138"/>
        <v>132</v>
      </c>
      <c r="R1537">
        <f t="shared" si="139"/>
        <v>48.15</v>
      </c>
      <c r="S1537" t="str">
        <f t="shared" si="142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140"/>
        <v>42243.51053240741</v>
      </c>
      <c r="K1538">
        <v>1438110910</v>
      </c>
      <c r="L1538" s="9">
        <f t="shared" si="141"/>
        <v>42213.51053240741</v>
      </c>
      <c r="M1538" t="b">
        <v>1</v>
      </c>
      <c r="N1538">
        <v>455</v>
      </c>
      <c r="O1538" t="b">
        <v>1</v>
      </c>
      <c r="P1538" t="s">
        <v>8285</v>
      </c>
      <c r="Q1538">
        <f t="shared" ref="Q1538:Q1601" si="144">ROUND((E1538/D1538*100),0)</f>
        <v>250</v>
      </c>
      <c r="R1538">
        <f t="shared" ref="R1538:R1601" si="145">ROUND(E1538/N1538,2)</f>
        <v>66.02</v>
      </c>
      <c r="S1538" t="str">
        <f t="shared" si="142"/>
        <v>photography</v>
      </c>
      <c r="T1538" t="str">
        <f t="shared" si="143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146">(((I1539/60)/60)/24)+DATE(1970,1,1)+(-7/24)</f>
        <v>42588.458333333336</v>
      </c>
      <c r="K1539">
        <v>1467358427</v>
      </c>
      <c r="L1539" s="9">
        <f t="shared" ref="L1539:L1602" si="147">(((K1539/60)/60)/24)+DATE(1970,1,1)+(-7/24)</f>
        <v>42552.023460648146</v>
      </c>
      <c r="M1539" t="b">
        <v>1</v>
      </c>
      <c r="N1539">
        <v>224</v>
      </c>
      <c r="O1539" t="b">
        <v>1</v>
      </c>
      <c r="P1539" t="s">
        <v>8285</v>
      </c>
      <c r="Q1539">
        <f t="shared" si="144"/>
        <v>180</v>
      </c>
      <c r="R1539">
        <f t="shared" si="145"/>
        <v>96.38</v>
      </c>
      <c r="S1539" t="str">
        <f t="shared" ref="S1539:S1602" si="148">LEFT(P1539,SEARCH("/",P1539,1)-1)</f>
        <v>photography</v>
      </c>
      <c r="T1539" t="str">
        <f t="shared" ref="T1539:T1602" si="149">RIGHT(P1539,LEN(P1539)-SEARCH("/",P1539,1))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146"/>
        <v>42026.490393518521</v>
      </c>
      <c r="K1540">
        <v>1418064370</v>
      </c>
      <c r="L1540" s="9">
        <f t="shared" si="147"/>
        <v>41981.490393518521</v>
      </c>
      <c r="M1540" t="b">
        <v>1</v>
      </c>
      <c r="N1540">
        <v>46</v>
      </c>
      <c r="O1540" t="b">
        <v>1</v>
      </c>
      <c r="P1540" t="s">
        <v>8285</v>
      </c>
      <c r="Q1540">
        <f t="shared" si="144"/>
        <v>103</v>
      </c>
      <c r="R1540">
        <f t="shared" si="145"/>
        <v>156.16999999999999</v>
      </c>
      <c r="S1540" t="str">
        <f t="shared" si="148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146"/>
        <v>42738.627534722218</v>
      </c>
      <c r="K1541">
        <v>1480629819</v>
      </c>
      <c r="L1541" s="9">
        <f t="shared" si="147"/>
        <v>42705.627534722218</v>
      </c>
      <c r="M1541" t="b">
        <v>0</v>
      </c>
      <c r="N1541">
        <v>284</v>
      </c>
      <c r="O1541" t="b">
        <v>1</v>
      </c>
      <c r="P1541" t="s">
        <v>8285</v>
      </c>
      <c r="Q1541">
        <f t="shared" si="144"/>
        <v>136</v>
      </c>
      <c r="R1541">
        <f t="shared" si="145"/>
        <v>95.76</v>
      </c>
      <c r="S1541" t="str">
        <f t="shared" si="148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146"/>
        <v>41968.760416666664</v>
      </c>
      <c r="K1542">
        <v>1414368616</v>
      </c>
      <c r="L1542" s="9">
        <f t="shared" si="147"/>
        <v>41938.715462962966</v>
      </c>
      <c r="M1542" t="b">
        <v>1</v>
      </c>
      <c r="N1542">
        <v>98</v>
      </c>
      <c r="O1542" t="b">
        <v>1</v>
      </c>
      <c r="P1542" t="s">
        <v>8285</v>
      </c>
      <c r="Q1542">
        <f t="shared" si="144"/>
        <v>118</v>
      </c>
      <c r="R1542">
        <f t="shared" si="145"/>
        <v>180.41</v>
      </c>
      <c r="S1542" t="str">
        <f t="shared" si="148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146"/>
        <v>42004.420578703706</v>
      </c>
      <c r="K1543">
        <v>1417453538</v>
      </c>
      <c r="L1543" s="9">
        <f t="shared" si="147"/>
        <v>41974.420578703706</v>
      </c>
      <c r="M1543" t="b">
        <v>0</v>
      </c>
      <c r="N1543">
        <v>2</v>
      </c>
      <c r="O1543" t="b">
        <v>0</v>
      </c>
      <c r="P1543" t="s">
        <v>8289</v>
      </c>
      <c r="Q1543">
        <f t="shared" si="144"/>
        <v>0</v>
      </c>
      <c r="R1543">
        <f t="shared" si="145"/>
        <v>3</v>
      </c>
      <c r="S1543" t="str">
        <f t="shared" si="148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146"/>
        <v>42185.704861111117</v>
      </c>
      <c r="K1544">
        <v>1434412500</v>
      </c>
      <c r="L1544" s="9">
        <f t="shared" si="147"/>
        <v>42170.704861111117</v>
      </c>
      <c r="M1544" t="b">
        <v>0</v>
      </c>
      <c r="N1544">
        <v>1</v>
      </c>
      <c r="O1544" t="b">
        <v>0</v>
      </c>
      <c r="P1544" t="s">
        <v>8289</v>
      </c>
      <c r="Q1544">
        <f t="shared" si="144"/>
        <v>4</v>
      </c>
      <c r="R1544">
        <f t="shared" si="145"/>
        <v>20</v>
      </c>
      <c r="S1544" t="str">
        <f t="shared" si="148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146"/>
        <v>41965.259652777779</v>
      </c>
      <c r="K1545">
        <v>1414066434</v>
      </c>
      <c r="L1545" s="9">
        <f t="shared" si="147"/>
        <v>41935.217986111114</v>
      </c>
      <c r="M1545" t="b">
        <v>0</v>
      </c>
      <c r="N1545">
        <v>1</v>
      </c>
      <c r="O1545" t="b">
        <v>0</v>
      </c>
      <c r="P1545" t="s">
        <v>8289</v>
      </c>
      <c r="Q1545">
        <f t="shared" si="144"/>
        <v>0</v>
      </c>
      <c r="R1545">
        <f t="shared" si="145"/>
        <v>10</v>
      </c>
      <c r="S1545" t="str">
        <f t="shared" si="148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146"/>
        <v>42094.720833333333</v>
      </c>
      <c r="K1546">
        <v>1424222024</v>
      </c>
      <c r="L1546" s="9">
        <f t="shared" si="147"/>
        <v>42052.75953703704</v>
      </c>
      <c r="M1546" t="b">
        <v>0</v>
      </c>
      <c r="N1546">
        <v>0</v>
      </c>
      <c r="O1546" t="b">
        <v>0</v>
      </c>
      <c r="P1546" t="s">
        <v>8289</v>
      </c>
      <c r="Q1546">
        <f t="shared" si="144"/>
        <v>0</v>
      </c>
      <c r="R1546" t="e">
        <f t="shared" si="145"/>
        <v>#DIV/0!</v>
      </c>
      <c r="S1546" t="str">
        <f t="shared" si="148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146"/>
        <v>42065.594444444447</v>
      </c>
      <c r="K1547">
        <v>1422393234</v>
      </c>
      <c r="L1547" s="9">
        <f t="shared" si="147"/>
        <v>42031.592986111114</v>
      </c>
      <c r="M1547" t="b">
        <v>0</v>
      </c>
      <c r="N1547">
        <v>1</v>
      </c>
      <c r="O1547" t="b">
        <v>0</v>
      </c>
      <c r="P1547" t="s">
        <v>8289</v>
      </c>
      <c r="Q1547">
        <f t="shared" si="144"/>
        <v>0</v>
      </c>
      <c r="R1547">
        <f t="shared" si="145"/>
        <v>1</v>
      </c>
      <c r="S1547" t="str">
        <f t="shared" si="148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146"/>
        <v>41898.921284722222</v>
      </c>
      <c r="K1548">
        <v>1405746399</v>
      </c>
      <c r="L1548" s="9">
        <f t="shared" si="147"/>
        <v>41838.921284722222</v>
      </c>
      <c r="M1548" t="b">
        <v>0</v>
      </c>
      <c r="N1548">
        <v>11</v>
      </c>
      <c r="O1548" t="b">
        <v>0</v>
      </c>
      <c r="P1548" t="s">
        <v>8289</v>
      </c>
      <c r="Q1548">
        <f t="shared" si="144"/>
        <v>29</v>
      </c>
      <c r="R1548">
        <f t="shared" si="145"/>
        <v>26.27</v>
      </c>
      <c r="S1548" t="str">
        <f t="shared" si="148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146"/>
        <v>42789.13520833334</v>
      </c>
      <c r="K1549">
        <v>1487240082</v>
      </c>
      <c r="L1549" s="9">
        <f t="shared" si="147"/>
        <v>42782.13520833334</v>
      </c>
      <c r="M1549" t="b">
        <v>0</v>
      </c>
      <c r="N1549">
        <v>0</v>
      </c>
      <c r="O1549" t="b">
        <v>0</v>
      </c>
      <c r="P1549" t="s">
        <v>8289</v>
      </c>
      <c r="Q1549">
        <f t="shared" si="144"/>
        <v>0</v>
      </c>
      <c r="R1549" t="e">
        <f t="shared" si="145"/>
        <v>#DIV/0!</v>
      </c>
      <c r="S1549" t="str">
        <f t="shared" si="148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146"/>
        <v>42316.632175925923</v>
      </c>
      <c r="K1550">
        <v>1444425020</v>
      </c>
      <c r="L1550" s="9">
        <f t="shared" si="147"/>
        <v>42286.590509259266</v>
      </c>
      <c r="M1550" t="b">
        <v>0</v>
      </c>
      <c r="N1550">
        <v>1</v>
      </c>
      <c r="O1550" t="b">
        <v>0</v>
      </c>
      <c r="P1550" t="s">
        <v>8289</v>
      </c>
      <c r="Q1550">
        <f t="shared" si="144"/>
        <v>9</v>
      </c>
      <c r="R1550">
        <f t="shared" si="145"/>
        <v>60</v>
      </c>
      <c r="S1550" t="str">
        <f t="shared" si="148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146"/>
        <v>42310.886099537041</v>
      </c>
      <c r="K1551">
        <v>1443928559</v>
      </c>
      <c r="L1551" s="9">
        <f t="shared" si="147"/>
        <v>42280.84443287037</v>
      </c>
      <c r="M1551" t="b">
        <v>0</v>
      </c>
      <c r="N1551">
        <v>6</v>
      </c>
      <c r="O1551" t="b">
        <v>0</v>
      </c>
      <c r="P1551" t="s">
        <v>8289</v>
      </c>
      <c r="Q1551">
        <f t="shared" si="144"/>
        <v>34</v>
      </c>
      <c r="R1551">
        <f t="shared" si="145"/>
        <v>28.33</v>
      </c>
      <c r="S1551" t="str">
        <f t="shared" si="148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146"/>
        <v>42502.157800925932</v>
      </c>
      <c r="K1552">
        <v>1460458034</v>
      </c>
      <c r="L1552" s="9">
        <f t="shared" si="147"/>
        <v>42472.157800925932</v>
      </c>
      <c r="M1552" t="b">
        <v>0</v>
      </c>
      <c r="N1552">
        <v>7</v>
      </c>
      <c r="O1552" t="b">
        <v>0</v>
      </c>
      <c r="P1552" t="s">
        <v>8289</v>
      </c>
      <c r="Q1552">
        <f t="shared" si="144"/>
        <v>13</v>
      </c>
      <c r="R1552">
        <f t="shared" si="145"/>
        <v>14.43</v>
      </c>
      <c r="S1552" t="str">
        <f t="shared" si="148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146"/>
        <v>42151.532858796294</v>
      </c>
      <c r="K1553">
        <v>1430164039</v>
      </c>
      <c r="L1553" s="9">
        <f t="shared" si="147"/>
        <v>42121.532858796294</v>
      </c>
      <c r="M1553" t="b">
        <v>0</v>
      </c>
      <c r="N1553">
        <v>0</v>
      </c>
      <c r="O1553" t="b">
        <v>0</v>
      </c>
      <c r="P1553" t="s">
        <v>8289</v>
      </c>
      <c r="Q1553">
        <f t="shared" si="144"/>
        <v>0</v>
      </c>
      <c r="R1553" t="e">
        <f t="shared" si="145"/>
        <v>#DIV/0!</v>
      </c>
      <c r="S1553" t="str">
        <f t="shared" si="148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146"/>
        <v>41912.874305555561</v>
      </c>
      <c r="K1554">
        <v>1410366708</v>
      </c>
      <c r="L1554" s="9">
        <f t="shared" si="147"/>
        <v>41892.397083333337</v>
      </c>
      <c r="M1554" t="b">
        <v>0</v>
      </c>
      <c r="N1554">
        <v>16</v>
      </c>
      <c r="O1554" t="b">
        <v>0</v>
      </c>
      <c r="P1554" t="s">
        <v>8289</v>
      </c>
      <c r="Q1554">
        <f t="shared" si="144"/>
        <v>49</v>
      </c>
      <c r="R1554">
        <f t="shared" si="145"/>
        <v>132.19</v>
      </c>
      <c r="S1554" t="str">
        <f t="shared" si="148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146"/>
        <v>42248.991284722222</v>
      </c>
      <c r="K1555">
        <v>1438584447</v>
      </c>
      <c r="L1555" s="9">
        <f t="shared" si="147"/>
        <v>42218.991284722222</v>
      </c>
      <c r="M1555" t="b">
        <v>0</v>
      </c>
      <c r="N1555">
        <v>0</v>
      </c>
      <c r="O1555" t="b">
        <v>0</v>
      </c>
      <c r="P1555" t="s">
        <v>8289</v>
      </c>
      <c r="Q1555">
        <f t="shared" si="144"/>
        <v>0</v>
      </c>
      <c r="R1555" t="e">
        <f t="shared" si="145"/>
        <v>#DIV/0!</v>
      </c>
      <c r="S1555" t="str">
        <f t="shared" si="148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146"/>
        <v>42217.960532407415</v>
      </c>
      <c r="K1556">
        <v>1435903390</v>
      </c>
      <c r="L1556" s="9">
        <f t="shared" si="147"/>
        <v>42187.960532407415</v>
      </c>
      <c r="M1556" t="b">
        <v>0</v>
      </c>
      <c r="N1556">
        <v>0</v>
      </c>
      <c r="O1556" t="b">
        <v>0</v>
      </c>
      <c r="P1556" t="s">
        <v>8289</v>
      </c>
      <c r="Q1556">
        <f t="shared" si="144"/>
        <v>0</v>
      </c>
      <c r="R1556" t="e">
        <f t="shared" si="145"/>
        <v>#DIV/0!</v>
      </c>
      <c r="S1556" t="str">
        <f t="shared" si="148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146"/>
        <v>42264.416666666664</v>
      </c>
      <c r="K1557">
        <v>1440513832</v>
      </c>
      <c r="L1557" s="9">
        <f t="shared" si="147"/>
        <v>42241.322129629632</v>
      </c>
      <c r="M1557" t="b">
        <v>0</v>
      </c>
      <c r="N1557">
        <v>0</v>
      </c>
      <c r="O1557" t="b">
        <v>0</v>
      </c>
      <c r="P1557" t="s">
        <v>8289</v>
      </c>
      <c r="Q1557">
        <f t="shared" si="144"/>
        <v>0</v>
      </c>
      <c r="R1557" t="e">
        <f t="shared" si="145"/>
        <v>#DIV/0!</v>
      </c>
      <c r="S1557" t="str">
        <f t="shared" si="148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146"/>
        <v>42554.861388888887</v>
      </c>
      <c r="K1558">
        <v>1465011624</v>
      </c>
      <c r="L1558" s="9">
        <f t="shared" si="147"/>
        <v>42524.861388888887</v>
      </c>
      <c r="M1558" t="b">
        <v>0</v>
      </c>
      <c r="N1558">
        <v>12</v>
      </c>
      <c r="O1558" t="b">
        <v>0</v>
      </c>
      <c r="P1558" t="s">
        <v>8289</v>
      </c>
      <c r="Q1558">
        <f t="shared" si="144"/>
        <v>45</v>
      </c>
      <c r="R1558">
        <f t="shared" si="145"/>
        <v>56.42</v>
      </c>
      <c r="S1558" t="str">
        <f t="shared" si="148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146"/>
        <v>41902.361493055556</v>
      </c>
      <c r="K1559">
        <v>1408549233</v>
      </c>
      <c r="L1559" s="9">
        <f t="shared" si="147"/>
        <v>41871.361493055556</v>
      </c>
      <c r="M1559" t="b">
        <v>0</v>
      </c>
      <c r="N1559">
        <v>1</v>
      </c>
      <c r="O1559" t="b">
        <v>0</v>
      </c>
      <c r="P1559" t="s">
        <v>8289</v>
      </c>
      <c r="Q1559">
        <f t="shared" si="144"/>
        <v>4</v>
      </c>
      <c r="R1559">
        <f t="shared" si="145"/>
        <v>100</v>
      </c>
      <c r="S1559" t="str">
        <f t="shared" si="148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146"/>
        <v>42244.216666666667</v>
      </c>
      <c r="K1560">
        <v>1435656759</v>
      </c>
      <c r="L1560" s="9">
        <f t="shared" si="147"/>
        <v>42185.106006944443</v>
      </c>
      <c r="M1560" t="b">
        <v>0</v>
      </c>
      <c r="N1560">
        <v>3</v>
      </c>
      <c r="O1560" t="b">
        <v>0</v>
      </c>
      <c r="P1560" t="s">
        <v>8289</v>
      </c>
      <c r="Q1560">
        <f t="shared" si="144"/>
        <v>5</v>
      </c>
      <c r="R1560">
        <f t="shared" si="145"/>
        <v>11.67</v>
      </c>
      <c r="S1560" t="str">
        <f t="shared" si="148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146"/>
        <v>42122.761562499996</v>
      </c>
      <c r="K1561">
        <v>1428974199</v>
      </c>
      <c r="L1561" s="9">
        <f t="shared" si="147"/>
        <v>42107.761562499996</v>
      </c>
      <c r="M1561" t="b">
        <v>0</v>
      </c>
      <c r="N1561">
        <v>1</v>
      </c>
      <c r="O1561" t="b">
        <v>0</v>
      </c>
      <c r="P1561" t="s">
        <v>8289</v>
      </c>
      <c r="Q1561">
        <f t="shared" si="144"/>
        <v>0</v>
      </c>
      <c r="R1561">
        <f t="shared" si="145"/>
        <v>50</v>
      </c>
      <c r="S1561" t="str">
        <f t="shared" si="148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146"/>
        <v>41955.77075231482</v>
      </c>
      <c r="K1562">
        <v>1414110593</v>
      </c>
      <c r="L1562" s="9">
        <f t="shared" si="147"/>
        <v>41935.729085648149</v>
      </c>
      <c r="M1562" t="b">
        <v>0</v>
      </c>
      <c r="N1562">
        <v>4</v>
      </c>
      <c r="O1562" t="b">
        <v>0</v>
      </c>
      <c r="P1562" t="s">
        <v>8289</v>
      </c>
      <c r="Q1562">
        <f t="shared" si="144"/>
        <v>4</v>
      </c>
      <c r="R1562">
        <f t="shared" si="145"/>
        <v>23.5</v>
      </c>
      <c r="S1562" t="str">
        <f t="shared" si="148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146"/>
        <v>41584.791701388895</v>
      </c>
      <c r="K1563">
        <v>1381194003</v>
      </c>
      <c r="L1563" s="9">
        <f t="shared" si="147"/>
        <v>41554.750034722223</v>
      </c>
      <c r="M1563" t="b">
        <v>0</v>
      </c>
      <c r="N1563">
        <v>1</v>
      </c>
      <c r="O1563" t="b">
        <v>0</v>
      </c>
      <c r="P1563" t="s">
        <v>8290</v>
      </c>
      <c r="Q1563">
        <f t="shared" si="144"/>
        <v>1</v>
      </c>
      <c r="R1563">
        <f t="shared" si="145"/>
        <v>67</v>
      </c>
      <c r="S1563" t="str">
        <f t="shared" si="148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146"/>
        <v>40148.743055555555</v>
      </c>
      <c r="K1564">
        <v>1253712916</v>
      </c>
      <c r="L1564" s="9">
        <f t="shared" si="147"/>
        <v>40079.27449074074</v>
      </c>
      <c r="M1564" t="b">
        <v>0</v>
      </c>
      <c r="N1564">
        <v>0</v>
      </c>
      <c r="O1564" t="b">
        <v>0</v>
      </c>
      <c r="P1564" t="s">
        <v>8290</v>
      </c>
      <c r="Q1564">
        <f t="shared" si="144"/>
        <v>0</v>
      </c>
      <c r="R1564" t="e">
        <f t="shared" si="145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146"/>
        <v>41712.409155092595</v>
      </c>
      <c r="K1565">
        <v>1389635351</v>
      </c>
      <c r="L1565" s="9">
        <f t="shared" si="147"/>
        <v>41652.450821759259</v>
      </c>
      <c r="M1565" t="b">
        <v>0</v>
      </c>
      <c r="N1565">
        <v>2</v>
      </c>
      <c r="O1565" t="b">
        <v>0</v>
      </c>
      <c r="P1565" t="s">
        <v>8290</v>
      </c>
      <c r="Q1565">
        <f t="shared" si="144"/>
        <v>1</v>
      </c>
      <c r="R1565">
        <f t="shared" si="145"/>
        <v>42.5</v>
      </c>
      <c r="S1565" t="str">
        <f t="shared" si="148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146"/>
        <v>42152.545138888891</v>
      </c>
      <c r="K1566">
        <v>1430124509</v>
      </c>
      <c r="L1566" s="9">
        <f t="shared" si="147"/>
        <v>42121.075335648151</v>
      </c>
      <c r="M1566" t="b">
        <v>0</v>
      </c>
      <c r="N1566">
        <v>1</v>
      </c>
      <c r="O1566" t="b">
        <v>0</v>
      </c>
      <c r="P1566" t="s">
        <v>8290</v>
      </c>
      <c r="Q1566">
        <f t="shared" si="144"/>
        <v>0</v>
      </c>
      <c r="R1566">
        <f t="shared" si="145"/>
        <v>10</v>
      </c>
      <c r="S1566" t="str">
        <f t="shared" si="148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146"/>
        <v>40702.438206018523</v>
      </c>
      <c r="K1567">
        <v>1304962261</v>
      </c>
      <c r="L1567" s="9">
        <f t="shared" si="147"/>
        <v>40672.438206018523</v>
      </c>
      <c r="M1567" t="b">
        <v>0</v>
      </c>
      <c r="N1567">
        <v>1</v>
      </c>
      <c r="O1567" t="b">
        <v>0</v>
      </c>
      <c r="P1567" t="s">
        <v>8290</v>
      </c>
      <c r="Q1567">
        <f t="shared" si="144"/>
        <v>3</v>
      </c>
      <c r="R1567">
        <f t="shared" si="145"/>
        <v>100</v>
      </c>
      <c r="S1567" t="str">
        <f t="shared" si="148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146"/>
        <v>42578.625000000007</v>
      </c>
      <c r="K1568">
        <v>1467151204</v>
      </c>
      <c r="L1568" s="9">
        <f t="shared" si="147"/>
        <v>42549.6250462963</v>
      </c>
      <c r="M1568" t="b">
        <v>0</v>
      </c>
      <c r="N1568">
        <v>59</v>
      </c>
      <c r="O1568" t="b">
        <v>0</v>
      </c>
      <c r="P1568" t="s">
        <v>8290</v>
      </c>
      <c r="Q1568">
        <f t="shared" si="144"/>
        <v>21</v>
      </c>
      <c r="R1568">
        <f t="shared" si="145"/>
        <v>108.05</v>
      </c>
      <c r="S1568" t="str">
        <f t="shared" si="148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146"/>
        <v>41686.708333333336</v>
      </c>
      <c r="K1569">
        <v>1391293745</v>
      </c>
      <c r="L1569" s="9">
        <f t="shared" si="147"/>
        <v>41671.645196759258</v>
      </c>
      <c r="M1569" t="b">
        <v>0</v>
      </c>
      <c r="N1569">
        <v>13</v>
      </c>
      <c r="O1569" t="b">
        <v>0</v>
      </c>
      <c r="P1569" t="s">
        <v>8290</v>
      </c>
      <c r="Q1569">
        <f t="shared" si="144"/>
        <v>4</v>
      </c>
      <c r="R1569">
        <f t="shared" si="145"/>
        <v>26.92</v>
      </c>
      <c r="S1569" t="str">
        <f t="shared" si="148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146"/>
        <v>41996.77065972222</v>
      </c>
      <c r="K1570">
        <v>1416360585</v>
      </c>
      <c r="L1570" s="9">
        <f t="shared" si="147"/>
        <v>41961.77065972222</v>
      </c>
      <c r="M1570" t="b">
        <v>0</v>
      </c>
      <c r="N1570">
        <v>22</v>
      </c>
      <c r="O1570" t="b">
        <v>0</v>
      </c>
      <c r="P1570" t="s">
        <v>8290</v>
      </c>
      <c r="Q1570">
        <f t="shared" si="144"/>
        <v>14</v>
      </c>
      <c r="R1570">
        <f t="shared" si="145"/>
        <v>155</v>
      </c>
      <c r="S1570" t="str">
        <f t="shared" si="148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146"/>
        <v>41419.38789351852</v>
      </c>
      <c r="K1571">
        <v>1366906714</v>
      </c>
      <c r="L1571" s="9">
        <f t="shared" si="147"/>
        <v>41389.38789351852</v>
      </c>
      <c r="M1571" t="b">
        <v>0</v>
      </c>
      <c r="N1571">
        <v>0</v>
      </c>
      <c r="O1571" t="b">
        <v>0</v>
      </c>
      <c r="P1571" t="s">
        <v>8290</v>
      </c>
      <c r="Q1571">
        <f t="shared" si="144"/>
        <v>0</v>
      </c>
      <c r="R1571" t="e">
        <f t="shared" si="145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146"/>
        <v>42468.480115740742</v>
      </c>
      <c r="K1572">
        <v>1457551882</v>
      </c>
      <c r="L1572" s="9">
        <f t="shared" si="147"/>
        <v>42438.521782407413</v>
      </c>
      <c r="M1572" t="b">
        <v>0</v>
      </c>
      <c r="N1572">
        <v>52</v>
      </c>
      <c r="O1572" t="b">
        <v>0</v>
      </c>
      <c r="P1572" t="s">
        <v>8290</v>
      </c>
      <c r="Q1572">
        <f t="shared" si="144"/>
        <v>41</v>
      </c>
      <c r="R1572">
        <f t="shared" si="145"/>
        <v>47.77</v>
      </c>
      <c r="S1572" t="str">
        <f t="shared" si="148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146"/>
        <v>42174.477812500008</v>
      </c>
      <c r="K1573">
        <v>1432146483</v>
      </c>
      <c r="L1573" s="9">
        <f t="shared" si="147"/>
        <v>42144.477812500008</v>
      </c>
      <c r="M1573" t="b">
        <v>0</v>
      </c>
      <c r="N1573">
        <v>4</v>
      </c>
      <c r="O1573" t="b">
        <v>0</v>
      </c>
      <c r="P1573" t="s">
        <v>8290</v>
      </c>
      <c r="Q1573">
        <f t="shared" si="144"/>
        <v>1</v>
      </c>
      <c r="R1573">
        <f t="shared" si="145"/>
        <v>20</v>
      </c>
      <c r="S1573" t="str">
        <f t="shared" si="148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146"/>
        <v>42428.707638888889</v>
      </c>
      <c r="K1574">
        <v>1454546859</v>
      </c>
      <c r="L1574" s="9">
        <f t="shared" si="147"/>
        <v>42403.741423611114</v>
      </c>
      <c r="M1574" t="b">
        <v>0</v>
      </c>
      <c r="N1574">
        <v>3</v>
      </c>
      <c r="O1574" t="b">
        <v>0</v>
      </c>
      <c r="P1574" t="s">
        <v>8290</v>
      </c>
      <c r="Q1574">
        <f t="shared" si="144"/>
        <v>5</v>
      </c>
      <c r="R1574">
        <f t="shared" si="145"/>
        <v>41.67</v>
      </c>
      <c r="S1574" t="str">
        <f t="shared" si="148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146"/>
        <v>42825.874305555561</v>
      </c>
      <c r="K1575">
        <v>1487548802</v>
      </c>
      <c r="L1575" s="9">
        <f t="shared" si="147"/>
        <v>42785.708356481489</v>
      </c>
      <c r="M1575" t="b">
        <v>0</v>
      </c>
      <c r="N1575">
        <v>3</v>
      </c>
      <c r="O1575" t="b">
        <v>0</v>
      </c>
      <c r="P1575" t="s">
        <v>8290</v>
      </c>
      <c r="Q1575">
        <f t="shared" si="144"/>
        <v>2</v>
      </c>
      <c r="R1575">
        <f t="shared" si="145"/>
        <v>74.33</v>
      </c>
      <c r="S1575" t="str">
        <f t="shared" si="148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146"/>
        <v>42052.635752314818</v>
      </c>
      <c r="K1576">
        <v>1421187329</v>
      </c>
      <c r="L1576" s="9">
        <f t="shared" si="147"/>
        <v>42017.635752314818</v>
      </c>
      <c r="M1576" t="b">
        <v>0</v>
      </c>
      <c r="N1576">
        <v>6</v>
      </c>
      <c r="O1576" t="b">
        <v>0</v>
      </c>
      <c r="P1576" t="s">
        <v>8290</v>
      </c>
      <c r="Q1576">
        <f t="shared" si="144"/>
        <v>5</v>
      </c>
      <c r="R1576">
        <f t="shared" si="145"/>
        <v>84.33</v>
      </c>
      <c r="S1576" t="str">
        <f t="shared" si="148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146"/>
        <v>41829.232592592598</v>
      </c>
      <c r="K1577">
        <v>1402317296</v>
      </c>
      <c r="L1577" s="9">
        <f t="shared" si="147"/>
        <v>41799.232592592598</v>
      </c>
      <c r="M1577" t="b">
        <v>0</v>
      </c>
      <c r="N1577">
        <v>35</v>
      </c>
      <c r="O1577" t="b">
        <v>0</v>
      </c>
      <c r="P1577" t="s">
        <v>8290</v>
      </c>
      <c r="Q1577">
        <f t="shared" si="144"/>
        <v>23</v>
      </c>
      <c r="R1577">
        <f t="shared" si="145"/>
        <v>65.459999999999994</v>
      </c>
      <c r="S1577" t="str">
        <f t="shared" si="148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146"/>
        <v>42185.587592592594</v>
      </c>
      <c r="K1578">
        <v>1431810368</v>
      </c>
      <c r="L1578" s="9">
        <f t="shared" si="147"/>
        <v>42140.587592592594</v>
      </c>
      <c r="M1578" t="b">
        <v>0</v>
      </c>
      <c r="N1578">
        <v>10</v>
      </c>
      <c r="O1578" t="b">
        <v>0</v>
      </c>
      <c r="P1578" t="s">
        <v>8290</v>
      </c>
      <c r="Q1578">
        <f t="shared" si="144"/>
        <v>13</v>
      </c>
      <c r="R1578">
        <f t="shared" si="145"/>
        <v>65</v>
      </c>
      <c r="S1578" t="str">
        <f t="shared" si="148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146"/>
        <v>41114.556111111116</v>
      </c>
      <c r="K1579">
        <v>1337977248</v>
      </c>
      <c r="L1579" s="9">
        <f t="shared" si="147"/>
        <v>41054.556111111116</v>
      </c>
      <c r="M1579" t="b">
        <v>0</v>
      </c>
      <c r="N1579">
        <v>2</v>
      </c>
      <c r="O1579" t="b">
        <v>0</v>
      </c>
      <c r="P1579" t="s">
        <v>8290</v>
      </c>
      <c r="Q1579">
        <f t="shared" si="144"/>
        <v>1</v>
      </c>
      <c r="R1579">
        <f t="shared" si="145"/>
        <v>27.5</v>
      </c>
      <c r="S1579" t="str">
        <f t="shared" si="148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146"/>
        <v>40422.791666666672</v>
      </c>
      <c r="K1580">
        <v>1281317691</v>
      </c>
      <c r="L1580" s="9">
        <f t="shared" si="147"/>
        <v>40398.774201388893</v>
      </c>
      <c r="M1580" t="b">
        <v>0</v>
      </c>
      <c r="N1580">
        <v>4</v>
      </c>
      <c r="O1580" t="b">
        <v>0</v>
      </c>
      <c r="P1580" t="s">
        <v>8290</v>
      </c>
      <c r="Q1580">
        <f t="shared" si="144"/>
        <v>11</v>
      </c>
      <c r="R1580">
        <f t="shared" si="145"/>
        <v>51.25</v>
      </c>
      <c r="S1580" t="str">
        <f t="shared" si="148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146"/>
        <v>41514.704756944448</v>
      </c>
      <c r="K1581">
        <v>1374882891</v>
      </c>
      <c r="L1581" s="9">
        <f t="shared" si="147"/>
        <v>41481.704756944448</v>
      </c>
      <c r="M1581" t="b">
        <v>0</v>
      </c>
      <c r="N1581">
        <v>2</v>
      </c>
      <c r="O1581" t="b">
        <v>0</v>
      </c>
      <c r="P1581" t="s">
        <v>8290</v>
      </c>
      <c r="Q1581">
        <f t="shared" si="144"/>
        <v>1</v>
      </c>
      <c r="R1581">
        <f t="shared" si="145"/>
        <v>14</v>
      </c>
      <c r="S1581" t="str">
        <f t="shared" si="148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146"/>
        <v>41049.758402777785</v>
      </c>
      <c r="K1582">
        <v>1332378726</v>
      </c>
      <c r="L1582" s="9">
        <f t="shared" si="147"/>
        <v>40989.758402777785</v>
      </c>
      <c r="M1582" t="b">
        <v>0</v>
      </c>
      <c r="N1582">
        <v>0</v>
      </c>
      <c r="O1582" t="b">
        <v>0</v>
      </c>
      <c r="P1582" t="s">
        <v>8290</v>
      </c>
      <c r="Q1582">
        <f t="shared" si="144"/>
        <v>0</v>
      </c>
      <c r="R1582" t="e">
        <f t="shared" si="145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146"/>
        <v>42357.15729166667</v>
      </c>
      <c r="K1583">
        <v>1447757190</v>
      </c>
      <c r="L1583" s="9">
        <f t="shared" si="147"/>
        <v>42325.15729166667</v>
      </c>
      <c r="M1583" t="b">
        <v>0</v>
      </c>
      <c r="N1583">
        <v>1</v>
      </c>
      <c r="O1583" t="b">
        <v>0</v>
      </c>
      <c r="P1583" t="s">
        <v>8291</v>
      </c>
      <c r="Q1583">
        <f t="shared" si="144"/>
        <v>1</v>
      </c>
      <c r="R1583">
        <f t="shared" si="145"/>
        <v>5</v>
      </c>
      <c r="S1583" t="str">
        <f t="shared" si="148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146"/>
        <v>42303.597222222226</v>
      </c>
      <c r="K1584">
        <v>1440961053</v>
      </c>
      <c r="L1584" s="9">
        <f t="shared" si="147"/>
        <v>42246.498298611114</v>
      </c>
      <c r="M1584" t="b">
        <v>0</v>
      </c>
      <c r="N1584">
        <v>3</v>
      </c>
      <c r="O1584" t="b">
        <v>0</v>
      </c>
      <c r="P1584" t="s">
        <v>8291</v>
      </c>
      <c r="Q1584">
        <f t="shared" si="144"/>
        <v>9</v>
      </c>
      <c r="R1584">
        <f t="shared" si="145"/>
        <v>31</v>
      </c>
      <c r="S1584" t="str">
        <f t="shared" si="148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146"/>
        <v>41907.613321759265</v>
      </c>
      <c r="K1585">
        <v>1409089391</v>
      </c>
      <c r="L1585" s="9">
        <f t="shared" si="147"/>
        <v>41877.613321759265</v>
      </c>
      <c r="M1585" t="b">
        <v>0</v>
      </c>
      <c r="N1585">
        <v>1</v>
      </c>
      <c r="O1585" t="b">
        <v>0</v>
      </c>
      <c r="P1585" t="s">
        <v>8291</v>
      </c>
      <c r="Q1585">
        <f t="shared" si="144"/>
        <v>0</v>
      </c>
      <c r="R1585">
        <f t="shared" si="145"/>
        <v>15</v>
      </c>
      <c r="S1585" t="str">
        <f t="shared" si="148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146"/>
        <v>41789.357650462967</v>
      </c>
      <c r="K1586">
        <v>1400600101</v>
      </c>
      <c r="L1586" s="9">
        <f t="shared" si="147"/>
        <v>41779.357650462967</v>
      </c>
      <c r="M1586" t="b">
        <v>0</v>
      </c>
      <c r="N1586">
        <v>0</v>
      </c>
      <c r="O1586" t="b">
        <v>0</v>
      </c>
      <c r="P1586" t="s">
        <v>8291</v>
      </c>
      <c r="Q1586">
        <f t="shared" si="144"/>
        <v>0</v>
      </c>
      <c r="R1586" t="e">
        <f t="shared" si="145"/>
        <v>#DIV/0!</v>
      </c>
      <c r="S1586" t="str">
        <f t="shared" si="148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146"/>
        <v>42729.166666666664</v>
      </c>
      <c r="K1587">
        <v>1480800568</v>
      </c>
      <c r="L1587" s="9">
        <f t="shared" si="147"/>
        <v>42707.603796296295</v>
      </c>
      <c r="M1587" t="b">
        <v>0</v>
      </c>
      <c r="N1587">
        <v>12</v>
      </c>
      <c r="O1587" t="b">
        <v>0</v>
      </c>
      <c r="P1587" t="s">
        <v>8291</v>
      </c>
      <c r="Q1587">
        <f t="shared" si="144"/>
        <v>79</v>
      </c>
      <c r="R1587">
        <f t="shared" si="145"/>
        <v>131.66999999999999</v>
      </c>
      <c r="S1587" t="str">
        <f t="shared" si="148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146"/>
        <v>42098.771087962967</v>
      </c>
      <c r="K1588">
        <v>1425609022</v>
      </c>
      <c r="L1588" s="9">
        <f t="shared" si="147"/>
        <v>42068.812754629638</v>
      </c>
      <c r="M1588" t="b">
        <v>0</v>
      </c>
      <c r="N1588">
        <v>0</v>
      </c>
      <c r="O1588" t="b">
        <v>0</v>
      </c>
      <c r="P1588" t="s">
        <v>8291</v>
      </c>
      <c r="Q1588">
        <f t="shared" si="144"/>
        <v>0</v>
      </c>
      <c r="R1588" t="e">
        <f t="shared" si="145"/>
        <v>#DIV/0!</v>
      </c>
      <c r="S1588" t="str">
        <f t="shared" si="148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146"/>
        <v>41986.659317129634</v>
      </c>
      <c r="K1589">
        <v>1415918965</v>
      </c>
      <c r="L1589" s="9">
        <f t="shared" si="147"/>
        <v>41956.659317129634</v>
      </c>
      <c r="M1589" t="b">
        <v>0</v>
      </c>
      <c r="N1589">
        <v>1</v>
      </c>
      <c r="O1589" t="b">
        <v>0</v>
      </c>
      <c r="P1589" t="s">
        <v>8291</v>
      </c>
      <c r="Q1589">
        <f t="shared" si="144"/>
        <v>0</v>
      </c>
      <c r="R1589">
        <f t="shared" si="145"/>
        <v>1</v>
      </c>
      <c r="S1589" t="str">
        <f t="shared" si="148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146"/>
        <v>42035.55</v>
      </c>
      <c r="K1590">
        <v>1420091999</v>
      </c>
      <c r="L1590" s="9">
        <f t="shared" si="147"/>
        <v>42004.958321759266</v>
      </c>
      <c r="M1590" t="b">
        <v>0</v>
      </c>
      <c r="N1590">
        <v>0</v>
      </c>
      <c r="O1590" t="b">
        <v>0</v>
      </c>
      <c r="P1590" t="s">
        <v>8291</v>
      </c>
      <c r="Q1590">
        <f t="shared" si="144"/>
        <v>0</v>
      </c>
      <c r="R1590" t="e">
        <f t="shared" si="145"/>
        <v>#DIV/0!</v>
      </c>
      <c r="S1590" t="str">
        <f t="shared" si="148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146"/>
        <v>42286.693124999998</v>
      </c>
      <c r="K1591">
        <v>1441841886</v>
      </c>
      <c r="L1591" s="9">
        <f t="shared" si="147"/>
        <v>42256.693124999998</v>
      </c>
      <c r="M1591" t="b">
        <v>0</v>
      </c>
      <c r="N1591">
        <v>0</v>
      </c>
      <c r="O1591" t="b">
        <v>0</v>
      </c>
      <c r="P1591" t="s">
        <v>8291</v>
      </c>
      <c r="Q1591">
        <f t="shared" si="144"/>
        <v>0</v>
      </c>
      <c r="R1591" t="e">
        <f t="shared" si="145"/>
        <v>#DIV/0!</v>
      </c>
      <c r="S1591" t="str">
        <f t="shared" si="148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146"/>
        <v>42270.565555555557</v>
      </c>
      <c r="K1592">
        <v>1440448464</v>
      </c>
      <c r="L1592" s="9">
        <f t="shared" si="147"/>
        <v>42240.565555555557</v>
      </c>
      <c r="M1592" t="b">
        <v>0</v>
      </c>
      <c r="N1592">
        <v>2</v>
      </c>
      <c r="O1592" t="b">
        <v>0</v>
      </c>
      <c r="P1592" t="s">
        <v>8291</v>
      </c>
      <c r="Q1592">
        <f t="shared" si="144"/>
        <v>2</v>
      </c>
      <c r="R1592">
        <f t="shared" si="145"/>
        <v>510</v>
      </c>
      <c r="S1592" t="str">
        <f t="shared" si="148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146"/>
        <v>42463.392835648156</v>
      </c>
      <c r="K1593">
        <v>1457112341</v>
      </c>
      <c r="L1593" s="9">
        <f t="shared" si="147"/>
        <v>42433.434502314813</v>
      </c>
      <c r="M1593" t="b">
        <v>0</v>
      </c>
      <c r="N1593">
        <v>92</v>
      </c>
      <c r="O1593" t="b">
        <v>0</v>
      </c>
      <c r="P1593" t="s">
        <v>8291</v>
      </c>
      <c r="Q1593">
        <f t="shared" si="144"/>
        <v>29</v>
      </c>
      <c r="R1593">
        <f t="shared" si="145"/>
        <v>44.48</v>
      </c>
      <c r="S1593" t="str">
        <f t="shared" si="148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146"/>
        <v>42090.73940972222</v>
      </c>
      <c r="K1594">
        <v>1423619085</v>
      </c>
      <c r="L1594" s="9">
        <f t="shared" si="147"/>
        <v>42045.781076388892</v>
      </c>
      <c r="M1594" t="b">
        <v>0</v>
      </c>
      <c r="N1594">
        <v>0</v>
      </c>
      <c r="O1594" t="b">
        <v>0</v>
      </c>
      <c r="P1594" t="s">
        <v>8291</v>
      </c>
      <c r="Q1594">
        <f t="shared" si="144"/>
        <v>0</v>
      </c>
      <c r="R1594" t="e">
        <f t="shared" si="145"/>
        <v>#DIV/0!</v>
      </c>
      <c r="S1594" t="str">
        <f t="shared" si="148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146"/>
        <v>42063.553877314822</v>
      </c>
      <c r="K1595">
        <v>1422562655</v>
      </c>
      <c r="L1595" s="9">
        <f t="shared" si="147"/>
        <v>42033.553877314822</v>
      </c>
      <c r="M1595" t="b">
        <v>0</v>
      </c>
      <c r="N1595">
        <v>3</v>
      </c>
      <c r="O1595" t="b">
        <v>0</v>
      </c>
      <c r="P1595" t="s">
        <v>8291</v>
      </c>
      <c r="Q1595">
        <f t="shared" si="144"/>
        <v>0</v>
      </c>
      <c r="R1595">
        <f t="shared" si="145"/>
        <v>1</v>
      </c>
      <c r="S1595" t="str">
        <f t="shared" si="148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146"/>
        <v>42505.38958333333</v>
      </c>
      <c r="K1596">
        <v>1458147982</v>
      </c>
      <c r="L1596" s="9">
        <f t="shared" si="147"/>
        <v>42445.421087962961</v>
      </c>
      <c r="M1596" t="b">
        <v>0</v>
      </c>
      <c r="N1596">
        <v>10</v>
      </c>
      <c r="O1596" t="b">
        <v>0</v>
      </c>
      <c r="P1596" t="s">
        <v>8291</v>
      </c>
      <c r="Q1596">
        <f t="shared" si="144"/>
        <v>21</v>
      </c>
      <c r="R1596">
        <f t="shared" si="145"/>
        <v>20.5</v>
      </c>
      <c r="S1596" t="str">
        <f t="shared" si="148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146"/>
        <v>41808.55069444445</v>
      </c>
      <c r="K1597">
        <v>1400634728</v>
      </c>
      <c r="L1597" s="9">
        <f t="shared" si="147"/>
        <v>41779.758425925931</v>
      </c>
      <c r="M1597" t="b">
        <v>0</v>
      </c>
      <c r="N1597">
        <v>7</v>
      </c>
      <c r="O1597" t="b">
        <v>0</v>
      </c>
      <c r="P1597" t="s">
        <v>8291</v>
      </c>
      <c r="Q1597">
        <f t="shared" si="144"/>
        <v>0</v>
      </c>
      <c r="R1597">
        <f t="shared" si="145"/>
        <v>40</v>
      </c>
      <c r="S1597" t="str">
        <f t="shared" si="148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146"/>
        <v>41986.180196759262</v>
      </c>
      <c r="K1598">
        <v>1414577969</v>
      </c>
      <c r="L1598" s="9">
        <f t="shared" si="147"/>
        <v>41941.138530092598</v>
      </c>
      <c r="M1598" t="b">
        <v>0</v>
      </c>
      <c r="N1598">
        <v>3</v>
      </c>
      <c r="O1598" t="b">
        <v>0</v>
      </c>
      <c r="P1598" t="s">
        <v>8291</v>
      </c>
      <c r="Q1598">
        <f t="shared" si="144"/>
        <v>2</v>
      </c>
      <c r="R1598">
        <f t="shared" si="145"/>
        <v>25</v>
      </c>
      <c r="S1598" t="str">
        <f t="shared" si="148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146"/>
        <v>42633.062465277784</v>
      </c>
      <c r="K1599">
        <v>1471768197</v>
      </c>
      <c r="L1599" s="9">
        <f t="shared" si="147"/>
        <v>42603.062465277784</v>
      </c>
      <c r="M1599" t="b">
        <v>0</v>
      </c>
      <c r="N1599">
        <v>0</v>
      </c>
      <c r="O1599" t="b">
        <v>0</v>
      </c>
      <c r="P1599" t="s">
        <v>8291</v>
      </c>
      <c r="Q1599">
        <f t="shared" si="144"/>
        <v>0</v>
      </c>
      <c r="R1599" t="e">
        <f t="shared" si="145"/>
        <v>#DIV/0!</v>
      </c>
      <c r="S1599" t="str">
        <f t="shared" si="148"/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146"/>
        <v>42211.3756712963</v>
      </c>
      <c r="K1600">
        <v>1432742458</v>
      </c>
      <c r="L1600" s="9">
        <f t="shared" si="147"/>
        <v>42151.3756712963</v>
      </c>
      <c r="M1600" t="b">
        <v>0</v>
      </c>
      <c r="N1600">
        <v>1</v>
      </c>
      <c r="O1600" t="b">
        <v>0</v>
      </c>
      <c r="P1600" t="s">
        <v>8291</v>
      </c>
      <c r="Q1600">
        <f t="shared" si="144"/>
        <v>0</v>
      </c>
      <c r="R1600">
        <f t="shared" si="145"/>
        <v>1</v>
      </c>
      <c r="S1600" t="str">
        <f t="shared" si="148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146"/>
        <v>42468.205740740748</v>
      </c>
      <c r="K1601">
        <v>1457528176</v>
      </c>
      <c r="L1601" s="9">
        <f t="shared" si="147"/>
        <v>42438.247407407405</v>
      </c>
      <c r="M1601" t="b">
        <v>0</v>
      </c>
      <c r="N1601">
        <v>0</v>
      </c>
      <c r="O1601" t="b">
        <v>0</v>
      </c>
      <c r="P1601" t="s">
        <v>8291</v>
      </c>
      <c r="Q1601">
        <f t="shared" si="144"/>
        <v>0</v>
      </c>
      <c r="R1601" t="e">
        <f t="shared" si="145"/>
        <v>#DIV/0!</v>
      </c>
      <c r="S1601" t="str">
        <f t="shared" si="148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146"/>
        <v>41834.924305555556</v>
      </c>
      <c r="K1602">
        <v>1401585752</v>
      </c>
      <c r="L1602" s="9">
        <f t="shared" si="147"/>
        <v>41790.765648148154</v>
      </c>
      <c r="M1602" t="b">
        <v>0</v>
      </c>
      <c r="N1602">
        <v>9</v>
      </c>
      <c r="O1602" t="b">
        <v>0</v>
      </c>
      <c r="P1602" t="s">
        <v>8291</v>
      </c>
      <c r="Q1602">
        <f t="shared" ref="Q1602:Q1665" si="150">ROUND((E1602/D1602*100),0)</f>
        <v>7</v>
      </c>
      <c r="R1602">
        <f t="shared" ref="R1602:R1665" si="151">ROUND(E1602/N1602,2)</f>
        <v>40.78</v>
      </c>
      <c r="S1602" t="str">
        <f t="shared" si="148"/>
        <v>photography</v>
      </c>
      <c r="T1602" t="str">
        <f t="shared" si="14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152">(((I1603/60)/60)/24)+DATE(1970,1,1)+(-7/24)</f>
        <v>40667.801307870373</v>
      </c>
      <c r="K1603">
        <v>1301969633</v>
      </c>
      <c r="L1603" s="9">
        <f t="shared" ref="L1603:L1666" si="153">(((K1603/60)/60)/24)+DATE(1970,1,1)+(-7/24)</f>
        <v>40637.801307870373</v>
      </c>
      <c r="M1603" t="b">
        <v>0</v>
      </c>
      <c r="N1603">
        <v>56</v>
      </c>
      <c r="O1603" t="b">
        <v>1</v>
      </c>
      <c r="P1603" t="s">
        <v>8276</v>
      </c>
      <c r="Q1603">
        <f t="shared" si="150"/>
        <v>108</v>
      </c>
      <c r="R1603">
        <f t="shared" si="151"/>
        <v>48.33</v>
      </c>
      <c r="S1603" t="str">
        <f t="shared" ref="S1603:S1666" si="154">LEFT(P1603,SEARCH("/",P1603,1)-1)</f>
        <v>music</v>
      </c>
      <c r="T1603" t="str">
        <f t="shared" ref="T1603:T1666" si="155">RIGHT(P1603,LEN(P1603)-SEARCH("/",P1603,1))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52"/>
        <v>40830.666666666672</v>
      </c>
      <c r="K1604">
        <v>1314947317</v>
      </c>
      <c r="L1604" s="9">
        <f t="shared" si="153"/>
        <v>40788.005983796298</v>
      </c>
      <c r="M1604" t="b">
        <v>0</v>
      </c>
      <c r="N1604">
        <v>32</v>
      </c>
      <c r="O1604" t="b">
        <v>1</v>
      </c>
      <c r="P1604" t="s">
        <v>8276</v>
      </c>
      <c r="Q1604">
        <f t="shared" si="150"/>
        <v>100</v>
      </c>
      <c r="R1604">
        <f t="shared" si="151"/>
        <v>46.95</v>
      </c>
      <c r="S1604" t="str">
        <f t="shared" si="154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52"/>
        <v>40935.877997685187</v>
      </c>
      <c r="K1605">
        <v>1322539459</v>
      </c>
      <c r="L1605" s="9">
        <f t="shared" si="153"/>
        <v>40875.877997685187</v>
      </c>
      <c r="M1605" t="b">
        <v>0</v>
      </c>
      <c r="N1605">
        <v>30</v>
      </c>
      <c r="O1605" t="b">
        <v>1</v>
      </c>
      <c r="P1605" t="s">
        <v>8276</v>
      </c>
      <c r="Q1605">
        <f t="shared" si="150"/>
        <v>100</v>
      </c>
      <c r="R1605">
        <f t="shared" si="151"/>
        <v>66.69</v>
      </c>
      <c r="S1605" t="str">
        <f t="shared" si="154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52"/>
        <v>40985.511979166666</v>
      </c>
      <c r="K1606">
        <v>1328559435</v>
      </c>
      <c r="L1606" s="9">
        <f t="shared" si="153"/>
        <v>40945.553645833337</v>
      </c>
      <c r="M1606" t="b">
        <v>0</v>
      </c>
      <c r="N1606">
        <v>70</v>
      </c>
      <c r="O1606" t="b">
        <v>1</v>
      </c>
      <c r="P1606" t="s">
        <v>8276</v>
      </c>
      <c r="Q1606">
        <f t="shared" si="150"/>
        <v>122</v>
      </c>
      <c r="R1606">
        <f t="shared" si="151"/>
        <v>48.84</v>
      </c>
      <c r="S1606" t="str">
        <f t="shared" si="154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52"/>
        <v>40756</v>
      </c>
      <c r="K1607">
        <v>1311380313</v>
      </c>
      <c r="L1607" s="9">
        <f t="shared" si="153"/>
        <v>40746.721215277779</v>
      </c>
      <c r="M1607" t="b">
        <v>0</v>
      </c>
      <c r="N1607">
        <v>44</v>
      </c>
      <c r="O1607" t="b">
        <v>1</v>
      </c>
      <c r="P1607" t="s">
        <v>8276</v>
      </c>
      <c r="Q1607">
        <f t="shared" si="150"/>
        <v>101</v>
      </c>
      <c r="R1607">
        <f t="shared" si="151"/>
        <v>137.31</v>
      </c>
      <c r="S1607" t="str">
        <f t="shared" si="154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52"/>
        <v>40625.778217592597</v>
      </c>
      <c r="K1608">
        <v>1293158438</v>
      </c>
      <c r="L1608" s="9">
        <f t="shared" si="153"/>
        <v>40535.819884259261</v>
      </c>
      <c r="M1608" t="b">
        <v>0</v>
      </c>
      <c r="N1608">
        <v>92</v>
      </c>
      <c r="O1608" t="b">
        <v>1</v>
      </c>
      <c r="P1608" t="s">
        <v>8276</v>
      </c>
      <c r="Q1608">
        <f t="shared" si="150"/>
        <v>101</v>
      </c>
      <c r="R1608">
        <f t="shared" si="151"/>
        <v>87.83</v>
      </c>
      <c r="S1608" t="str">
        <f t="shared" si="154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52"/>
        <v>41074.516793981486</v>
      </c>
      <c r="K1609">
        <v>1337887451</v>
      </c>
      <c r="L1609" s="9">
        <f t="shared" si="153"/>
        <v>41053.516793981486</v>
      </c>
      <c r="M1609" t="b">
        <v>0</v>
      </c>
      <c r="N1609">
        <v>205</v>
      </c>
      <c r="O1609" t="b">
        <v>1</v>
      </c>
      <c r="P1609" t="s">
        <v>8276</v>
      </c>
      <c r="Q1609">
        <f t="shared" si="150"/>
        <v>145</v>
      </c>
      <c r="R1609">
        <f t="shared" si="151"/>
        <v>70.790000000000006</v>
      </c>
      <c r="S1609" t="str">
        <f t="shared" si="154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52"/>
        <v>41639.934722222228</v>
      </c>
      <c r="K1610">
        <v>1385754986</v>
      </c>
      <c r="L1610" s="9">
        <f t="shared" si="153"/>
        <v>41607.539189814815</v>
      </c>
      <c r="M1610" t="b">
        <v>0</v>
      </c>
      <c r="N1610">
        <v>23</v>
      </c>
      <c r="O1610" t="b">
        <v>1</v>
      </c>
      <c r="P1610" t="s">
        <v>8276</v>
      </c>
      <c r="Q1610">
        <f t="shared" si="150"/>
        <v>101</v>
      </c>
      <c r="R1610">
        <f t="shared" si="151"/>
        <v>52.83</v>
      </c>
      <c r="S1610" t="str">
        <f t="shared" si="154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52"/>
        <v>40849.041666666672</v>
      </c>
      <c r="K1611">
        <v>1315612909</v>
      </c>
      <c r="L1611" s="9">
        <f t="shared" si="153"/>
        <v>40795.709594907406</v>
      </c>
      <c r="M1611" t="b">
        <v>0</v>
      </c>
      <c r="N1611">
        <v>4</v>
      </c>
      <c r="O1611" t="b">
        <v>1</v>
      </c>
      <c r="P1611" t="s">
        <v>8276</v>
      </c>
      <c r="Q1611">
        <f t="shared" si="150"/>
        <v>118</v>
      </c>
      <c r="R1611">
        <f t="shared" si="151"/>
        <v>443.75</v>
      </c>
      <c r="S1611" t="str">
        <f t="shared" si="154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52"/>
        <v>41258.633217592593</v>
      </c>
      <c r="K1612">
        <v>1353017510</v>
      </c>
      <c r="L1612" s="9">
        <f t="shared" si="153"/>
        <v>41228.633217592593</v>
      </c>
      <c r="M1612" t="b">
        <v>0</v>
      </c>
      <c r="N1612">
        <v>112</v>
      </c>
      <c r="O1612" t="b">
        <v>1</v>
      </c>
      <c r="P1612" t="s">
        <v>8276</v>
      </c>
      <c r="Q1612">
        <f t="shared" si="150"/>
        <v>272</v>
      </c>
      <c r="R1612">
        <f t="shared" si="151"/>
        <v>48.54</v>
      </c>
      <c r="S1612" t="str">
        <f t="shared" si="154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52"/>
        <v>41429.708703703705</v>
      </c>
      <c r="K1613">
        <v>1368576032</v>
      </c>
      <c r="L1613" s="9">
        <f t="shared" si="153"/>
        <v>41408.708703703705</v>
      </c>
      <c r="M1613" t="b">
        <v>0</v>
      </c>
      <c r="N1613">
        <v>27</v>
      </c>
      <c r="O1613" t="b">
        <v>1</v>
      </c>
      <c r="P1613" t="s">
        <v>8276</v>
      </c>
      <c r="Q1613">
        <f t="shared" si="150"/>
        <v>125</v>
      </c>
      <c r="R1613">
        <f t="shared" si="151"/>
        <v>37.07</v>
      </c>
      <c r="S1613" t="str">
        <f t="shared" si="154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52"/>
        <v>41276.583148148151</v>
      </c>
      <c r="K1614">
        <v>1354568384</v>
      </c>
      <c r="L1614" s="9">
        <f t="shared" si="153"/>
        <v>41246.583148148151</v>
      </c>
      <c r="M1614" t="b">
        <v>0</v>
      </c>
      <c r="N1614">
        <v>11</v>
      </c>
      <c r="O1614" t="b">
        <v>1</v>
      </c>
      <c r="P1614" t="s">
        <v>8276</v>
      </c>
      <c r="Q1614">
        <f t="shared" si="150"/>
        <v>110</v>
      </c>
      <c r="R1614">
        <f t="shared" si="151"/>
        <v>50</v>
      </c>
      <c r="S1614" t="str">
        <f t="shared" si="154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52"/>
        <v>41111.777800925927</v>
      </c>
      <c r="K1615">
        <v>1340329202</v>
      </c>
      <c r="L1615" s="9">
        <f t="shared" si="153"/>
        <v>41081.777800925927</v>
      </c>
      <c r="M1615" t="b">
        <v>0</v>
      </c>
      <c r="N1615">
        <v>26</v>
      </c>
      <c r="O1615" t="b">
        <v>1</v>
      </c>
      <c r="P1615" t="s">
        <v>8276</v>
      </c>
      <c r="Q1615">
        <f t="shared" si="150"/>
        <v>102</v>
      </c>
      <c r="R1615">
        <f t="shared" si="151"/>
        <v>39.04</v>
      </c>
      <c r="S1615" t="str">
        <f t="shared" si="154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52"/>
        <v>41854.416666666672</v>
      </c>
      <c r="K1616">
        <v>1401924769</v>
      </c>
      <c r="L1616" s="9">
        <f t="shared" si="153"/>
        <v>41794.689456018517</v>
      </c>
      <c r="M1616" t="b">
        <v>0</v>
      </c>
      <c r="N1616">
        <v>77</v>
      </c>
      <c r="O1616" t="b">
        <v>1</v>
      </c>
      <c r="P1616" t="s">
        <v>8276</v>
      </c>
      <c r="Q1616">
        <f t="shared" si="150"/>
        <v>103</v>
      </c>
      <c r="R1616">
        <f t="shared" si="151"/>
        <v>66.69</v>
      </c>
      <c r="S1616" t="str">
        <f t="shared" si="154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52"/>
        <v>40889.800879629634</v>
      </c>
      <c r="K1617">
        <v>1319850796</v>
      </c>
      <c r="L1617" s="9">
        <f t="shared" si="153"/>
        <v>40844.759212962963</v>
      </c>
      <c r="M1617" t="b">
        <v>0</v>
      </c>
      <c r="N1617">
        <v>136</v>
      </c>
      <c r="O1617" t="b">
        <v>1</v>
      </c>
      <c r="P1617" t="s">
        <v>8276</v>
      </c>
      <c r="Q1617">
        <f t="shared" si="150"/>
        <v>114</v>
      </c>
      <c r="R1617">
        <f t="shared" si="151"/>
        <v>67.13</v>
      </c>
      <c r="S1617" t="str">
        <f t="shared" si="154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52"/>
        <v>41235.625</v>
      </c>
      <c r="K1618">
        <v>1350061821</v>
      </c>
      <c r="L1618" s="9">
        <f t="shared" si="153"/>
        <v>41194.423854166671</v>
      </c>
      <c r="M1618" t="b">
        <v>0</v>
      </c>
      <c r="N1618">
        <v>157</v>
      </c>
      <c r="O1618" t="b">
        <v>1</v>
      </c>
      <c r="P1618" t="s">
        <v>8276</v>
      </c>
      <c r="Q1618">
        <f t="shared" si="150"/>
        <v>104</v>
      </c>
      <c r="R1618">
        <f t="shared" si="151"/>
        <v>66.37</v>
      </c>
      <c r="S1618" t="str">
        <f t="shared" si="154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52"/>
        <v>41579.5</v>
      </c>
      <c r="K1619">
        <v>1380470188</v>
      </c>
      <c r="L1619" s="9">
        <f t="shared" si="153"/>
        <v>41546.372546296298</v>
      </c>
      <c r="M1619" t="b">
        <v>0</v>
      </c>
      <c r="N1619">
        <v>158</v>
      </c>
      <c r="O1619" t="b">
        <v>1</v>
      </c>
      <c r="P1619" t="s">
        <v>8276</v>
      </c>
      <c r="Q1619">
        <f t="shared" si="150"/>
        <v>146</v>
      </c>
      <c r="R1619">
        <f t="shared" si="151"/>
        <v>64.62</v>
      </c>
      <c r="S1619" t="str">
        <f t="shared" si="154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52"/>
        <v>41341.362673611111</v>
      </c>
      <c r="K1620">
        <v>1359301335</v>
      </c>
      <c r="L1620" s="9">
        <f t="shared" si="153"/>
        <v>41301.362673611111</v>
      </c>
      <c r="M1620" t="b">
        <v>0</v>
      </c>
      <c r="N1620">
        <v>27</v>
      </c>
      <c r="O1620" t="b">
        <v>1</v>
      </c>
      <c r="P1620" t="s">
        <v>8276</v>
      </c>
      <c r="Q1620">
        <f t="shared" si="150"/>
        <v>105</v>
      </c>
      <c r="R1620">
        <f t="shared" si="151"/>
        <v>58.37</v>
      </c>
      <c r="S1620" t="str">
        <f t="shared" si="154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52"/>
        <v>41896.894513888896</v>
      </c>
      <c r="K1621">
        <v>1408940886</v>
      </c>
      <c r="L1621" s="9">
        <f t="shared" si="153"/>
        <v>41875.894513888896</v>
      </c>
      <c r="M1621" t="b">
        <v>0</v>
      </c>
      <c r="N1621">
        <v>23</v>
      </c>
      <c r="O1621" t="b">
        <v>1</v>
      </c>
      <c r="P1621" t="s">
        <v>8276</v>
      </c>
      <c r="Q1621">
        <f t="shared" si="150"/>
        <v>133</v>
      </c>
      <c r="R1621">
        <f t="shared" si="151"/>
        <v>86.96</v>
      </c>
      <c r="S1621" t="str">
        <f t="shared" si="154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52"/>
        <v>41328.04791666667</v>
      </c>
      <c r="K1622">
        <v>1361002140</v>
      </c>
      <c r="L1622" s="9">
        <f t="shared" si="153"/>
        <v>41321.04791666667</v>
      </c>
      <c r="M1622" t="b">
        <v>0</v>
      </c>
      <c r="N1622">
        <v>17</v>
      </c>
      <c r="O1622" t="b">
        <v>1</v>
      </c>
      <c r="P1622" t="s">
        <v>8276</v>
      </c>
      <c r="Q1622">
        <f t="shared" si="150"/>
        <v>113</v>
      </c>
      <c r="R1622">
        <f t="shared" si="151"/>
        <v>66.47</v>
      </c>
      <c r="S1622" t="str">
        <f t="shared" si="154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52"/>
        <v>41056.874305555561</v>
      </c>
      <c r="K1623">
        <v>1333550015</v>
      </c>
      <c r="L1623" s="9">
        <f t="shared" si="153"/>
        <v>41003.314988425926</v>
      </c>
      <c r="M1623" t="b">
        <v>0</v>
      </c>
      <c r="N1623">
        <v>37</v>
      </c>
      <c r="O1623" t="b">
        <v>1</v>
      </c>
      <c r="P1623" t="s">
        <v>8276</v>
      </c>
      <c r="Q1623">
        <f t="shared" si="150"/>
        <v>121</v>
      </c>
      <c r="R1623">
        <f t="shared" si="151"/>
        <v>163.78</v>
      </c>
      <c r="S1623" t="str">
        <f t="shared" si="154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52"/>
        <v>41990.040972222225</v>
      </c>
      <c r="K1624">
        <v>1415343874</v>
      </c>
      <c r="L1624" s="9">
        <f t="shared" si="153"/>
        <v>41950.003171296295</v>
      </c>
      <c r="M1624" t="b">
        <v>0</v>
      </c>
      <c r="N1624">
        <v>65</v>
      </c>
      <c r="O1624" t="b">
        <v>1</v>
      </c>
      <c r="P1624" t="s">
        <v>8276</v>
      </c>
      <c r="Q1624">
        <f t="shared" si="150"/>
        <v>102</v>
      </c>
      <c r="R1624">
        <f t="shared" si="151"/>
        <v>107.98</v>
      </c>
      <c r="S1624" t="str">
        <f t="shared" si="154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52"/>
        <v>41513.396863425929</v>
      </c>
      <c r="K1625">
        <v>1372437089</v>
      </c>
      <c r="L1625" s="9">
        <f t="shared" si="153"/>
        <v>41453.396863425929</v>
      </c>
      <c r="M1625" t="b">
        <v>0</v>
      </c>
      <c r="N1625">
        <v>18</v>
      </c>
      <c r="O1625" t="b">
        <v>1</v>
      </c>
      <c r="P1625" t="s">
        <v>8276</v>
      </c>
      <c r="Q1625">
        <f t="shared" si="150"/>
        <v>101</v>
      </c>
      <c r="R1625">
        <f t="shared" si="151"/>
        <v>42.11</v>
      </c>
      <c r="S1625" t="str">
        <f t="shared" si="154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52"/>
        <v>41283.075636574074</v>
      </c>
      <c r="K1626">
        <v>1354265335</v>
      </c>
      <c r="L1626" s="9">
        <f t="shared" si="153"/>
        <v>41243.075636574074</v>
      </c>
      <c r="M1626" t="b">
        <v>0</v>
      </c>
      <c r="N1626">
        <v>25</v>
      </c>
      <c r="O1626" t="b">
        <v>1</v>
      </c>
      <c r="P1626" t="s">
        <v>8276</v>
      </c>
      <c r="Q1626">
        <f t="shared" si="150"/>
        <v>118</v>
      </c>
      <c r="R1626">
        <f t="shared" si="151"/>
        <v>47.2</v>
      </c>
      <c r="S1626" t="str">
        <f t="shared" si="154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52"/>
        <v>41163.40802083334</v>
      </c>
      <c r="K1627">
        <v>1344962853</v>
      </c>
      <c r="L1627" s="9">
        <f t="shared" si="153"/>
        <v>41135.40802083334</v>
      </c>
      <c r="M1627" t="b">
        <v>0</v>
      </c>
      <c r="N1627">
        <v>104</v>
      </c>
      <c r="O1627" t="b">
        <v>1</v>
      </c>
      <c r="P1627" t="s">
        <v>8276</v>
      </c>
      <c r="Q1627">
        <f t="shared" si="150"/>
        <v>155</v>
      </c>
      <c r="R1627">
        <f t="shared" si="151"/>
        <v>112.02</v>
      </c>
      <c r="S1627" t="str">
        <f t="shared" si="154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52"/>
        <v>41609.597997685189</v>
      </c>
      <c r="K1628">
        <v>1383337267</v>
      </c>
      <c r="L1628" s="9">
        <f t="shared" si="153"/>
        <v>41579.556331018524</v>
      </c>
      <c r="M1628" t="b">
        <v>0</v>
      </c>
      <c r="N1628">
        <v>108</v>
      </c>
      <c r="O1628" t="b">
        <v>1</v>
      </c>
      <c r="P1628" t="s">
        <v>8276</v>
      </c>
      <c r="Q1628">
        <f t="shared" si="150"/>
        <v>101</v>
      </c>
      <c r="R1628">
        <f t="shared" si="151"/>
        <v>74.95</v>
      </c>
      <c r="S1628" t="str">
        <f t="shared" si="154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52"/>
        <v>41238.915972222225</v>
      </c>
      <c r="K1629">
        <v>1351011489</v>
      </c>
      <c r="L1629" s="9">
        <f t="shared" si="153"/>
        <v>41205.415381944447</v>
      </c>
      <c r="M1629" t="b">
        <v>0</v>
      </c>
      <c r="N1629">
        <v>38</v>
      </c>
      <c r="O1629" t="b">
        <v>1</v>
      </c>
      <c r="P1629" t="s">
        <v>8276</v>
      </c>
      <c r="Q1629">
        <f t="shared" si="150"/>
        <v>117</v>
      </c>
      <c r="R1629">
        <f t="shared" si="151"/>
        <v>61.58</v>
      </c>
      <c r="S1629" t="str">
        <f t="shared" si="154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52"/>
        <v>41807.445393518523</v>
      </c>
      <c r="K1630">
        <v>1400175682</v>
      </c>
      <c r="L1630" s="9">
        <f t="shared" si="153"/>
        <v>41774.445393518523</v>
      </c>
      <c r="M1630" t="b">
        <v>0</v>
      </c>
      <c r="N1630">
        <v>88</v>
      </c>
      <c r="O1630" t="b">
        <v>1</v>
      </c>
      <c r="P1630" t="s">
        <v>8276</v>
      </c>
      <c r="Q1630">
        <f t="shared" si="150"/>
        <v>101</v>
      </c>
      <c r="R1630">
        <f t="shared" si="151"/>
        <v>45.88</v>
      </c>
      <c r="S1630" t="str">
        <f t="shared" si="154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52"/>
        <v>41690.575613425928</v>
      </c>
      <c r="K1631">
        <v>1389041333</v>
      </c>
      <c r="L1631" s="9">
        <f t="shared" si="153"/>
        <v>41645.575613425928</v>
      </c>
      <c r="M1631" t="b">
        <v>0</v>
      </c>
      <c r="N1631">
        <v>82</v>
      </c>
      <c r="O1631" t="b">
        <v>1</v>
      </c>
      <c r="P1631" t="s">
        <v>8276</v>
      </c>
      <c r="Q1631">
        <f t="shared" si="150"/>
        <v>104</v>
      </c>
      <c r="R1631">
        <f t="shared" si="151"/>
        <v>75.849999999999994</v>
      </c>
      <c r="S1631" t="str">
        <f t="shared" si="154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52"/>
        <v>40969.999305555561</v>
      </c>
      <c r="K1632">
        <v>1328040375</v>
      </c>
      <c r="L1632" s="9">
        <f t="shared" si="153"/>
        <v>40939.546006944445</v>
      </c>
      <c r="M1632" t="b">
        <v>0</v>
      </c>
      <c r="N1632">
        <v>126</v>
      </c>
      <c r="O1632" t="b">
        <v>1</v>
      </c>
      <c r="P1632" t="s">
        <v>8276</v>
      </c>
      <c r="Q1632">
        <f t="shared" si="150"/>
        <v>265</v>
      </c>
      <c r="R1632">
        <f t="shared" si="151"/>
        <v>84.21</v>
      </c>
      <c r="S1632" t="str">
        <f t="shared" si="154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52"/>
        <v>41194.567835648151</v>
      </c>
      <c r="K1633">
        <v>1347482261</v>
      </c>
      <c r="L1633" s="9">
        <f t="shared" si="153"/>
        <v>41164.567835648151</v>
      </c>
      <c r="M1633" t="b">
        <v>0</v>
      </c>
      <c r="N1633">
        <v>133</v>
      </c>
      <c r="O1633" t="b">
        <v>1</v>
      </c>
      <c r="P1633" t="s">
        <v>8276</v>
      </c>
      <c r="Q1633">
        <f t="shared" si="150"/>
        <v>156</v>
      </c>
      <c r="R1633">
        <f t="shared" si="151"/>
        <v>117.23</v>
      </c>
      <c r="S1633" t="str">
        <f t="shared" si="154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52"/>
        <v>40810.04923611111</v>
      </c>
      <c r="K1634">
        <v>1311667854</v>
      </c>
      <c r="L1634" s="9">
        <f t="shared" si="153"/>
        <v>40750.04923611111</v>
      </c>
      <c r="M1634" t="b">
        <v>0</v>
      </c>
      <c r="N1634">
        <v>47</v>
      </c>
      <c r="O1634" t="b">
        <v>1</v>
      </c>
      <c r="P1634" t="s">
        <v>8276</v>
      </c>
      <c r="Q1634">
        <f t="shared" si="150"/>
        <v>102</v>
      </c>
      <c r="R1634">
        <f t="shared" si="151"/>
        <v>86.49</v>
      </c>
      <c r="S1634" t="str">
        <f t="shared" si="154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52"/>
        <v>40923.916666666672</v>
      </c>
      <c r="K1635">
        <v>1324329156</v>
      </c>
      <c r="L1635" s="9">
        <f t="shared" si="153"/>
        <v>40896.592083333337</v>
      </c>
      <c r="M1635" t="b">
        <v>0</v>
      </c>
      <c r="N1635">
        <v>58</v>
      </c>
      <c r="O1635" t="b">
        <v>1</v>
      </c>
      <c r="P1635" t="s">
        <v>8276</v>
      </c>
      <c r="Q1635">
        <f t="shared" si="150"/>
        <v>100</v>
      </c>
      <c r="R1635">
        <f t="shared" si="151"/>
        <v>172.41</v>
      </c>
      <c r="S1635" t="str">
        <f t="shared" si="154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52"/>
        <v>40695.957638888889</v>
      </c>
      <c r="K1636">
        <v>1303706001</v>
      </c>
      <c r="L1636" s="9">
        <f t="shared" si="153"/>
        <v>40657.898159722223</v>
      </c>
      <c r="M1636" t="b">
        <v>0</v>
      </c>
      <c r="N1636">
        <v>32</v>
      </c>
      <c r="O1636" t="b">
        <v>1</v>
      </c>
      <c r="P1636" t="s">
        <v>8276</v>
      </c>
      <c r="Q1636">
        <f t="shared" si="150"/>
        <v>101</v>
      </c>
      <c r="R1636">
        <f t="shared" si="151"/>
        <v>62.81</v>
      </c>
      <c r="S1636" t="str">
        <f t="shared" si="154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52"/>
        <v>42562.577094907414</v>
      </c>
      <c r="K1637">
        <v>1463086261</v>
      </c>
      <c r="L1637" s="9">
        <f t="shared" si="153"/>
        <v>42502.577094907414</v>
      </c>
      <c r="M1637" t="b">
        <v>0</v>
      </c>
      <c r="N1637">
        <v>37</v>
      </c>
      <c r="O1637" t="b">
        <v>1</v>
      </c>
      <c r="P1637" t="s">
        <v>8276</v>
      </c>
      <c r="Q1637">
        <f t="shared" si="150"/>
        <v>125</v>
      </c>
      <c r="R1637">
        <f t="shared" si="151"/>
        <v>67.73</v>
      </c>
      <c r="S1637" t="str">
        <f t="shared" si="154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52"/>
        <v>40705.875</v>
      </c>
      <c r="K1638">
        <v>1304129088</v>
      </c>
      <c r="L1638" s="9">
        <f t="shared" si="153"/>
        <v>40662.795000000006</v>
      </c>
      <c r="M1638" t="b">
        <v>0</v>
      </c>
      <c r="N1638">
        <v>87</v>
      </c>
      <c r="O1638" t="b">
        <v>1</v>
      </c>
      <c r="P1638" t="s">
        <v>8276</v>
      </c>
      <c r="Q1638">
        <f t="shared" si="150"/>
        <v>104</v>
      </c>
      <c r="R1638">
        <f t="shared" si="151"/>
        <v>53.56</v>
      </c>
      <c r="S1638" t="str">
        <f t="shared" si="154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52"/>
        <v>40178.693750000006</v>
      </c>
      <c r="K1639">
        <v>1257444140</v>
      </c>
      <c r="L1639" s="9">
        <f t="shared" si="153"/>
        <v>40122.459953703707</v>
      </c>
      <c r="M1639" t="b">
        <v>0</v>
      </c>
      <c r="N1639">
        <v>15</v>
      </c>
      <c r="O1639" t="b">
        <v>1</v>
      </c>
      <c r="P1639" t="s">
        <v>8276</v>
      </c>
      <c r="Q1639">
        <f t="shared" si="150"/>
        <v>104</v>
      </c>
      <c r="R1639">
        <f t="shared" si="151"/>
        <v>34.6</v>
      </c>
      <c r="S1639" t="str">
        <f t="shared" si="154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52"/>
        <v>41333.600694444445</v>
      </c>
      <c r="K1640">
        <v>1358180968</v>
      </c>
      <c r="L1640" s="9">
        <f t="shared" si="153"/>
        <v>41288.395462962966</v>
      </c>
      <c r="M1640" t="b">
        <v>0</v>
      </c>
      <c r="N1640">
        <v>27</v>
      </c>
      <c r="O1640" t="b">
        <v>1</v>
      </c>
      <c r="P1640" t="s">
        <v>8276</v>
      </c>
      <c r="Q1640">
        <f t="shared" si="150"/>
        <v>105</v>
      </c>
      <c r="R1640">
        <f t="shared" si="151"/>
        <v>38.89</v>
      </c>
      <c r="S1640" t="str">
        <f t="shared" si="154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52"/>
        <v>40971.360706018524</v>
      </c>
      <c r="K1641">
        <v>1328197165</v>
      </c>
      <c r="L1641" s="9">
        <f t="shared" si="153"/>
        <v>40941.360706018524</v>
      </c>
      <c r="M1641" t="b">
        <v>0</v>
      </c>
      <c r="N1641">
        <v>19</v>
      </c>
      <c r="O1641" t="b">
        <v>1</v>
      </c>
      <c r="P1641" t="s">
        <v>8276</v>
      </c>
      <c r="Q1641">
        <f t="shared" si="150"/>
        <v>100</v>
      </c>
      <c r="R1641">
        <f t="shared" si="151"/>
        <v>94.74</v>
      </c>
      <c r="S1641" t="str">
        <f t="shared" si="154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52"/>
        <v>40392.790972222225</v>
      </c>
      <c r="K1642">
        <v>1279603955</v>
      </c>
      <c r="L1642" s="9">
        <f t="shared" si="153"/>
        <v>40378.939293981486</v>
      </c>
      <c r="M1642" t="b">
        <v>0</v>
      </c>
      <c r="N1642">
        <v>17</v>
      </c>
      <c r="O1642" t="b">
        <v>1</v>
      </c>
      <c r="P1642" t="s">
        <v>8276</v>
      </c>
      <c r="Q1642">
        <f t="shared" si="150"/>
        <v>170</v>
      </c>
      <c r="R1642">
        <f t="shared" si="151"/>
        <v>39.97</v>
      </c>
      <c r="S1642" t="str">
        <f t="shared" si="154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52"/>
        <v>41992.304907407415</v>
      </c>
      <c r="K1643">
        <v>1416406744</v>
      </c>
      <c r="L1643" s="9">
        <f t="shared" si="153"/>
        <v>41962.304907407415</v>
      </c>
      <c r="M1643" t="b">
        <v>0</v>
      </c>
      <c r="N1643">
        <v>26</v>
      </c>
      <c r="O1643" t="b">
        <v>1</v>
      </c>
      <c r="P1643" t="s">
        <v>8292</v>
      </c>
      <c r="Q1643">
        <f t="shared" si="150"/>
        <v>101</v>
      </c>
      <c r="R1643">
        <f t="shared" si="151"/>
        <v>97.5</v>
      </c>
      <c r="S1643" t="str">
        <f t="shared" si="154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52"/>
        <v>40707.732951388891</v>
      </c>
      <c r="K1644">
        <v>1306283727</v>
      </c>
      <c r="L1644" s="9">
        <f t="shared" si="153"/>
        <v>40687.732951388891</v>
      </c>
      <c r="M1644" t="b">
        <v>0</v>
      </c>
      <c r="N1644">
        <v>28</v>
      </c>
      <c r="O1644" t="b">
        <v>1</v>
      </c>
      <c r="P1644" t="s">
        <v>8292</v>
      </c>
      <c r="Q1644">
        <f t="shared" si="150"/>
        <v>100</v>
      </c>
      <c r="R1644">
        <f t="shared" si="151"/>
        <v>42.86</v>
      </c>
      <c r="S1644" t="str">
        <f t="shared" si="154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52"/>
        <v>41176.532546296301</v>
      </c>
      <c r="K1645">
        <v>1345924012</v>
      </c>
      <c r="L1645" s="9">
        <f t="shared" si="153"/>
        <v>41146.532546296301</v>
      </c>
      <c r="M1645" t="b">
        <v>0</v>
      </c>
      <c r="N1645">
        <v>37</v>
      </c>
      <c r="O1645" t="b">
        <v>1</v>
      </c>
      <c r="P1645" t="s">
        <v>8292</v>
      </c>
      <c r="Q1645">
        <f t="shared" si="150"/>
        <v>125</v>
      </c>
      <c r="R1645">
        <f t="shared" si="151"/>
        <v>168.51</v>
      </c>
      <c r="S1645" t="str">
        <f t="shared" si="154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52"/>
        <v>41234.809722222228</v>
      </c>
      <c r="K1646">
        <v>1348363560</v>
      </c>
      <c r="L1646" s="9">
        <f t="shared" si="153"/>
        <v>41174.768055555556</v>
      </c>
      <c r="M1646" t="b">
        <v>0</v>
      </c>
      <c r="N1646">
        <v>128</v>
      </c>
      <c r="O1646" t="b">
        <v>1</v>
      </c>
      <c r="P1646" t="s">
        <v>8292</v>
      </c>
      <c r="Q1646">
        <f t="shared" si="150"/>
        <v>110</v>
      </c>
      <c r="R1646">
        <f t="shared" si="151"/>
        <v>85.55</v>
      </c>
      <c r="S1646" t="str">
        <f t="shared" si="154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52"/>
        <v>41535.325694444444</v>
      </c>
      <c r="K1647">
        <v>1378306140</v>
      </c>
      <c r="L1647" s="9">
        <f t="shared" si="153"/>
        <v>41521.325694444444</v>
      </c>
      <c r="M1647" t="b">
        <v>0</v>
      </c>
      <c r="N1647">
        <v>10</v>
      </c>
      <c r="O1647" t="b">
        <v>1</v>
      </c>
      <c r="P1647" t="s">
        <v>8292</v>
      </c>
      <c r="Q1647">
        <f t="shared" si="150"/>
        <v>111</v>
      </c>
      <c r="R1647">
        <f t="shared" si="151"/>
        <v>554</v>
      </c>
      <c r="S1647" t="str">
        <f t="shared" si="154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52"/>
        <v>41865.465972222228</v>
      </c>
      <c r="K1648">
        <v>1405248503</v>
      </c>
      <c r="L1648" s="9">
        <f t="shared" si="153"/>
        <v>41833.158599537041</v>
      </c>
      <c r="M1648" t="b">
        <v>0</v>
      </c>
      <c r="N1648">
        <v>83</v>
      </c>
      <c r="O1648" t="b">
        <v>1</v>
      </c>
      <c r="P1648" t="s">
        <v>8292</v>
      </c>
      <c r="Q1648">
        <f t="shared" si="150"/>
        <v>110</v>
      </c>
      <c r="R1648">
        <f t="shared" si="151"/>
        <v>26.55</v>
      </c>
      <c r="S1648" t="str">
        <f t="shared" si="154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52"/>
        <v>41069.117789351854</v>
      </c>
      <c r="K1649">
        <v>1336643377</v>
      </c>
      <c r="L1649" s="9">
        <f t="shared" si="153"/>
        <v>41039.117789351854</v>
      </c>
      <c r="M1649" t="b">
        <v>0</v>
      </c>
      <c r="N1649">
        <v>46</v>
      </c>
      <c r="O1649" t="b">
        <v>1</v>
      </c>
      <c r="P1649" t="s">
        <v>8292</v>
      </c>
      <c r="Q1649">
        <f t="shared" si="150"/>
        <v>105</v>
      </c>
      <c r="R1649">
        <f t="shared" si="151"/>
        <v>113.83</v>
      </c>
      <c r="S1649" t="str">
        <f t="shared" si="154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52"/>
        <v>40622.37131944445</v>
      </c>
      <c r="K1650">
        <v>1298048082</v>
      </c>
      <c r="L1650" s="9">
        <f t="shared" si="153"/>
        <v>40592.412986111114</v>
      </c>
      <c r="M1650" t="b">
        <v>0</v>
      </c>
      <c r="N1650">
        <v>90</v>
      </c>
      <c r="O1650" t="b">
        <v>1</v>
      </c>
      <c r="P1650" t="s">
        <v>8292</v>
      </c>
      <c r="Q1650">
        <f t="shared" si="150"/>
        <v>125</v>
      </c>
      <c r="R1650">
        <f t="shared" si="151"/>
        <v>32.01</v>
      </c>
      <c r="S1650" t="str">
        <f t="shared" si="154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52"/>
        <v>41782.392997685187</v>
      </c>
      <c r="K1651">
        <v>1396974355</v>
      </c>
      <c r="L1651" s="9">
        <f t="shared" si="153"/>
        <v>41737.392997685187</v>
      </c>
      <c r="M1651" t="b">
        <v>0</v>
      </c>
      <c r="N1651">
        <v>81</v>
      </c>
      <c r="O1651" t="b">
        <v>1</v>
      </c>
      <c r="P1651" t="s">
        <v>8292</v>
      </c>
      <c r="Q1651">
        <f t="shared" si="150"/>
        <v>101</v>
      </c>
      <c r="R1651">
        <f t="shared" si="151"/>
        <v>47.19</v>
      </c>
      <c r="S1651" t="str">
        <f t="shared" si="154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52"/>
        <v>41556.143946759265</v>
      </c>
      <c r="K1652">
        <v>1378722437</v>
      </c>
      <c r="L1652" s="9">
        <f t="shared" si="153"/>
        <v>41526.143946759265</v>
      </c>
      <c r="M1652" t="b">
        <v>0</v>
      </c>
      <c r="N1652">
        <v>32</v>
      </c>
      <c r="O1652" t="b">
        <v>1</v>
      </c>
      <c r="P1652" t="s">
        <v>8292</v>
      </c>
      <c r="Q1652">
        <f t="shared" si="150"/>
        <v>142</v>
      </c>
      <c r="R1652">
        <f t="shared" si="151"/>
        <v>88.47</v>
      </c>
      <c r="S1652" t="str">
        <f t="shared" si="154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52"/>
        <v>40658.999305555561</v>
      </c>
      <c r="K1653">
        <v>1300916220</v>
      </c>
      <c r="L1653" s="9">
        <f t="shared" si="153"/>
        <v>40625.609027777777</v>
      </c>
      <c r="M1653" t="b">
        <v>0</v>
      </c>
      <c r="N1653">
        <v>20</v>
      </c>
      <c r="O1653" t="b">
        <v>1</v>
      </c>
      <c r="P1653" t="s">
        <v>8292</v>
      </c>
      <c r="Q1653">
        <f t="shared" si="150"/>
        <v>101</v>
      </c>
      <c r="R1653">
        <f t="shared" si="151"/>
        <v>100.75</v>
      </c>
      <c r="S1653" t="str">
        <f t="shared" si="154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52"/>
        <v>41602.242974537039</v>
      </c>
      <c r="K1654">
        <v>1382701793</v>
      </c>
      <c r="L1654" s="9">
        <f t="shared" si="153"/>
        <v>41572.201307870375</v>
      </c>
      <c r="M1654" t="b">
        <v>0</v>
      </c>
      <c r="N1654">
        <v>70</v>
      </c>
      <c r="O1654" t="b">
        <v>1</v>
      </c>
      <c r="P1654" t="s">
        <v>8292</v>
      </c>
      <c r="Q1654">
        <f t="shared" si="150"/>
        <v>101</v>
      </c>
      <c r="R1654">
        <f t="shared" si="151"/>
        <v>64.709999999999994</v>
      </c>
      <c r="S1654" t="str">
        <f t="shared" si="154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52"/>
        <v>40657.54277777778</v>
      </c>
      <c r="K1655">
        <v>1300996896</v>
      </c>
      <c r="L1655" s="9">
        <f t="shared" si="153"/>
        <v>40626.54277777778</v>
      </c>
      <c r="M1655" t="b">
        <v>0</v>
      </c>
      <c r="N1655">
        <v>168</v>
      </c>
      <c r="O1655" t="b">
        <v>1</v>
      </c>
      <c r="P1655" t="s">
        <v>8292</v>
      </c>
      <c r="Q1655">
        <f t="shared" si="150"/>
        <v>174</v>
      </c>
      <c r="R1655">
        <f t="shared" si="151"/>
        <v>51.85</v>
      </c>
      <c r="S1655" t="str">
        <f t="shared" si="154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52"/>
        <v>41017.599074074074</v>
      </c>
      <c r="K1656">
        <v>1332192160</v>
      </c>
      <c r="L1656" s="9">
        <f t="shared" si="153"/>
        <v>40987.599074074074</v>
      </c>
      <c r="M1656" t="b">
        <v>0</v>
      </c>
      <c r="N1656">
        <v>34</v>
      </c>
      <c r="O1656" t="b">
        <v>1</v>
      </c>
      <c r="P1656" t="s">
        <v>8292</v>
      </c>
      <c r="Q1656">
        <f t="shared" si="150"/>
        <v>120</v>
      </c>
      <c r="R1656">
        <f t="shared" si="151"/>
        <v>38.79</v>
      </c>
      <c r="S1656" t="str">
        <f t="shared" si="154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52"/>
        <v>41004.458564814813</v>
      </c>
      <c r="K1657">
        <v>1331060420</v>
      </c>
      <c r="L1657" s="9">
        <f t="shared" si="153"/>
        <v>40974.500231481485</v>
      </c>
      <c r="M1657" t="b">
        <v>0</v>
      </c>
      <c r="N1657">
        <v>48</v>
      </c>
      <c r="O1657" t="b">
        <v>1</v>
      </c>
      <c r="P1657" t="s">
        <v>8292</v>
      </c>
      <c r="Q1657">
        <f t="shared" si="150"/>
        <v>143</v>
      </c>
      <c r="R1657">
        <f t="shared" si="151"/>
        <v>44.65</v>
      </c>
      <c r="S1657" t="str">
        <f t="shared" si="154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52"/>
        <v>41256.637175925927</v>
      </c>
      <c r="K1658">
        <v>1352845052</v>
      </c>
      <c r="L1658" s="9">
        <f t="shared" si="153"/>
        <v>41226.637175925927</v>
      </c>
      <c r="M1658" t="b">
        <v>0</v>
      </c>
      <c r="N1658">
        <v>48</v>
      </c>
      <c r="O1658" t="b">
        <v>1</v>
      </c>
      <c r="P1658" t="s">
        <v>8292</v>
      </c>
      <c r="Q1658">
        <f t="shared" si="150"/>
        <v>100</v>
      </c>
      <c r="R1658">
        <f t="shared" si="151"/>
        <v>156.77000000000001</v>
      </c>
      <c r="S1658" t="str">
        <f t="shared" si="154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52"/>
        <v>41053.490370370375</v>
      </c>
      <c r="K1659">
        <v>1335293168</v>
      </c>
      <c r="L1659" s="9">
        <f t="shared" si="153"/>
        <v>41023.490370370375</v>
      </c>
      <c r="M1659" t="b">
        <v>0</v>
      </c>
      <c r="N1659">
        <v>221</v>
      </c>
      <c r="O1659" t="b">
        <v>1</v>
      </c>
      <c r="P1659" t="s">
        <v>8292</v>
      </c>
      <c r="Q1659">
        <f t="shared" si="150"/>
        <v>105</v>
      </c>
      <c r="R1659">
        <f t="shared" si="151"/>
        <v>118.7</v>
      </c>
      <c r="S1659" t="str">
        <f t="shared" si="154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52"/>
        <v>41261.305555555555</v>
      </c>
      <c r="K1660">
        <v>1352524767</v>
      </c>
      <c r="L1660" s="9">
        <f t="shared" si="153"/>
        <v>41222.930173611116</v>
      </c>
      <c r="M1660" t="b">
        <v>0</v>
      </c>
      <c r="N1660">
        <v>107</v>
      </c>
      <c r="O1660" t="b">
        <v>1</v>
      </c>
      <c r="P1660" t="s">
        <v>8292</v>
      </c>
      <c r="Q1660">
        <f t="shared" si="150"/>
        <v>132</v>
      </c>
      <c r="R1660">
        <f t="shared" si="151"/>
        <v>74.150000000000006</v>
      </c>
      <c r="S1660" t="str">
        <f t="shared" si="154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52"/>
        <v>41625.208333333336</v>
      </c>
      <c r="K1661">
        <v>1384811721</v>
      </c>
      <c r="L1661" s="9">
        <f t="shared" si="153"/>
        <v>41596.621770833335</v>
      </c>
      <c r="M1661" t="b">
        <v>0</v>
      </c>
      <c r="N1661">
        <v>45</v>
      </c>
      <c r="O1661" t="b">
        <v>1</v>
      </c>
      <c r="P1661" t="s">
        <v>8292</v>
      </c>
      <c r="Q1661">
        <f t="shared" si="150"/>
        <v>113</v>
      </c>
      <c r="R1661">
        <f t="shared" si="151"/>
        <v>12.53</v>
      </c>
      <c r="S1661" t="str">
        <f t="shared" si="154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52"/>
        <v>42490.624305555561</v>
      </c>
      <c r="K1662">
        <v>1459355950</v>
      </c>
      <c r="L1662" s="9">
        <f t="shared" si="153"/>
        <v>42459.40219907408</v>
      </c>
      <c r="M1662" t="b">
        <v>0</v>
      </c>
      <c r="N1662">
        <v>36</v>
      </c>
      <c r="O1662" t="b">
        <v>1</v>
      </c>
      <c r="P1662" t="s">
        <v>8292</v>
      </c>
      <c r="Q1662">
        <f t="shared" si="150"/>
        <v>1254</v>
      </c>
      <c r="R1662">
        <f t="shared" si="151"/>
        <v>27.86</v>
      </c>
      <c r="S1662" t="str">
        <f t="shared" si="154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52"/>
        <v>42386.583333333336</v>
      </c>
      <c r="K1663">
        <v>1449359831</v>
      </c>
      <c r="L1663" s="9">
        <f t="shared" si="153"/>
        <v>42343.706377314818</v>
      </c>
      <c r="M1663" t="b">
        <v>0</v>
      </c>
      <c r="N1663">
        <v>101</v>
      </c>
      <c r="O1663" t="b">
        <v>1</v>
      </c>
      <c r="P1663" t="s">
        <v>8292</v>
      </c>
      <c r="Q1663">
        <f t="shared" si="150"/>
        <v>103</v>
      </c>
      <c r="R1663">
        <f t="shared" si="151"/>
        <v>80.180000000000007</v>
      </c>
      <c r="S1663" t="str">
        <f t="shared" si="154"/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52"/>
        <v>40907.948333333334</v>
      </c>
      <c r="K1664">
        <v>1320122736</v>
      </c>
      <c r="L1664" s="9">
        <f t="shared" si="153"/>
        <v>40847.906666666669</v>
      </c>
      <c r="M1664" t="b">
        <v>0</v>
      </c>
      <c r="N1664">
        <v>62</v>
      </c>
      <c r="O1664" t="b">
        <v>1</v>
      </c>
      <c r="P1664" t="s">
        <v>8292</v>
      </c>
      <c r="Q1664">
        <f t="shared" si="150"/>
        <v>103</v>
      </c>
      <c r="R1664">
        <f t="shared" si="151"/>
        <v>132.44</v>
      </c>
      <c r="S1664" t="str">
        <f t="shared" si="154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52"/>
        <v>42035.730405092596</v>
      </c>
      <c r="K1665">
        <v>1420158707</v>
      </c>
      <c r="L1665" s="9">
        <f t="shared" si="153"/>
        <v>42005.730405092596</v>
      </c>
      <c r="M1665" t="b">
        <v>0</v>
      </c>
      <c r="N1665">
        <v>32</v>
      </c>
      <c r="O1665" t="b">
        <v>1</v>
      </c>
      <c r="P1665" t="s">
        <v>8292</v>
      </c>
      <c r="Q1665">
        <f t="shared" si="150"/>
        <v>108</v>
      </c>
      <c r="R1665">
        <f t="shared" si="151"/>
        <v>33.75</v>
      </c>
      <c r="S1665" t="str">
        <f t="shared" si="154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52"/>
        <v>40983.874305555561</v>
      </c>
      <c r="K1666">
        <v>1328033818</v>
      </c>
      <c r="L1666" s="9">
        <f t="shared" si="153"/>
        <v>40939.47011574074</v>
      </c>
      <c r="M1666" t="b">
        <v>0</v>
      </c>
      <c r="N1666">
        <v>89</v>
      </c>
      <c r="O1666" t="b">
        <v>1</v>
      </c>
      <c r="P1666" t="s">
        <v>8292</v>
      </c>
      <c r="Q1666">
        <f t="shared" ref="Q1666:Q1729" si="156">ROUND((E1666/D1666*100),0)</f>
        <v>122</v>
      </c>
      <c r="R1666">
        <f t="shared" ref="R1666:R1729" si="157">ROUND(E1666/N1666,2)</f>
        <v>34.380000000000003</v>
      </c>
      <c r="S1666" t="str">
        <f t="shared" si="154"/>
        <v>music</v>
      </c>
      <c r="T1666" t="str">
        <f t="shared" si="155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158">(((I1667/60)/60)/24)+DATE(1970,1,1)+(-7/24)</f>
        <v>40595.833333333336</v>
      </c>
      <c r="K1667">
        <v>1295624113</v>
      </c>
      <c r="L1667" s="9">
        <f t="shared" ref="L1667:L1730" si="159">(((K1667/60)/60)/24)+DATE(1970,1,1)+(-7/24)</f>
        <v>40564.357789351852</v>
      </c>
      <c r="M1667" t="b">
        <v>0</v>
      </c>
      <c r="N1667">
        <v>93</v>
      </c>
      <c r="O1667" t="b">
        <v>1</v>
      </c>
      <c r="P1667" t="s">
        <v>8292</v>
      </c>
      <c r="Q1667">
        <f t="shared" si="156"/>
        <v>119</v>
      </c>
      <c r="R1667">
        <f t="shared" si="157"/>
        <v>44.96</v>
      </c>
      <c r="S1667" t="str">
        <f t="shared" ref="S1667:S1730" si="160">LEFT(P1667,SEARCH("/",P1667,1)-1)</f>
        <v>music</v>
      </c>
      <c r="T1667" t="str">
        <f t="shared" ref="T1667:T1730" si="161">RIGHT(P1667,LEN(P1667)-SEARCH("/",P1667,1))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58"/>
        <v>41360.91982638889</v>
      </c>
      <c r="K1668">
        <v>1361858673</v>
      </c>
      <c r="L1668" s="9">
        <f t="shared" si="159"/>
        <v>41330.961493055562</v>
      </c>
      <c r="M1668" t="b">
        <v>0</v>
      </c>
      <c r="N1668">
        <v>98</v>
      </c>
      <c r="O1668" t="b">
        <v>1</v>
      </c>
      <c r="P1668" t="s">
        <v>8292</v>
      </c>
      <c r="Q1668">
        <f t="shared" si="156"/>
        <v>161</v>
      </c>
      <c r="R1668">
        <f t="shared" si="157"/>
        <v>41.04</v>
      </c>
      <c r="S1668" t="str">
        <f t="shared" si="160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58"/>
        <v>41708.999305555561</v>
      </c>
      <c r="K1669">
        <v>1392169298</v>
      </c>
      <c r="L1669" s="9">
        <f t="shared" si="159"/>
        <v>41681.778912037036</v>
      </c>
      <c r="M1669" t="b">
        <v>0</v>
      </c>
      <c r="N1669">
        <v>82</v>
      </c>
      <c r="O1669" t="b">
        <v>1</v>
      </c>
      <c r="P1669" t="s">
        <v>8292</v>
      </c>
      <c r="Q1669">
        <f t="shared" si="156"/>
        <v>127</v>
      </c>
      <c r="R1669">
        <f t="shared" si="157"/>
        <v>52.6</v>
      </c>
      <c r="S1669" t="str">
        <f t="shared" si="160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58"/>
        <v>40874.899756944447</v>
      </c>
      <c r="K1670">
        <v>1319859339</v>
      </c>
      <c r="L1670" s="9">
        <f t="shared" si="159"/>
        <v>40844.858090277776</v>
      </c>
      <c r="M1670" t="b">
        <v>0</v>
      </c>
      <c r="N1670">
        <v>116</v>
      </c>
      <c r="O1670" t="b">
        <v>1</v>
      </c>
      <c r="P1670" t="s">
        <v>8292</v>
      </c>
      <c r="Q1670">
        <f t="shared" si="156"/>
        <v>103</v>
      </c>
      <c r="R1670">
        <f t="shared" si="157"/>
        <v>70.78</v>
      </c>
      <c r="S1670" t="str">
        <f t="shared" si="160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58"/>
        <v>42521.593472222223</v>
      </c>
      <c r="K1671">
        <v>1459545276</v>
      </c>
      <c r="L1671" s="9">
        <f t="shared" si="159"/>
        <v>42461.593472222223</v>
      </c>
      <c r="M1671" t="b">
        <v>0</v>
      </c>
      <c r="N1671">
        <v>52</v>
      </c>
      <c r="O1671" t="b">
        <v>1</v>
      </c>
      <c r="P1671" t="s">
        <v>8292</v>
      </c>
      <c r="Q1671">
        <f t="shared" si="156"/>
        <v>140</v>
      </c>
      <c r="R1671">
        <f t="shared" si="157"/>
        <v>53.75</v>
      </c>
      <c r="S1671" t="str">
        <f t="shared" si="160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58"/>
        <v>40363.875</v>
      </c>
      <c r="K1672">
        <v>1273961999</v>
      </c>
      <c r="L1672" s="9">
        <f t="shared" si="159"/>
        <v>40313.638877314821</v>
      </c>
      <c r="M1672" t="b">
        <v>0</v>
      </c>
      <c r="N1672">
        <v>23</v>
      </c>
      <c r="O1672" t="b">
        <v>1</v>
      </c>
      <c r="P1672" t="s">
        <v>8292</v>
      </c>
      <c r="Q1672">
        <f t="shared" si="156"/>
        <v>103</v>
      </c>
      <c r="R1672">
        <f t="shared" si="157"/>
        <v>44.61</v>
      </c>
      <c r="S1672" t="str">
        <f t="shared" si="160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58"/>
        <v>42583.252476851856</v>
      </c>
      <c r="K1673">
        <v>1467464614</v>
      </c>
      <c r="L1673" s="9">
        <f t="shared" si="159"/>
        <v>42553.252476851856</v>
      </c>
      <c r="M1673" t="b">
        <v>0</v>
      </c>
      <c r="N1673">
        <v>77</v>
      </c>
      <c r="O1673" t="b">
        <v>1</v>
      </c>
      <c r="P1673" t="s">
        <v>8292</v>
      </c>
      <c r="Q1673">
        <f t="shared" si="156"/>
        <v>101</v>
      </c>
      <c r="R1673">
        <f t="shared" si="157"/>
        <v>26.15</v>
      </c>
      <c r="S1673" t="str">
        <f t="shared" si="160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58"/>
        <v>41064.364930555559</v>
      </c>
      <c r="K1674">
        <v>1336232730</v>
      </c>
      <c r="L1674" s="9">
        <f t="shared" si="159"/>
        <v>41034.364930555559</v>
      </c>
      <c r="M1674" t="b">
        <v>0</v>
      </c>
      <c r="N1674">
        <v>49</v>
      </c>
      <c r="O1674" t="b">
        <v>1</v>
      </c>
      <c r="P1674" t="s">
        <v>8292</v>
      </c>
      <c r="Q1674">
        <f t="shared" si="156"/>
        <v>113</v>
      </c>
      <c r="R1674">
        <f t="shared" si="157"/>
        <v>39.18</v>
      </c>
      <c r="S1674" t="str">
        <f t="shared" si="160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58"/>
        <v>42069.58671296297</v>
      </c>
      <c r="K1675">
        <v>1423083892</v>
      </c>
      <c r="L1675" s="9">
        <f t="shared" si="159"/>
        <v>42039.58671296297</v>
      </c>
      <c r="M1675" t="b">
        <v>0</v>
      </c>
      <c r="N1675">
        <v>59</v>
      </c>
      <c r="O1675" t="b">
        <v>1</v>
      </c>
      <c r="P1675" t="s">
        <v>8292</v>
      </c>
      <c r="Q1675">
        <f t="shared" si="156"/>
        <v>128</v>
      </c>
      <c r="R1675">
        <f t="shared" si="157"/>
        <v>45.59</v>
      </c>
      <c r="S1675" t="str">
        <f t="shared" si="160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58"/>
        <v>42599.999305555561</v>
      </c>
      <c r="K1676">
        <v>1468852306</v>
      </c>
      <c r="L1676" s="9">
        <f t="shared" si="159"/>
        <v>42569.313726851855</v>
      </c>
      <c r="M1676" t="b">
        <v>0</v>
      </c>
      <c r="N1676">
        <v>113</v>
      </c>
      <c r="O1676" t="b">
        <v>1</v>
      </c>
      <c r="P1676" t="s">
        <v>8292</v>
      </c>
      <c r="Q1676">
        <f t="shared" si="156"/>
        <v>202</v>
      </c>
      <c r="R1676">
        <f t="shared" si="157"/>
        <v>89.25</v>
      </c>
      <c r="S1676" t="str">
        <f t="shared" si="160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58"/>
        <v>40832.627083333333</v>
      </c>
      <c r="K1677">
        <v>1316194540</v>
      </c>
      <c r="L1677" s="9">
        <f t="shared" si="159"/>
        <v>40802.441435185188</v>
      </c>
      <c r="M1677" t="b">
        <v>0</v>
      </c>
      <c r="N1677">
        <v>34</v>
      </c>
      <c r="O1677" t="b">
        <v>1</v>
      </c>
      <c r="P1677" t="s">
        <v>8292</v>
      </c>
      <c r="Q1677">
        <f t="shared" si="156"/>
        <v>137</v>
      </c>
      <c r="R1677">
        <f t="shared" si="157"/>
        <v>40.42</v>
      </c>
      <c r="S1677" t="str">
        <f t="shared" si="160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58"/>
        <v>41019.874305555561</v>
      </c>
      <c r="K1678">
        <v>1330968347</v>
      </c>
      <c r="L1678" s="9">
        <f t="shared" si="159"/>
        <v>40973.434571759266</v>
      </c>
      <c r="M1678" t="b">
        <v>0</v>
      </c>
      <c r="N1678">
        <v>42</v>
      </c>
      <c r="O1678" t="b">
        <v>1</v>
      </c>
      <c r="P1678" t="s">
        <v>8292</v>
      </c>
      <c r="Q1678">
        <f t="shared" si="156"/>
        <v>115</v>
      </c>
      <c r="R1678">
        <f t="shared" si="157"/>
        <v>82.38</v>
      </c>
      <c r="S1678" t="str">
        <f t="shared" si="160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58"/>
        <v>42475.957638888889</v>
      </c>
      <c r="K1679">
        <v>1455615976</v>
      </c>
      <c r="L1679" s="9">
        <f t="shared" si="159"/>
        <v>42416.115462962967</v>
      </c>
      <c r="M1679" t="b">
        <v>0</v>
      </c>
      <c r="N1679">
        <v>42</v>
      </c>
      <c r="O1679" t="b">
        <v>1</v>
      </c>
      <c r="P1679" t="s">
        <v>8292</v>
      </c>
      <c r="Q1679">
        <f t="shared" si="156"/>
        <v>112</v>
      </c>
      <c r="R1679">
        <f t="shared" si="157"/>
        <v>159.52000000000001</v>
      </c>
      <c r="S1679" t="str">
        <f t="shared" si="160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58"/>
        <v>41676.563321759262</v>
      </c>
      <c r="K1680">
        <v>1390509071</v>
      </c>
      <c r="L1680" s="9">
        <f t="shared" si="159"/>
        <v>41662.563321759262</v>
      </c>
      <c r="M1680" t="b">
        <v>0</v>
      </c>
      <c r="N1680">
        <v>49</v>
      </c>
      <c r="O1680" t="b">
        <v>1</v>
      </c>
      <c r="P1680" t="s">
        <v>8292</v>
      </c>
      <c r="Q1680">
        <f t="shared" si="156"/>
        <v>118</v>
      </c>
      <c r="R1680">
        <f t="shared" si="157"/>
        <v>36.24</v>
      </c>
      <c r="S1680" t="str">
        <f t="shared" si="160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58"/>
        <v>40745.777141203704</v>
      </c>
      <c r="K1681">
        <v>1309311545</v>
      </c>
      <c r="L1681" s="9">
        <f t="shared" si="159"/>
        <v>40722.777141203704</v>
      </c>
      <c r="M1681" t="b">
        <v>0</v>
      </c>
      <c r="N1681">
        <v>56</v>
      </c>
      <c r="O1681" t="b">
        <v>1</v>
      </c>
      <c r="P1681" t="s">
        <v>8292</v>
      </c>
      <c r="Q1681">
        <f t="shared" si="156"/>
        <v>175</v>
      </c>
      <c r="R1681">
        <f t="shared" si="157"/>
        <v>62.5</v>
      </c>
      <c r="S1681" t="str">
        <f t="shared" si="160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58"/>
        <v>41832.466053240743</v>
      </c>
      <c r="K1682">
        <v>1402596667</v>
      </c>
      <c r="L1682" s="9">
        <f t="shared" si="159"/>
        <v>41802.466053240743</v>
      </c>
      <c r="M1682" t="b">
        <v>0</v>
      </c>
      <c r="N1682">
        <v>25</v>
      </c>
      <c r="O1682" t="b">
        <v>1</v>
      </c>
      <c r="P1682" t="s">
        <v>8292</v>
      </c>
      <c r="Q1682">
        <f t="shared" si="156"/>
        <v>118</v>
      </c>
      <c r="R1682">
        <f t="shared" si="157"/>
        <v>47</v>
      </c>
      <c r="S1682" t="str">
        <f t="shared" si="160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58"/>
        <v>42822.791666666664</v>
      </c>
      <c r="K1683">
        <v>1486522484</v>
      </c>
      <c r="L1683" s="9">
        <f t="shared" si="159"/>
        <v>42773.829675925932</v>
      </c>
      <c r="M1683" t="b">
        <v>0</v>
      </c>
      <c r="N1683">
        <v>884</v>
      </c>
      <c r="O1683" t="b">
        <v>0</v>
      </c>
      <c r="P1683" t="s">
        <v>8293</v>
      </c>
      <c r="Q1683">
        <f t="shared" si="156"/>
        <v>101</v>
      </c>
      <c r="R1683">
        <f t="shared" si="157"/>
        <v>74.58</v>
      </c>
      <c r="S1683" t="str">
        <f t="shared" si="160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58"/>
        <v>42838.880324074074</v>
      </c>
      <c r="K1684">
        <v>1486962460</v>
      </c>
      <c r="L1684" s="9">
        <f t="shared" si="159"/>
        <v>42778.921990740746</v>
      </c>
      <c r="M1684" t="b">
        <v>0</v>
      </c>
      <c r="N1684">
        <v>0</v>
      </c>
      <c r="O1684" t="b">
        <v>0</v>
      </c>
      <c r="P1684" t="s">
        <v>8293</v>
      </c>
      <c r="Q1684">
        <f t="shared" si="156"/>
        <v>0</v>
      </c>
      <c r="R1684" t="e">
        <f t="shared" si="157"/>
        <v>#DIV/0!</v>
      </c>
      <c r="S1684" t="str">
        <f t="shared" si="160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58"/>
        <v>42832.490023148152</v>
      </c>
      <c r="K1685">
        <v>1489517138</v>
      </c>
      <c r="L1685" s="9">
        <f t="shared" si="159"/>
        <v>42808.490023148152</v>
      </c>
      <c r="M1685" t="b">
        <v>0</v>
      </c>
      <c r="N1685">
        <v>10</v>
      </c>
      <c r="O1685" t="b">
        <v>0</v>
      </c>
      <c r="P1685" t="s">
        <v>8293</v>
      </c>
      <c r="Q1685">
        <f t="shared" si="156"/>
        <v>22</v>
      </c>
      <c r="R1685">
        <f t="shared" si="157"/>
        <v>76</v>
      </c>
      <c r="S1685" t="str">
        <f t="shared" si="160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58"/>
        <v>42811.481956018521</v>
      </c>
      <c r="K1686">
        <v>1487360041</v>
      </c>
      <c r="L1686" s="9">
        <f t="shared" si="159"/>
        <v>42783.523622685192</v>
      </c>
      <c r="M1686" t="b">
        <v>0</v>
      </c>
      <c r="N1686">
        <v>101</v>
      </c>
      <c r="O1686" t="b">
        <v>0</v>
      </c>
      <c r="P1686" t="s">
        <v>8293</v>
      </c>
      <c r="Q1686">
        <f t="shared" si="156"/>
        <v>109</v>
      </c>
      <c r="R1686">
        <f t="shared" si="157"/>
        <v>86.44</v>
      </c>
      <c r="S1686" t="str">
        <f t="shared" si="160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58"/>
        <v>42817.916932870372</v>
      </c>
      <c r="K1687">
        <v>1487743223</v>
      </c>
      <c r="L1687" s="9">
        <f t="shared" si="159"/>
        <v>42787.958599537036</v>
      </c>
      <c r="M1687" t="b">
        <v>0</v>
      </c>
      <c r="N1687">
        <v>15</v>
      </c>
      <c r="O1687" t="b">
        <v>0</v>
      </c>
      <c r="P1687" t="s">
        <v>8293</v>
      </c>
      <c r="Q1687">
        <f t="shared" si="156"/>
        <v>103</v>
      </c>
      <c r="R1687">
        <f t="shared" si="157"/>
        <v>24</v>
      </c>
      <c r="S1687" t="str">
        <f t="shared" si="160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58"/>
        <v>42852.510636574072</v>
      </c>
      <c r="K1688">
        <v>1488140119</v>
      </c>
      <c r="L1688" s="9">
        <f t="shared" si="159"/>
        <v>42792.552303240744</v>
      </c>
      <c r="M1688" t="b">
        <v>0</v>
      </c>
      <c r="N1688">
        <v>1</v>
      </c>
      <c r="O1688" t="b">
        <v>0</v>
      </c>
      <c r="P1688" t="s">
        <v>8293</v>
      </c>
      <c r="Q1688">
        <f t="shared" si="156"/>
        <v>0</v>
      </c>
      <c r="R1688">
        <f t="shared" si="157"/>
        <v>18</v>
      </c>
      <c r="S1688" t="str">
        <f t="shared" si="160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58"/>
        <v>42835.552083333336</v>
      </c>
      <c r="K1689">
        <v>1488935245</v>
      </c>
      <c r="L1689" s="9">
        <f t="shared" si="159"/>
        <v>42801.755150462966</v>
      </c>
      <c r="M1689" t="b">
        <v>0</v>
      </c>
      <c r="N1689">
        <v>39</v>
      </c>
      <c r="O1689" t="b">
        <v>0</v>
      </c>
      <c r="P1689" t="s">
        <v>8293</v>
      </c>
      <c r="Q1689">
        <f t="shared" si="156"/>
        <v>31</v>
      </c>
      <c r="R1689">
        <f t="shared" si="157"/>
        <v>80.13</v>
      </c>
      <c r="S1689" t="str">
        <f t="shared" si="160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58"/>
        <v>42834.201319444452</v>
      </c>
      <c r="K1690">
        <v>1489150194</v>
      </c>
      <c r="L1690" s="9">
        <f t="shared" si="159"/>
        <v>42804.242986111109</v>
      </c>
      <c r="M1690" t="b">
        <v>0</v>
      </c>
      <c r="N1690">
        <v>7</v>
      </c>
      <c r="O1690" t="b">
        <v>0</v>
      </c>
      <c r="P1690" t="s">
        <v>8293</v>
      </c>
      <c r="Q1690">
        <f t="shared" si="156"/>
        <v>44</v>
      </c>
      <c r="R1690">
        <f t="shared" si="157"/>
        <v>253.14</v>
      </c>
      <c r="S1690" t="str">
        <f t="shared" si="160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58"/>
        <v>42810.609143518523</v>
      </c>
      <c r="K1691">
        <v>1487111830</v>
      </c>
      <c r="L1691" s="9">
        <f t="shared" si="159"/>
        <v>42780.650810185187</v>
      </c>
      <c r="M1691" t="b">
        <v>0</v>
      </c>
      <c r="N1691">
        <v>14</v>
      </c>
      <c r="O1691" t="b">
        <v>0</v>
      </c>
      <c r="P1691" t="s">
        <v>8293</v>
      </c>
      <c r="Q1691">
        <f t="shared" si="156"/>
        <v>100</v>
      </c>
      <c r="R1691">
        <f t="shared" si="157"/>
        <v>171.43</v>
      </c>
      <c r="S1691" t="str">
        <f t="shared" si="160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58"/>
        <v>42831.097708333335</v>
      </c>
      <c r="K1692">
        <v>1488882042</v>
      </c>
      <c r="L1692" s="9">
        <f t="shared" si="159"/>
        <v>42801.139375000006</v>
      </c>
      <c r="M1692" t="b">
        <v>0</v>
      </c>
      <c r="N1692">
        <v>11</v>
      </c>
      <c r="O1692" t="b">
        <v>0</v>
      </c>
      <c r="P1692" t="s">
        <v>8293</v>
      </c>
      <c r="Q1692">
        <f t="shared" si="156"/>
        <v>25</v>
      </c>
      <c r="R1692">
        <f t="shared" si="157"/>
        <v>57.73</v>
      </c>
      <c r="S1692" t="str">
        <f t="shared" si="160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58"/>
        <v>42827.750000000007</v>
      </c>
      <c r="K1693">
        <v>1488387008</v>
      </c>
      <c r="L1693" s="9">
        <f t="shared" si="159"/>
        <v>42795.409814814811</v>
      </c>
      <c r="M1693" t="b">
        <v>0</v>
      </c>
      <c r="N1693">
        <v>38</v>
      </c>
      <c r="O1693" t="b">
        <v>0</v>
      </c>
      <c r="P1693" t="s">
        <v>8293</v>
      </c>
      <c r="Q1693">
        <f t="shared" si="156"/>
        <v>33</v>
      </c>
      <c r="R1693">
        <f t="shared" si="157"/>
        <v>264.26</v>
      </c>
      <c r="S1693" t="str">
        <f t="shared" si="160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58"/>
        <v>42820.707638888889</v>
      </c>
      <c r="K1694">
        <v>1487734667</v>
      </c>
      <c r="L1694" s="9">
        <f t="shared" si="159"/>
        <v>42787.859571759262</v>
      </c>
      <c r="M1694" t="b">
        <v>0</v>
      </c>
      <c r="N1694">
        <v>15</v>
      </c>
      <c r="O1694" t="b">
        <v>0</v>
      </c>
      <c r="P1694" t="s">
        <v>8293</v>
      </c>
      <c r="Q1694">
        <f t="shared" si="156"/>
        <v>48</v>
      </c>
      <c r="R1694">
        <f t="shared" si="157"/>
        <v>159.33000000000001</v>
      </c>
      <c r="S1694" t="str">
        <f t="shared" si="160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58"/>
        <v>42834.541666666664</v>
      </c>
      <c r="K1695">
        <v>1489097112</v>
      </c>
      <c r="L1695" s="9">
        <f t="shared" si="159"/>
        <v>42803.628611111119</v>
      </c>
      <c r="M1695" t="b">
        <v>0</v>
      </c>
      <c r="N1695">
        <v>8</v>
      </c>
      <c r="O1695" t="b">
        <v>0</v>
      </c>
      <c r="P1695" t="s">
        <v>8293</v>
      </c>
      <c r="Q1695">
        <f t="shared" si="156"/>
        <v>9</v>
      </c>
      <c r="R1695">
        <f t="shared" si="157"/>
        <v>35</v>
      </c>
      <c r="S1695" t="str">
        <f t="shared" si="160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58"/>
        <v>42820.9</v>
      </c>
      <c r="K1696">
        <v>1488038674</v>
      </c>
      <c r="L1696" s="9">
        <f t="shared" si="159"/>
        <v>42791.378171296303</v>
      </c>
      <c r="M1696" t="b">
        <v>0</v>
      </c>
      <c r="N1696">
        <v>1</v>
      </c>
      <c r="O1696" t="b">
        <v>0</v>
      </c>
      <c r="P1696" t="s">
        <v>8293</v>
      </c>
      <c r="Q1696">
        <f t="shared" si="156"/>
        <v>0</v>
      </c>
      <c r="R1696">
        <f t="shared" si="157"/>
        <v>5</v>
      </c>
      <c r="S1696" t="str">
        <f t="shared" si="160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58"/>
        <v>42834.750000000007</v>
      </c>
      <c r="K1697">
        <v>1488847514</v>
      </c>
      <c r="L1697" s="9">
        <f t="shared" si="159"/>
        <v>42800.739745370374</v>
      </c>
      <c r="M1697" t="b">
        <v>0</v>
      </c>
      <c r="N1697">
        <v>23</v>
      </c>
      <c r="O1697" t="b">
        <v>0</v>
      </c>
      <c r="P1697" t="s">
        <v>8293</v>
      </c>
      <c r="Q1697">
        <f t="shared" si="156"/>
        <v>12</v>
      </c>
      <c r="R1697">
        <f t="shared" si="157"/>
        <v>61.09</v>
      </c>
      <c r="S1697" t="str">
        <f t="shared" si="160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58"/>
        <v>42825.736238425925</v>
      </c>
      <c r="K1698">
        <v>1488418811</v>
      </c>
      <c r="L1698" s="9">
        <f t="shared" si="159"/>
        <v>42795.777905092596</v>
      </c>
      <c r="M1698" t="b">
        <v>0</v>
      </c>
      <c r="N1698">
        <v>0</v>
      </c>
      <c r="O1698" t="b">
        <v>0</v>
      </c>
      <c r="P1698" t="s">
        <v>8293</v>
      </c>
      <c r="Q1698">
        <f t="shared" si="156"/>
        <v>0</v>
      </c>
      <c r="R1698" t="e">
        <f t="shared" si="157"/>
        <v>#DIV/0!</v>
      </c>
      <c r="S1698" t="str">
        <f t="shared" si="160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58"/>
        <v>42834.699629629635</v>
      </c>
      <c r="K1699">
        <v>1489193248</v>
      </c>
      <c r="L1699" s="9">
        <f t="shared" si="159"/>
        <v>42804.741296296292</v>
      </c>
      <c r="M1699" t="b">
        <v>0</v>
      </c>
      <c r="N1699">
        <v>22</v>
      </c>
      <c r="O1699" t="b">
        <v>0</v>
      </c>
      <c r="P1699" t="s">
        <v>8293</v>
      </c>
      <c r="Q1699">
        <f t="shared" si="156"/>
        <v>20</v>
      </c>
      <c r="R1699">
        <f t="shared" si="157"/>
        <v>114.82</v>
      </c>
      <c r="S1699" t="str">
        <f t="shared" si="160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58"/>
        <v>42819.856250000004</v>
      </c>
      <c r="K1700">
        <v>1488430760</v>
      </c>
      <c r="L1700" s="9">
        <f t="shared" si="159"/>
        <v>42795.916203703709</v>
      </c>
      <c r="M1700" t="b">
        <v>0</v>
      </c>
      <c r="N1700">
        <v>0</v>
      </c>
      <c r="O1700" t="b">
        <v>0</v>
      </c>
      <c r="P1700" t="s">
        <v>8293</v>
      </c>
      <c r="Q1700">
        <f t="shared" si="156"/>
        <v>0</v>
      </c>
      <c r="R1700" t="e">
        <f t="shared" si="157"/>
        <v>#DIV/0!</v>
      </c>
      <c r="S1700" t="str">
        <f t="shared" si="160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58"/>
        <v>42836.572280092594</v>
      </c>
      <c r="K1701">
        <v>1489351445</v>
      </c>
      <c r="L1701" s="9">
        <f t="shared" si="159"/>
        <v>42806.572280092594</v>
      </c>
      <c r="M1701" t="b">
        <v>0</v>
      </c>
      <c r="N1701">
        <v>4</v>
      </c>
      <c r="O1701" t="b">
        <v>0</v>
      </c>
      <c r="P1701" t="s">
        <v>8293</v>
      </c>
      <c r="Q1701">
        <f t="shared" si="156"/>
        <v>4</v>
      </c>
      <c r="R1701">
        <f t="shared" si="157"/>
        <v>54</v>
      </c>
      <c r="S1701" t="str">
        <f t="shared" si="160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58"/>
        <v>42825.875000000007</v>
      </c>
      <c r="K1702">
        <v>1488418990</v>
      </c>
      <c r="L1702" s="9">
        <f t="shared" si="159"/>
        <v>42795.779976851853</v>
      </c>
      <c r="M1702" t="b">
        <v>0</v>
      </c>
      <c r="N1702">
        <v>79</v>
      </c>
      <c r="O1702" t="b">
        <v>0</v>
      </c>
      <c r="P1702" t="s">
        <v>8293</v>
      </c>
      <c r="Q1702">
        <f t="shared" si="156"/>
        <v>26</v>
      </c>
      <c r="R1702">
        <f t="shared" si="157"/>
        <v>65.97</v>
      </c>
      <c r="S1702" t="str">
        <f t="shared" si="160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58"/>
        <v>42019.372743055559</v>
      </c>
      <c r="K1703">
        <v>1418745405</v>
      </c>
      <c r="L1703" s="9">
        <f t="shared" si="159"/>
        <v>41989.372743055559</v>
      </c>
      <c r="M1703" t="b">
        <v>0</v>
      </c>
      <c r="N1703">
        <v>2</v>
      </c>
      <c r="O1703" t="b">
        <v>0</v>
      </c>
      <c r="P1703" t="s">
        <v>8293</v>
      </c>
      <c r="Q1703">
        <f t="shared" si="156"/>
        <v>0</v>
      </c>
      <c r="R1703">
        <f t="shared" si="157"/>
        <v>5</v>
      </c>
      <c r="S1703" t="str">
        <f t="shared" si="160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58"/>
        <v>42093.536458333336</v>
      </c>
      <c r="K1704">
        <v>1425156750</v>
      </c>
      <c r="L1704" s="9">
        <f t="shared" si="159"/>
        <v>42063.578125000007</v>
      </c>
      <c r="M1704" t="b">
        <v>0</v>
      </c>
      <c r="N1704">
        <v>1</v>
      </c>
      <c r="O1704" t="b">
        <v>0</v>
      </c>
      <c r="P1704" t="s">
        <v>8293</v>
      </c>
      <c r="Q1704">
        <f t="shared" si="156"/>
        <v>0</v>
      </c>
      <c r="R1704">
        <f t="shared" si="157"/>
        <v>1</v>
      </c>
      <c r="S1704" t="str">
        <f t="shared" si="160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58"/>
        <v>42246.990011574082</v>
      </c>
      <c r="K1705">
        <v>1435819537</v>
      </c>
      <c r="L1705" s="9">
        <f t="shared" si="159"/>
        <v>42186.990011574082</v>
      </c>
      <c r="M1705" t="b">
        <v>0</v>
      </c>
      <c r="N1705">
        <v>2</v>
      </c>
      <c r="O1705" t="b">
        <v>0</v>
      </c>
      <c r="P1705" t="s">
        <v>8293</v>
      </c>
      <c r="Q1705">
        <f t="shared" si="156"/>
        <v>1</v>
      </c>
      <c r="R1705">
        <f t="shared" si="157"/>
        <v>25.5</v>
      </c>
      <c r="S1705" t="str">
        <f t="shared" si="160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58"/>
        <v>42050.848067129635</v>
      </c>
      <c r="K1706">
        <v>1421464873</v>
      </c>
      <c r="L1706" s="9">
        <f t="shared" si="159"/>
        <v>42020.848067129635</v>
      </c>
      <c r="M1706" t="b">
        <v>0</v>
      </c>
      <c r="N1706">
        <v>11</v>
      </c>
      <c r="O1706" t="b">
        <v>0</v>
      </c>
      <c r="P1706" t="s">
        <v>8293</v>
      </c>
      <c r="Q1706">
        <f t="shared" si="156"/>
        <v>65</v>
      </c>
      <c r="R1706">
        <f t="shared" si="157"/>
        <v>118.36</v>
      </c>
      <c r="S1706" t="str">
        <f t="shared" si="160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58"/>
        <v>42256.375000000007</v>
      </c>
      <c r="K1707">
        <v>1440807846</v>
      </c>
      <c r="L1707" s="9">
        <f t="shared" si="159"/>
        <v>42244.725069444445</v>
      </c>
      <c r="M1707" t="b">
        <v>0</v>
      </c>
      <c r="N1707">
        <v>0</v>
      </c>
      <c r="O1707" t="b">
        <v>0</v>
      </c>
      <c r="P1707" t="s">
        <v>8293</v>
      </c>
      <c r="Q1707">
        <f t="shared" si="156"/>
        <v>0</v>
      </c>
      <c r="R1707" t="e">
        <f t="shared" si="157"/>
        <v>#DIV/0!</v>
      </c>
      <c r="S1707" t="str">
        <f t="shared" si="160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58"/>
        <v>42239.014722222222</v>
      </c>
      <c r="K1708">
        <v>1435130472</v>
      </c>
      <c r="L1708" s="9">
        <f t="shared" si="159"/>
        <v>42179.014722222222</v>
      </c>
      <c r="M1708" t="b">
        <v>0</v>
      </c>
      <c r="N1708">
        <v>0</v>
      </c>
      <c r="O1708" t="b">
        <v>0</v>
      </c>
      <c r="P1708" t="s">
        <v>8293</v>
      </c>
      <c r="Q1708">
        <f t="shared" si="156"/>
        <v>0</v>
      </c>
      <c r="R1708" t="e">
        <f t="shared" si="157"/>
        <v>#DIV/0!</v>
      </c>
      <c r="S1708" t="str">
        <f t="shared" si="160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58"/>
        <v>42457.387673611112</v>
      </c>
      <c r="K1709">
        <v>1456593495</v>
      </c>
      <c r="L1709" s="9">
        <f t="shared" si="159"/>
        <v>42427.429340277777</v>
      </c>
      <c r="M1709" t="b">
        <v>0</v>
      </c>
      <c r="N1709">
        <v>9</v>
      </c>
      <c r="O1709" t="b">
        <v>0</v>
      </c>
      <c r="P1709" t="s">
        <v>8293</v>
      </c>
      <c r="Q1709">
        <f t="shared" si="156"/>
        <v>10</v>
      </c>
      <c r="R1709">
        <f t="shared" si="157"/>
        <v>54.11</v>
      </c>
      <c r="S1709" t="str">
        <f t="shared" si="160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58"/>
        <v>42491.575300925928</v>
      </c>
      <c r="K1710">
        <v>1458679706</v>
      </c>
      <c r="L1710" s="9">
        <f t="shared" si="159"/>
        <v>42451.575300925928</v>
      </c>
      <c r="M1710" t="b">
        <v>0</v>
      </c>
      <c r="N1710">
        <v>0</v>
      </c>
      <c r="O1710" t="b">
        <v>0</v>
      </c>
      <c r="P1710" t="s">
        <v>8293</v>
      </c>
      <c r="Q1710">
        <f t="shared" si="156"/>
        <v>0</v>
      </c>
      <c r="R1710" t="e">
        <f t="shared" si="157"/>
        <v>#DIV/0!</v>
      </c>
      <c r="S1710" t="str">
        <f t="shared" si="160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58"/>
        <v>41882.527083333334</v>
      </c>
      <c r="K1711">
        <v>1405949514</v>
      </c>
      <c r="L1711" s="9">
        <f t="shared" si="159"/>
        <v>41841.272152777776</v>
      </c>
      <c r="M1711" t="b">
        <v>0</v>
      </c>
      <c r="N1711">
        <v>4</v>
      </c>
      <c r="O1711" t="b">
        <v>0</v>
      </c>
      <c r="P1711" t="s">
        <v>8293</v>
      </c>
      <c r="Q1711">
        <f t="shared" si="156"/>
        <v>5</v>
      </c>
      <c r="R1711">
        <f t="shared" si="157"/>
        <v>21.25</v>
      </c>
      <c r="S1711" t="str">
        <f t="shared" si="160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58"/>
        <v>42387.250000000007</v>
      </c>
      <c r="K1712">
        <v>1449151888</v>
      </c>
      <c r="L1712" s="9">
        <f t="shared" si="159"/>
        <v>42341.299629629626</v>
      </c>
      <c r="M1712" t="b">
        <v>0</v>
      </c>
      <c r="N1712">
        <v>1</v>
      </c>
      <c r="O1712" t="b">
        <v>0</v>
      </c>
      <c r="P1712" t="s">
        <v>8293</v>
      </c>
      <c r="Q1712">
        <f t="shared" si="156"/>
        <v>1</v>
      </c>
      <c r="R1712">
        <f t="shared" si="157"/>
        <v>34</v>
      </c>
      <c r="S1712" t="str">
        <f t="shared" si="160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58"/>
        <v>41883.354560185187</v>
      </c>
      <c r="K1713">
        <v>1406907034</v>
      </c>
      <c r="L1713" s="9">
        <f t="shared" si="159"/>
        <v>41852.354560185187</v>
      </c>
      <c r="M1713" t="b">
        <v>0</v>
      </c>
      <c r="N1713">
        <v>2</v>
      </c>
      <c r="O1713" t="b">
        <v>0</v>
      </c>
      <c r="P1713" t="s">
        <v>8293</v>
      </c>
      <c r="Q1713">
        <f t="shared" si="156"/>
        <v>11</v>
      </c>
      <c r="R1713">
        <f t="shared" si="157"/>
        <v>525</v>
      </c>
      <c r="S1713" t="str">
        <f t="shared" si="160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58"/>
        <v>42185.622141203705</v>
      </c>
      <c r="K1714">
        <v>1430517353</v>
      </c>
      <c r="L1714" s="9">
        <f t="shared" si="159"/>
        <v>42125.622141203705</v>
      </c>
      <c r="M1714" t="b">
        <v>0</v>
      </c>
      <c r="N1714">
        <v>0</v>
      </c>
      <c r="O1714" t="b">
        <v>0</v>
      </c>
      <c r="P1714" t="s">
        <v>8293</v>
      </c>
      <c r="Q1714">
        <f t="shared" si="156"/>
        <v>0</v>
      </c>
      <c r="R1714" t="e">
        <f t="shared" si="157"/>
        <v>#DIV/0!</v>
      </c>
      <c r="S1714" t="str">
        <f t="shared" si="160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58"/>
        <v>41917.509398148155</v>
      </c>
      <c r="K1715">
        <v>1409944412</v>
      </c>
      <c r="L1715" s="9">
        <f t="shared" si="159"/>
        <v>41887.509398148155</v>
      </c>
      <c r="M1715" t="b">
        <v>0</v>
      </c>
      <c r="N1715">
        <v>1</v>
      </c>
      <c r="O1715" t="b">
        <v>0</v>
      </c>
      <c r="P1715" t="s">
        <v>8293</v>
      </c>
      <c r="Q1715">
        <f t="shared" si="156"/>
        <v>2</v>
      </c>
      <c r="R1715">
        <f t="shared" si="157"/>
        <v>50</v>
      </c>
      <c r="S1715" t="str">
        <f t="shared" si="160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58"/>
        <v>42125.626863425925</v>
      </c>
      <c r="K1716">
        <v>1427925761</v>
      </c>
      <c r="L1716" s="9">
        <f t="shared" si="159"/>
        <v>42095.626863425925</v>
      </c>
      <c r="M1716" t="b">
        <v>0</v>
      </c>
      <c r="N1716">
        <v>17</v>
      </c>
      <c r="O1716" t="b">
        <v>0</v>
      </c>
      <c r="P1716" t="s">
        <v>8293</v>
      </c>
      <c r="Q1716">
        <f t="shared" si="156"/>
        <v>8</v>
      </c>
      <c r="R1716">
        <f t="shared" si="157"/>
        <v>115.71</v>
      </c>
      <c r="S1716" t="str">
        <f t="shared" si="160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58"/>
        <v>42093.848611111112</v>
      </c>
      <c r="K1717">
        <v>1425186785</v>
      </c>
      <c r="L1717" s="9">
        <f t="shared" si="159"/>
        <v>42063.925752314819</v>
      </c>
      <c r="M1717" t="b">
        <v>0</v>
      </c>
      <c r="N1717">
        <v>2</v>
      </c>
      <c r="O1717" t="b">
        <v>0</v>
      </c>
      <c r="P1717" t="s">
        <v>8293</v>
      </c>
      <c r="Q1717">
        <f t="shared" si="156"/>
        <v>0</v>
      </c>
      <c r="R1717">
        <f t="shared" si="157"/>
        <v>5.5</v>
      </c>
      <c r="S1717" t="str">
        <f t="shared" si="160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58"/>
        <v>42713.327534722222</v>
      </c>
      <c r="K1718">
        <v>1477835499</v>
      </c>
      <c r="L1718" s="9">
        <f t="shared" si="159"/>
        <v>42673.285868055558</v>
      </c>
      <c r="M1718" t="b">
        <v>0</v>
      </c>
      <c r="N1718">
        <v>3</v>
      </c>
      <c r="O1718" t="b">
        <v>0</v>
      </c>
      <c r="P1718" t="s">
        <v>8293</v>
      </c>
      <c r="Q1718">
        <f t="shared" si="156"/>
        <v>8</v>
      </c>
      <c r="R1718">
        <f t="shared" si="157"/>
        <v>50</v>
      </c>
      <c r="S1718" t="str">
        <f t="shared" si="160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58"/>
        <v>42480.875000000007</v>
      </c>
      <c r="K1719">
        <v>1459467238</v>
      </c>
      <c r="L1719" s="9">
        <f t="shared" si="159"/>
        <v>42460.690254629626</v>
      </c>
      <c r="M1719" t="b">
        <v>0</v>
      </c>
      <c r="N1719">
        <v>41</v>
      </c>
      <c r="O1719" t="b">
        <v>0</v>
      </c>
      <c r="P1719" t="s">
        <v>8293</v>
      </c>
      <c r="Q1719">
        <f t="shared" si="156"/>
        <v>43</v>
      </c>
      <c r="R1719">
        <f t="shared" si="157"/>
        <v>34.020000000000003</v>
      </c>
      <c r="S1719" t="str">
        <f t="shared" si="160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58"/>
        <v>42503.915972222225</v>
      </c>
      <c r="K1720">
        <v>1459435149</v>
      </c>
      <c r="L1720" s="9">
        <f t="shared" si="159"/>
        <v>42460.318854166668</v>
      </c>
      <c r="M1720" t="b">
        <v>0</v>
      </c>
      <c r="N1720">
        <v>2</v>
      </c>
      <c r="O1720" t="b">
        <v>0</v>
      </c>
      <c r="P1720" t="s">
        <v>8293</v>
      </c>
      <c r="Q1720">
        <f t="shared" si="156"/>
        <v>0</v>
      </c>
      <c r="R1720">
        <f t="shared" si="157"/>
        <v>37.5</v>
      </c>
      <c r="S1720" t="str">
        <f t="shared" si="160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58"/>
        <v>41899.242951388893</v>
      </c>
      <c r="K1721">
        <v>1408366191</v>
      </c>
      <c r="L1721" s="9">
        <f t="shared" si="159"/>
        <v>41869.242951388893</v>
      </c>
      <c r="M1721" t="b">
        <v>0</v>
      </c>
      <c r="N1721">
        <v>3</v>
      </c>
      <c r="O1721" t="b">
        <v>0</v>
      </c>
      <c r="P1721" t="s">
        <v>8293</v>
      </c>
      <c r="Q1721">
        <f t="shared" si="156"/>
        <v>1</v>
      </c>
      <c r="R1721">
        <f t="shared" si="157"/>
        <v>11.67</v>
      </c>
      <c r="S1721" t="str">
        <f t="shared" si="160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58"/>
        <v>41952.533229166671</v>
      </c>
      <c r="K1722">
        <v>1412966871</v>
      </c>
      <c r="L1722" s="9">
        <f t="shared" si="159"/>
        <v>41922.491562500007</v>
      </c>
      <c r="M1722" t="b">
        <v>0</v>
      </c>
      <c r="N1722">
        <v>8</v>
      </c>
      <c r="O1722" t="b">
        <v>0</v>
      </c>
      <c r="P1722" t="s">
        <v>8293</v>
      </c>
      <c r="Q1722">
        <f t="shared" si="156"/>
        <v>6</v>
      </c>
      <c r="R1722">
        <f t="shared" si="157"/>
        <v>28.13</v>
      </c>
      <c r="S1722" t="str">
        <f t="shared" si="160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58"/>
        <v>42349.169710648152</v>
      </c>
      <c r="K1723">
        <v>1447239863</v>
      </c>
      <c r="L1723" s="9">
        <f t="shared" si="159"/>
        <v>42319.169710648152</v>
      </c>
      <c r="M1723" t="b">
        <v>0</v>
      </c>
      <c r="N1723">
        <v>0</v>
      </c>
      <c r="O1723" t="b">
        <v>0</v>
      </c>
      <c r="P1723" t="s">
        <v>8293</v>
      </c>
      <c r="Q1723">
        <f t="shared" si="156"/>
        <v>0</v>
      </c>
      <c r="R1723" t="e">
        <f t="shared" si="157"/>
        <v>#DIV/0!</v>
      </c>
      <c r="S1723" t="str">
        <f t="shared" si="160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58"/>
        <v>42462.715277777781</v>
      </c>
      <c r="K1724">
        <v>1456441429</v>
      </c>
      <c r="L1724" s="9">
        <f t="shared" si="159"/>
        <v>42425.669317129628</v>
      </c>
      <c r="M1724" t="b">
        <v>0</v>
      </c>
      <c r="N1724">
        <v>1</v>
      </c>
      <c r="O1724" t="b">
        <v>0</v>
      </c>
      <c r="P1724" t="s">
        <v>8293</v>
      </c>
      <c r="Q1724">
        <f t="shared" si="156"/>
        <v>0</v>
      </c>
      <c r="R1724">
        <f t="shared" si="157"/>
        <v>1</v>
      </c>
      <c r="S1724" t="str">
        <f t="shared" si="160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58"/>
        <v>42185.958333333336</v>
      </c>
      <c r="K1725">
        <v>1430855315</v>
      </c>
      <c r="L1725" s="9">
        <f t="shared" si="159"/>
        <v>42129.533738425926</v>
      </c>
      <c r="M1725" t="b">
        <v>0</v>
      </c>
      <c r="N1725">
        <v>3</v>
      </c>
      <c r="O1725" t="b">
        <v>0</v>
      </c>
      <c r="P1725" t="s">
        <v>8293</v>
      </c>
      <c r="Q1725">
        <f t="shared" si="156"/>
        <v>7</v>
      </c>
      <c r="R1725">
        <f t="shared" si="157"/>
        <v>216.67</v>
      </c>
      <c r="S1725" t="str">
        <f t="shared" si="160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58"/>
        <v>41942.640763888892</v>
      </c>
      <c r="K1726">
        <v>1412115762</v>
      </c>
      <c r="L1726" s="9">
        <f t="shared" si="159"/>
        <v>41912.640763888892</v>
      </c>
      <c r="M1726" t="b">
        <v>0</v>
      </c>
      <c r="N1726">
        <v>4</v>
      </c>
      <c r="O1726" t="b">
        <v>0</v>
      </c>
      <c r="P1726" t="s">
        <v>8293</v>
      </c>
      <c r="Q1726">
        <f t="shared" si="156"/>
        <v>1</v>
      </c>
      <c r="R1726">
        <f t="shared" si="157"/>
        <v>8.75</v>
      </c>
      <c r="S1726" t="str">
        <f t="shared" si="160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58"/>
        <v>41875.676493055558</v>
      </c>
      <c r="K1727">
        <v>1406330049</v>
      </c>
      <c r="L1727" s="9">
        <f t="shared" si="159"/>
        <v>41845.676493055558</v>
      </c>
      <c r="M1727" t="b">
        <v>0</v>
      </c>
      <c r="N1727">
        <v>9</v>
      </c>
      <c r="O1727" t="b">
        <v>0</v>
      </c>
      <c r="P1727" t="s">
        <v>8293</v>
      </c>
      <c r="Q1727">
        <f t="shared" si="156"/>
        <v>10</v>
      </c>
      <c r="R1727">
        <f t="shared" si="157"/>
        <v>62.22</v>
      </c>
      <c r="S1727" t="str">
        <f t="shared" si="160"/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58"/>
        <v>41817.628055555557</v>
      </c>
      <c r="K1728">
        <v>1401401064</v>
      </c>
      <c r="L1728" s="9">
        <f t="shared" si="159"/>
        <v>41788.628055555557</v>
      </c>
      <c r="M1728" t="b">
        <v>0</v>
      </c>
      <c r="N1728">
        <v>16</v>
      </c>
      <c r="O1728" t="b">
        <v>0</v>
      </c>
      <c r="P1728" t="s">
        <v>8293</v>
      </c>
      <c r="Q1728">
        <f t="shared" si="156"/>
        <v>34</v>
      </c>
      <c r="R1728">
        <f t="shared" si="157"/>
        <v>137.25</v>
      </c>
      <c r="S1728" t="str">
        <f t="shared" si="160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58"/>
        <v>42099.166666666664</v>
      </c>
      <c r="K1729">
        <v>1423520177</v>
      </c>
      <c r="L1729" s="9">
        <f t="shared" si="159"/>
        <v>42044.63630787038</v>
      </c>
      <c r="M1729" t="b">
        <v>0</v>
      </c>
      <c r="N1729">
        <v>1</v>
      </c>
      <c r="O1729" t="b">
        <v>0</v>
      </c>
      <c r="P1729" t="s">
        <v>8293</v>
      </c>
      <c r="Q1729">
        <f t="shared" si="156"/>
        <v>0</v>
      </c>
      <c r="R1729">
        <f t="shared" si="157"/>
        <v>1</v>
      </c>
      <c r="S1729" t="str">
        <f t="shared" si="160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58"/>
        <v>42298.334189814814</v>
      </c>
      <c r="K1730">
        <v>1442847674</v>
      </c>
      <c r="L1730" s="9">
        <f t="shared" si="159"/>
        <v>42268.334189814814</v>
      </c>
      <c r="M1730" t="b">
        <v>0</v>
      </c>
      <c r="N1730">
        <v>7</v>
      </c>
      <c r="O1730" t="b">
        <v>0</v>
      </c>
      <c r="P1730" t="s">
        <v>8293</v>
      </c>
      <c r="Q1730">
        <f t="shared" ref="Q1730:Q1793" si="162">ROUND((E1730/D1730*100),0)</f>
        <v>68</v>
      </c>
      <c r="R1730">
        <f t="shared" ref="R1730:R1793" si="163">ROUND(E1730/N1730,2)</f>
        <v>122.14</v>
      </c>
      <c r="S1730" t="str">
        <f t="shared" si="160"/>
        <v>music</v>
      </c>
      <c r="T1730" t="str">
        <f t="shared" si="161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164">(((I1731/60)/60)/24)+DATE(1970,1,1)+(-7/24)</f>
        <v>42530.76048611111</v>
      </c>
      <c r="K1731">
        <v>1460337306</v>
      </c>
      <c r="L1731" s="9">
        <f t="shared" ref="L1731:L1794" si="165">(((K1731/60)/60)/24)+DATE(1970,1,1)+(-7/24)</f>
        <v>42470.76048611111</v>
      </c>
      <c r="M1731" t="b">
        <v>0</v>
      </c>
      <c r="N1731">
        <v>0</v>
      </c>
      <c r="O1731" t="b">
        <v>0</v>
      </c>
      <c r="P1731" t="s">
        <v>8293</v>
      </c>
      <c r="Q1731">
        <f t="shared" si="162"/>
        <v>0</v>
      </c>
      <c r="R1731" t="e">
        <f t="shared" si="163"/>
        <v>#DIV/0!</v>
      </c>
      <c r="S1731" t="str">
        <f t="shared" ref="S1731:S1794" si="166">LEFT(P1731,SEARCH("/",P1731,1)-1)</f>
        <v>music</v>
      </c>
      <c r="T1731" t="str">
        <f t="shared" ref="T1731:T1794" si="167">RIGHT(P1731,LEN(P1731)-SEARCH("/",P1731,1))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64"/>
        <v>42301.796099537045</v>
      </c>
      <c r="K1732">
        <v>1443146783</v>
      </c>
      <c r="L1732" s="9">
        <f t="shared" si="165"/>
        <v>42271.796099537045</v>
      </c>
      <c r="M1732" t="b">
        <v>0</v>
      </c>
      <c r="N1732">
        <v>0</v>
      </c>
      <c r="O1732" t="b">
        <v>0</v>
      </c>
      <c r="P1732" t="s">
        <v>8293</v>
      </c>
      <c r="Q1732">
        <f t="shared" si="162"/>
        <v>0</v>
      </c>
      <c r="R1732" t="e">
        <f t="shared" si="163"/>
        <v>#DIV/0!</v>
      </c>
      <c r="S1732" t="str">
        <f t="shared" si="166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64"/>
        <v>42166.333333333336</v>
      </c>
      <c r="K1733">
        <v>1432849552</v>
      </c>
      <c r="L1733" s="9">
        <f t="shared" si="165"/>
        <v>42152.615185185183</v>
      </c>
      <c r="M1733" t="b">
        <v>0</v>
      </c>
      <c r="N1733">
        <v>0</v>
      </c>
      <c r="O1733" t="b">
        <v>0</v>
      </c>
      <c r="P1733" t="s">
        <v>8293</v>
      </c>
      <c r="Q1733">
        <f t="shared" si="162"/>
        <v>0</v>
      </c>
      <c r="R1733" t="e">
        <f t="shared" si="163"/>
        <v>#DIV/0!</v>
      </c>
      <c r="S1733" t="str">
        <f t="shared" si="166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64"/>
        <v>42384.916666666664</v>
      </c>
      <c r="K1734">
        <v>1447777481</v>
      </c>
      <c r="L1734" s="9">
        <f t="shared" si="165"/>
        <v>42325.392141203709</v>
      </c>
      <c r="M1734" t="b">
        <v>0</v>
      </c>
      <c r="N1734">
        <v>0</v>
      </c>
      <c r="O1734" t="b">
        <v>0</v>
      </c>
      <c r="P1734" t="s">
        <v>8293</v>
      </c>
      <c r="Q1734">
        <f t="shared" si="162"/>
        <v>0</v>
      </c>
      <c r="R1734" t="e">
        <f t="shared" si="163"/>
        <v>#DIV/0!</v>
      </c>
      <c r="S1734" t="str">
        <f t="shared" si="166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64"/>
        <v>42626.604166666664</v>
      </c>
      <c r="K1735">
        <v>1472746374</v>
      </c>
      <c r="L1735" s="9">
        <f t="shared" si="165"/>
        <v>42614.383958333339</v>
      </c>
      <c r="M1735" t="b">
        <v>0</v>
      </c>
      <c r="N1735">
        <v>0</v>
      </c>
      <c r="O1735" t="b">
        <v>0</v>
      </c>
      <c r="P1735" t="s">
        <v>8293</v>
      </c>
      <c r="Q1735">
        <f t="shared" si="162"/>
        <v>0</v>
      </c>
      <c r="R1735" t="e">
        <f t="shared" si="163"/>
        <v>#DIV/0!</v>
      </c>
      <c r="S1735" t="str">
        <f t="shared" si="166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64"/>
        <v>42131.74486111111</v>
      </c>
      <c r="K1736">
        <v>1428454356</v>
      </c>
      <c r="L1736" s="9">
        <f t="shared" si="165"/>
        <v>42101.74486111111</v>
      </c>
      <c r="M1736" t="b">
        <v>0</v>
      </c>
      <c r="N1736">
        <v>1</v>
      </c>
      <c r="O1736" t="b">
        <v>0</v>
      </c>
      <c r="P1736" t="s">
        <v>8293</v>
      </c>
      <c r="Q1736">
        <f t="shared" si="162"/>
        <v>0</v>
      </c>
      <c r="R1736">
        <f t="shared" si="163"/>
        <v>1</v>
      </c>
      <c r="S1736" t="str">
        <f t="shared" si="166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64"/>
        <v>42589.522511574083</v>
      </c>
      <c r="K1737">
        <v>1468006345</v>
      </c>
      <c r="L1737" s="9">
        <f t="shared" si="165"/>
        <v>42559.522511574083</v>
      </c>
      <c r="M1737" t="b">
        <v>0</v>
      </c>
      <c r="N1737">
        <v>2</v>
      </c>
      <c r="O1737" t="b">
        <v>0</v>
      </c>
      <c r="P1737" t="s">
        <v>8293</v>
      </c>
      <c r="Q1737">
        <f t="shared" si="162"/>
        <v>11</v>
      </c>
      <c r="R1737">
        <f t="shared" si="163"/>
        <v>55</v>
      </c>
      <c r="S1737" t="str">
        <f t="shared" si="166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64"/>
        <v>42316.611493055556</v>
      </c>
      <c r="K1738">
        <v>1444423233</v>
      </c>
      <c r="L1738" s="9">
        <f t="shared" si="165"/>
        <v>42286.569826388892</v>
      </c>
      <c r="M1738" t="b">
        <v>0</v>
      </c>
      <c r="N1738">
        <v>1</v>
      </c>
      <c r="O1738" t="b">
        <v>0</v>
      </c>
      <c r="P1738" t="s">
        <v>8293</v>
      </c>
      <c r="Q1738">
        <f t="shared" si="162"/>
        <v>1</v>
      </c>
      <c r="R1738">
        <f t="shared" si="163"/>
        <v>22</v>
      </c>
      <c r="S1738" t="str">
        <f t="shared" si="166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64"/>
        <v>42205.657314814824</v>
      </c>
      <c r="K1739">
        <v>1434840392</v>
      </c>
      <c r="L1739" s="9">
        <f t="shared" si="165"/>
        <v>42175.657314814824</v>
      </c>
      <c r="M1739" t="b">
        <v>0</v>
      </c>
      <c r="N1739">
        <v>15</v>
      </c>
      <c r="O1739" t="b">
        <v>0</v>
      </c>
      <c r="P1739" t="s">
        <v>8293</v>
      </c>
      <c r="Q1739">
        <f t="shared" si="162"/>
        <v>21</v>
      </c>
      <c r="R1739">
        <f t="shared" si="163"/>
        <v>56.67</v>
      </c>
      <c r="S1739" t="str">
        <f t="shared" si="166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64"/>
        <v>41914.582662037043</v>
      </c>
      <c r="K1740">
        <v>1409691542</v>
      </c>
      <c r="L1740" s="9">
        <f t="shared" si="165"/>
        <v>41884.582662037043</v>
      </c>
      <c r="M1740" t="b">
        <v>0</v>
      </c>
      <c r="N1740">
        <v>1</v>
      </c>
      <c r="O1740" t="b">
        <v>0</v>
      </c>
      <c r="P1740" t="s">
        <v>8293</v>
      </c>
      <c r="Q1740">
        <f t="shared" si="162"/>
        <v>0</v>
      </c>
      <c r="R1740">
        <f t="shared" si="163"/>
        <v>20</v>
      </c>
      <c r="S1740" t="str">
        <f t="shared" si="166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64"/>
        <v>42494.540879629632</v>
      </c>
      <c r="K1741">
        <v>1457297932</v>
      </c>
      <c r="L1741" s="9">
        <f t="shared" si="165"/>
        <v>42435.582546296304</v>
      </c>
      <c r="M1741" t="b">
        <v>0</v>
      </c>
      <c r="N1741">
        <v>1</v>
      </c>
      <c r="O1741" t="b">
        <v>0</v>
      </c>
      <c r="P1741" t="s">
        <v>8293</v>
      </c>
      <c r="Q1741">
        <f t="shared" si="162"/>
        <v>0</v>
      </c>
      <c r="R1741">
        <f t="shared" si="163"/>
        <v>1</v>
      </c>
      <c r="S1741" t="str">
        <f t="shared" si="166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64"/>
        <v>42201.525717592602</v>
      </c>
      <c r="K1742">
        <v>1434483422</v>
      </c>
      <c r="L1742" s="9">
        <f t="shared" si="165"/>
        <v>42171.525717592602</v>
      </c>
      <c r="M1742" t="b">
        <v>0</v>
      </c>
      <c r="N1742">
        <v>0</v>
      </c>
      <c r="O1742" t="b">
        <v>0</v>
      </c>
      <c r="P1742" t="s">
        <v>8293</v>
      </c>
      <c r="Q1742">
        <f t="shared" si="162"/>
        <v>0</v>
      </c>
      <c r="R1742" t="e">
        <f t="shared" si="163"/>
        <v>#DIV/0!</v>
      </c>
      <c r="S1742" t="str">
        <f t="shared" si="166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64"/>
        <v>42165.336469907408</v>
      </c>
      <c r="K1743">
        <v>1430060671</v>
      </c>
      <c r="L1743" s="9">
        <f t="shared" si="165"/>
        <v>42120.336469907408</v>
      </c>
      <c r="M1743" t="b">
        <v>0</v>
      </c>
      <c r="N1743">
        <v>52</v>
      </c>
      <c r="O1743" t="b">
        <v>1</v>
      </c>
      <c r="P1743" t="s">
        <v>8285</v>
      </c>
      <c r="Q1743">
        <f t="shared" si="162"/>
        <v>111</v>
      </c>
      <c r="R1743">
        <f t="shared" si="163"/>
        <v>25.58</v>
      </c>
      <c r="S1743" t="str">
        <f t="shared" si="166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64"/>
        <v>42742.583333333336</v>
      </c>
      <c r="K1744">
        <v>1481058170</v>
      </c>
      <c r="L1744" s="9">
        <f t="shared" si="165"/>
        <v>42710.585300925923</v>
      </c>
      <c r="M1744" t="b">
        <v>0</v>
      </c>
      <c r="N1744">
        <v>34</v>
      </c>
      <c r="O1744" t="b">
        <v>1</v>
      </c>
      <c r="P1744" t="s">
        <v>8285</v>
      </c>
      <c r="Q1744">
        <f t="shared" si="162"/>
        <v>109</v>
      </c>
      <c r="R1744">
        <f t="shared" si="163"/>
        <v>63.97</v>
      </c>
      <c r="S1744" t="str">
        <f t="shared" si="166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64"/>
        <v>42608.874305555561</v>
      </c>
      <c r="K1745">
        <v>1470348775</v>
      </c>
      <c r="L1745" s="9">
        <f t="shared" si="165"/>
        <v>42586.633969907409</v>
      </c>
      <c r="M1745" t="b">
        <v>0</v>
      </c>
      <c r="N1745">
        <v>67</v>
      </c>
      <c r="O1745" t="b">
        <v>1</v>
      </c>
      <c r="P1745" t="s">
        <v>8285</v>
      </c>
      <c r="Q1745">
        <f t="shared" si="162"/>
        <v>100</v>
      </c>
      <c r="R1745">
        <f t="shared" si="163"/>
        <v>89.93</v>
      </c>
      <c r="S1745" t="str">
        <f t="shared" si="166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64"/>
        <v>42071.271724537037</v>
      </c>
      <c r="K1746">
        <v>1421937077</v>
      </c>
      <c r="L1746" s="9">
        <f t="shared" si="165"/>
        <v>42026.313391203708</v>
      </c>
      <c r="M1746" t="b">
        <v>0</v>
      </c>
      <c r="N1746">
        <v>70</v>
      </c>
      <c r="O1746" t="b">
        <v>1</v>
      </c>
      <c r="P1746" t="s">
        <v>8285</v>
      </c>
      <c r="Q1746">
        <f t="shared" si="162"/>
        <v>118</v>
      </c>
      <c r="R1746">
        <f t="shared" si="163"/>
        <v>93.07</v>
      </c>
      <c r="S1746" t="str">
        <f t="shared" si="166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64"/>
        <v>42725.791666666664</v>
      </c>
      <c r="K1747">
        <v>1479276838</v>
      </c>
      <c r="L1747" s="9">
        <f t="shared" si="165"/>
        <v>42689.968032407407</v>
      </c>
      <c r="M1747" t="b">
        <v>0</v>
      </c>
      <c r="N1747">
        <v>89</v>
      </c>
      <c r="O1747" t="b">
        <v>1</v>
      </c>
      <c r="P1747" t="s">
        <v>8285</v>
      </c>
      <c r="Q1747">
        <f t="shared" si="162"/>
        <v>114</v>
      </c>
      <c r="R1747">
        <f t="shared" si="163"/>
        <v>89.67</v>
      </c>
      <c r="S1747" t="str">
        <f t="shared" si="166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64"/>
        <v>42697.791666666664</v>
      </c>
      <c r="K1748">
        <v>1477368867</v>
      </c>
      <c r="L1748" s="9">
        <f t="shared" si="165"/>
        <v>42667.885034722225</v>
      </c>
      <c r="M1748" t="b">
        <v>0</v>
      </c>
      <c r="N1748">
        <v>107</v>
      </c>
      <c r="O1748" t="b">
        <v>1</v>
      </c>
      <c r="P1748" t="s">
        <v>8285</v>
      </c>
      <c r="Q1748">
        <f t="shared" si="162"/>
        <v>148</v>
      </c>
      <c r="R1748">
        <f t="shared" si="163"/>
        <v>207.62</v>
      </c>
      <c r="S1748" t="str">
        <f t="shared" si="166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64"/>
        <v>42321.333333333336</v>
      </c>
      <c r="K1749">
        <v>1444904830</v>
      </c>
      <c r="L1749" s="9">
        <f t="shared" si="165"/>
        <v>42292.143865740749</v>
      </c>
      <c r="M1749" t="b">
        <v>0</v>
      </c>
      <c r="N1749">
        <v>159</v>
      </c>
      <c r="O1749" t="b">
        <v>1</v>
      </c>
      <c r="P1749" t="s">
        <v>8285</v>
      </c>
      <c r="Q1749">
        <f t="shared" si="162"/>
        <v>105</v>
      </c>
      <c r="R1749">
        <f t="shared" si="163"/>
        <v>59.41</v>
      </c>
      <c r="S1749" t="str">
        <f t="shared" si="166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64"/>
        <v>42249.659062500003</v>
      </c>
      <c r="K1750">
        <v>1438642143</v>
      </c>
      <c r="L1750" s="9">
        <f t="shared" si="165"/>
        <v>42219.659062500003</v>
      </c>
      <c r="M1750" t="b">
        <v>0</v>
      </c>
      <c r="N1750">
        <v>181</v>
      </c>
      <c r="O1750" t="b">
        <v>1</v>
      </c>
      <c r="P1750" t="s">
        <v>8285</v>
      </c>
      <c r="Q1750">
        <f t="shared" si="162"/>
        <v>130</v>
      </c>
      <c r="R1750">
        <f t="shared" si="163"/>
        <v>358.97</v>
      </c>
      <c r="S1750" t="str">
        <f t="shared" si="166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64"/>
        <v>42795.500000000007</v>
      </c>
      <c r="K1751">
        <v>1485213921</v>
      </c>
      <c r="L1751" s="9">
        <f t="shared" si="165"/>
        <v>42758.684270833335</v>
      </c>
      <c r="M1751" t="b">
        <v>0</v>
      </c>
      <c r="N1751">
        <v>131</v>
      </c>
      <c r="O1751" t="b">
        <v>1</v>
      </c>
      <c r="P1751" t="s">
        <v>8285</v>
      </c>
      <c r="Q1751">
        <f t="shared" si="162"/>
        <v>123</v>
      </c>
      <c r="R1751">
        <f t="shared" si="163"/>
        <v>94.74</v>
      </c>
      <c r="S1751" t="str">
        <f t="shared" si="166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64"/>
        <v>42479.54518518519</v>
      </c>
      <c r="K1752">
        <v>1458936304</v>
      </c>
      <c r="L1752" s="9">
        <f t="shared" si="165"/>
        <v>42454.54518518519</v>
      </c>
      <c r="M1752" t="b">
        <v>0</v>
      </c>
      <c r="N1752">
        <v>125</v>
      </c>
      <c r="O1752" t="b">
        <v>1</v>
      </c>
      <c r="P1752" t="s">
        <v>8285</v>
      </c>
      <c r="Q1752">
        <f t="shared" si="162"/>
        <v>202</v>
      </c>
      <c r="R1752">
        <f t="shared" si="163"/>
        <v>80.650000000000006</v>
      </c>
      <c r="S1752" t="str">
        <f t="shared" si="166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64"/>
        <v>42082.448182870372</v>
      </c>
      <c r="K1753">
        <v>1424198723</v>
      </c>
      <c r="L1753" s="9">
        <f t="shared" si="165"/>
        <v>42052.489849537036</v>
      </c>
      <c r="M1753" t="b">
        <v>0</v>
      </c>
      <c r="N1753">
        <v>61</v>
      </c>
      <c r="O1753" t="b">
        <v>1</v>
      </c>
      <c r="P1753" t="s">
        <v>8285</v>
      </c>
      <c r="Q1753">
        <f t="shared" si="162"/>
        <v>103</v>
      </c>
      <c r="R1753">
        <f t="shared" si="163"/>
        <v>168.69</v>
      </c>
      <c r="S1753" t="str">
        <f t="shared" si="166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64"/>
        <v>42656.961597222224</v>
      </c>
      <c r="K1754">
        <v>1473833082</v>
      </c>
      <c r="L1754" s="9">
        <f t="shared" si="165"/>
        <v>42626.961597222224</v>
      </c>
      <c r="M1754" t="b">
        <v>0</v>
      </c>
      <c r="N1754">
        <v>90</v>
      </c>
      <c r="O1754" t="b">
        <v>1</v>
      </c>
      <c r="P1754" t="s">
        <v>8285</v>
      </c>
      <c r="Q1754">
        <f t="shared" si="162"/>
        <v>260</v>
      </c>
      <c r="R1754">
        <f t="shared" si="163"/>
        <v>34.69</v>
      </c>
      <c r="S1754" t="str">
        <f t="shared" si="166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64"/>
        <v>42450.416296296295</v>
      </c>
      <c r="K1755">
        <v>1455991168</v>
      </c>
      <c r="L1755" s="9">
        <f t="shared" si="165"/>
        <v>42420.457962962966</v>
      </c>
      <c r="M1755" t="b">
        <v>0</v>
      </c>
      <c r="N1755">
        <v>35</v>
      </c>
      <c r="O1755" t="b">
        <v>1</v>
      </c>
      <c r="P1755" t="s">
        <v>8285</v>
      </c>
      <c r="Q1755">
        <f t="shared" si="162"/>
        <v>108</v>
      </c>
      <c r="R1755">
        <f t="shared" si="163"/>
        <v>462.86</v>
      </c>
      <c r="S1755" t="str">
        <f t="shared" si="166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64"/>
        <v>42097.543437500004</v>
      </c>
      <c r="K1756">
        <v>1425502953</v>
      </c>
      <c r="L1756" s="9">
        <f t="shared" si="165"/>
        <v>42067.585104166668</v>
      </c>
      <c r="M1756" t="b">
        <v>0</v>
      </c>
      <c r="N1756">
        <v>90</v>
      </c>
      <c r="O1756" t="b">
        <v>1</v>
      </c>
      <c r="P1756" t="s">
        <v>8285</v>
      </c>
      <c r="Q1756">
        <f t="shared" si="162"/>
        <v>111</v>
      </c>
      <c r="R1756">
        <f t="shared" si="163"/>
        <v>104.39</v>
      </c>
      <c r="S1756" t="str">
        <f t="shared" si="166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64"/>
        <v>42282.497233796297</v>
      </c>
      <c r="K1757">
        <v>1441479361</v>
      </c>
      <c r="L1757" s="9">
        <f t="shared" si="165"/>
        <v>42252.497233796297</v>
      </c>
      <c r="M1757" t="b">
        <v>0</v>
      </c>
      <c r="N1757">
        <v>4</v>
      </c>
      <c r="O1757" t="b">
        <v>1</v>
      </c>
      <c r="P1757" t="s">
        <v>8285</v>
      </c>
      <c r="Q1757">
        <f t="shared" si="162"/>
        <v>120</v>
      </c>
      <c r="R1757">
        <f t="shared" si="163"/>
        <v>7.5</v>
      </c>
      <c r="S1757" t="str">
        <f t="shared" si="166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64"/>
        <v>42610.875798611109</v>
      </c>
      <c r="K1758">
        <v>1468987269</v>
      </c>
      <c r="L1758" s="9">
        <f t="shared" si="165"/>
        <v>42570.875798611109</v>
      </c>
      <c r="M1758" t="b">
        <v>0</v>
      </c>
      <c r="N1758">
        <v>120</v>
      </c>
      <c r="O1758" t="b">
        <v>1</v>
      </c>
      <c r="P1758" t="s">
        <v>8285</v>
      </c>
      <c r="Q1758">
        <f t="shared" si="162"/>
        <v>103</v>
      </c>
      <c r="R1758">
        <f t="shared" si="163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64"/>
        <v>42763.520138888889</v>
      </c>
      <c r="K1759">
        <v>1483041083</v>
      </c>
      <c r="L1759" s="9">
        <f t="shared" si="165"/>
        <v>42733.535682870373</v>
      </c>
      <c r="M1759" t="b">
        <v>0</v>
      </c>
      <c r="N1759">
        <v>14</v>
      </c>
      <c r="O1759" t="b">
        <v>1</v>
      </c>
      <c r="P1759" t="s">
        <v>8285</v>
      </c>
      <c r="Q1759">
        <f t="shared" si="162"/>
        <v>116</v>
      </c>
      <c r="R1759">
        <f t="shared" si="163"/>
        <v>414.29</v>
      </c>
      <c r="S1759" t="str">
        <f t="shared" si="166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64"/>
        <v>42565.664259259262</v>
      </c>
      <c r="K1760">
        <v>1463352992</v>
      </c>
      <c r="L1760" s="9">
        <f t="shared" si="165"/>
        <v>42505.664259259262</v>
      </c>
      <c r="M1760" t="b">
        <v>0</v>
      </c>
      <c r="N1760">
        <v>27</v>
      </c>
      <c r="O1760" t="b">
        <v>1</v>
      </c>
      <c r="P1760" t="s">
        <v>8285</v>
      </c>
      <c r="Q1760">
        <f t="shared" si="162"/>
        <v>115</v>
      </c>
      <c r="R1760">
        <f t="shared" si="163"/>
        <v>42.48</v>
      </c>
      <c r="S1760" t="str">
        <f t="shared" si="166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64"/>
        <v>42088.495706018519</v>
      </c>
      <c r="K1761">
        <v>1425585229</v>
      </c>
      <c r="L1761" s="9">
        <f t="shared" si="165"/>
        <v>42068.53737268519</v>
      </c>
      <c r="M1761" t="b">
        <v>0</v>
      </c>
      <c r="N1761">
        <v>49</v>
      </c>
      <c r="O1761" t="b">
        <v>1</v>
      </c>
      <c r="P1761" t="s">
        <v>8285</v>
      </c>
      <c r="Q1761">
        <f t="shared" si="162"/>
        <v>107</v>
      </c>
      <c r="R1761">
        <f t="shared" si="163"/>
        <v>108.78</v>
      </c>
      <c r="S1761" t="str">
        <f t="shared" si="166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64"/>
        <v>42425.380937500006</v>
      </c>
      <c r="K1762">
        <v>1454688513</v>
      </c>
      <c r="L1762" s="9">
        <f t="shared" si="165"/>
        <v>42405.380937500006</v>
      </c>
      <c r="M1762" t="b">
        <v>0</v>
      </c>
      <c r="N1762">
        <v>102</v>
      </c>
      <c r="O1762" t="b">
        <v>1</v>
      </c>
      <c r="P1762" t="s">
        <v>8285</v>
      </c>
      <c r="Q1762">
        <f t="shared" si="162"/>
        <v>165</v>
      </c>
      <c r="R1762">
        <f t="shared" si="163"/>
        <v>81.099999999999994</v>
      </c>
      <c r="S1762" t="str">
        <f t="shared" si="166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64"/>
        <v>42259.27615740741</v>
      </c>
      <c r="K1763">
        <v>1437745060</v>
      </c>
      <c r="L1763" s="9">
        <f t="shared" si="165"/>
        <v>42209.27615740741</v>
      </c>
      <c r="M1763" t="b">
        <v>0</v>
      </c>
      <c r="N1763">
        <v>3</v>
      </c>
      <c r="O1763" t="b">
        <v>1</v>
      </c>
      <c r="P1763" t="s">
        <v>8285</v>
      </c>
      <c r="Q1763">
        <f t="shared" si="162"/>
        <v>155</v>
      </c>
      <c r="R1763">
        <f t="shared" si="163"/>
        <v>51.67</v>
      </c>
      <c r="S1763" t="str">
        <f t="shared" si="166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64"/>
        <v>42440.690335648149</v>
      </c>
      <c r="K1764">
        <v>1455147245</v>
      </c>
      <c r="L1764" s="9">
        <f t="shared" si="165"/>
        <v>42410.690335648149</v>
      </c>
      <c r="M1764" t="b">
        <v>0</v>
      </c>
      <c r="N1764">
        <v>25</v>
      </c>
      <c r="O1764" t="b">
        <v>1</v>
      </c>
      <c r="P1764" t="s">
        <v>8285</v>
      </c>
      <c r="Q1764">
        <f t="shared" si="162"/>
        <v>885</v>
      </c>
      <c r="R1764">
        <f t="shared" si="163"/>
        <v>35.4</v>
      </c>
      <c r="S1764" t="str">
        <f t="shared" si="166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64"/>
        <v>42666.576851851853</v>
      </c>
      <c r="K1765">
        <v>1474663840</v>
      </c>
      <c r="L1765" s="9">
        <f t="shared" si="165"/>
        <v>42636.576851851853</v>
      </c>
      <c r="M1765" t="b">
        <v>0</v>
      </c>
      <c r="N1765">
        <v>118</v>
      </c>
      <c r="O1765" t="b">
        <v>1</v>
      </c>
      <c r="P1765" t="s">
        <v>8285</v>
      </c>
      <c r="Q1765">
        <f t="shared" si="162"/>
        <v>102</v>
      </c>
      <c r="R1765">
        <f t="shared" si="163"/>
        <v>103.64</v>
      </c>
      <c r="S1765" t="str">
        <f t="shared" si="166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64"/>
        <v>41854.194201388891</v>
      </c>
      <c r="K1766">
        <v>1404560379</v>
      </c>
      <c r="L1766" s="9">
        <f t="shared" si="165"/>
        <v>41825.194201388891</v>
      </c>
      <c r="M1766" t="b">
        <v>1</v>
      </c>
      <c r="N1766">
        <v>39</v>
      </c>
      <c r="O1766" t="b">
        <v>0</v>
      </c>
      <c r="P1766" t="s">
        <v>8285</v>
      </c>
      <c r="Q1766">
        <f t="shared" si="162"/>
        <v>20</v>
      </c>
      <c r="R1766">
        <f t="shared" si="163"/>
        <v>55.28</v>
      </c>
      <c r="S1766" t="str">
        <f t="shared" si="166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64"/>
        <v>41864.688796296301</v>
      </c>
      <c r="K1767">
        <v>1405380712</v>
      </c>
      <c r="L1767" s="9">
        <f t="shared" si="165"/>
        <v>41834.688796296301</v>
      </c>
      <c r="M1767" t="b">
        <v>1</v>
      </c>
      <c r="N1767">
        <v>103</v>
      </c>
      <c r="O1767" t="b">
        <v>0</v>
      </c>
      <c r="P1767" t="s">
        <v>8285</v>
      </c>
      <c r="Q1767">
        <f t="shared" si="162"/>
        <v>59</v>
      </c>
      <c r="R1767">
        <f t="shared" si="163"/>
        <v>72.17</v>
      </c>
      <c r="S1767" t="str">
        <f t="shared" si="166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64"/>
        <v>41876.568148148152</v>
      </c>
      <c r="K1768">
        <v>1407184688</v>
      </c>
      <c r="L1768" s="9">
        <f t="shared" si="165"/>
        <v>41855.568148148152</v>
      </c>
      <c r="M1768" t="b">
        <v>1</v>
      </c>
      <c r="N1768">
        <v>0</v>
      </c>
      <c r="O1768" t="b">
        <v>0</v>
      </c>
      <c r="P1768" t="s">
        <v>8285</v>
      </c>
      <c r="Q1768">
        <f t="shared" si="162"/>
        <v>0</v>
      </c>
      <c r="R1768" t="e">
        <f t="shared" si="163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64"/>
        <v>41854.366712962968</v>
      </c>
      <c r="K1769">
        <v>1404488884</v>
      </c>
      <c r="L1769" s="9">
        <f t="shared" si="165"/>
        <v>41824.366712962968</v>
      </c>
      <c r="M1769" t="b">
        <v>1</v>
      </c>
      <c r="N1769">
        <v>39</v>
      </c>
      <c r="O1769" t="b">
        <v>0</v>
      </c>
      <c r="P1769" t="s">
        <v>8285</v>
      </c>
      <c r="Q1769">
        <f t="shared" si="162"/>
        <v>46</v>
      </c>
      <c r="R1769">
        <f t="shared" si="163"/>
        <v>58.62</v>
      </c>
      <c r="S1769" t="str">
        <f t="shared" si="166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64"/>
        <v>41909.26902777778</v>
      </c>
      <c r="K1770">
        <v>1406640444</v>
      </c>
      <c r="L1770" s="9">
        <f t="shared" si="165"/>
        <v>41849.26902777778</v>
      </c>
      <c r="M1770" t="b">
        <v>1</v>
      </c>
      <c r="N1770">
        <v>15</v>
      </c>
      <c r="O1770" t="b">
        <v>0</v>
      </c>
      <c r="P1770" t="s">
        <v>8285</v>
      </c>
      <c r="Q1770">
        <f t="shared" si="162"/>
        <v>4</v>
      </c>
      <c r="R1770">
        <f t="shared" si="163"/>
        <v>12.47</v>
      </c>
      <c r="S1770" t="str">
        <f t="shared" si="166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64"/>
        <v>42017.527303240742</v>
      </c>
      <c r="K1771">
        <v>1418585959</v>
      </c>
      <c r="L1771" s="9">
        <f t="shared" si="165"/>
        <v>41987.527303240742</v>
      </c>
      <c r="M1771" t="b">
        <v>1</v>
      </c>
      <c r="N1771">
        <v>22</v>
      </c>
      <c r="O1771" t="b">
        <v>0</v>
      </c>
      <c r="P1771" t="s">
        <v>8285</v>
      </c>
      <c r="Q1771">
        <f t="shared" si="162"/>
        <v>3</v>
      </c>
      <c r="R1771">
        <f t="shared" si="163"/>
        <v>49.14</v>
      </c>
      <c r="S1771" t="str">
        <f t="shared" si="166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64"/>
        <v>41926.488356481488</v>
      </c>
      <c r="K1772">
        <v>1410288194</v>
      </c>
      <c r="L1772" s="9">
        <f t="shared" si="165"/>
        <v>41891.488356481488</v>
      </c>
      <c r="M1772" t="b">
        <v>1</v>
      </c>
      <c r="N1772">
        <v>92</v>
      </c>
      <c r="O1772" t="b">
        <v>0</v>
      </c>
      <c r="P1772" t="s">
        <v>8285</v>
      </c>
      <c r="Q1772">
        <f t="shared" si="162"/>
        <v>57</v>
      </c>
      <c r="R1772">
        <f t="shared" si="163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64"/>
        <v>41935.687962962969</v>
      </c>
      <c r="K1773">
        <v>1411515040</v>
      </c>
      <c r="L1773" s="9">
        <f t="shared" si="165"/>
        <v>41905.687962962969</v>
      </c>
      <c r="M1773" t="b">
        <v>1</v>
      </c>
      <c r="N1773">
        <v>25</v>
      </c>
      <c r="O1773" t="b">
        <v>0</v>
      </c>
      <c r="P1773" t="s">
        <v>8285</v>
      </c>
      <c r="Q1773">
        <f t="shared" si="162"/>
        <v>21</v>
      </c>
      <c r="R1773">
        <f t="shared" si="163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64"/>
        <v>41826.426342592596</v>
      </c>
      <c r="K1774">
        <v>1399482836</v>
      </c>
      <c r="L1774" s="9">
        <f t="shared" si="165"/>
        <v>41766.426342592596</v>
      </c>
      <c r="M1774" t="b">
        <v>1</v>
      </c>
      <c r="N1774">
        <v>19</v>
      </c>
      <c r="O1774" t="b">
        <v>0</v>
      </c>
      <c r="P1774" t="s">
        <v>8285</v>
      </c>
      <c r="Q1774">
        <f t="shared" si="162"/>
        <v>16</v>
      </c>
      <c r="R1774">
        <f t="shared" si="163"/>
        <v>45.16</v>
      </c>
      <c r="S1774" t="str">
        <f t="shared" si="166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64"/>
        <v>42023.468726851854</v>
      </c>
      <c r="K1775">
        <v>1417803298</v>
      </c>
      <c r="L1775" s="9">
        <f t="shared" si="165"/>
        <v>41978.468726851854</v>
      </c>
      <c r="M1775" t="b">
        <v>1</v>
      </c>
      <c r="N1775">
        <v>19</v>
      </c>
      <c r="O1775" t="b">
        <v>0</v>
      </c>
      <c r="P1775" t="s">
        <v>8285</v>
      </c>
      <c r="Q1775">
        <f t="shared" si="162"/>
        <v>6</v>
      </c>
      <c r="R1775">
        <f t="shared" si="163"/>
        <v>98.79</v>
      </c>
      <c r="S1775" t="str">
        <f t="shared" si="166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64"/>
        <v>41972.332638888889</v>
      </c>
      <c r="K1776">
        <v>1413609292</v>
      </c>
      <c r="L1776" s="9">
        <f t="shared" si="165"/>
        <v>41929.926990740743</v>
      </c>
      <c r="M1776" t="b">
        <v>1</v>
      </c>
      <c r="N1776">
        <v>13</v>
      </c>
      <c r="O1776" t="b">
        <v>0</v>
      </c>
      <c r="P1776" t="s">
        <v>8285</v>
      </c>
      <c r="Q1776">
        <f t="shared" si="162"/>
        <v>46</v>
      </c>
      <c r="R1776">
        <f t="shared" si="163"/>
        <v>88.31</v>
      </c>
      <c r="S1776" t="str">
        <f t="shared" si="166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64"/>
        <v>41936.684722222228</v>
      </c>
      <c r="K1777">
        <v>1410305160</v>
      </c>
      <c r="L1777" s="9">
        <f t="shared" si="165"/>
        <v>41891.684722222228</v>
      </c>
      <c r="M1777" t="b">
        <v>1</v>
      </c>
      <c r="N1777">
        <v>124</v>
      </c>
      <c r="O1777" t="b">
        <v>0</v>
      </c>
      <c r="P1777" t="s">
        <v>8285</v>
      </c>
      <c r="Q1777">
        <f t="shared" si="162"/>
        <v>65</v>
      </c>
      <c r="R1777">
        <f t="shared" si="163"/>
        <v>170.63</v>
      </c>
      <c r="S1777" t="str">
        <f t="shared" si="166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64"/>
        <v>41941.665173611116</v>
      </c>
      <c r="K1778">
        <v>1411513071</v>
      </c>
      <c r="L1778" s="9">
        <f t="shared" si="165"/>
        <v>41905.665173611116</v>
      </c>
      <c r="M1778" t="b">
        <v>1</v>
      </c>
      <c r="N1778">
        <v>4</v>
      </c>
      <c r="O1778" t="b">
        <v>0</v>
      </c>
      <c r="P1778" t="s">
        <v>8285</v>
      </c>
      <c r="Q1778">
        <f t="shared" si="162"/>
        <v>7</v>
      </c>
      <c r="R1778">
        <f t="shared" si="163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64"/>
        <v>42055.065428240741</v>
      </c>
      <c r="K1779">
        <v>1421829253</v>
      </c>
      <c r="L1779" s="9">
        <f t="shared" si="165"/>
        <v>42025.065428240741</v>
      </c>
      <c r="M1779" t="b">
        <v>1</v>
      </c>
      <c r="N1779">
        <v>10</v>
      </c>
      <c r="O1779" t="b">
        <v>0</v>
      </c>
      <c r="P1779" t="s">
        <v>8285</v>
      </c>
      <c r="Q1779">
        <f t="shared" si="162"/>
        <v>14</v>
      </c>
      <c r="R1779">
        <f t="shared" si="163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64"/>
        <v>42090.530034722229</v>
      </c>
      <c r="K1780">
        <v>1423600995</v>
      </c>
      <c r="L1780" s="9">
        <f t="shared" si="165"/>
        <v>42045.571701388886</v>
      </c>
      <c r="M1780" t="b">
        <v>1</v>
      </c>
      <c r="N1780">
        <v>15</v>
      </c>
      <c r="O1780" t="b">
        <v>0</v>
      </c>
      <c r="P1780" t="s">
        <v>8285</v>
      </c>
      <c r="Q1780">
        <f t="shared" si="162"/>
        <v>2</v>
      </c>
      <c r="R1780">
        <f t="shared" si="163"/>
        <v>66.33</v>
      </c>
      <c r="S1780" t="str">
        <f t="shared" si="166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64"/>
        <v>42615.400231481479</v>
      </c>
      <c r="K1781">
        <v>1470242180</v>
      </c>
      <c r="L1781" s="9">
        <f t="shared" si="165"/>
        <v>42585.400231481479</v>
      </c>
      <c r="M1781" t="b">
        <v>1</v>
      </c>
      <c r="N1781">
        <v>38</v>
      </c>
      <c r="O1781" t="b">
        <v>0</v>
      </c>
      <c r="P1781" t="s">
        <v>8285</v>
      </c>
      <c r="Q1781">
        <f t="shared" si="162"/>
        <v>36</v>
      </c>
      <c r="R1781">
        <f t="shared" si="163"/>
        <v>104.89</v>
      </c>
      <c r="S1781" t="str">
        <f t="shared" si="166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64"/>
        <v>42553.309143518527</v>
      </c>
      <c r="K1782">
        <v>1462285510</v>
      </c>
      <c r="L1782" s="9">
        <f t="shared" si="165"/>
        <v>42493.309143518527</v>
      </c>
      <c r="M1782" t="b">
        <v>1</v>
      </c>
      <c r="N1782">
        <v>152</v>
      </c>
      <c r="O1782" t="b">
        <v>0</v>
      </c>
      <c r="P1782" t="s">
        <v>8285</v>
      </c>
      <c r="Q1782">
        <f t="shared" si="162"/>
        <v>40</v>
      </c>
      <c r="R1782">
        <f t="shared" si="163"/>
        <v>78.44</v>
      </c>
      <c r="S1782" t="str">
        <f t="shared" si="166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64"/>
        <v>42628.325752314813</v>
      </c>
      <c r="K1783">
        <v>1471272545</v>
      </c>
      <c r="L1783" s="9">
        <f t="shared" si="165"/>
        <v>42597.325752314813</v>
      </c>
      <c r="M1783" t="b">
        <v>1</v>
      </c>
      <c r="N1783">
        <v>24</v>
      </c>
      <c r="O1783" t="b">
        <v>0</v>
      </c>
      <c r="P1783" t="s">
        <v>8285</v>
      </c>
      <c r="Q1783">
        <f t="shared" si="162"/>
        <v>26</v>
      </c>
      <c r="R1783">
        <f t="shared" si="163"/>
        <v>59.04</v>
      </c>
      <c r="S1783" t="str">
        <f t="shared" si="166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64"/>
        <v>42421.283437500002</v>
      </c>
      <c r="K1784">
        <v>1453211289</v>
      </c>
      <c r="L1784" s="9">
        <f t="shared" si="165"/>
        <v>42388.283437500002</v>
      </c>
      <c r="M1784" t="b">
        <v>1</v>
      </c>
      <c r="N1784">
        <v>76</v>
      </c>
      <c r="O1784" t="b">
        <v>0</v>
      </c>
      <c r="P1784" t="s">
        <v>8285</v>
      </c>
      <c r="Q1784">
        <f t="shared" si="162"/>
        <v>15</v>
      </c>
      <c r="R1784">
        <f t="shared" si="163"/>
        <v>71.34</v>
      </c>
      <c r="S1784" t="str">
        <f t="shared" si="166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64"/>
        <v>42145.658310185187</v>
      </c>
      <c r="K1785">
        <v>1429656478</v>
      </c>
      <c r="L1785" s="9">
        <f t="shared" si="165"/>
        <v>42115.658310185187</v>
      </c>
      <c r="M1785" t="b">
        <v>1</v>
      </c>
      <c r="N1785">
        <v>185</v>
      </c>
      <c r="O1785" t="b">
        <v>0</v>
      </c>
      <c r="P1785" t="s">
        <v>8285</v>
      </c>
      <c r="Q1785">
        <f t="shared" si="162"/>
        <v>24</v>
      </c>
      <c r="R1785">
        <f t="shared" si="163"/>
        <v>51.23</v>
      </c>
      <c r="S1785" t="str">
        <f t="shared" si="166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64"/>
        <v>42034.850694444445</v>
      </c>
      <c r="K1786">
        <v>1419954240</v>
      </c>
      <c r="L1786" s="9">
        <f t="shared" si="165"/>
        <v>42003.363888888889</v>
      </c>
      <c r="M1786" t="b">
        <v>1</v>
      </c>
      <c r="N1786">
        <v>33</v>
      </c>
      <c r="O1786" t="b">
        <v>0</v>
      </c>
      <c r="P1786" t="s">
        <v>8285</v>
      </c>
      <c r="Q1786">
        <f t="shared" si="162"/>
        <v>40</v>
      </c>
      <c r="R1786">
        <f t="shared" si="163"/>
        <v>60.24</v>
      </c>
      <c r="S1786" t="str">
        <f t="shared" si="166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64"/>
        <v>41927.708333333336</v>
      </c>
      <c r="K1787">
        <v>1410750855</v>
      </c>
      <c r="L1787" s="9">
        <f t="shared" si="165"/>
        <v>41896.843229166669</v>
      </c>
      <c r="M1787" t="b">
        <v>1</v>
      </c>
      <c r="N1787">
        <v>108</v>
      </c>
      <c r="O1787" t="b">
        <v>0</v>
      </c>
      <c r="P1787" t="s">
        <v>8285</v>
      </c>
      <c r="Q1787">
        <f t="shared" si="162"/>
        <v>20</v>
      </c>
      <c r="R1787">
        <f t="shared" si="163"/>
        <v>44.94</v>
      </c>
      <c r="S1787" t="str">
        <f t="shared" si="166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64"/>
        <v>41988.258993055562</v>
      </c>
      <c r="K1788">
        <v>1416057177</v>
      </c>
      <c r="L1788" s="9">
        <f t="shared" si="165"/>
        <v>41958.258993055562</v>
      </c>
      <c r="M1788" t="b">
        <v>1</v>
      </c>
      <c r="N1788">
        <v>29</v>
      </c>
      <c r="O1788" t="b">
        <v>0</v>
      </c>
      <c r="P1788" t="s">
        <v>8285</v>
      </c>
      <c r="Q1788">
        <f t="shared" si="162"/>
        <v>48</v>
      </c>
      <c r="R1788">
        <f t="shared" si="163"/>
        <v>31.21</v>
      </c>
      <c r="S1788" t="str">
        <f t="shared" si="166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64"/>
        <v>42098.322187500002</v>
      </c>
      <c r="K1789">
        <v>1425570237</v>
      </c>
      <c r="L1789" s="9">
        <f t="shared" si="165"/>
        <v>42068.363854166666</v>
      </c>
      <c r="M1789" t="b">
        <v>1</v>
      </c>
      <c r="N1789">
        <v>24</v>
      </c>
      <c r="O1789" t="b">
        <v>0</v>
      </c>
      <c r="P1789" t="s">
        <v>8285</v>
      </c>
      <c r="Q1789">
        <f t="shared" si="162"/>
        <v>15</v>
      </c>
      <c r="R1789">
        <f t="shared" si="163"/>
        <v>63.88</v>
      </c>
      <c r="S1789" t="str">
        <f t="shared" si="166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64"/>
        <v>41943.656736111116</v>
      </c>
      <c r="K1790">
        <v>1412203542</v>
      </c>
      <c r="L1790" s="9">
        <f t="shared" si="165"/>
        <v>41913.656736111116</v>
      </c>
      <c r="M1790" t="b">
        <v>1</v>
      </c>
      <c r="N1790">
        <v>4</v>
      </c>
      <c r="O1790" t="b">
        <v>0</v>
      </c>
      <c r="P1790" t="s">
        <v>8285</v>
      </c>
      <c r="Q1790">
        <f t="shared" si="162"/>
        <v>1</v>
      </c>
      <c r="R1790">
        <f t="shared" si="163"/>
        <v>19</v>
      </c>
      <c r="S1790" t="str">
        <f t="shared" si="166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64"/>
        <v>42015.958368055559</v>
      </c>
      <c r="K1791">
        <v>1415858403</v>
      </c>
      <c r="L1791" s="9">
        <f t="shared" si="165"/>
        <v>41955.958368055559</v>
      </c>
      <c r="M1791" t="b">
        <v>1</v>
      </c>
      <c r="N1791">
        <v>4</v>
      </c>
      <c r="O1791" t="b">
        <v>0</v>
      </c>
      <c r="P1791" t="s">
        <v>8285</v>
      </c>
      <c r="Q1791">
        <f t="shared" si="162"/>
        <v>1</v>
      </c>
      <c r="R1791">
        <f t="shared" si="163"/>
        <v>10</v>
      </c>
      <c r="S1791" t="str">
        <f t="shared" si="166"/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64"/>
        <v>42040.38284722223</v>
      </c>
      <c r="K1792">
        <v>1420560678</v>
      </c>
      <c r="L1792" s="9">
        <f t="shared" si="165"/>
        <v>42010.38284722223</v>
      </c>
      <c r="M1792" t="b">
        <v>1</v>
      </c>
      <c r="N1792">
        <v>15</v>
      </c>
      <c r="O1792" t="b">
        <v>0</v>
      </c>
      <c r="P1792" t="s">
        <v>8285</v>
      </c>
      <c r="Q1792">
        <f t="shared" si="162"/>
        <v>5</v>
      </c>
      <c r="R1792">
        <f t="shared" si="163"/>
        <v>109.07</v>
      </c>
      <c r="S1792" t="str">
        <f t="shared" si="166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64"/>
        <v>42033.448668981488</v>
      </c>
      <c r="K1793">
        <v>1417369565</v>
      </c>
      <c r="L1793" s="9">
        <f t="shared" si="165"/>
        <v>41973.448668981488</v>
      </c>
      <c r="M1793" t="b">
        <v>1</v>
      </c>
      <c r="N1793">
        <v>4</v>
      </c>
      <c r="O1793" t="b">
        <v>0</v>
      </c>
      <c r="P1793" t="s">
        <v>8285</v>
      </c>
      <c r="Q1793">
        <f t="shared" si="162"/>
        <v>4</v>
      </c>
      <c r="R1793">
        <f t="shared" si="163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64"/>
        <v>42225.999305555561</v>
      </c>
      <c r="K1794">
        <v>1435970682</v>
      </c>
      <c r="L1794" s="9">
        <f t="shared" si="165"/>
        <v>42188.739374999997</v>
      </c>
      <c r="M1794" t="b">
        <v>1</v>
      </c>
      <c r="N1794">
        <v>139</v>
      </c>
      <c r="O1794" t="b">
        <v>0</v>
      </c>
      <c r="P1794" t="s">
        <v>8285</v>
      </c>
      <c r="Q1794">
        <f t="shared" ref="Q1794:Q1857" si="168">ROUND((E1794/D1794*100),0)</f>
        <v>61</v>
      </c>
      <c r="R1794">
        <f t="shared" ref="R1794:R1857" si="169">ROUND(E1794/N1794,2)</f>
        <v>109.94</v>
      </c>
      <c r="S1794" t="str">
        <f t="shared" si="166"/>
        <v>photography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170">(((I1795/60)/60)/24)+DATE(1970,1,1)+(-7/24)</f>
        <v>41970.64166666667</v>
      </c>
      <c r="K1795">
        <v>1414531440</v>
      </c>
      <c r="L1795" s="9">
        <f t="shared" ref="L1795:L1858" si="171">(((K1795/60)/60)/24)+DATE(1970,1,1)+(-7/24)</f>
        <v>41940.600000000006</v>
      </c>
      <c r="M1795" t="b">
        <v>1</v>
      </c>
      <c r="N1795">
        <v>2</v>
      </c>
      <c r="O1795" t="b">
        <v>0</v>
      </c>
      <c r="P1795" t="s">
        <v>8285</v>
      </c>
      <c r="Q1795">
        <f t="shared" si="168"/>
        <v>1</v>
      </c>
      <c r="R1795">
        <f t="shared" si="169"/>
        <v>20</v>
      </c>
      <c r="S1795" t="str">
        <f t="shared" ref="S1795:S1858" si="172">LEFT(P1795,SEARCH("/",P1795,1)-1)</f>
        <v>photography</v>
      </c>
      <c r="T1795" t="str">
        <f t="shared" ref="T1795:T1858" si="173">RIGHT(P1795,LEN(P1795)-SEARCH("/",P1795,1))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70"/>
        <v>42046.259513888894</v>
      </c>
      <c r="K1796">
        <v>1420636422</v>
      </c>
      <c r="L1796" s="9">
        <f t="shared" si="171"/>
        <v>42011.259513888894</v>
      </c>
      <c r="M1796" t="b">
        <v>1</v>
      </c>
      <c r="N1796">
        <v>18</v>
      </c>
      <c r="O1796" t="b">
        <v>0</v>
      </c>
      <c r="P1796" t="s">
        <v>8285</v>
      </c>
      <c r="Q1796">
        <f t="shared" si="168"/>
        <v>11</v>
      </c>
      <c r="R1796">
        <f t="shared" si="169"/>
        <v>55.39</v>
      </c>
      <c r="S1796" t="str">
        <f t="shared" si="172"/>
        <v>photography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70"/>
        <v>42657.375000000007</v>
      </c>
      <c r="K1797">
        <v>1473922541</v>
      </c>
      <c r="L1797" s="9">
        <f t="shared" si="171"/>
        <v>42627.997002314813</v>
      </c>
      <c r="M1797" t="b">
        <v>1</v>
      </c>
      <c r="N1797">
        <v>81</v>
      </c>
      <c r="O1797" t="b">
        <v>0</v>
      </c>
      <c r="P1797" t="s">
        <v>8285</v>
      </c>
      <c r="Q1797">
        <f t="shared" si="168"/>
        <v>39</v>
      </c>
      <c r="R1797">
        <f t="shared" si="169"/>
        <v>133.9</v>
      </c>
      <c r="S1797" t="str">
        <f t="shared" si="172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70"/>
        <v>42575.14775462963</v>
      </c>
      <c r="K1798">
        <v>1464172366</v>
      </c>
      <c r="L1798" s="9">
        <f t="shared" si="171"/>
        <v>42515.14775462963</v>
      </c>
      <c r="M1798" t="b">
        <v>1</v>
      </c>
      <c r="N1798">
        <v>86</v>
      </c>
      <c r="O1798" t="b">
        <v>0</v>
      </c>
      <c r="P1798" t="s">
        <v>8285</v>
      </c>
      <c r="Q1798">
        <f t="shared" si="168"/>
        <v>22</v>
      </c>
      <c r="R1798">
        <f t="shared" si="169"/>
        <v>48.72</v>
      </c>
      <c r="S1798" t="str">
        <f t="shared" si="172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70"/>
        <v>42719.277650462966</v>
      </c>
      <c r="K1799">
        <v>1479217189</v>
      </c>
      <c r="L1799" s="9">
        <f t="shared" si="171"/>
        <v>42689.277650462966</v>
      </c>
      <c r="M1799" t="b">
        <v>1</v>
      </c>
      <c r="N1799">
        <v>140</v>
      </c>
      <c r="O1799" t="b">
        <v>0</v>
      </c>
      <c r="P1799" t="s">
        <v>8285</v>
      </c>
      <c r="Q1799">
        <f t="shared" si="168"/>
        <v>68</v>
      </c>
      <c r="R1799">
        <f t="shared" si="169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70"/>
        <v>42404.035104166665</v>
      </c>
      <c r="K1800">
        <v>1449388233</v>
      </c>
      <c r="L1800" s="9">
        <f t="shared" si="171"/>
        <v>42344.035104166665</v>
      </c>
      <c r="M1800" t="b">
        <v>1</v>
      </c>
      <c r="N1800">
        <v>37</v>
      </c>
      <c r="O1800" t="b">
        <v>0</v>
      </c>
      <c r="P1800" t="s">
        <v>8285</v>
      </c>
      <c r="Q1800">
        <f t="shared" si="168"/>
        <v>14</v>
      </c>
      <c r="R1800">
        <f t="shared" si="169"/>
        <v>58.97</v>
      </c>
      <c r="S1800" t="str">
        <f t="shared" si="172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70"/>
        <v>41954.592685185191</v>
      </c>
      <c r="K1801">
        <v>1414008808</v>
      </c>
      <c r="L1801" s="9">
        <f t="shared" si="171"/>
        <v>41934.551018518519</v>
      </c>
      <c r="M1801" t="b">
        <v>1</v>
      </c>
      <c r="N1801">
        <v>6</v>
      </c>
      <c r="O1801" t="b">
        <v>0</v>
      </c>
      <c r="P1801" t="s">
        <v>8285</v>
      </c>
      <c r="Q1801">
        <f t="shared" si="168"/>
        <v>2</v>
      </c>
      <c r="R1801">
        <f t="shared" si="169"/>
        <v>11.64</v>
      </c>
      <c r="S1801" t="str">
        <f t="shared" si="172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70"/>
        <v>42653.314467592594</v>
      </c>
      <c r="K1802">
        <v>1473517970</v>
      </c>
      <c r="L1802" s="9">
        <f t="shared" si="171"/>
        <v>42623.314467592594</v>
      </c>
      <c r="M1802" t="b">
        <v>1</v>
      </c>
      <c r="N1802">
        <v>113</v>
      </c>
      <c r="O1802" t="b">
        <v>0</v>
      </c>
      <c r="P1802" t="s">
        <v>8285</v>
      </c>
      <c r="Q1802">
        <f t="shared" si="168"/>
        <v>20</v>
      </c>
      <c r="R1802">
        <f t="shared" si="169"/>
        <v>83.72</v>
      </c>
      <c r="S1802" t="str">
        <f t="shared" si="172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70"/>
        <v>42353.215277777781</v>
      </c>
      <c r="K1803">
        <v>1447429868</v>
      </c>
      <c r="L1803" s="9">
        <f t="shared" si="171"/>
        <v>42321.368842592594</v>
      </c>
      <c r="M1803" t="b">
        <v>1</v>
      </c>
      <c r="N1803">
        <v>37</v>
      </c>
      <c r="O1803" t="b">
        <v>0</v>
      </c>
      <c r="P1803" t="s">
        <v>8285</v>
      </c>
      <c r="Q1803">
        <f t="shared" si="168"/>
        <v>14</v>
      </c>
      <c r="R1803">
        <f t="shared" si="169"/>
        <v>63.65</v>
      </c>
      <c r="S1803" t="str">
        <f t="shared" si="172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70"/>
        <v>42182.624305555561</v>
      </c>
      <c r="K1804">
        <v>1433416830</v>
      </c>
      <c r="L1804" s="9">
        <f t="shared" si="171"/>
        <v>42159.180902777785</v>
      </c>
      <c r="M1804" t="b">
        <v>1</v>
      </c>
      <c r="N1804">
        <v>18</v>
      </c>
      <c r="O1804" t="b">
        <v>0</v>
      </c>
      <c r="P1804" t="s">
        <v>8285</v>
      </c>
      <c r="Q1804">
        <f t="shared" si="168"/>
        <v>48</v>
      </c>
      <c r="R1804">
        <f t="shared" si="169"/>
        <v>94.28</v>
      </c>
      <c r="S1804" t="str">
        <f t="shared" si="172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70"/>
        <v>42048.779884259267</v>
      </c>
      <c r="K1805">
        <v>1421199782</v>
      </c>
      <c r="L1805" s="9">
        <f t="shared" si="171"/>
        <v>42017.779884259267</v>
      </c>
      <c r="M1805" t="b">
        <v>1</v>
      </c>
      <c r="N1805">
        <v>75</v>
      </c>
      <c r="O1805" t="b">
        <v>0</v>
      </c>
      <c r="P1805" t="s">
        <v>8285</v>
      </c>
      <c r="Q1805">
        <f t="shared" si="168"/>
        <v>31</v>
      </c>
      <c r="R1805">
        <f t="shared" si="169"/>
        <v>71.87</v>
      </c>
      <c r="S1805" t="str">
        <f t="shared" si="172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70"/>
        <v>42322.428287037044</v>
      </c>
      <c r="K1806">
        <v>1444061804</v>
      </c>
      <c r="L1806" s="9">
        <f t="shared" si="171"/>
        <v>42282.386620370373</v>
      </c>
      <c r="M1806" t="b">
        <v>1</v>
      </c>
      <c r="N1806">
        <v>52</v>
      </c>
      <c r="O1806" t="b">
        <v>0</v>
      </c>
      <c r="P1806" t="s">
        <v>8285</v>
      </c>
      <c r="Q1806">
        <f t="shared" si="168"/>
        <v>35</v>
      </c>
      <c r="R1806">
        <f t="shared" si="169"/>
        <v>104.85</v>
      </c>
      <c r="S1806" t="str">
        <f t="shared" si="172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70"/>
        <v>42279.458333333336</v>
      </c>
      <c r="K1807">
        <v>1441048658</v>
      </c>
      <c r="L1807" s="9">
        <f t="shared" si="171"/>
        <v>42247.512245370373</v>
      </c>
      <c r="M1807" t="b">
        <v>1</v>
      </c>
      <c r="N1807">
        <v>122</v>
      </c>
      <c r="O1807" t="b">
        <v>0</v>
      </c>
      <c r="P1807" t="s">
        <v>8285</v>
      </c>
      <c r="Q1807">
        <f t="shared" si="168"/>
        <v>36</v>
      </c>
      <c r="R1807">
        <f t="shared" si="169"/>
        <v>67.14</v>
      </c>
      <c r="S1807" t="str">
        <f t="shared" si="172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70"/>
        <v>41912.346631944449</v>
      </c>
      <c r="K1808">
        <v>1409066349</v>
      </c>
      <c r="L1808" s="9">
        <f t="shared" si="171"/>
        <v>41877.346631944449</v>
      </c>
      <c r="M1808" t="b">
        <v>1</v>
      </c>
      <c r="N1808">
        <v>8</v>
      </c>
      <c r="O1808" t="b">
        <v>0</v>
      </c>
      <c r="P1808" t="s">
        <v>8285</v>
      </c>
      <c r="Q1808">
        <f t="shared" si="168"/>
        <v>3</v>
      </c>
      <c r="R1808">
        <f t="shared" si="169"/>
        <v>73.88</v>
      </c>
      <c r="S1808" t="str">
        <f t="shared" si="172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70"/>
        <v>41909.776770833334</v>
      </c>
      <c r="K1809">
        <v>1409276313</v>
      </c>
      <c r="L1809" s="9">
        <f t="shared" si="171"/>
        <v>41879.776770833334</v>
      </c>
      <c r="M1809" t="b">
        <v>1</v>
      </c>
      <c r="N1809">
        <v>8</v>
      </c>
      <c r="O1809" t="b">
        <v>0</v>
      </c>
      <c r="P1809" t="s">
        <v>8285</v>
      </c>
      <c r="Q1809">
        <f t="shared" si="168"/>
        <v>11</v>
      </c>
      <c r="R1809">
        <f t="shared" si="169"/>
        <v>69.13</v>
      </c>
      <c r="S1809" t="str">
        <f t="shared" si="172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70"/>
        <v>42777.389236111114</v>
      </c>
      <c r="K1810">
        <v>1483806030</v>
      </c>
      <c r="L1810" s="9">
        <f t="shared" si="171"/>
        <v>42742.389236111114</v>
      </c>
      <c r="M1810" t="b">
        <v>1</v>
      </c>
      <c r="N1810">
        <v>96</v>
      </c>
      <c r="O1810" t="b">
        <v>0</v>
      </c>
      <c r="P1810" t="s">
        <v>8285</v>
      </c>
      <c r="Q1810">
        <f t="shared" si="168"/>
        <v>41</v>
      </c>
      <c r="R1810">
        <f t="shared" si="169"/>
        <v>120.77</v>
      </c>
      <c r="S1810" t="str">
        <f t="shared" si="172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70"/>
        <v>42064.616192129637</v>
      </c>
      <c r="K1811">
        <v>1422222439</v>
      </c>
      <c r="L1811" s="9">
        <f t="shared" si="171"/>
        <v>42029.616192129637</v>
      </c>
      <c r="M1811" t="b">
        <v>1</v>
      </c>
      <c r="N1811">
        <v>9</v>
      </c>
      <c r="O1811" t="b">
        <v>0</v>
      </c>
      <c r="P1811" t="s">
        <v>8285</v>
      </c>
      <c r="Q1811">
        <f t="shared" si="168"/>
        <v>11</v>
      </c>
      <c r="R1811">
        <f t="shared" si="169"/>
        <v>42.22</v>
      </c>
      <c r="S1811" t="str">
        <f t="shared" si="172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70"/>
        <v>41872.618356481486</v>
      </c>
      <c r="K1812">
        <v>1407621026</v>
      </c>
      <c r="L1812" s="9">
        <f t="shared" si="171"/>
        <v>41860.618356481486</v>
      </c>
      <c r="M1812" t="b">
        <v>0</v>
      </c>
      <c r="N1812">
        <v>2</v>
      </c>
      <c r="O1812" t="b">
        <v>0</v>
      </c>
      <c r="P1812" t="s">
        <v>8285</v>
      </c>
      <c r="Q1812">
        <f t="shared" si="168"/>
        <v>3</v>
      </c>
      <c r="R1812">
        <f t="shared" si="169"/>
        <v>7.5</v>
      </c>
      <c r="S1812" t="str">
        <f t="shared" si="172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70"/>
        <v>41935.875</v>
      </c>
      <c r="K1813">
        <v>1408962270</v>
      </c>
      <c r="L1813" s="9">
        <f t="shared" si="171"/>
        <v>41876.142013888893</v>
      </c>
      <c r="M1813" t="b">
        <v>0</v>
      </c>
      <c r="N1813">
        <v>26</v>
      </c>
      <c r="O1813" t="b">
        <v>0</v>
      </c>
      <c r="P1813" t="s">
        <v>8285</v>
      </c>
      <c r="Q1813">
        <f t="shared" si="168"/>
        <v>0</v>
      </c>
      <c r="R1813">
        <f t="shared" si="169"/>
        <v>1.54</v>
      </c>
      <c r="S1813" t="str">
        <f t="shared" si="172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70"/>
        <v>42554.027037037034</v>
      </c>
      <c r="K1814">
        <v>1464939536</v>
      </c>
      <c r="L1814" s="9">
        <f t="shared" si="171"/>
        <v>42524.027037037034</v>
      </c>
      <c r="M1814" t="b">
        <v>0</v>
      </c>
      <c r="N1814">
        <v>23</v>
      </c>
      <c r="O1814" t="b">
        <v>0</v>
      </c>
      <c r="P1814" t="s">
        <v>8285</v>
      </c>
      <c r="Q1814">
        <f t="shared" si="168"/>
        <v>13</v>
      </c>
      <c r="R1814">
        <f t="shared" si="169"/>
        <v>37.61</v>
      </c>
      <c r="S1814" t="str">
        <f t="shared" si="172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70"/>
        <v>41859.597361111111</v>
      </c>
      <c r="K1815">
        <v>1404940812</v>
      </c>
      <c r="L1815" s="9">
        <f t="shared" si="171"/>
        <v>41829.597361111111</v>
      </c>
      <c r="M1815" t="b">
        <v>0</v>
      </c>
      <c r="N1815">
        <v>0</v>
      </c>
      <c r="O1815" t="b">
        <v>0</v>
      </c>
      <c r="P1815" t="s">
        <v>8285</v>
      </c>
      <c r="Q1815">
        <f t="shared" si="168"/>
        <v>0</v>
      </c>
      <c r="R1815" t="e">
        <f t="shared" si="169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70"/>
        <v>42063.022407407414</v>
      </c>
      <c r="K1816">
        <v>1422516736</v>
      </c>
      <c r="L1816" s="9">
        <f t="shared" si="171"/>
        <v>42033.022407407414</v>
      </c>
      <c r="M1816" t="b">
        <v>0</v>
      </c>
      <c r="N1816">
        <v>140</v>
      </c>
      <c r="O1816" t="b">
        <v>0</v>
      </c>
      <c r="P1816" t="s">
        <v>8285</v>
      </c>
      <c r="Q1816">
        <f t="shared" si="168"/>
        <v>49</v>
      </c>
      <c r="R1816">
        <f t="shared" si="169"/>
        <v>42.16</v>
      </c>
      <c r="S1816" t="str">
        <f t="shared" si="172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70"/>
        <v>42186.615011574082</v>
      </c>
      <c r="K1817">
        <v>1434577537</v>
      </c>
      <c r="L1817" s="9">
        <f t="shared" si="171"/>
        <v>42172.615011574082</v>
      </c>
      <c r="M1817" t="b">
        <v>0</v>
      </c>
      <c r="N1817">
        <v>0</v>
      </c>
      <c r="O1817" t="b">
        <v>0</v>
      </c>
      <c r="P1817" t="s">
        <v>8285</v>
      </c>
      <c r="Q1817">
        <f t="shared" si="168"/>
        <v>0</v>
      </c>
      <c r="R1817" t="e">
        <f t="shared" si="169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70"/>
        <v>42576.500000000007</v>
      </c>
      <c r="K1818">
        <v>1467061303</v>
      </c>
      <c r="L1818" s="9">
        <f t="shared" si="171"/>
        <v>42548.58452546296</v>
      </c>
      <c r="M1818" t="b">
        <v>0</v>
      </c>
      <c r="N1818">
        <v>6</v>
      </c>
      <c r="O1818" t="b">
        <v>0</v>
      </c>
      <c r="P1818" t="s">
        <v>8285</v>
      </c>
      <c r="Q1818">
        <f t="shared" si="168"/>
        <v>2</v>
      </c>
      <c r="R1818">
        <f t="shared" si="169"/>
        <v>84.83</v>
      </c>
      <c r="S1818" t="str">
        <f t="shared" si="172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70"/>
        <v>42764.999305555561</v>
      </c>
      <c r="K1819">
        <v>1480607607</v>
      </c>
      <c r="L1819" s="9">
        <f t="shared" si="171"/>
        <v>42705.370451388888</v>
      </c>
      <c r="M1819" t="b">
        <v>0</v>
      </c>
      <c r="N1819">
        <v>100</v>
      </c>
      <c r="O1819" t="b">
        <v>0</v>
      </c>
      <c r="P1819" t="s">
        <v>8285</v>
      </c>
      <c r="Q1819">
        <f t="shared" si="168"/>
        <v>52</v>
      </c>
      <c r="R1819">
        <f t="shared" si="169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70"/>
        <v>42096.901041666664</v>
      </c>
      <c r="K1820">
        <v>1425447450</v>
      </c>
      <c r="L1820" s="9">
        <f t="shared" si="171"/>
        <v>42066.942708333336</v>
      </c>
      <c r="M1820" t="b">
        <v>0</v>
      </c>
      <c r="N1820">
        <v>0</v>
      </c>
      <c r="O1820" t="b">
        <v>0</v>
      </c>
      <c r="P1820" t="s">
        <v>8285</v>
      </c>
      <c r="Q1820">
        <f t="shared" si="168"/>
        <v>0</v>
      </c>
      <c r="R1820" t="e">
        <f t="shared" si="169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70"/>
        <v>41850.460601851853</v>
      </c>
      <c r="K1821">
        <v>1404151396</v>
      </c>
      <c r="L1821" s="9">
        <f t="shared" si="171"/>
        <v>41820.460601851853</v>
      </c>
      <c r="M1821" t="b">
        <v>0</v>
      </c>
      <c r="N1821">
        <v>4</v>
      </c>
      <c r="O1821" t="b">
        <v>0</v>
      </c>
      <c r="P1821" t="s">
        <v>8285</v>
      </c>
      <c r="Q1821">
        <f t="shared" si="168"/>
        <v>2</v>
      </c>
      <c r="R1821">
        <f t="shared" si="169"/>
        <v>6.25</v>
      </c>
      <c r="S1821" t="str">
        <f t="shared" si="172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70"/>
        <v>42094.75104166667</v>
      </c>
      <c r="K1822">
        <v>1425261690</v>
      </c>
      <c r="L1822" s="9">
        <f t="shared" si="171"/>
        <v>42064.792708333342</v>
      </c>
      <c r="M1822" t="b">
        <v>0</v>
      </c>
      <c r="N1822">
        <v>8</v>
      </c>
      <c r="O1822" t="b">
        <v>0</v>
      </c>
      <c r="P1822" t="s">
        <v>8285</v>
      </c>
      <c r="Q1822">
        <f t="shared" si="168"/>
        <v>7</v>
      </c>
      <c r="R1822">
        <f t="shared" si="169"/>
        <v>213.38</v>
      </c>
      <c r="S1822" t="str">
        <f t="shared" si="172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70"/>
        <v>40971.027395833335</v>
      </c>
      <c r="K1823">
        <v>1326872367</v>
      </c>
      <c r="L1823" s="9">
        <f t="shared" si="171"/>
        <v>40926.027395833335</v>
      </c>
      <c r="M1823" t="b">
        <v>0</v>
      </c>
      <c r="N1823">
        <v>57</v>
      </c>
      <c r="O1823" t="b">
        <v>1</v>
      </c>
      <c r="P1823" t="s">
        <v>8276</v>
      </c>
      <c r="Q1823">
        <f t="shared" si="168"/>
        <v>135</v>
      </c>
      <c r="R1823">
        <f t="shared" si="169"/>
        <v>59.16</v>
      </c>
      <c r="S1823" t="str">
        <f t="shared" si="172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70"/>
        <v>41670.500694444447</v>
      </c>
      <c r="K1824">
        <v>1388084862</v>
      </c>
      <c r="L1824" s="9">
        <f t="shared" si="171"/>
        <v>41634.505347222221</v>
      </c>
      <c r="M1824" t="b">
        <v>0</v>
      </c>
      <c r="N1824">
        <v>11</v>
      </c>
      <c r="O1824" t="b">
        <v>1</v>
      </c>
      <c r="P1824" t="s">
        <v>8276</v>
      </c>
      <c r="Q1824">
        <f t="shared" si="168"/>
        <v>100</v>
      </c>
      <c r="R1824">
        <f t="shared" si="169"/>
        <v>27.27</v>
      </c>
      <c r="S1824" t="str">
        <f t="shared" si="172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70"/>
        <v>41206.393240740741</v>
      </c>
      <c r="K1825">
        <v>1348503976</v>
      </c>
      <c r="L1825" s="9">
        <f t="shared" si="171"/>
        <v>41176.393240740741</v>
      </c>
      <c r="M1825" t="b">
        <v>0</v>
      </c>
      <c r="N1825">
        <v>33</v>
      </c>
      <c r="O1825" t="b">
        <v>1</v>
      </c>
      <c r="P1825" t="s">
        <v>8276</v>
      </c>
      <c r="Q1825">
        <f t="shared" si="168"/>
        <v>116</v>
      </c>
      <c r="R1825">
        <f t="shared" si="169"/>
        <v>24.58</v>
      </c>
      <c r="S1825" t="str">
        <f t="shared" si="172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70"/>
        <v>41646.797222222223</v>
      </c>
      <c r="K1826">
        <v>1387403967</v>
      </c>
      <c r="L1826" s="9">
        <f t="shared" si="171"/>
        <v>41626.624618055561</v>
      </c>
      <c r="M1826" t="b">
        <v>0</v>
      </c>
      <c r="N1826">
        <v>40</v>
      </c>
      <c r="O1826" t="b">
        <v>1</v>
      </c>
      <c r="P1826" t="s">
        <v>8276</v>
      </c>
      <c r="Q1826">
        <f t="shared" si="168"/>
        <v>100</v>
      </c>
      <c r="R1826">
        <f t="shared" si="169"/>
        <v>75.05</v>
      </c>
      <c r="S1826" t="str">
        <f t="shared" si="172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70"/>
        <v>41466.542858796296</v>
      </c>
      <c r="K1827">
        <v>1371585703</v>
      </c>
      <c r="L1827" s="9">
        <f t="shared" si="171"/>
        <v>41443.542858796296</v>
      </c>
      <c r="M1827" t="b">
        <v>0</v>
      </c>
      <c r="N1827">
        <v>50</v>
      </c>
      <c r="O1827" t="b">
        <v>1</v>
      </c>
      <c r="P1827" t="s">
        <v>8276</v>
      </c>
      <c r="Q1827">
        <f t="shared" si="168"/>
        <v>105</v>
      </c>
      <c r="R1827">
        <f t="shared" si="169"/>
        <v>42.02</v>
      </c>
      <c r="S1827" t="str">
        <f t="shared" si="172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70"/>
        <v>41687.632141203707</v>
      </c>
      <c r="K1828">
        <v>1390083017</v>
      </c>
      <c r="L1828" s="9">
        <f t="shared" si="171"/>
        <v>41657.632141203707</v>
      </c>
      <c r="M1828" t="b">
        <v>0</v>
      </c>
      <c r="N1828">
        <v>38</v>
      </c>
      <c r="O1828" t="b">
        <v>1</v>
      </c>
      <c r="P1828" t="s">
        <v>8276</v>
      </c>
      <c r="Q1828">
        <f t="shared" si="168"/>
        <v>101</v>
      </c>
      <c r="R1828">
        <f t="shared" si="169"/>
        <v>53.16</v>
      </c>
      <c r="S1828" t="str">
        <f t="shared" si="172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70"/>
        <v>40605.034270833334</v>
      </c>
      <c r="K1829">
        <v>1294818561</v>
      </c>
      <c r="L1829" s="9">
        <f t="shared" si="171"/>
        <v>40555.034270833334</v>
      </c>
      <c r="M1829" t="b">
        <v>0</v>
      </c>
      <c r="N1829">
        <v>96</v>
      </c>
      <c r="O1829" t="b">
        <v>1</v>
      </c>
      <c r="P1829" t="s">
        <v>8276</v>
      </c>
      <c r="Q1829">
        <f t="shared" si="168"/>
        <v>101</v>
      </c>
      <c r="R1829">
        <f t="shared" si="169"/>
        <v>83.89</v>
      </c>
      <c r="S1829" t="str">
        <f t="shared" si="172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70"/>
        <v>41768.625</v>
      </c>
      <c r="K1830">
        <v>1396906530</v>
      </c>
      <c r="L1830" s="9">
        <f t="shared" si="171"/>
        <v>41736.607986111114</v>
      </c>
      <c r="M1830" t="b">
        <v>0</v>
      </c>
      <c r="N1830">
        <v>48</v>
      </c>
      <c r="O1830" t="b">
        <v>1</v>
      </c>
      <c r="P1830" t="s">
        <v>8276</v>
      </c>
      <c r="Q1830">
        <f t="shared" si="168"/>
        <v>100</v>
      </c>
      <c r="R1830">
        <f t="shared" si="169"/>
        <v>417.33</v>
      </c>
      <c r="S1830" t="str">
        <f t="shared" si="172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70"/>
        <v>40564.625</v>
      </c>
      <c r="K1831">
        <v>1291428371</v>
      </c>
      <c r="L1831" s="9">
        <f t="shared" si="171"/>
        <v>40515.795960648153</v>
      </c>
      <c r="M1831" t="b">
        <v>0</v>
      </c>
      <c r="N1831">
        <v>33</v>
      </c>
      <c r="O1831" t="b">
        <v>1</v>
      </c>
      <c r="P1831" t="s">
        <v>8276</v>
      </c>
      <c r="Q1831">
        <f t="shared" si="168"/>
        <v>167</v>
      </c>
      <c r="R1831">
        <f t="shared" si="169"/>
        <v>75.77</v>
      </c>
      <c r="S1831" t="str">
        <f t="shared" si="172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70"/>
        <v>41694.392442129632</v>
      </c>
      <c r="K1832">
        <v>1390667107</v>
      </c>
      <c r="L1832" s="9">
        <f t="shared" si="171"/>
        <v>41664.392442129632</v>
      </c>
      <c r="M1832" t="b">
        <v>0</v>
      </c>
      <c r="N1832">
        <v>226</v>
      </c>
      <c r="O1832" t="b">
        <v>1</v>
      </c>
      <c r="P1832" t="s">
        <v>8276</v>
      </c>
      <c r="Q1832">
        <f t="shared" si="168"/>
        <v>102</v>
      </c>
      <c r="R1832">
        <f t="shared" si="169"/>
        <v>67.39</v>
      </c>
      <c r="S1832" t="str">
        <f t="shared" si="172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70"/>
        <v>41041.704432870371</v>
      </c>
      <c r="K1833">
        <v>1335570863</v>
      </c>
      <c r="L1833" s="9">
        <f t="shared" si="171"/>
        <v>41026.704432870371</v>
      </c>
      <c r="M1833" t="b">
        <v>0</v>
      </c>
      <c r="N1833">
        <v>14</v>
      </c>
      <c r="O1833" t="b">
        <v>1</v>
      </c>
      <c r="P1833" t="s">
        <v>8276</v>
      </c>
      <c r="Q1833">
        <f t="shared" si="168"/>
        <v>103</v>
      </c>
      <c r="R1833">
        <f t="shared" si="169"/>
        <v>73.569999999999993</v>
      </c>
      <c r="S1833" t="str">
        <f t="shared" si="172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70"/>
        <v>40606.24799768519</v>
      </c>
      <c r="K1834">
        <v>1296651427</v>
      </c>
      <c r="L1834" s="9">
        <f t="shared" si="171"/>
        <v>40576.24799768519</v>
      </c>
      <c r="M1834" t="b">
        <v>0</v>
      </c>
      <c r="N1834">
        <v>20</v>
      </c>
      <c r="O1834" t="b">
        <v>1</v>
      </c>
      <c r="P1834" t="s">
        <v>8276</v>
      </c>
      <c r="Q1834">
        <f t="shared" si="168"/>
        <v>143</v>
      </c>
      <c r="R1834">
        <f t="shared" si="169"/>
        <v>25</v>
      </c>
      <c r="S1834" t="str">
        <f t="shared" si="172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70"/>
        <v>41335.040972222225</v>
      </c>
      <c r="K1835">
        <v>1359421403</v>
      </c>
      <c r="L1835" s="9">
        <f t="shared" si="171"/>
        <v>41302.752349537041</v>
      </c>
      <c r="M1835" t="b">
        <v>0</v>
      </c>
      <c r="N1835">
        <v>25</v>
      </c>
      <c r="O1835" t="b">
        <v>1</v>
      </c>
      <c r="P1835" t="s">
        <v>8276</v>
      </c>
      <c r="Q1835">
        <f t="shared" si="168"/>
        <v>263</v>
      </c>
      <c r="R1835">
        <f t="shared" si="169"/>
        <v>42</v>
      </c>
      <c r="S1835" t="str">
        <f t="shared" si="172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70"/>
        <v>42028.672395833339</v>
      </c>
      <c r="K1836">
        <v>1418684895</v>
      </c>
      <c r="L1836" s="9">
        <f t="shared" si="171"/>
        <v>41988.672395833339</v>
      </c>
      <c r="M1836" t="b">
        <v>0</v>
      </c>
      <c r="N1836">
        <v>90</v>
      </c>
      <c r="O1836" t="b">
        <v>1</v>
      </c>
      <c r="P1836" t="s">
        <v>8276</v>
      </c>
      <c r="Q1836">
        <f t="shared" si="168"/>
        <v>118</v>
      </c>
      <c r="R1836">
        <f t="shared" si="169"/>
        <v>131.16999999999999</v>
      </c>
      <c r="S1836" t="str">
        <f t="shared" si="172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70"/>
        <v>42460.368877314817</v>
      </c>
      <c r="K1837">
        <v>1456851071</v>
      </c>
      <c r="L1837" s="9">
        <f t="shared" si="171"/>
        <v>42430.410543981481</v>
      </c>
      <c r="M1837" t="b">
        <v>0</v>
      </c>
      <c r="N1837">
        <v>11</v>
      </c>
      <c r="O1837" t="b">
        <v>1</v>
      </c>
      <c r="P1837" t="s">
        <v>8276</v>
      </c>
      <c r="Q1837">
        <f t="shared" si="168"/>
        <v>104</v>
      </c>
      <c r="R1837">
        <f t="shared" si="169"/>
        <v>47.27</v>
      </c>
      <c r="S1837" t="str">
        <f t="shared" si="172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70"/>
        <v>41322.517696759263</v>
      </c>
      <c r="K1838">
        <v>1359660329</v>
      </c>
      <c r="L1838" s="9">
        <f t="shared" si="171"/>
        <v>41305.517696759263</v>
      </c>
      <c r="M1838" t="b">
        <v>0</v>
      </c>
      <c r="N1838">
        <v>55</v>
      </c>
      <c r="O1838" t="b">
        <v>1</v>
      </c>
      <c r="P1838" t="s">
        <v>8276</v>
      </c>
      <c r="Q1838">
        <f t="shared" si="168"/>
        <v>200</v>
      </c>
      <c r="R1838">
        <f t="shared" si="169"/>
        <v>182.13</v>
      </c>
      <c r="S1838" t="str">
        <f t="shared" si="172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70"/>
        <v>40985.714525462965</v>
      </c>
      <c r="K1839">
        <v>1326848935</v>
      </c>
      <c r="L1839" s="9">
        <f t="shared" si="171"/>
        <v>40925.756192129636</v>
      </c>
      <c r="M1839" t="b">
        <v>0</v>
      </c>
      <c r="N1839">
        <v>30</v>
      </c>
      <c r="O1839" t="b">
        <v>1</v>
      </c>
      <c r="P1839" t="s">
        <v>8276</v>
      </c>
      <c r="Q1839">
        <f t="shared" si="168"/>
        <v>307</v>
      </c>
      <c r="R1839">
        <f t="shared" si="169"/>
        <v>61.37</v>
      </c>
      <c r="S1839" t="str">
        <f t="shared" si="172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70"/>
        <v>40816.833333333336</v>
      </c>
      <c r="K1840">
        <v>1314989557</v>
      </c>
      <c r="L1840" s="9">
        <f t="shared" si="171"/>
        <v>40788.494872685187</v>
      </c>
      <c r="M1840" t="b">
        <v>0</v>
      </c>
      <c r="N1840">
        <v>28</v>
      </c>
      <c r="O1840" t="b">
        <v>1</v>
      </c>
      <c r="P1840" t="s">
        <v>8276</v>
      </c>
      <c r="Q1840">
        <f t="shared" si="168"/>
        <v>100</v>
      </c>
      <c r="R1840">
        <f t="shared" si="169"/>
        <v>35.770000000000003</v>
      </c>
      <c r="S1840" t="str">
        <f t="shared" si="172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70"/>
        <v>42644.430347222224</v>
      </c>
      <c r="K1841">
        <v>1472750382</v>
      </c>
      <c r="L1841" s="9">
        <f t="shared" si="171"/>
        <v>42614.430347222224</v>
      </c>
      <c r="M1841" t="b">
        <v>0</v>
      </c>
      <c r="N1841">
        <v>45</v>
      </c>
      <c r="O1841" t="b">
        <v>1</v>
      </c>
      <c r="P1841" t="s">
        <v>8276</v>
      </c>
      <c r="Q1841">
        <f t="shared" si="168"/>
        <v>205</v>
      </c>
      <c r="R1841">
        <f t="shared" si="169"/>
        <v>45.62</v>
      </c>
      <c r="S1841" t="str">
        <f t="shared" si="172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70"/>
        <v>41400.915972222225</v>
      </c>
      <c r="K1842">
        <v>1366251510</v>
      </c>
      <c r="L1842" s="9">
        <f t="shared" si="171"/>
        <v>41381.804513888892</v>
      </c>
      <c r="M1842" t="b">
        <v>0</v>
      </c>
      <c r="N1842">
        <v>13</v>
      </c>
      <c r="O1842" t="b">
        <v>1</v>
      </c>
      <c r="P1842" t="s">
        <v>8276</v>
      </c>
      <c r="Q1842">
        <f t="shared" si="168"/>
        <v>109</v>
      </c>
      <c r="R1842">
        <f t="shared" si="169"/>
        <v>75.38</v>
      </c>
      <c r="S1842" t="str">
        <f t="shared" si="172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70"/>
        <v>41778.915972222225</v>
      </c>
      <c r="K1843">
        <v>1397679445</v>
      </c>
      <c r="L1843" s="9">
        <f t="shared" si="171"/>
        <v>41745.553761574076</v>
      </c>
      <c r="M1843" t="b">
        <v>0</v>
      </c>
      <c r="N1843">
        <v>40</v>
      </c>
      <c r="O1843" t="b">
        <v>1</v>
      </c>
      <c r="P1843" t="s">
        <v>8276</v>
      </c>
      <c r="Q1843">
        <f t="shared" si="168"/>
        <v>102</v>
      </c>
      <c r="R1843">
        <f t="shared" si="169"/>
        <v>50.88</v>
      </c>
      <c r="S1843" t="str">
        <f t="shared" si="172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70"/>
        <v>42064.957638888889</v>
      </c>
      <c r="K1844">
        <v>1422371381</v>
      </c>
      <c r="L1844" s="9">
        <f t="shared" si="171"/>
        <v>42031.340057870373</v>
      </c>
      <c r="M1844" t="b">
        <v>0</v>
      </c>
      <c r="N1844">
        <v>21</v>
      </c>
      <c r="O1844" t="b">
        <v>1</v>
      </c>
      <c r="P1844" t="s">
        <v>8276</v>
      </c>
      <c r="Q1844">
        <f t="shared" si="168"/>
        <v>125</v>
      </c>
      <c r="R1844">
        <f t="shared" si="169"/>
        <v>119.29</v>
      </c>
      <c r="S1844" t="str">
        <f t="shared" si="172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70"/>
        <v>40594.7031712963</v>
      </c>
      <c r="K1845">
        <v>1295653954</v>
      </c>
      <c r="L1845" s="9">
        <f t="shared" si="171"/>
        <v>40564.7031712963</v>
      </c>
      <c r="M1845" t="b">
        <v>0</v>
      </c>
      <c r="N1845">
        <v>134</v>
      </c>
      <c r="O1845" t="b">
        <v>1</v>
      </c>
      <c r="P1845" t="s">
        <v>8276</v>
      </c>
      <c r="Q1845">
        <f t="shared" si="168"/>
        <v>124</v>
      </c>
      <c r="R1845">
        <f t="shared" si="169"/>
        <v>92.54</v>
      </c>
      <c r="S1845" t="str">
        <f t="shared" si="172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70"/>
        <v>40704.833333333336</v>
      </c>
      <c r="K1846">
        <v>1304464914</v>
      </c>
      <c r="L1846" s="9">
        <f t="shared" si="171"/>
        <v>40666.681875000002</v>
      </c>
      <c r="M1846" t="b">
        <v>0</v>
      </c>
      <c r="N1846">
        <v>20</v>
      </c>
      <c r="O1846" t="b">
        <v>1</v>
      </c>
      <c r="P1846" t="s">
        <v>8276</v>
      </c>
      <c r="Q1846">
        <f t="shared" si="168"/>
        <v>101</v>
      </c>
      <c r="R1846">
        <f t="shared" si="169"/>
        <v>76.05</v>
      </c>
      <c r="S1846" t="str">
        <f t="shared" si="172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70"/>
        <v>42537.913194444445</v>
      </c>
      <c r="K1847">
        <v>1464854398</v>
      </c>
      <c r="L1847" s="9">
        <f t="shared" si="171"/>
        <v>42523.041643518525</v>
      </c>
      <c r="M1847" t="b">
        <v>0</v>
      </c>
      <c r="N1847">
        <v>19</v>
      </c>
      <c r="O1847" t="b">
        <v>1</v>
      </c>
      <c r="P1847" t="s">
        <v>8276</v>
      </c>
      <c r="Q1847">
        <f t="shared" si="168"/>
        <v>100</v>
      </c>
      <c r="R1847">
        <f t="shared" si="169"/>
        <v>52.63</v>
      </c>
      <c r="S1847" t="str">
        <f t="shared" si="172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70"/>
        <v>41258.358530092599</v>
      </c>
      <c r="K1848">
        <v>1352993777</v>
      </c>
      <c r="L1848" s="9">
        <f t="shared" si="171"/>
        <v>41228.358530092599</v>
      </c>
      <c r="M1848" t="b">
        <v>0</v>
      </c>
      <c r="N1848">
        <v>209</v>
      </c>
      <c r="O1848" t="b">
        <v>1</v>
      </c>
      <c r="P1848" t="s">
        <v>8276</v>
      </c>
      <c r="Q1848">
        <f t="shared" si="168"/>
        <v>138</v>
      </c>
      <c r="R1848">
        <f t="shared" si="169"/>
        <v>98.99</v>
      </c>
      <c r="S1848" t="str">
        <f t="shared" si="172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70"/>
        <v>42114.944814814815</v>
      </c>
      <c r="K1849">
        <v>1427780432</v>
      </c>
      <c r="L1849" s="9">
        <f t="shared" si="171"/>
        <v>42093.944814814815</v>
      </c>
      <c r="M1849" t="b">
        <v>0</v>
      </c>
      <c r="N1849">
        <v>38</v>
      </c>
      <c r="O1849" t="b">
        <v>1</v>
      </c>
      <c r="P1849" t="s">
        <v>8276</v>
      </c>
      <c r="Q1849">
        <f t="shared" si="168"/>
        <v>121</v>
      </c>
      <c r="R1849">
        <f t="shared" si="169"/>
        <v>79.53</v>
      </c>
      <c r="S1849" t="str">
        <f t="shared" si="172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70"/>
        <v>40754.999305555561</v>
      </c>
      <c r="K1850">
        <v>1306608888</v>
      </c>
      <c r="L1850" s="9">
        <f t="shared" si="171"/>
        <v>40691.496388888889</v>
      </c>
      <c r="M1850" t="b">
        <v>0</v>
      </c>
      <c r="N1850">
        <v>24</v>
      </c>
      <c r="O1850" t="b">
        <v>1</v>
      </c>
      <c r="P1850" t="s">
        <v>8276</v>
      </c>
      <c r="Q1850">
        <f t="shared" si="168"/>
        <v>107</v>
      </c>
      <c r="R1850">
        <f t="shared" si="169"/>
        <v>134.21</v>
      </c>
      <c r="S1850" t="str">
        <f t="shared" si="172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70"/>
        <v>41199.553923611114</v>
      </c>
      <c r="K1851">
        <v>1347913059</v>
      </c>
      <c r="L1851" s="9">
        <f t="shared" si="171"/>
        <v>41169.553923611114</v>
      </c>
      <c r="M1851" t="b">
        <v>0</v>
      </c>
      <c r="N1851">
        <v>8</v>
      </c>
      <c r="O1851" t="b">
        <v>1</v>
      </c>
      <c r="P1851" t="s">
        <v>8276</v>
      </c>
      <c r="Q1851">
        <f t="shared" si="168"/>
        <v>100</v>
      </c>
      <c r="R1851">
        <f t="shared" si="169"/>
        <v>37.630000000000003</v>
      </c>
      <c r="S1851" t="str">
        <f t="shared" si="172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70"/>
        <v>41830.66782407408</v>
      </c>
      <c r="K1852">
        <v>1402441300</v>
      </c>
      <c r="L1852" s="9">
        <f t="shared" si="171"/>
        <v>41800.66782407408</v>
      </c>
      <c r="M1852" t="b">
        <v>0</v>
      </c>
      <c r="N1852">
        <v>179</v>
      </c>
      <c r="O1852" t="b">
        <v>1</v>
      </c>
      <c r="P1852" t="s">
        <v>8276</v>
      </c>
      <c r="Q1852">
        <f t="shared" si="168"/>
        <v>102</v>
      </c>
      <c r="R1852">
        <f t="shared" si="169"/>
        <v>51.04</v>
      </c>
      <c r="S1852" t="str">
        <f t="shared" si="172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70"/>
        <v>41847.75</v>
      </c>
      <c r="K1853">
        <v>1404769538</v>
      </c>
      <c r="L1853" s="9">
        <f t="shared" si="171"/>
        <v>41827.615023148152</v>
      </c>
      <c r="M1853" t="b">
        <v>0</v>
      </c>
      <c r="N1853">
        <v>26</v>
      </c>
      <c r="O1853" t="b">
        <v>1</v>
      </c>
      <c r="P1853" t="s">
        <v>8276</v>
      </c>
      <c r="Q1853">
        <f t="shared" si="168"/>
        <v>100</v>
      </c>
      <c r="R1853">
        <f t="shared" si="169"/>
        <v>50.04</v>
      </c>
      <c r="S1853" t="str">
        <f t="shared" si="172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70"/>
        <v>42118.708333333336</v>
      </c>
      <c r="K1854">
        <v>1426703452</v>
      </c>
      <c r="L1854" s="9">
        <f t="shared" si="171"/>
        <v>42081.479768518526</v>
      </c>
      <c r="M1854" t="b">
        <v>0</v>
      </c>
      <c r="N1854">
        <v>131</v>
      </c>
      <c r="O1854" t="b">
        <v>1</v>
      </c>
      <c r="P1854" t="s">
        <v>8276</v>
      </c>
      <c r="Q1854">
        <f t="shared" si="168"/>
        <v>117</v>
      </c>
      <c r="R1854">
        <f t="shared" si="169"/>
        <v>133.93</v>
      </c>
      <c r="S1854" t="str">
        <f t="shared" si="172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70"/>
        <v>41226.810381944444</v>
      </c>
      <c r="K1855">
        <v>1348536417</v>
      </c>
      <c r="L1855" s="9">
        <f t="shared" si="171"/>
        <v>41176.76871527778</v>
      </c>
      <c r="M1855" t="b">
        <v>0</v>
      </c>
      <c r="N1855">
        <v>14</v>
      </c>
      <c r="O1855" t="b">
        <v>1</v>
      </c>
      <c r="P1855" t="s">
        <v>8276</v>
      </c>
      <c r="Q1855">
        <f t="shared" si="168"/>
        <v>102</v>
      </c>
      <c r="R1855">
        <f t="shared" si="169"/>
        <v>58.21</v>
      </c>
      <c r="S1855" t="str">
        <f t="shared" si="172"/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70"/>
        <v>41417.729594907411</v>
      </c>
      <c r="K1856">
        <v>1366763437</v>
      </c>
      <c r="L1856" s="9">
        <f t="shared" si="171"/>
        <v>41387.729594907411</v>
      </c>
      <c r="M1856" t="b">
        <v>0</v>
      </c>
      <c r="N1856">
        <v>174</v>
      </c>
      <c r="O1856" t="b">
        <v>1</v>
      </c>
      <c r="P1856" t="s">
        <v>8276</v>
      </c>
      <c r="Q1856">
        <f t="shared" si="168"/>
        <v>102</v>
      </c>
      <c r="R1856">
        <f t="shared" si="169"/>
        <v>88.04</v>
      </c>
      <c r="S1856" t="str">
        <f t="shared" si="172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70"/>
        <v>41645.246990740743</v>
      </c>
      <c r="K1857">
        <v>1385124940</v>
      </c>
      <c r="L1857" s="9">
        <f t="shared" si="171"/>
        <v>41600.246990740743</v>
      </c>
      <c r="M1857" t="b">
        <v>0</v>
      </c>
      <c r="N1857">
        <v>191</v>
      </c>
      <c r="O1857" t="b">
        <v>1</v>
      </c>
      <c r="P1857" t="s">
        <v>8276</v>
      </c>
      <c r="Q1857">
        <f t="shared" si="168"/>
        <v>154</v>
      </c>
      <c r="R1857">
        <f t="shared" si="169"/>
        <v>70.58</v>
      </c>
      <c r="S1857" t="str">
        <f t="shared" si="172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70"/>
        <v>41838.563333333332</v>
      </c>
      <c r="K1858">
        <v>1403901072</v>
      </c>
      <c r="L1858" s="9">
        <f t="shared" si="171"/>
        <v>41817.563333333332</v>
      </c>
      <c r="M1858" t="b">
        <v>0</v>
      </c>
      <c r="N1858">
        <v>38</v>
      </c>
      <c r="O1858" t="b">
        <v>1</v>
      </c>
      <c r="P1858" t="s">
        <v>8276</v>
      </c>
      <c r="Q1858">
        <f t="shared" ref="Q1858:Q1921" si="174">ROUND((E1858/D1858*100),0)</f>
        <v>101</v>
      </c>
      <c r="R1858">
        <f t="shared" ref="R1858:R1921" si="175">ROUND(E1858/N1858,2)</f>
        <v>53.29</v>
      </c>
      <c r="S1858" t="str">
        <f t="shared" si="172"/>
        <v>music</v>
      </c>
      <c r="T1858" t="str">
        <f t="shared" si="173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176">(((I1859/60)/60)/24)+DATE(1970,1,1)+(-7/24)</f>
        <v>41894.477002314816</v>
      </c>
      <c r="K1859">
        <v>1407954413</v>
      </c>
      <c r="L1859" s="9">
        <f t="shared" ref="L1859:L1922" si="177">(((K1859/60)/60)/24)+DATE(1970,1,1)+(-7/24)</f>
        <v>41864.477002314816</v>
      </c>
      <c r="M1859" t="b">
        <v>0</v>
      </c>
      <c r="N1859">
        <v>22</v>
      </c>
      <c r="O1859" t="b">
        <v>1</v>
      </c>
      <c r="P1859" t="s">
        <v>8276</v>
      </c>
      <c r="Q1859">
        <f t="shared" si="174"/>
        <v>100</v>
      </c>
      <c r="R1859">
        <f t="shared" si="175"/>
        <v>136.36000000000001</v>
      </c>
      <c r="S1859" t="str">
        <f t="shared" ref="S1859:S1922" si="178">LEFT(P1859,SEARCH("/",P1859,1)-1)</f>
        <v>music</v>
      </c>
      <c r="T1859" t="str">
        <f t="shared" ref="T1859:T1922" si="179">RIGHT(P1859,LEN(P1859)-SEARCH("/",P1859,1))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76"/>
        <v>40892.950474537043</v>
      </c>
      <c r="K1860">
        <v>1318826921</v>
      </c>
      <c r="L1860" s="9">
        <f t="shared" si="177"/>
        <v>40832.908807870372</v>
      </c>
      <c r="M1860" t="b">
        <v>0</v>
      </c>
      <c r="N1860">
        <v>149</v>
      </c>
      <c r="O1860" t="b">
        <v>1</v>
      </c>
      <c r="P1860" t="s">
        <v>8276</v>
      </c>
      <c r="Q1860">
        <f t="shared" si="174"/>
        <v>109</v>
      </c>
      <c r="R1860">
        <f t="shared" si="175"/>
        <v>40.549999999999997</v>
      </c>
      <c r="S1860" t="str">
        <f t="shared" si="178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76"/>
        <v>40808.478344907409</v>
      </c>
      <c r="K1861">
        <v>1314124129</v>
      </c>
      <c r="L1861" s="9">
        <f t="shared" si="177"/>
        <v>40778.478344907409</v>
      </c>
      <c r="M1861" t="b">
        <v>0</v>
      </c>
      <c r="N1861">
        <v>56</v>
      </c>
      <c r="O1861" t="b">
        <v>1</v>
      </c>
      <c r="P1861" t="s">
        <v>8276</v>
      </c>
      <c r="Q1861">
        <f t="shared" si="174"/>
        <v>132</v>
      </c>
      <c r="R1861">
        <f t="shared" si="175"/>
        <v>70.63</v>
      </c>
      <c r="S1861" t="str">
        <f t="shared" si="178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76"/>
        <v>41676.417638888888</v>
      </c>
      <c r="K1862">
        <v>1389891684</v>
      </c>
      <c r="L1862" s="9">
        <f t="shared" si="177"/>
        <v>41655.417638888888</v>
      </c>
      <c r="M1862" t="b">
        <v>0</v>
      </c>
      <c r="N1862">
        <v>19</v>
      </c>
      <c r="O1862" t="b">
        <v>1</v>
      </c>
      <c r="P1862" t="s">
        <v>8276</v>
      </c>
      <c r="Q1862">
        <f t="shared" si="174"/>
        <v>133</v>
      </c>
      <c r="R1862">
        <f t="shared" si="175"/>
        <v>52.68</v>
      </c>
      <c r="S1862" t="str">
        <f t="shared" si="178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76"/>
        <v>42030.008576388893</v>
      </c>
      <c r="K1863">
        <v>1419664341</v>
      </c>
      <c r="L1863" s="9">
        <f t="shared" si="177"/>
        <v>42000.008576388893</v>
      </c>
      <c r="M1863" t="b">
        <v>0</v>
      </c>
      <c r="N1863">
        <v>0</v>
      </c>
      <c r="O1863" t="b">
        <v>0</v>
      </c>
      <c r="P1863" t="s">
        <v>8283</v>
      </c>
      <c r="Q1863">
        <f t="shared" si="174"/>
        <v>0</v>
      </c>
      <c r="R1863" t="e">
        <f t="shared" si="175"/>
        <v>#DIV/0!</v>
      </c>
      <c r="S1863" t="str">
        <f t="shared" si="178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76"/>
        <v>42802.020833333336</v>
      </c>
      <c r="K1864">
        <v>1484912974</v>
      </c>
      <c r="L1864" s="9">
        <f t="shared" si="177"/>
        <v>42755.20108796296</v>
      </c>
      <c r="M1864" t="b">
        <v>0</v>
      </c>
      <c r="N1864">
        <v>16</v>
      </c>
      <c r="O1864" t="b">
        <v>0</v>
      </c>
      <c r="P1864" t="s">
        <v>8283</v>
      </c>
      <c r="Q1864">
        <f t="shared" si="174"/>
        <v>8</v>
      </c>
      <c r="R1864">
        <f t="shared" si="175"/>
        <v>90.94</v>
      </c>
      <c r="S1864" t="str">
        <f t="shared" si="178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76"/>
        <v>41802.505613425928</v>
      </c>
      <c r="K1865">
        <v>1400008085</v>
      </c>
      <c r="L1865" s="9">
        <f t="shared" si="177"/>
        <v>41772.505613425928</v>
      </c>
      <c r="M1865" t="b">
        <v>0</v>
      </c>
      <c r="N1865">
        <v>2</v>
      </c>
      <c r="O1865" t="b">
        <v>0</v>
      </c>
      <c r="P1865" t="s">
        <v>8283</v>
      </c>
      <c r="Q1865">
        <f t="shared" si="174"/>
        <v>0</v>
      </c>
      <c r="R1865">
        <f t="shared" si="175"/>
        <v>5</v>
      </c>
      <c r="S1865" t="str">
        <f t="shared" si="178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76"/>
        <v>41763.424768518518</v>
      </c>
      <c r="K1866">
        <v>1396631500</v>
      </c>
      <c r="L1866" s="9">
        <f t="shared" si="177"/>
        <v>41733.424768518518</v>
      </c>
      <c r="M1866" t="b">
        <v>0</v>
      </c>
      <c r="N1866">
        <v>48</v>
      </c>
      <c r="O1866" t="b">
        <v>0</v>
      </c>
      <c r="P1866" t="s">
        <v>8283</v>
      </c>
      <c r="Q1866">
        <f t="shared" si="174"/>
        <v>43</v>
      </c>
      <c r="R1866">
        <f t="shared" si="175"/>
        <v>58.08</v>
      </c>
      <c r="S1866" t="str">
        <f t="shared" si="178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76"/>
        <v>42680.117442129638</v>
      </c>
      <c r="K1867">
        <v>1475398147</v>
      </c>
      <c r="L1867" s="9">
        <f t="shared" si="177"/>
        <v>42645.075775462967</v>
      </c>
      <c r="M1867" t="b">
        <v>0</v>
      </c>
      <c r="N1867">
        <v>2</v>
      </c>
      <c r="O1867" t="b">
        <v>0</v>
      </c>
      <c r="P1867" t="s">
        <v>8283</v>
      </c>
      <c r="Q1867">
        <f t="shared" si="174"/>
        <v>0</v>
      </c>
      <c r="R1867">
        <f t="shared" si="175"/>
        <v>2</v>
      </c>
      <c r="S1867" t="str">
        <f t="shared" si="178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76"/>
        <v>42794.875000000007</v>
      </c>
      <c r="K1868">
        <v>1483768497</v>
      </c>
      <c r="L1868" s="9">
        <f t="shared" si="177"/>
        <v>42741.954826388894</v>
      </c>
      <c r="M1868" t="b">
        <v>0</v>
      </c>
      <c r="N1868">
        <v>2</v>
      </c>
      <c r="O1868" t="b">
        <v>0</v>
      </c>
      <c r="P1868" t="s">
        <v>8283</v>
      </c>
      <c r="Q1868">
        <f t="shared" si="174"/>
        <v>1</v>
      </c>
      <c r="R1868">
        <f t="shared" si="175"/>
        <v>62.5</v>
      </c>
      <c r="S1868" t="str">
        <f t="shared" si="178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76"/>
        <v>42679.633240740739</v>
      </c>
      <c r="K1869">
        <v>1475791912</v>
      </c>
      <c r="L1869" s="9">
        <f t="shared" si="177"/>
        <v>42649.633240740739</v>
      </c>
      <c r="M1869" t="b">
        <v>0</v>
      </c>
      <c r="N1869">
        <v>1</v>
      </c>
      <c r="O1869" t="b">
        <v>0</v>
      </c>
      <c r="P1869" t="s">
        <v>8283</v>
      </c>
      <c r="Q1869">
        <f t="shared" si="174"/>
        <v>0</v>
      </c>
      <c r="R1869">
        <f t="shared" si="175"/>
        <v>10</v>
      </c>
      <c r="S1869" t="str">
        <f t="shared" si="178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76"/>
        <v>42353.040972222225</v>
      </c>
      <c r="K1870">
        <v>1448044925</v>
      </c>
      <c r="L1870" s="9">
        <f t="shared" si="177"/>
        <v>42328.487557870372</v>
      </c>
      <c r="M1870" t="b">
        <v>0</v>
      </c>
      <c r="N1870">
        <v>17</v>
      </c>
      <c r="O1870" t="b">
        <v>0</v>
      </c>
      <c r="P1870" t="s">
        <v>8283</v>
      </c>
      <c r="Q1870">
        <f t="shared" si="174"/>
        <v>5</v>
      </c>
      <c r="R1870">
        <f t="shared" si="175"/>
        <v>71.59</v>
      </c>
      <c r="S1870" t="str">
        <f t="shared" si="178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76"/>
        <v>42738.711215277777</v>
      </c>
      <c r="K1871">
        <v>1480896249</v>
      </c>
      <c r="L1871" s="9">
        <f t="shared" si="177"/>
        <v>42708.711215277777</v>
      </c>
      <c r="M1871" t="b">
        <v>0</v>
      </c>
      <c r="N1871">
        <v>0</v>
      </c>
      <c r="O1871" t="b">
        <v>0</v>
      </c>
      <c r="P1871" t="s">
        <v>8283</v>
      </c>
      <c r="Q1871">
        <f t="shared" si="174"/>
        <v>0</v>
      </c>
      <c r="R1871" t="e">
        <f t="shared" si="175"/>
        <v>#DIV/0!</v>
      </c>
      <c r="S1871" t="str">
        <f t="shared" si="178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76"/>
        <v>42399.886805555558</v>
      </c>
      <c r="K1872">
        <v>1451723535</v>
      </c>
      <c r="L1872" s="9">
        <f t="shared" si="177"/>
        <v>42371.064062500001</v>
      </c>
      <c r="M1872" t="b">
        <v>0</v>
      </c>
      <c r="N1872">
        <v>11</v>
      </c>
      <c r="O1872" t="b">
        <v>0</v>
      </c>
      <c r="P1872" t="s">
        <v>8283</v>
      </c>
      <c r="Q1872">
        <f t="shared" si="174"/>
        <v>10</v>
      </c>
      <c r="R1872">
        <f t="shared" si="175"/>
        <v>32.82</v>
      </c>
      <c r="S1872" t="str">
        <f t="shared" si="178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76"/>
        <v>41963.533576388894</v>
      </c>
      <c r="K1873">
        <v>1413053301</v>
      </c>
      <c r="L1873" s="9">
        <f t="shared" si="177"/>
        <v>41923.491909722223</v>
      </c>
      <c r="M1873" t="b">
        <v>0</v>
      </c>
      <c r="N1873">
        <v>95</v>
      </c>
      <c r="O1873" t="b">
        <v>0</v>
      </c>
      <c r="P1873" t="s">
        <v>8283</v>
      </c>
      <c r="Q1873">
        <f t="shared" si="174"/>
        <v>72</v>
      </c>
      <c r="R1873">
        <f t="shared" si="175"/>
        <v>49.12</v>
      </c>
      <c r="S1873" t="str">
        <f t="shared" si="178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76"/>
        <v>42184.83798611111</v>
      </c>
      <c r="K1874">
        <v>1433041602</v>
      </c>
      <c r="L1874" s="9">
        <f t="shared" si="177"/>
        <v>42154.83798611111</v>
      </c>
      <c r="M1874" t="b">
        <v>0</v>
      </c>
      <c r="N1874">
        <v>13</v>
      </c>
      <c r="O1874" t="b">
        <v>0</v>
      </c>
      <c r="P1874" t="s">
        <v>8283</v>
      </c>
      <c r="Q1874">
        <f t="shared" si="174"/>
        <v>1</v>
      </c>
      <c r="R1874">
        <f t="shared" si="175"/>
        <v>16.309999999999999</v>
      </c>
      <c r="S1874" t="str">
        <f t="shared" si="178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76"/>
        <v>42193.406250000007</v>
      </c>
      <c r="K1875">
        <v>1433861210</v>
      </c>
      <c r="L1875" s="9">
        <f t="shared" si="177"/>
        <v>42164.324189814819</v>
      </c>
      <c r="M1875" t="b">
        <v>0</v>
      </c>
      <c r="N1875">
        <v>2</v>
      </c>
      <c r="O1875" t="b">
        <v>0</v>
      </c>
      <c r="P1875" t="s">
        <v>8283</v>
      </c>
      <c r="Q1875">
        <f t="shared" si="174"/>
        <v>0</v>
      </c>
      <c r="R1875">
        <f t="shared" si="175"/>
        <v>18</v>
      </c>
      <c r="S1875" t="str">
        <f t="shared" si="178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76"/>
        <v>42549.677465277775</v>
      </c>
      <c r="K1876">
        <v>1465427733</v>
      </c>
      <c r="L1876" s="9">
        <f t="shared" si="177"/>
        <v>42529.677465277775</v>
      </c>
      <c r="M1876" t="b">
        <v>0</v>
      </c>
      <c r="N1876">
        <v>2</v>
      </c>
      <c r="O1876" t="b">
        <v>0</v>
      </c>
      <c r="P1876" t="s">
        <v>8283</v>
      </c>
      <c r="Q1876">
        <f t="shared" si="174"/>
        <v>0</v>
      </c>
      <c r="R1876">
        <f t="shared" si="175"/>
        <v>13</v>
      </c>
      <c r="S1876" t="str">
        <f t="shared" si="178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76"/>
        <v>42588.607731481483</v>
      </c>
      <c r="K1877">
        <v>1465335308</v>
      </c>
      <c r="L1877" s="9">
        <f t="shared" si="177"/>
        <v>42528.607731481483</v>
      </c>
      <c r="M1877" t="b">
        <v>0</v>
      </c>
      <c r="N1877">
        <v>3</v>
      </c>
      <c r="O1877" t="b">
        <v>0</v>
      </c>
      <c r="P1877" t="s">
        <v>8283</v>
      </c>
      <c r="Q1877">
        <f t="shared" si="174"/>
        <v>1</v>
      </c>
      <c r="R1877">
        <f t="shared" si="175"/>
        <v>17</v>
      </c>
      <c r="S1877" t="str">
        <f t="shared" si="178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76"/>
        <v>41805.993113425924</v>
      </c>
      <c r="K1878">
        <v>1400309405</v>
      </c>
      <c r="L1878" s="9">
        <f t="shared" si="177"/>
        <v>41775.993113425924</v>
      </c>
      <c r="M1878" t="b">
        <v>0</v>
      </c>
      <c r="N1878">
        <v>0</v>
      </c>
      <c r="O1878" t="b">
        <v>0</v>
      </c>
      <c r="P1878" t="s">
        <v>8283</v>
      </c>
      <c r="Q1878">
        <f t="shared" si="174"/>
        <v>0</v>
      </c>
      <c r="R1878" t="e">
        <f t="shared" si="175"/>
        <v>#DIV/0!</v>
      </c>
      <c r="S1878" t="str">
        <f t="shared" si="178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76"/>
        <v>42063.737557870372</v>
      </c>
      <c r="K1879">
        <v>1422664925</v>
      </c>
      <c r="L1879" s="9">
        <f t="shared" si="177"/>
        <v>42034.737557870372</v>
      </c>
      <c r="M1879" t="b">
        <v>0</v>
      </c>
      <c r="N1879">
        <v>0</v>
      </c>
      <c r="O1879" t="b">
        <v>0</v>
      </c>
      <c r="P1879" t="s">
        <v>8283</v>
      </c>
      <c r="Q1879">
        <f t="shared" si="174"/>
        <v>0</v>
      </c>
      <c r="R1879" t="e">
        <f t="shared" si="175"/>
        <v>#DIV/0!</v>
      </c>
      <c r="S1879" t="str">
        <f t="shared" si="178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76"/>
        <v>41802.71707175926</v>
      </c>
      <c r="K1880">
        <v>1400026355</v>
      </c>
      <c r="L1880" s="9">
        <f t="shared" si="177"/>
        <v>41772.71707175926</v>
      </c>
      <c r="M1880" t="b">
        <v>0</v>
      </c>
      <c r="N1880">
        <v>0</v>
      </c>
      <c r="O1880" t="b">
        <v>0</v>
      </c>
      <c r="P1880" t="s">
        <v>8283</v>
      </c>
      <c r="Q1880">
        <f t="shared" si="174"/>
        <v>0</v>
      </c>
      <c r="R1880" t="e">
        <f t="shared" si="175"/>
        <v>#DIV/0!</v>
      </c>
      <c r="S1880" t="str">
        <f t="shared" si="178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76"/>
        <v>42443.316307870373</v>
      </c>
      <c r="K1881">
        <v>1455377729</v>
      </c>
      <c r="L1881" s="9">
        <f t="shared" si="177"/>
        <v>42413.357974537044</v>
      </c>
      <c r="M1881" t="b">
        <v>0</v>
      </c>
      <c r="N1881">
        <v>2</v>
      </c>
      <c r="O1881" t="b">
        <v>0</v>
      </c>
      <c r="P1881" t="s">
        <v>8283</v>
      </c>
      <c r="Q1881">
        <f t="shared" si="174"/>
        <v>0</v>
      </c>
      <c r="R1881">
        <f t="shared" si="175"/>
        <v>3</v>
      </c>
      <c r="S1881" t="str">
        <f t="shared" si="178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76"/>
        <v>42459.233564814822</v>
      </c>
      <c r="K1882">
        <v>1456839380</v>
      </c>
      <c r="L1882" s="9">
        <f t="shared" si="177"/>
        <v>42430.275231481479</v>
      </c>
      <c r="M1882" t="b">
        <v>0</v>
      </c>
      <c r="N1882">
        <v>24</v>
      </c>
      <c r="O1882" t="b">
        <v>0</v>
      </c>
      <c r="P1882" t="s">
        <v>8283</v>
      </c>
      <c r="Q1882">
        <f t="shared" si="174"/>
        <v>20</v>
      </c>
      <c r="R1882">
        <f t="shared" si="175"/>
        <v>41.83</v>
      </c>
      <c r="S1882" t="str">
        <f t="shared" si="178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76"/>
        <v>42072.819317129637</v>
      </c>
      <c r="K1883">
        <v>1423366789</v>
      </c>
      <c r="L1883" s="9">
        <f t="shared" si="177"/>
        <v>42042.860983796294</v>
      </c>
      <c r="M1883" t="b">
        <v>0</v>
      </c>
      <c r="N1883">
        <v>70</v>
      </c>
      <c r="O1883" t="b">
        <v>1</v>
      </c>
      <c r="P1883" t="s">
        <v>8279</v>
      </c>
      <c r="Q1883">
        <f t="shared" si="174"/>
        <v>173</v>
      </c>
      <c r="R1883">
        <f t="shared" si="175"/>
        <v>49.34</v>
      </c>
      <c r="S1883" t="str">
        <f t="shared" si="178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76"/>
        <v>41100.700000000004</v>
      </c>
      <c r="K1884">
        <v>1339109212</v>
      </c>
      <c r="L1884" s="9">
        <f t="shared" si="177"/>
        <v>41067.657546296301</v>
      </c>
      <c r="M1884" t="b">
        <v>0</v>
      </c>
      <c r="N1884">
        <v>81</v>
      </c>
      <c r="O1884" t="b">
        <v>1</v>
      </c>
      <c r="P1884" t="s">
        <v>8279</v>
      </c>
      <c r="Q1884">
        <f t="shared" si="174"/>
        <v>101</v>
      </c>
      <c r="R1884">
        <f t="shared" si="175"/>
        <v>41.73</v>
      </c>
      <c r="S1884" t="str">
        <f t="shared" si="178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76"/>
        <v>41007.614675925928</v>
      </c>
      <c r="K1885">
        <v>1331333108</v>
      </c>
      <c r="L1885" s="9">
        <f t="shared" si="177"/>
        <v>40977.656342592592</v>
      </c>
      <c r="M1885" t="b">
        <v>0</v>
      </c>
      <c r="N1885">
        <v>32</v>
      </c>
      <c r="O1885" t="b">
        <v>1</v>
      </c>
      <c r="P1885" t="s">
        <v>8279</v>
      </c>
      <c r="Q1885">
        <f t="shared" si="174"/>
        <v>105</v>
      </c>
      <c r="R1885">
        <f t="shared" si="175"/>
        <v>32.72</v>
      </c>
      <c r="S1885" t="str">
        <f t="shared" si="178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76"/>
        <v>41240.208333333336</v>
      </c>
      <c r="K1886">
        <v>1350967535</v>
      </c>
      <c r="L1886" s="9">
        <f t="shared" si="177"/>
        <v>41204.906655092593</v>
      </c>
      <c r="M1886" t="b">
        <v>0</v>
      </c>
      <c r="N1886">
        <v>26</v>
      </c>
      <c r="O1886" t="b">
        <v>1</v>
      </c>
      <c r="P1886" t="s">
        <v>8279</v>
      </c>
      <c r="Q1886">
        <f t="shared" si="174"/>
        <v>135</v>
      </c>
      <c r="R1886">
        <f t="shared" si="175"/>
        <v>51.96</v>
      </c>
      <c r="S1886" t="str">
        <f t="shared" si="178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76"/>
        <v>41131.625</v>
      </c>
      <c r="K1887">
        <v>1341800110</v>
      </c>
      <c r="L1887" s="9">
        <f t="shared" si="177"/>
        <v>41098.802199074074</v>
      </c>
      <c r="M1887" t="b">
        <v>0</v>
      </c>
      <c r="N1887">
        <v>105</v>
      </c>
      <c r="O1887" t="b">
        <v>1</v>
      </c>
      <c r="P1887" t="s">
        <v>8279</v>
      </c>
      <c r="Q1887">
        <f t="shared" si="174"/>
        <v>116</v>
      </c>
      <c r="R1887">
        <f t="shared" si="175"/>
        <v>50.69</v>
      </c>
      <c r="S1887" t="str">
        <f t="shared" si="178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76"/>
        <v>41955.656689814816</v>
      </c>
      <c r="K1888">
        <v>1413236738</v>
      </c>
      <c r="L1888" s="9">
        <f t="shared" si="177"/>
        <v>41925.615023148152</v>
      </c>
      <c r="M1888" t="b">
        <v>0</v>
      </c>
      <c r="N1888">
        <v>29</v>
      </c>
      <c r="O1888" t="b">
        <v>1</v>
      </c>
      <c r="P1888" t="s">
        <v>8279</v>
      </c>
      <c r="Q1888">
        <f t="shared" si="174"/>
        <v>102</v>
      </c>
      <c r="R1888">
        <f t="shared" si="175"/>
        <v>42.24</v>
      </c>
      <c r="S1888" t="str">
        <f t="shared" si="178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76"/>
        <v>42341.604166666664</v>
      </c>
      <c r="K1889">
        <v>1447614732</v>
      </c>
      <c r="L1889" s="9">
        <f t="shared" si="177"/>
        <v>42323.508472222224</v>
      </c>
      <c r="M1889" t="b">
        <v>0</v>
      </c>
      <c r="N1889">
        <v>8</v>
      </c>
      <c r="O1889" t="b">
        <v>1</v>
      </c>
      <c r="P1889" t="s">
        <v>8279</v>
      </c>
      <c r="Q1889">
        <f t="shared" si="174"/>
        <v>111</v>
      </c>
      <c r="R1889">
        <f t="shared" si="175"/>
        <v>416.88</v>
      </c>
      <c r="S1889" t="str">
        <f t="shared" si="178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76"/>
        <v>40329.915972222225</v>
      </c>
      <c r="K1890">
        <v>1272692732</v>
      </c>
      <c r="L1890" s="9">
        <f t="shared" si="177"/>
        <v>40298.948287037041</v>
      </c>
      <c r="M1890" t="b">
        <v>0</v>
      </c>
      <c r="N1890">
        <v>89</v>
      </c>
      <c r="O1890" t="b">
        <v>1</v>
      </c>
      <c r="P1890" t="s">
        <v>8279</v>
      </c>
      <c r="Q1890">
        <f t="shared" si="174"/>
        <v>166</v>
      </c>
      <c r="R1890">
        <f t="shared" si="175"/>
        <v>46.65</v>
      </c>
      <c r="S1890" t="str">
        <f t="shared" si="178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76"/>
        <v>41344.460023148153</v>
      </c>
      <c r="K1891">
        <v>1359140546</v>
      </c>
      <c r="L1891" s="9">
        <f t="shared" si="177"/>
        <v>41299.501689814817</v>
      </c>
      <c r="M1891" t="b">
        <v>0</v>
      </c>
      <c r="N1891">
        <v>44</v>
      </c>
      <c r="O1891" t="b">
        <v>1</v>
      </c>
      <c r="P1891" t="s">
        <v>8279</v>
      </c>
      <c r="Q1891">
        <f t="shared" si="174"/>
        <v>107</v>
      </c>
      <c r="R1891">
        <f t="shared" si="175"/>
        <v>48.45</v>
      </c>
      <c r="S1891" t="str">
        <f t="shared" si="178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76"/>
        <v>41258.494537037041</v>
      </c>
      <c r="K1892">
        <v>1353005528</v>
      </c>
      <c r="L1892" s="9">
        <f t="shared" si="177"/>
        <v>41228.494537037041</v>
      </c>
      <c r="M1892" t="b">
        <v>0</v>
      </c>
      <c r="N1892">
        <v>246</v>
      </c>
      <c r="O1892" t="b">
        <v>1</v>
      </c>
      <c r="P1892" t="s">
        <v>8279</v>
      </c>
      <c r="Q1892">
        <f t="shared" si="174"/>
        <v>145</v>
      </c>
      <c r="R1892">
        <f t="shared" si="175"/>
        <v>70.53</v>
      </c>
      <c r="S1892" t="str">
        <f t="shared" si="178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76"/>
        <v>40380.958333333336</v>
      </c>
      <c r="K1893">
        <v>1275851354</v>
      </c>
      <c r="L1893" s="9">
        <f t="shared" si="177"/>
        <v>40335.506412037037</v>
      </c>
      <c r="M1893" t="b">
        <v>0</v>
      </c>
      <c r="N1893">
        <v>120</v>
      </c>
      <c r="O1893" t="b">
        <v>1</v>
      </c>
      <c r="P1893" t="s">
        <v>8279</v>
      </c>
      <c r="Q1893">
        <f t="shared" si="174"/>
        <v>106</v>
      </c>
      <c r="R1893">
        <f t="shared" si="175"/>
        <v>87.96</v>
      </c>
      <c r="S1893" t="str">
        <f t="shared" si="178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76"/>
        <v>40701.34584490741</v>
      </c>
      <c r="K1894">
        <v>1304867881</v>
      </c>
      <c r="L1894" s="9">
        <f t="shared" si="177"/>
        <v>40671.34584490741</v>
      </c>
      <c r="M1894" t="b">
        <v>0</v>
      </c>
      <c r="N1894">
        <v>26</v>
      </c>
      <c r="O1894" t="b">
        <v>1</v>
      </c>
      <c r="P1894" t="s">
        <v>8279</v>
      </c>
      <c r="Q1894">
        <f t="shared" si="174"/>
        <v>137</v>
      </c>
      <c r="R1894">
        <f t="shared" si="175"/>
        <v>26.27</v>
      </c>
      <c r="S1894" t="str">
        <f t="shared" si="178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76"/>
        <v>40648.874305555561</v>
      </c>
      <c r="K1895">
        <v>1301524585</v>
      </c>
      <c r="L1895" s="9">
        <f t="shared" si="177"/>
        <v>40632.650289351855</v>
      </c>
      <c r="M1895" t="b">
        <v>0</v>
      </c>
      <c r="N1895">
        <v>45</v>
      </c>
      <c r="O1895" t="b">
        <v>1</v>
      </c>
      <c r="P1895" t="s">
        <v>8279</v>
      </c>
      <c r="Q1895">
        <f t="shared" si="174"/>
        <v>104</v>
      </c>
      <c r="R1895">
        <f t="shared" si="175"/>
        <v>57.78</v>
      </c>
      <c r="S1895" t="str">
        <f t="shared" si="178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76"/>
        <v>40951.613229166673</v>
      </c>
      <c r="K1896">
        <v>1326404583</v>
      </c>
      <c r="L1896" s="9">
        <f t="shared" si="177"/>
        <v>40920.613229166673</v>
      </c>
      <c r="M1896" t="b">
        <v>0</v>
      </c>
      <c r="N1896">
        <v>20</v>
      </c>
      <c r="O1896" t="b">
        <v>1</v>
      </c>
      <c r="P1896" t="s">
        <v>8279</v>
      </c>
      <c r="Q1896">
        <f t="shared" si="174"/>
        <v>115</v>
      </c>
      <c r="R1896">
        <f t="shared" si="175"/>
        <v>57.25</v>
      </c>
      <c r="S1896" t="str">
        <f t="shared" si="178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76"/>
        <v>42297.455115740748</v>
      </c>
      <c r="K1897">
        <v>1442771722</v>
      </c>
      <c r="L1897" s="9">
        <f t="shared" si="177"/>
        <v>42267.455115740748</v>
      </c>
      <c r="M1897" t="b">
        <v>0</v>
      </c>
      <c r="N1897">
        <v>47</v>
      </c>
      <c r="O1897" t="b">
        <v>1</v>
      </c>
      <c r="P1897" t="s">
        <v>8279</v>
      </c>
      <c r="Q1897">
        <f t="shared" si="174"/>
        <v>102</v>
      </c>
      <c r="R1897">
        <f t="shared" si="175"/>
        <v>196.34</v>
      </c>
      <c r="S1897" t="str">
        <f t="shared" si="178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76"/>
        <v>41011.418576388889</v>
      </c>
      <c r="K1898">
        <v>1331658165</v>
      </c>
      <c r="L1898" s="9">
        <f t="shared" si="177"/>
        <v>40981.418576388889</v>
      </c>
      <c r="M1898" t="b">
        <v>0</v>
      </c>
      <c r="N1898">
        <v>13</v>
      </c>
      <c r="O1898" t="b">
        <v>1</v>
      </c>
      <c r="P1898" t="s">
        <v>8279</v>
      </c>
      <c r="Q1898">
        <f t="shared" si="174"/>
        <v>124</v>
      </c>
      <c r="R1898">
        <f t="shared" si="175"/>
        <v>43</v>
      </c>
      <c r="S1898" t="str">
        <f t="shared" si="178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76"/>
        <v>41702.583333333336</v>
      </c>
      <c r="K1899">
        <v>1392040806</v>
      </c>
      <c r="L1899" s="9">
        <f t="shared" si="177"/>
        <v>41680.291736111118</v>
      </c>
      <c r="M1899" t="b">
        <v>0</v>
      </c>
      <c r="N1899">
        <v>183</v>
      </c>
      <c r="O1899" t="b">
        <v>1</v>
      </c>
      <c r="P1899" t="s">
        <v>8279</v>
      </c>
      <c r="Q1899">
        <f t="shared" si="174"/>
        <v>102</v>
      </c>
      <c r="R1899">
        <f t="shared" si="175"/>
        <v>35.549999999999997</v>
      </c>
      <c r="S1899" t="str">
        <f t="shared" si="178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76"/>
        <v>42401.458333333336</v>
      </c>
      <c r="K1900">
        <v>1451277473</v>
      </c>
      <c r="L1900" s="9">
        <f t="shared" si="177"/>
        <v>42365.901307870372</v>
      </c>
      <c r="M1900" t="b">
        <v>0</v>
      </c>
      <c r="N1900">
        <v>21</v>
      </c>
      <c r="O1900" t="b">
        <v>1</v>
      </c>
      <c r="P1900" t="s">
        <v>8279</v>
      </c>
      <c r="Q1900">
        <f t="shared" si="174"/>
        <v>145</v>
      </c>
      <c r="R1900">
        <f t="shared" si="175"/>
        <v>68.81</v>
      </c>
      <c r="S1900" t="str">
        <f t="shared" si="178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76"/>
        <v>42088.608402777776</v>
      </c>
      <c r="K1901">
        <v>1424730966</v>
      </c>
      <c r="L1901" s="9">
        <f t="shared" si="177"/>
        <v>42058.650069444448</v>
      </c>
      <c r="M1901" t="b">
        <v>0</v>
      </c>
      <c r="N1901">
        <v>42</v>
      </c>
      <c r="O1901" t="b">
        <v>1</v>
      </c>
      <c r="P1901" t="s">
        <v>8279</v>
      </c>
      <c r="Q1901">
        <f t="shared" si="174"/>
        <v>133</v>
      </c>
      <c r="R1901">
        <f t="shared" si="175"/>
        <v>28.57</v>
      </c>
      <c r="S1901" t="str">
        <f t="shared" si="178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76"/>
        <v>41188.124305555561</v>
      </c>
      <c r="K1902">
        <v>1347137731</v>
      </c>
      <c r="L1902" s="9">
        <f t="shared" si="177"/>
        <v>41160.58021990741</v>
      </c>
      <c r="M1902" t="b">
        <v>0</v>
      </c>
      <c r="N1902">
        <v>54</v>
      </c>
      <c r="O1902" t="b">
        <v>1</v>
      </c>
      <c r="P1902" t="s">
        <v>8279</v>
      </c>
      <c r="Q1902">
        <f t="shared" si="174"/>
        <v>109</v>
      </c>
      <c r="R1902">
        <f t="shared" si="175"/>
        <v>50.63</v>
      </c>
      <c r="S1902" t="str">
        <f t="shared" si="178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76"/>
        <v>42146.250000000007</v>
      </c>
      <c r="K1903">
        <v>1429707729</v>
      </c>
      <c r="L1903" s="9">
        <f t="shared" si="177"/>
        <v>42116.251493055555</v>
      </c>
      <c r="M1903" t="b">
        <v>0</v>
      </c>
      <c r="N1903">
        <v>25</v>
      </c>
      <c r="O1903" t="b">
        <v>0</v>
      </c>
      <c r="P1903" t="s">
        <v>8294</v>
      </c>
      <c r="Q1903">
        <f t="shared" si="174"/>
        <v>3</v>
      </c>
      <c r="R1903">
        <f t="shared" si="175"/>
        <v>106.8</v>
      </c>
      <c r="S1903" t="str">
        <f t="shared" si="178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76"/>
        <v>42067.498229166667</v>
      </c>
      <c r="K1904">
        <v>1422903447</v>
      </c>
      <c r="L1904" s="9">
        <f t="shared" si="177"/>
        <v>42037.498229166667</v>
      </c>
      <c r="M1904" t="b">
        <v>0</v>
      </c>
      <c r="N1904">
        <v>3</v>
      </c>
      <c r="O1904" t="b">
        <v>0</v>
      </c>
      <c r="P1904" t="s">
        <v>8294</v>
      </c>
      <c r="Q1904">
        <f t="shared" si="174"/>
        <v>1</v>
      </c>
      <c r="R1904">
        <f t="shared" si="175"/>
        <v>4</v>
      </c>
      <c r="S1904" t="str">
        <f t="shared" si="178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76"/>
        <v>42762.479062500002</v>
      </c>
      <c r="K1905">
        <v>1480357791</v>
      </c>
      <c r="L1905" s="9">
        <f t="shared" si="177"/>
        <v>42702.479062500002</v>
      </c>
      <c r="M1905" t="b">
        <v>0</v>
      </c>
      <c r="N1905">
        <v>41</v>
      </c>
      <c r="O1905" t="b">
        <v>0</v>
      </c>
      <c r="P1905" t="s">
        <v>8294</v>
      </c>
      <c r="Q1905">
        <f t="shared" si="174"/>
        <v>47</v>
      </c>
      <c r="R1905">
        <f t="shared" si="175"/>
        <v>34.1</v>
      </c>
      <c r="S1905" t="str">
        <f t="shared" si="178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76"/>
        <v>42371.39376157408</v>
      </c>
      <c r="K1906">
        <v>1447864021</v>
      </c>
      <c r="L1906" s="9">
        <f t="shared" si="177"/>
        <v>42326.39376157408</v>
      </c>
      <c r="M1906" t="b">
        <v>0</v>
      </c>
      <c r="N1906">
        <v>2</v>
      </c>
      <c r="O1906" t="b">
        <v>0</v>
      </c>
      <c r="P1906" t="s">
        <v>8294</v>
      </c>
      <c r="Q1906">
        <f t="shared" si="174"/>
        <v>0</v>
      </c>
      <c r="R1906">
        <f t="shared" si="175"/>
        <v>25</v>
      </c>
      <c r="S1906" t="str">
        <f t="shared" si="178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76"/>
        <v>41889.634189814817</v>
      </c>
      <c r="K1907">
        <v>1407535994</v>
      </c>
      <c r="L1907" s="9">
        <f t="shared" si="177"/>
        <v>41859.634189814817</v>
      </c>
      <c r="M1907" t="b">
        <v>0</v>
      </c>
      <c r="N1907">
        <v>4</v>
      </c>
      <c r="O1907" t="b">
        <v>0</v>
      </c>
      <c r="P1907" t="s">
        <v>8294</v>
      </c>
      <c r="Q1907">
        <f t="shared" si="174"/>
        <v>0</v>
      </c>
      <c r="R1907">
        <f t="shared" si="175"/>
        <v>10.5</v>
      </c>
      <c r="S1907" t="str">
        <f t="shared" si="178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76"/>
        <v>42544.379432870373</v>
      </c>
      <c r="K1908">
        <v>1464105983</v>
      </c>
      <c r="L1908" s="9">
        <f t="shared" si="177"/>
        <v>42514.379432870373</v>
      </c>
      <c r="M1908" t="b">
        <v>0</v>
      </c>
      <c r="N1908">
        <v>99</v>
      </c>
      <c r="O1908" t="b">
        <v>0</v>
      </c>
      <c r="P1908" t="s">
        <v>8294</v>
      </c>
      <c r="Q1908">
        <f t="shared" si="174"/>
        <v>43</v>
      </c>
      <c r="R1908">
        <f t="shared" si="175"/>
        <v>215.96</v>
      </c>
      <c r="S1908" t="str">
        <f t="shared" si="178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76"/>
        <v>41782.295428240745</v>
      </c>
      <c r="K1909">
        <v>1399557925</v>
      </c>
      <c r="L1909" s="9">
        <f t="shared" si="177"/>
        <v>41767.295428240745</v>
      </c>
      <c r="M1909" t="b">
        <v>0</v>
      </c>
      <c r="N1909">
        <v>4</v>
      </c>
      <c r="O1909" t="b">
        <v>0</v>
      </c>
      <c r="P1909" t="s">
        <v>8294</v>
      </c>
      <c r="Q1909">
        <f t="shared" si="174"/>
        <v>0</v>
      </c>
      <c r="R1909">
        <f t="shared" si="175"/>
        <v>21.25</v>
      </c>
      <c r="S1909" t="str">
        <f t="shared" si="178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76"/>
        <v>42733.626157407409</v>
      </c>
      <c r="K1910">
        <v>1480456900</v>
      </c>
      <c r="L1910" s="9">
        <f t="shared" si="177"/>
        <v>42703.626157407409</v>
      </c>
      <c r="M1910" t="b">
        <v>0</v>
      </c>
      <c r="N1910">
        <v>4</v>
      </c>
      <c r="O1910" t="b">
        <v>0</v>
      </c>
      <c r="P1910" t="s">
        <v>8294</v>
      </c>
      <c r="Q1910">
        <f t="shared" si="174"/>
        <v>2</v>
      </c>
      <c r="R1910">
        <f t="shared" si="175"/>
        <v>108.25</v>
      </c>
      <c r="S1910" t="str">
        <f t="shared" si="178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76"/>
        <v>41935.137488425928</v>
      </c>
      <c r="K1911">
        <v>1411467479</v>
      </c>
      <c r="L1911" s="9">
        <f t="shared" si="177"/>
        <v>41905.137488425928</v>
      </c>
      <c r="M1911" t="b">
        <v>0</v>
      </c>
      <c r="N1911">
        <v>38</v>
      </c>
      <c r="O1911" t="b">
        <v>0</v>
      </c>
      <c r="P1911" t="s">
        <v>8294</v>
      </c>
      <c r="Q1911">
        <f t="shared" si="174"/>
        <v>14</v>
      </c>
      <c r="R1911">
        <f t="shared" si="175"/>
        <v>129.97</v>
      </c>
      <c r="S1911" t="str">
        <f t="shared" si="178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76"/>
        <v>42308.656250000007</v>
      </c>
      <c r="K1912">
        <v>1442531217</v>
      </c>
      <c r="L1912" s="9">
        <f t="shared" si="177"/>
        <v>42264.671493055554</v>
      </c>
      <c r="M1912" t="b">
        <v>0</v>
      </c>
      <c r="N1912">
        <v>285</v>
      </c>
      <c r="O1912" t="b">
        <v>0</v>
      </c>
      <c r="P1912" t="s">
        <v>8294</v>
      </c>
      <c r="Q1912">
        <f t="shared" si="174"/>
        <v>39</v>
      </c>
      <c r="R1912">
        <f t="shared" si="175"/>
        <v>117.49</v>
      </c>
      <c r="S1912" t="str">
        <f t="shared" si="178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76"/>
        <v>41859.742291666669</v>
      </c>
      <c r="K1913">
        <v>1404953334</v>
      </c>
      <c r="L1913" s="9">
        <f t="shared" si="177"/>
        <v>41829.742291666669</v>
      </c>
      <c r="M1913" t="b">
        <v>0</v>
      </c>
      <c r="N1913">
        <v>1</v>
      </c>
      <c r="O1913" t="b">
        <v>0</v>
      </c>
      <c r="P1913" t="s">
        <v>8294</v>
      </c>
      <c r="Q1913">
        <f t="shared" si="174"/>
        <v>0</v>
      </c>
      <c r="R1913">
        <f t="shared" si="175"/>
        <v>10</v>
      </c>
      <c r="S1913" t="str">
        <f t="shared" si="178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76"/>
        <v>42158.93472222222</v>
      </c>
      <c r="K1914">
        <v>1430803560</v>
      </c>
      <c r="L1914" s="9">
        <f t="shared" si="177"/>
        <v>42128.93472222222</v>
      </c>
      <c r="M1914" t="b">
        <v>0</v>
      </c>
      <c r="N1914">
        <v>42</v>
      </c>
      <c r="O1914" t="b">
        <v>0</v>
      </c>
      <c r="P1914" t="s">
        <v>8294</v>
      </c>
      <c r="Q1914">
        <f t="shared" si="174"/>
        <v>59</v>
      </c>
      <c r="R1914">
        <f t="shared" si="175"/>
        <v>70.599999999999994</v>
      </c>
      <c r="S1914" t="str">
        <f t="shared" si="178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76"/>
        <v>41920.219652777778</v>
      </c>
      <c r="K1915">
        <v>1410178578</v>
      </c>
      <c r="L1915" s="9">
        <f t="shared" si="177"/>
        <v>41890.219652777778</v>
      </c>
      <c r="M1915" t="b">
        <v>0</v>
      </c>
      <c r="N1915">
        <v>26</v>
      </c>
      <c r="O1915" t="b">
        <v>0</v>
      </c>
      <c r="P1915" t="s">
        <v>8294</v>
      </c>
      <c r="Q1915">
        <f t="shared" si="174"/>
        <v>1</v>
      </c>
      <c r="R1915">
        <f t="shared" si="175"/>
        <v>24.5</v>
      </c>
      <c r="S1915" t="str">
        <f t="shared" si="178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76"/>
        <v>41943.874305555561</v>
      </c>
      <c r="K1916">
        <v>1413519073</v>
      </c>
      <c r="L1916" s="9">
        <f t="shared" si="177"/>
        <v>41928.882789351854</v>
      </c>
      <c r="M1916" t="b">
        <v>0</v>
      </c>
      <c r="N1916">
        <v>2</v>
      </c>
      <c r="O1916" t="b">
        <v>0</v>
      </c>
      <c r="P1916" t="s">
        <v>8294</v>
      </c>
      <c r="Q1916">
        <f t="shared" si="174"/>
        <v>9</v>
      </c>
      <c r="R1916">
        <f t="shared" si="175"/>
        <v>30</v>
      </c>
      <c r="S1916" t="str">
        <f t="shared" si="178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76"/>
        <v>41883.757199074076</v>
      </c>
      <c r="K1917">
        <v>1407892222</v>
      </c>
      <c r="L1917" s="9">
        <f t="shared" si="177"/>
        <v>41863.757199074076</v>
      </c>
      <c r="M1917" t="b">
        <v>0</v>
      </c>
      <c r="N1917">
        <v>4</v>
      </c>
      <c r="O1917" t="b">
        <v>0</v>
      </c>
      <c r="P1917" t="s">
        <v>8294</v>
      </c>
      <c r="Q1917">
        <f t="shared" si="174"/>
        <v>2</v>
      </c>
      <c r="R1917">
        <f t="shared" si="175"/>
        <v>2</v>
      </c>
      <c r="S1917" t="str">
        <f t="shared" si="178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76"/>
        <v>42681.467303240745</v>
      </c>
      <c r="K1918">
        <v>1476378775</v>
      </c>
      <c r="L1918" s="9">
        <f t="shared" si="177"/>
        <v>42656.42563657408</v>
      </c>
      <c r="M1918" t="b">
        <v>0</v>
      </c>
      <c r="N1918">
        <v>6</v>
      </c>
      <c r="O1918" t="b">
        <v>0</v>
      </c>
      <c r="P1918" t="s">
        <v>8294</v>
      </c>
      <c r="Q1918">
        <f t="shared" si="174"/>
        <v>1</v>
      </c>
      <c r="R1918">
        <f t="shared" si="175"/>
        <v>17</v>
      </c>
      <c r="S1918" t="str">
        <f t="shared" si="178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76"/>
        <v>42775.978391203702</v>
      </c>
      <c r="K1919">
        <v>1484116133</v>
      </c>
      <c r="L1919" s="9">
        <f t="shared" si="177"/>
        <v>42745.978391203702</v>
      </c>
      <c r="M1919" t="b">
        <v>0</v>
      </c>
      <c r="N1919">
        <v>70</v>
      </c>
      <c r="O1919" t="b">
        <v>0</v>
      </c>
      <c r="P1919" t="s">
        <v>8294</v>
      </c>
      <c r="Q1919">
        <f t="shared" si="174"/>
        <v>53</v>
      </c>
      <c r="R1919">
        <f t="shared" si="175"/>
        <v>2928.93</v>
      </c>
      <c r="S1919" t="str">
        <f t="shared" si="178"/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76"/>
        <v>41863.498275462967</v>
      </c>
      <c r="K1920">
        <v>1404845851</v>
      </c>
      <c r="L1920" s="9">
        <f t="shared" si="177"/>
        <v>41828.498275462967</v>
      </c>
      <c r="M1920" t="b">
        <v>0</v>
      </c>
      <c r="N1920">
        <v>9</v>
      </c>
      <c r="O1920" t="b">
        <v>0</v>
      </c>
      <c r="P1920" t="s">
        <v>8294</v>
      </c>
      <c r="Q1920">
        <f t="shared" si="174"/>
        <v>1</v>
      </c>
      <c r="R1920">
        <f t="shared" si="175"/>
        <v>28.89</v>
      </c>
      <c r="S1920" t="str">
        <f t="shared" si="178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76"/>
        <v>42143.58390046296</v>
      </c>
      <c r="K1921">
        <v>1429477249</v>
      </c>
      <c r="L1921" s="9">
        <f t="shared" si="177"/>
        <v>42113.58390046296</v>
      </c>
      <c r="M1921" t="b">
        <v>0</v>
      </c>
      <c r="N1921">
        <v>8</v>
      </c>
      <c r="O1921" t="b">
        <v>0</v>
      </c>
      <c r="P1921" t="s">
        <v>8294</v>
      </c>
      <c r="Q1921">
        <f t="shared" si="174"/>
        <v>47</v>
      </c>
      <c r="R1921">
        <f t="shared" si="175"/>
        <v>29.63</v>
      </c>
      <c r="S1921" t="str">
        <f t="shared" si="178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76"/>
        <v>42298.666666666664</v>
      </c>
      <c r="K1922">
        <v>1443042061</v>
      </c>
      <c r="L1922" s="9">
        <f t="shared" si="177"/>
        <v>42270.584039351852</v>
      </c>
      <c r="M1922" t="b">
        <v>0</v>
      </c>
      <c r="N1922">
        <v>105</v>
      </c>
      <c r="O1922" t="b">
        <v>0</v>
      </c>
      <c r="P1922" t="s">
        <v>8294</v>
      </c>
      <c r="Q1922">
        <f t="shared" ref="Q1922:Q1985" si="180">ROUND((E1922/D1922*100),0)</f>
        <v>43</v>
      </c>
      <c r="R1922">
        <f t="shared" ref="R1922:R1985" si="181">ROUND(E1922/N1922,2)</f>
        <v>40.98</v>
      </c>
      <c r="S1922" t="str">
        <f t="shared" si="178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182">(((I1923/60)/60)/24)+DATE(1970,1,1)+(-7/24)</f>
        <v>41103.929895833338</v>
      </c>
      <c r="K1923">
        <v>1339651143</v>
      </c>
      <c r="L1923" s="9">
        <f t="shared" ref="L1923:L1986" si="183">(((K1923/60)/60)/24)+DATE(1970,1,1)+(-7/24)</f>
        <v>41073.929895833338</v>
      </c>
      <c r="M1923" t="b">
        <v>0</v>
      </c>
      <c r="N1923">
        <v>38</v>
      </c>
      <c r="O1923" t="b">
        <v>1</v>
      </c>
      <c r="P1923" t="s">
        <v>8279</v>
      </c>
      <c r="Q1923">
        <f t="shared" si="180"/>
        <v>137</v>
      </c>
      <c r="R1923">
        <f t="shared" si="181"/>
        <v>54</v>
      </c>
      <c r="S1923" t="str">
        <f t="shared" ref="S1923:S1986" si="184">LEFT(P1923,SEARCH("/",P1923,1)-1)</f>
        <v>music</v>
      </c>
      <c r="T1923" t="str">
        <f t="shared" ref="T1923:T1986" si="185">RIGHT(P1923,LEN(P1923)-SEARCH("/",P1923,1))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82"/>
        <v>41619.964201388888</v>
      </c>
      <c r="K1924">
        <v>1384236507</v>
      </c>
      <c r="L1924" s="9">
        <f t="shared" si="183"/>
        <v>41589.964201388888</v>
      </c>
      <c r="M1924" t="b">
        <v>0</v>
      </c>
      <c r="N1924">
        <v>64</v>
      </c>
      <c r="O1924" t="b">
        <v>1</v>
      </c>
      <c r="P1924" t="s">
        <v>8279</v>
      </c>
      <c r="Q1924">
        <f t="shared" si="180"/>
        <v>116</v>
      </c>
      <c r="R1924">
        <f t="shared" si="181"/>
        <v>36.11</v>
      </c>
      <c r="S1924" t="str">
        <f t="shared" si="184"/>
        <v>music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82"/>
        <v>40812.915972222225</v>
      </c>
      <c r="K1925">
        <v>1313612532</v>
      </c>
      <c r="L1925" s="9">
        <f t="shared" si="183"/>
        <v>40772.557083333333</v>
      </c>
      <c r="M1925" t="b">
        <v>0</v>
      </c>
      <c r="N1925">
        <v>13</v>
      </c>
      <c r="O1925" t="b">
        <v>1</v>
      </c>
      <c r="P1925" t="s">
        <v>8279</v>
      </c>
      <c r="Q1925">
        <f t="shared" si="180"/>
        <v>241</v>
      </c>
      <c r="R1925">
        <f t="shared" si="181"/>
        <v>23.15</v>
      </c>
      <c r="S1925" t="str">
        <f t="shared" si="184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82"/>
        <v>41654.522916666669</v>
      </c>
      <c r="K1926">
        <v>1387390555</v>
      </c>
      <c r="L1926" s="9">
        <f t="shared" si="183"/>
        <v>41626.469386574077</v>
      </c>
      <c r="M1926" t="b">
        <v>0</v>
      </c>
      <c r="N1926">
        <v>33</v>
      </c>
      <c r="O1926" t="b">
        <v>1</v>
      </c>
      <c r="P1926" t="s">
        <v>8279</v>
      </c>
      <c r="Q1926">
        <f t="shared" si="180"/>
        <v>114</v>
      </c>
      <c r="R1926">
        <f t="shared" si="181"/>
        <v>104</v>
      </c>
      <c r="S1926" t="str">
        <f t="shared" si="184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82"/>
        <v>41557.708333333336</v>
      </c>
      <c r="K1927">
        <v>1379540288</v>
      </c>
      <c r="L1927" s="9">
        <f t="shared" si="183"/>
        <v>41535.609814814816</v>
      </c>
      <c r="M1927" t="b">
        <v>0</v>
      </c>
      <c r="N1927">
        <v>52</v>
      </c>
      <c r="O1927" t="b">
        <v>1</v>
      </c>
      <c r="P1927" t="s">
        <v>8279</v>
      </c>
      <c r="Q1927">
        <f t="shared" si="180"/>
        <v>110</v>
      </c>
      <c r="R1927">
        <f t="shared" si="181"/>
        <v>31.83</v>
      </c>
      <c r="S1927" t="str">
        <f t="shared" si="184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82"/>
        <v>40483.726388888892</v>
      </c>
      <c r="K1928">
        <v>1286319256</v>
      </c>
      <c r="L1928" s="9">
        <f t="shared" si="183"/>
        <v>40456.662685185183</v>
      </c>
      <c r="M1928" t="b">
        <v>0</v>
      </c>
      <c r="N1928">
        <v>107</v>
      </c>
      <c r="O1928" t="b">
        <v>1</v>
      </c>
      <c r="P1928" t="s">
        <v>8279</v>
      </c>
      <c r="Q1928">
        <f t="shared" si="180"/>
        <v>195</v>
      </c>
      <c r="R1928">
        <f t="shared" si="181"/>
        <v>27.39</v>
      </c>
      <c r="S1928" t="str">
        <f t="shared" si="184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82"/>
        <v>40975.915972222225</v>
      </c>
      <c r="K1929">
        <v>1329856839</v>
      </c>
      <c r="L1929" s="9">
        <f t="shared" si="183"/>
        <v>40960.569895833338</v>
      </c>
      <c r="M1929" t="b">
        <v>0</v>
      </c>
      <c r="N1929">
        <v>11</v>
      </c>
      <c r="O1929" t="b">
        <v>1</v>
      </c>
      <c r="P1929" t="s">
        <v>8279</v>
      </c>
      <c r="Q1929">
        <f t="shared" si="180"/>
        <v>103</v>
      </c>
      <c r="R1929">
        <f t="shared" si="181"/>
        <v>56.36</v>
      </c>
      <c r="S1929" t="str">
        <f t="shared" si="184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82"/>
        <v>41401.356412037043</v>
      </c>
      <c r="K1930">
        <v>1365348794</v>
      </c>
      <c r="L1930" s="9">
        <f t="shared" si="183"/>
        <v>41371.356412037043</v>
      </c>
      <c r="M1930" t="b">
        <v>0</v>
      </c>
      <c r="N1930">
        <v>34</v>
      </c>
      <c r="O1930" t="b">
        <v>1</v>
      </c>
      <c r="P1930" t="s">
        <v>8279</v>
      </c>
      <c r="Q1930">
        <f t="shared" si="180"/>
        <v>103</v>
      </c>
      <c r="R1930">
        <f t="shared" si="181"/>
        <v>77.349999999999994</v>
      </c>
      <c r="S1930" t="str">
        <f t="shared" si="184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82"/>
        <v>40728.729930555557</v>
      </c>
      <c r="K1931">
        <v>1306197066</v>
      </c>
      <c r="L1931" s="9">
        <f t="shared" si="183"/>
        <v>40686.729930555557</v>
      </c>
      <c r="M1931" t="b">
        <v>0</v>
      </c>
      <c r="N1931">
        <v>75</v>
      </c>
      <c r="O1931" t="b">
        <v>1</v>
      </c>
      <c r="P1931" t="s">
        <v>8279</v>
      </c>
      <c r="Q1931">
        <f t="shared" si="180"/>
        <v>100</v>
      </c>
      <c r="R1931">
        <f t="shared" si="181"/>
        <v>42.8</v>
      </c>
      <c r="S1931" t="str">
        <f t="shared" si="184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82"/>
        <v>41462.267152777778</v>
      </c>
      <c r="K1932">
        <v>1368019482</v>
      </c>
      <c r="L1932" s="9">
        <f t="shared" si="183"/>
        <v>41402.267152777778</v>
      </c>
      <c r="M1932" t="b">
        <v>0</v>
      </c>
      <c r="N1932">
        <v>26</v>
      </c>
      <c r="O1932" t="b">
        <v>1</v>
      </c>
      <c r="P1932" t="s">
        <v>8279</v>
      </c>
      <c r="Q1932">
        <f t="shared" si="180"/>
        <v>127</v>
      </c>
      <c r="R1932">
        <f t="shared" si="181"/>
        <v>48.85</v>
      </c>
      <c r="S1932" t="str">
        <f t="shared" si="184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82"/>
        <v>41050.854166666672</v>
      </c>
      <c r="K1933">
        <v>1336512309</v>
      </c>
      <c r="L1933" s="9">
        <f t="shared" si="183"/>
        <v>41037.600798611114</v>
      </c>
      <c r="M1933" t="b">
        <v>0</v>
      </c>
      <c r="N1933">
        <v>50</v>
      </c>
      <c r="O1933" t="b">
        <v>1</v>
      </c>
      <c r="P1933" t="s">
        <v>8279</v>
      </c>
      <c r="Q1933">
        <f t="shared" si="180"/>
        <v>121</v>
      </c>
      <c r="R1933">
        <f t="shared" si="181"/>
        <v>48.24</v>
      </c>
      <c r="S1933" t="str">
        <f t="shared" si="184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82"/>
        <v>40932.518206018518</v>
      </c>
      <c r="K1934">
        <v>1325618773</v>
      </c>
      <c r="L1934" s="9">
        <f t="shared" si="183"/>
        <v>40911.518206018518</v>
      </c>
      <c r="M1934" t="b">
        <v>0</v>
      </c>
      <c r="N1934">
        <v>80</v>
      </c>
      <c r="O1934" t="b">
        <v>1</v>
      </c>
      <c r="P1934" t="s">
        <v>8279</v>
      </c>
      <c r="Q1934">
        <f t="shared" si="180"/>
        <v>107</v>
      </c>
      <c r="R1934">
        <f t="shared" si="181"/>
        <v>70.209999999999994</v>
      </c>
      <c r="S1934" t="str">
        <f t="shared" si="184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82"/>
        <v>41908.839201388888</v>
      </c>
      <c r="K1935">
        <v>1409195307</v>
      </c>
      <c r="L1935" s="9">
        <f t="shared" si="183"/>
        <v>41878.839201388888</v>
      </c>
      <c r="M1935" t="b">
        <v>0</v>
      </c>
      <c r="N1935">
        <v>110</v>
      </c>
      <c r="O1935" t="b">
        <v>1</v>
      </c>
      <c r="P1935" t="s">
        <v>8279</v>
      </c>
      <c r="Q1935">
        <f t="shared" si="180"/>
        <v>172</v>
      </c>
      <c r="R1935">
        <f t="shared" si="181"/>
        <v>94.05</v>
      </c>
      <c r="S1935" t="str">
        <f t="shared" si="184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82"/>
        <v>40901.916666666672</v>
      </c>
      <c r="K1936">
        <v>1321649321</v>
      </c>
      <c r="L1936" s="9">
        <f t="shared" si="183"/>
        <v>40865.575474537043</v>
      </c>
      <c r="M1936" t="b">
        <v>0</v>
      </c>
      <c r="N1936">
        <v>77</v>
      </c>
      <c r="O1936" t="b">
        <v>1</v>
      </c>
      <c r="P1936" t="s">
        <v>8279</v>
      </c>
      <c r="Q1936">
        <f t="shared" si="180"/>
        <v>124</v>
      </c>
      <c r="R1936">
        <f t="shared" si="181"/>
        <v>80.27</v>
      </c>
      <c r="S1936" t="str">
        <f t="shared" si="184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82"/>
        <v>41810.915972222225</v>
      </c>
      <c r="K1937">
        <v>1400106171</v>
      </c>
      <c r="L1937" s="9">
        <f t="shared" si="183"/>
        <v>41773.640868055561</v>
      </c>
      <c r="M1937" t="b">
        <v>0</v>
      </c>
      <c r="N1937">
        <v>50</v>
      </c>
      <c r="O1937" t="b">
        <v>1</v>
      </c>
      <c r="P1937" t="s">
        <v>8279</v>
      </c>
      <c r="Q1937">
        <f t="shared" si="180"/>
        <v>108</v>
      </c>
      <c r="R1937">
        <f t="shared" si="181"/>
        <v>54.2</v>
      </c>
      <c r="S1937" t="str">
        <f t="shared" si="184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82"/>
        <v>40882.957638888889</v>
      </c>
      <c r="K1938">
        <v>1320528070</v>
      </c>
      <c r="L1938" s="9">
        <f t="shared" si="183"/>
        <v>40852.598032407412</v>
      </c>
      <c r="M1938" t="b">
        <v>0</v>
      </c>
      <c r="N1938">
        <v>145</v>
      </c>
      <c r="O1938" t="b">
        <v>1</v>
      </c>
      <c r="P1938" t="s">
        <v>8279</v>
      </c>
      <c r="Q1938">
        <f t="shared" si="180"/>
        <v>117</v>
      </c>
      <c r="R1938">
        <f t="shared" si="181"/>
        <v>60.27</v>
      </c>
      <c r="S1938" t="str">
        <f t="shared" si="184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82"/>
        <v>41074.874305555561</v>
      </c>
      <c r="K1939">
        <v>1338346281</v>
      </c>
      <c r="L1939" s="9">
        <f t="shared" si="183"/>
        <v>41058.827326388891</v>
      </c>
      <c r="M1939" t="b">
        <v>0</v>
      </c>
      <c r="N1939">
        <v>29</v>
      </c>
      <c r="O1939" t="b">
        <v>1</v>
      </c>
      <c r="P1939" t="s">
        <v>8279</v>
      </c>
      <c r="Q1939">
        <f t="shared" si="180"/>
        <v>187</v>
      </c>
      <c r="R1939">
        <f t="shared" si="181"/>
        <v>38.74</v>
      </c>
      <c r="S1939" t="str">
        <f t="shared" si="184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82"/>
        <v>41456.916666666672</v>
      </c>
      <c r="K1940">
        <v>1370067231</v>
      </c>
      <c r="L1940" s="9">
        <f t="shared" si="183"/>
        <v>41425.967951388891</v>
      </c>
      <c r="M1940" t="b">
        <v>0</v>
      </c>
      <c r="N1940">
        <v>114</v>
      </c>
      <c r="O1940" t="b">
        <v>1</v>
      </c>
      <c r="P1940" t="s">
        <v>8279</v>
      </c>
      <c r="Q1940">
        <f t="shared" si="180"/>
        <v>116</v>
      </c>
      <c r="R1940">
        <f t="shared" si="181"/>
        <v>152.54</v>
      </c>
      <c r="S1940" t="str">
        <f t="shared" si="184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82"/>
        <v>41343.651712962965</v>
      </c>
      <c r="K1941">
        <v>1360366708</v>
      </c>
      <c r="L1941" s="9">
        <f t="shared" si="183"/>
        <v>41313.693379629629</v>
      </c>
      <c r="M1941" t="b">
        <v>0</v>
      </c>
      <c r="N1941">
        <v>96</v>
      </c>
      <c r="O1941" t="b">
        <v>1</v>
      </c>
      <c r="P1941" t="s">
        <v>8279</v>
      </c>
      <c r="Q1941">
        <f t="shared" si="180"/>
        <v>111</v>
      </c>
      <c r="R1941">
        <f t="shared" si="181"/>
        <v>115.31</v>
      </c>
      <c r="S1941" t="str">
        <f t="shared" si="184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82"/>
        <v>40708.874305555561</v>
      </c>
      <c r="K1942">
        <v>1304770233</v>
      </c>
      <c r="L1942" s="9">
        <f t="shared" si="183"/>
        <v>40670.215659722227</v>
      </c>
      <c r="M1942" t="b">
        <v>0</v>
      </c>
      <c r="N1942">
        <v>31</v>
      </c>
      <c r="O1942" t="b">
        <v>1</v>
      </c>
      <c r="P1942" t="s">
        <v>8279</v>
      </c>
      <c r="Q1942">
        <f t="shared" si="180"/>
        <v>171</v>
      </c>
      <c r="R1942">
        <f t="shared" si="181"/>
        <v>35.840000000000003</v>
      </c>
      <c r="S1942" t="str">
        <f t="shared" si="184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82"/>
        <v>41773.999201388891</v>
      </c>
      <c r="K1943">
        <v>1397545131</v>
      </c>
      <c r="L1943" s="9">
        <f t="shared" si="183"/>
        <v>41743.999201388891</v>
      </c>
      <c r="M1943" t="b">
        <v>1</v>
      </c>
      <c r="N1943">
        <v>4883</v>
      </c>
      <c r="O1943" t="b">
        <v>1</v>
      </c>
      <c r="P1943" t="s">
        <v>8295</v>
      </c>
      <c r="Q1943">
        <f t="shared" si="180"/>
        <v>126</v>
      </c>
      <c r="R1943">
        <f t="shared" si="181"/>
        <v>64.569999999999993</v>
      </c>
      <c r="S1943" t="str">
        <f t="shared" si="184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82"/>
        <v>40728.536342592597</v>
      </c>
      <c r="K1944">
        <v>1302033140</v>
      </c>
      <c r="L1944" s="9">
        <f t="shared" si="183"/>
        <v>40638.536342592597</v>
      </c>
      <c r="M1944" t="b">
        <v>1</v>
      </c>
      <c r="N1944">
        <v>95</v>
      </c>
      <c r="O1944" t="b">
        <v>1</v>
      </c>
      <c r="P1944" t="s">
        <v>8295</v>
      </c>
      <c r="Q1944">
        <f t="shared" si="180"/>
        <v>138</v>
      </c>
      <c r="R1944">
        <f t="shared" si="181"/>
        <v>87.44</v>
      </c>
      <c r="S1944" t="str">
        <f t="shared" si="184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82"/>
        <v>42592.978194444448</v>
      </c>
      <c r="K1945">
        <v>1467008916</v>
      </c>
      <c r="L1945" s="9">
        <f t="shared" si="183"/>
        <v>42547.978194444448</v>
      </c>
      <c r="M1945" t="b">
        <v>1</v>
      </c>
      <c r="N1945">
        <v>2478</v>
      </c>
      <c r="O1945" t="b">
        <v>1</v>
      </c>
      <c r="P1945" t="s">
        <v>8295</v>
      </c>
      <c r="Q1945">
        <f t="shared" si="180"/>
        <v>1705</v>
      </c>
      <c r="R1945">
        <f t="shared" si="181"/>
        <v>68.819999999999993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82"/>
        <v>41760.292708333334</v>
      </c>
      <c r="K1946">
        <v>1396360890</v>
      </c>
      <c r="L1946" s="9">
        <f t="shared" si="183"/>
        <v>41730.292708333334</v>
      </c>
      <c r="M1946" t="b">
        <v>1</v>
      </c>
      <c r="N1946">
        <v>1789</v>
      </c>
      <c r="O1946" t="b">
        <v>1</v>
      </c>
      <c r="P1946" t="s">
        <v>8295</v>
      </c>
      <c r="Q1946">
        <f t="shared" si="180"/>
        <v>788</v>
      </c>
      <c r="R1946">
        <f t="shared" si="181"/>
        <v>176.2</v>
      </c>
      <c r="S1946" t="str">
        <f t="shared" si="184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82"/>
        <v>42196.960162037045</v>
      </c>
      <c r="K1947">
        <v>1433224958</v>
      </c>
      <c r="L1947" s="9">
        <f t="shared" si="183"/>
        <v>42156.960162037045</v>
      </c>
      <c r="M1947" t="b">
        <v>1</v>
      </c>
      <c r="N1947">
        <v>680</v>
      </c>
      <c r="O1947" t="b">
        <v>1</v>
      </c>
      <c r="P1947" t="s">
        <v>8295</v>
      </c>
      <c r="Q1947">
        <f t="shared" si="180"/>
        <v>348</v>
      </c>
      <c r="R1947">
        <f t="shared" si="181"/>
        <v>511.79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82"/>
        <v>41748.816678240742</v>
      </c>
      <c r="K1948">
        <v>1392780961</v>
      </c>
      <c r="L1948" s="9">
        <f t="shared" si="183"/>
        <v>41688.858344907407</v>
      </c>
      <c r="M1948" t="b">
        <v>1</v>
      </c>
      <c r="N1948">
        <v>70</v>
      </c>
      <c r="O1948" t="b">
        <v>1</v>
      </c>
      <c r="P1948" t="s">
        <v>8295</v>
      </c>
      <c r="Q1948">
        <f t="shared" si="180"/>
        <v>150</v>
      </c>
      <c r="R1948">
        <f t="shared" si="181"/>
        <v>160.44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82"/>
        <v>40139.957638888889</v>
      </c>
      <c r="K1949">
        <v>1255730520</v>
      </c>
      <c r="L1949" s="9">
        <f t="shared" si="183"/>
        <v>40102.626388888893</v>
      </c>
      <c r="M1949" t="b">
        <v>1</v>
      </c>
      <c r="N1949">
        <v>23</v>
      </c>
      <c r="O1949" t="b">
        <v>1</v>
      </c>
      <c r="P1949" t="s">
        <v>8295</v>
      </c>
      <c r="Q1949">
        <f t="shared" si="180"/>
        <v>101</v>
      </c>
      <c r="R1949">
        <f t="shared" si="181"/>
        <v>35</v>
      </c>
      <c r="S1949" t="str">
        <f t="shared" si="184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82"/>
        <v>42527.418055555558</v>
      </c>
      <c r="K1950">
        <v>1460557809</v>
      </c>
      <c r="L1950" s="9">
        <f t="shared" si="183"/>
        <v>42473.312604166669</v>
      </c>
      <c r="M1950" t="b">
        <v>1</v>
      </c>
      <c r="N1950">
        <v>4245</v>
      </c>
      <c r="O1950" t="b">
        <v>1</v>
      </c>
      <c r="P1950" t="s">
        <v>8295</v>
      </c>
      <c r="Q1950">
        <f t="shared" si="180"/>
        <v>800</v>
      </c>
      <c r="R1950">
        <f t="shared" si="181"/>
        <v>188.51</v>
      </c>
      <c r="S1950" t="str">
        <f t="shared" si="184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82"/>
        <v>41830.131377314814</v>
      </c>
      <c r="K1951">
        <v>1402394951</v>
      </c>
      <c r="L1951" s="9">
        <f t="shared" si="183"/>
        <v>41800.131377314814</v>
      </c>
      <c r="M1951" t="b">
        <v>1</v>
      </c>
      <c r="N1951">
        <v>943</v>
      </c>
      <c r="O1951" t="b">
        <v>1</v>
      </c>
      <c r="P1951" t="s">
        <v>8295</v>
      </c>
      <c r="Q1951">
        <f t="shared" si="180"/>
        <v>106</v>
      </c>
      <c r="R1951">
        <f t="shared" si="181"/>
        <v>56.2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82"/>
        <v>40654.889733796299</v>
      </c>
      <c r="K1952">
        <v>1300767673</v>
      </c>
      <c r="L1952" s="9">
        <f t="shared" si="183"/>
        <v>40623.889733796299</v>
      </c>
      <c r="M1952" t="b">
        <v>1</v>
      </c>
      <c r="N1952">
        <v>1876</v>
      </c>
      <c r="O1952" t="b">
        <v>1</v>
      </c>
      <c r="P1952" t="s">
        <v>8295</v>
      </c>
      <c r="Q1952">
        <f t="shared" si="180"/>
        <v>201</v>
      </c>
      <c r="R1952">
        <f t="shared" si="181"/>
        <v>51.31</v>
      </c>
      <c r="S1952" t="str">
        <f t="shared" si="184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82"/>
        <v>42681.170567129629</v>
      </c>
      <c r="K1953">
        <v>1475921137</v>
      </c>
      <c r="L1953" s="9">
        <f t="shared" si="183"/>
        <v>42651.128900462965</v>
      </c>
      <c r="M1953" t="b">
        <v>1</v>
      </c>
      <c r="N1953">
        <v>834</v>
      </c>
      <c r="O1953" t="b">
        <v>1</v>
      </c>
      <c r="P1953" t="s">
        <v>8295</v>
      </c>
      <c r="Q1953">
        <f t="shared" si="180"/>
        <v>212</v>
      </c>
      <c r="R1953">
        <f t="shared" si="181"/>
        <v>127.36</v>
      </c>
      <c r="S1953" t="str">
        <f t="shared" si="184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82"/>
        <v>41563.314988425926</v>
      </c>
      <c r="K1954">
        <v>1378737215</v>
      </c>
      <c r="L1954" s="9">
        <f t="shared" si="183"/>
        <v>41526.314988425926</v>
      </c>
      <c r="M1954" t="b">
        <v>1</v>
      </c>
      <c r="N1954">
        <v>682</v>
      </c>
      <c r="O1954" t="b">
        <v>1</v>
      </c>
      <c r="P1954" t="s">
        <v>8295</v>
      </c>
      <c r="Q1954">
        <f t="shared" si="180"/>
        <v>198</v>
      </c>
      <c r="R1954">
        <f t="shared" si="181"/>
        <v>101.86</v>
      </c>
      <c r="S1954" t="str">
        <f t="shared" si="184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82"/>
        <v>40969.833333333336</v>
      </c>
      <c r="K1955">
        <v>1328158065</v>
      </c>
      <c r="L1955" s="9">
        <f t="shared" si="183"/>
        <v>40940.908159722225</v>
      </c>
      <c r="M1955" t="b">
        <v>1</v>
      </c>
      <c r="N1955">
        <v>147</v>
      </c>
      <c r="O1955" t="b">
        <v>1</v>
      </c>
      <c r="P1955" t="s">
        <v>8295</v>
      </c>
      <c r="Q1955">
        <f t="shared" si="180"/>
        <v>226</v>
      </c>
      <c r="R1955">
        <f t="shared" si="181"/>
        <v>230.56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82"/>
        <v>42440.916666666664</v>
      </c>
      <c r="K1956">
        <v>1453730176</v>
      </c>
      <c r="L1956" s="9">
        <f t="shared" si="183"/>
        <v>42394.289074074077</v>
      </c>
      <c r="M1956" t="b">
        <v>1</v>
      </c>
      <c r="N1956">
        <v>415</v>
      </c>
      <c r="O1956" t="b">
        <v>1</v>
      </c>
      <c r="P1956" t="s">
        <v>8295</v>
      </c>
      <c r="Q1956">
        <f t="shared" si="180"/>
        <v>699</v>
      </c>
      <c r="R1956">
        <f t="shared" si="181"/>
        <v>842.11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82"/>
        <v>41052.5</v>
      </c>
      <c r="K1957">
        <v>1334989881</v>
      </c>
      <c r="L1957" s="9">
        <f t="shared" si="183"/>
        <v>41019.980104166672</v>
      </c>
      <c r="M1957" t="b">
        <v>1</v>
      </c>
      <c r="N1957">
        <v>290</v>
      </c>
      <c r="O1957" t="b">
        <v>1</v>
      </c>
      <c r="P1957" t="s">
        <v>8295</v>
      </c>
      <c r="Q1957">
        <f t="shared" si="180"/>
        <v>399</v>
      </c>
      <c r="R1957">
        <f t="shared" si="181"/>
        <v>577.28</v>
      </c>
      <c r="S1957" t="str">
        <f t="shared" si="184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82"/>
        <v>42112.59033564815</v>
      </c>
      <c r="K1958">
        <v>1425507005</v>
      </c>
      <c r="L1958" s="9">
        <f t="shared" si="183"/>
        <v>42067.632002314822</v>
      </c>
      <c r="M1958" t="b">
        <v>1</v>
      </c>
      <c r="N1958">
        <v>365</v>
      </c>
      <c r="O1958" t="b">
        <v>1</v>
      </c>
      <c r="P1958" t="s">
        <v>8295</v>
      </c>
      <c r="Q1958">
        <f t="shared" si="180"/>
        <v>294</v>
      </c>
      <c r="R1958">
        <f t="shared" si="181"/>
        <v>483.34</v>
      </c>
      <c r="S1958" t="str">
        <f t="shared" si="184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82"/>
        <v>41208.806863425925</v>
      </c>
      <c r="K1959">
        <v>1348712513</v>
      </c>
      <c r="L1959" s="9">
        <f t="shared" si="183"/>
        <v>41178.806863425925</v>
      </c>
      <c r="M1959" t="b">
        <v>1</v>
      </c>
      <c r="N1959">
        <v>660</v>
      </c>
      <c r="O1959" t="b">
        <v>1</v>
      </c>
      <c r="P1959" t="s">
        <v>8295</v>
      </c>
      <c r="Q1959">
        <f t="shared" si="180"/>
        <v>168</v>
      </c>
      <c r="R1959">
        <f t="shared" si="181"/>
        <v>76.14</v>
      </c>
      <c r="S1959" t="str">
        <f t="shared" si="184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82"/>
        <v>41356.654641203706</v>
      </c>
      <c r="K1960">
        <v>1361490161</v>
      </c>
      <c r="L1960" s="9">
        <f t="shared" si="183"/>
        <v>41326.69630787037</v>
      </c>
      <c r="M1960" t="b">
        <v>1</v>
      </c>
      <c r="N1960">
        <v>1356</v>
      </c>
      <c r="O1960" t="b">
        <v>1</v>
      </c>
      <c r="P1960" t="s">
        <v>8295</v>
      </c>
      <c r="Q1960">
        <f t="shared" si="180"/>
        <v>1436</v>
      </c>
      <c r="R1960">
        <f t="shared" si="181"/>
        <v>74.11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82"/>
        <v>41912.708333333336</v>
      </c>
      <c r="K1961">
        <v>1408565860</v>
      </c>
      <c r="L1961" s="9">
        <f t="shared" si="183"/>
        <v>41871.553935185191</v>
      </c>
      <c r="M1961" t="b">
        <v>1</v>
      </c>
      <c r="N1961">
        <v>424</v>
      </c>
      <c r="O1961" t="b">
        <v>1</v>
      </c>
      <c r="P1961" t="s">
        <v>8295</v>
      </c>
      <c r="Q1961">
        <f t="shared" si="180"/>
        <v>157</v>
      </c>
      <c r="R1961">
        <f t="shared" si="181"/>
        <v>36.97</v>
      </c>
      <c r="S1961" t="str">
        <f t="shared" si="184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82"/>
        <v>41994.071076388893</v>
      </c>
      <c r="K1962">
        <v>1416559341</v>
      </c>
      <c r="L1962" s="9">
        <f t="shared" si="183"/>
        <v>41964.071076388893</v>
      </c>
      <c r="M1962" t="b">
        <v>1</v>
      </c>
      <c r="N1962">
        <v>33</v>
      </c>
      <c r="O1962" t="b">
        <v>1</v>
      </c>
      <c r="P1962" t="s">
        <v>8295</v>
      </c>
      <c r="Q1962">
        <f t="shared" si="180"/>
        <v>118</v>
      </c>
      <c r="R1962">
        <f t="shared" si="181"/>
        <v>2500.9699999999998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82"/>
        <v>41187.874305555561</v>
      </c>
      <c r="K1963">
        <v>1346042417</v>
      </c>
      <c r="L1963" s="9">
        <f t="shared" si="183"/>
        <v>41147.902974537043</v>
      </c>
      <c r="M1963" t="b">
        <v>1</v>
      </c>
      <c r="N1963">
        <v>1633</v>
      </c>
      <c r="O1963" t="b">
        <v>1</v>
      </c>
      <c r="P1963" t="s">
        <v>8295</v>
      </c>
      <c r="Q1963">
        <f t="shared" si="180"/>
        <v>1105</v>
      </c>
      <c r="R1963">
        <f t="shared" si="181"/>
        <v>67.69</v>
      </c>
      <c r="S1963" t="str">
        <f t="shared" si="184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82"/>
        <v>41772.488842592596</v>
      </c>
      <c r="K1964">
        <v>1397414636</v>
      </c>
      <c r="L1964" s="9">
        <f t="shared" si="183"/>
        <v>41742.488842592596</v>
      </c>
      <c r="M1964" t="b">
        <v>1</v>
      </c>
      <c r="N1964">
        <v>306</v>
      </c>
      <c r="O1964" t="b">
        <v>1</v>
      </c>
      <c r="P1964" t="s">
        <v>8295</v>
      </c>
      <c r="Q1964">
        <f t="shared" si="180"/>
        <v>193</v>
      </c>
      <c r="R1964">
        <f t="shared" si="181"/>
        <v>63.05</v>
      </c>
      <c r="S1964" t="str">
        <f t="shared" si="184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82"/>
        <v>41898.138125000005</v>
      </c>
      <c r="K1965">
        <v>1407838734</v>
      </c>
      <c r="L1965" s="9">
        <f t="shared" si="183"/>
        <v>41863.138125000005</v>
      </c>
      <c r="M1965" t="b">
        <v>1</v>
      </c>
      <c r="N1965">
        <v>205</v>
      </c>
      <c r="O1965" t="b">
        <v>1</v>
      </c>
      <c r="P1965" t="s">
        <v>8295</v>
      </c>
      <c r="Q1965">
        <f t="shared" si="180"/>
        <v>127</v>
      </c>
      <c r="R1965">
        <f t="shared" si="181"/>
        <v>117.6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82"/>
        <v>42481.981157407405</v>
      </c>
      <c r="K1966">
        <v>1458714772</v>
      </c>
      <c r="L1966" s="9">
        <f t="shared" si="183"/>
        <v>42451.981157407405</v>
      </c>
      <c r="M1966" t="b">
        <v>1</v>
      </c>
      <c r="N1966">
        <v>1281</v>
      </c>
      <c r="O1966" t="b">
        <v>1</v>
      </c>
      <c r="P1966" t="s">
        <v>8295</v>
      </c>
      <c r="Q1966">
        <f t="shared" si="180"/>
        <v>260</v>
      </c>
      <c r="R1966">
        <f t="shared" si="181"/>
        <v>180.75</v>
      </c>
      <c r="S1966" t="str">
        <f t="shared" si="184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82"/>
        <v>40919.75</v>
      </c>
      <c r="K1967">
        <v>1324433310</v>
      </c>
      <c r="L1967" s="9">
        <f t="shared" si="183"/>
        <v>40897.797569444447</v>
      </c>
      <c r="M1967" t="b">
        <v>1</v>
      </c>
      <c r="N1967">
        <v>103</v>
      </c>
      <c r="O1967" t="b">
        <v>1</v>
      </c>
      <c r="P1967" t="s">
        <v>8295</v>
      </c>
      <c r="Q1967">
        <f t="shared" si="180"/>
        <v>262</v>
      </c>
      <c r="R1967">
        <f t="shared" si="181"/>
        <v>127.32</v>
      </c>
      <c r="S1967" t="str">
        <f t="shared" si="184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82"/>
        <v>41865.248819444445</v>
      </c>
      <c r="K1968">
        <v>1405429098</v>
      </c>
      <c r="L1968" s="9">
        <f t="shared" si="183"/>
        <v>41835.248819444445</v>
      </c>
      <c r="M1968" t="b">
        <v>1</v>
      </c>
      <c r="N1968">
        <v>1513</v>
      </c>
      <c r="O1968" t="b">
        <v>1</v>
      </c>
      <c r="P1968" t="s">
        <v>8295</v>
      </c>
      <c r="Q1968">
        <f t="shared" si="180"/>
        <v>207</v>
      </c>
      <c r="R1968">
        <f t="shared" si="181"/>
        <v>136.63999999999999</v>
      </c>
      <c r="S1968" t="str">
        <f t="shared" si="184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82"/>
        <v>41760.371863425928</v>
      </c>
      <c r="K1969">
        <v>1396367729</v>
      </c>
      <c r="L1969" s="9">
        <f t="shared" si="183"/>
        <v>41730.371863425928</v>
      </c>
      <c r="M1969" t="b">
        <v>1</v>
      </c>
      <c r="N1969">
        <v>405</v>
      </c>
      <c r="O1969" t="b">
        <v>1</v>
      </c>
      <c r="P1969" t="s">
        <v>8295</v>
      </c>
      <c r="Q1969">
        <f t="shared" si="180"/>
        <v>370</v>
      </c>
      <c r="R1969">
        <f t="shared" si="181"/>
        <v>182.78</v>
      </c>
      <c r="S1969" t="str">
        <f t="shared" si="184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82"/>
        <v>42707.33697916667</v>
      </c>
      <c r="K1970">
        <v>1478095515</v>
      </c>
      <c r="L1970" s="9">
        <f t="shared" si="183"/>
        <v>42676.295312499999</v>
      </c>
      <c r="M1970" t="b">
        <v>1</v>
      </c>
      <c r="N1970">
        <v>510</v>
      </c>
      <c r="O1970" t="b">
        <v>1</v>
      </c>
      <c r="P1970" t="s">
        <v>8295</v>
      </c>
      <c r="Q1970">
        <f t="shared" si="180"/>
        <v>285</v>
      </c>
      <c r="R1970">
        <f t="shared" si="181"/>
        <v>279.38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82"/>
        <v>42587.500787037039</v>
      </c>
      <c r="K1971">
        <v>1467831668</v>
      </c>
      <c r="L1971" s="9">
        <f t="shared" si="183"/>
        <v>42557.500787037039</v>
      </c>
      <c r="M1971" t="b">
        <v>1</v>
      </c>
      <c r="N1971">
        <v>1887</v>
      </c>
      <c r="O1971" t="b">
        <v>1</v>
      </c>
      <c r="P1971" t="s">
        <v>8295</v>
      </c>
      <c r="Q1971">
        <f t="shared" si="180"/>
        <v>579</v>
      </c>
      <c r="R1971">
        <f t="shared" si="181"/>
        <v>61.38</v>
      </c>
      <c r="S1971" t="str">
        <f t="shared" si="184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82"/>
        <v>41383.859965277785</v>
      </c>
      <c r="K1972">
        <v>1361248701</v>
      </c>
      <c r="L1972" s="9">
        <f t="shared" si="183"/>
        <v>41323.901631944449</v>
      </c>
      <c r="M1972" t="b">
        <v>1</v>
      </c>
      <c r="N1972">
        <v>701</v>
      </c>
      <c r="O1972" t="b">
        <v>1</v>
      </c>
      <c r="P1972" t="s">
        <v>8295</v>
      </c>
      <c r="Q1972">
        <f t="shared" si="180"/>
        <v>1132</v>
      </c>
      <c r="R1972">
        <f t="shared" si="181"/>
        <v>80.73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82"/>
        <v>41592.875</v>
      </c>
      <c r="K1973">
        <v>1381752061</v>
      </c>
      <c r="L1973" s="9">
        <f t="shared" si="183"/>
        <v>41561.209039351852</v>
      </c>
      <c r="M1973" t="b">
        <v>1</v>
      </c>
      <c r="N1973">
        <v>3863</v>
      </c>
      <c r="O1973" t="b">
        <v>1</v>
      </c>
      <c r="P1973" t="s">
        <v>8295</v>
      </c>
      <c r="Q1973">
        <f t="shared" si="180"/>
        <v>263</v>
      </c>
      <c r="R1973">
        <f t="shared" si="181"/>
        <v>272.36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82"/>
        <v>41230.762083333335</v>
      </c>
      <c r="K1974">
        <v>1350605844</v>
      </c>
      <c r="L1974" s="9">
        <f t="shared" si="183"/>
        <v>41200.720416666671</v>
      </c>
      <c r="M1974" t="b">
        <v>1</v>
      </c>
      <c r="N1974">
        <v>238</v>
      </c>
      <c r="O1974" t="b">
        <v>1</v>
      </c>
      <c r="P1974" t="s">
        <v>8295</v>
      </c>
      <c r="Q1974">
        <f t="shared" si="180"/>
        <v>674</v>
      </c>
      <c r="R1974">
        <f t="shared" si="181"/>
        <v>70.849999999999994</v>
      </c>
      <c r="S1974" t="str">
        <f t="shared" si="184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82"/>
        <v>42588.000000000007</v>
      </c>
      <c r="K1975">
        <v>1467134464</v>
      </c>
      <c r="L1975" s="9">
        <f t="shared" si="183"/>
        <v>42549.431296296294</v>
      </c>
      <c r="M1975" t="b">
        <v>1</v>
      </c>
      <c r="N1975">
        <v>2051</v>
      </c>
      <c r="O1975" t="b">
        <v>1</v>
      </c>
      <c r="P1975" t="s">
        <v>8295</v>
      </c>
      <c r="Q1975">
        <f t="shared" si="180"/>
        <v>257</v>
      </c>
      <c r="R1975">
        <f t="shared" si="181"/>
        <v>247.94</v>
      </c>
      <c r="S1975" t="str">
        <f t="shared" si="184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82"/>
        <v>41505.04246527778</v>
      </c>
      <c r="K1976">
        <v>1371715269</v>
      </c>
      <c r="L1976" s="9">
        <f t="shared" si="183"/>
        <v>41445.04246527778</v>
      </c>
      <c r="M1976" t="b">
        <v>1</v>
      </c>
      <c r="N1976">
        <v>402</v>
      </c>
      <c r="O1976" t="b">
        <v>1</v>
      </c>
      <c r="P1976" t="s">
        <v>8295</v>
      </c>
      <c r="Q1976">
        <f t="shared" si="180"/>
        <v>375</v>
      </c>
      <c r="R1976">
        <f t="shared" si="181"/>
        <v>186.81</v>
      </c>
      <c r="S1976" t="str">
        <f t="shared" si="184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82"/>
        <v>41343.463553240741</v>
      </c>
      <c r="K1977">
        <v>1360346851</v>
      </c>
      <c r="L1977" s="9">
        <f t="shared" si="183"/>
        <v>41313.463553240741</v>
      </c>
      <c r="M1977" t="b">
        <v>1</v>
      </c>
      <c r="N1977">
        <v>253</v>
      </c>
      <c r="O1977" t="b">
        <v>1</v>
      </c>
      <c r="P1977" t="s">
        <v>8295</v>
      </c>
      <c r="Q1977">
        <f t="shared" si="180"/>
        <v>209</v>
      </c>
      <c r="R1977">
        <f t="shared" si="181"/>
        <v>131.99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82"/>
        <v>41468.607928240745</v>
      </c>
      <c r="K1978">
        <v>1371159325</v>
      </c>
      <c r="L1978" s="9">
        <f t="shared" si="183"/>
        <v>41438.607928240745</v>
      </c>
      <c r="M1978" t="b">
        <v>1</v>
      </c>
      <c r="N1978">
        <v>473</v>
      </c>
      <c r="O1978" t="b">
        <v>1</v>
      </c>
      <c r="P1978" t="s">
        <v>8295</v>
      </c>
      <c r="Q1978">
        <f t="shared" si="180"/>
        <v>347</v>
      </c>
      <c r="R1978">
        <f t="shared" si="181"/>
        <v>29.31</v>
      </c>
      <c r="S1978" t="str">
        <f t="shared" si="184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82"/>
        <v>42357.040972222225</v>
      </c>
      <c r="K1979">
        <v>1446527540</v>
      </c>
      <c r="L1979" s="9">
        <f t="shared" si="183"/>
        <v>42310.925231481488</v>
      </c>
      <c r="M1979" t="b">
        <v>1</v>
      </c>
      <c r="N1979">
        <v>821</v>
      </c>
      <c r="O1979" t="b">
        <v>1</v>
      </c>
      <c r="P1979" t="s">
        <v>8295</v>
      </c>
      <c r="Q1979">
        <f t="shared" si="180"/>
        <v>402</v>
      </c>
      <c r="R1979">
        <f t="shared" si="181"/>
        <v>245.02</v>
      </c>
      <c r="S1979" t="str">
        <f t="shared" si="184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82"/>
        <v>41072</v>
      </c>
      <c r="K1980">
        <v>1336627492</v>
      </c>
      <c r="L1980" s="9">
        <f t="shared" si="183"/>
        <v>41038.933935185189</v>
      </c>
      <c r="M1980" t="b">
        <v>1</v>
      </c>
      <c r="N1980">
        <v>388</v>
      </c>
      <c r="O1980" t="b">
        <v>1</v>
      </c>
      <c r="P1980" t="s">
        <v>8295</v>
      </c>
      <c r="Q1980">
        <f t="shared" si="180"/>
        <v>1027</v>
      </c>
      <c r="R1980">
        <f t="shared" si="181"/>
        <v>1323.25</v>
      </c>
      <c r="S1980" t="str">
        <f t="shared" si="184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82"/>
        <v>42326.915972222225</v>
      </c>
      <c r="K1981">
        <v>1444734146</v>
      </c>
      <c r="L1981" s="9">
        <f t="shared" si="183"/>
        <v>42290.168356481481</v>
      </c>
      <c r="M1981" t="b">
        <v>1</v>
      </c>
      <c r="N1981">
        <v>813</v>
      </c>
      <c r="O1981" t="b">
        <v>1</v>
      </c>
      <c r="P1981" t="s">
        <v>8295</v>
      </c>
      <c r="Q1981">
        <f t="shared" si="180"/>
        <v>115</v>
      </c>
      <c r="R1981">
        <f t="shared" si="181"/>
        <v>282.66000000000003</v>
      </c>
      <c r="S1981" t="str">
        <f t="shared" si="184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82"/>
        <v>42463.209050925929</v>
      </c>
      <c r="K1982">
        <v>1456232462</v>
      </c>
      <c r="L1982" s="9">
        <f t="shared" si="183"/>
        <v>42423.250717592593</v>
      </c>
      <c r="M1982" t="b">
        <v>1</v>
      </c>
      <c r="N1982">
        <v>1945</v>
      </c>
      <c r="O1982" t="b">
        <v>1</v>
      </c>
      <c r="P1982" t="s">
        <v>8295</v>
      </c>
      <c r="Q1982">
        <f t="shared" si="180"/>
        <v>355</v>
      </c>
      <c r="R1982">
        <f t="shared" si="181"/>
        <v>91.21</v>
      </c>
      <c r="S1982" t="str">
        <f t="shared" si="184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82"/>
        <v>41829.433622685188</v>
      </c>
      <c r="K1983">
        <v>1402334665</v>
      </c>
      <c r="L1983" s="9">
        <f t="shared" si="183"/>
        <v>41799.433622685188</v>
      </c>
      <c r="M1983" t="b">
        <v>0</v>
      </c>
      <c r="N1983">
        <v>12</v>
      </c>
      <c r="O1983" t="b">
        <v>0</v>
      </c>
      <c r="P1983" t="s">
        <v>8296</v>
      </c>
      <c r="Q1983">
        <f t="shared" si="180"/>
        <v>5</v>
      </c>
      <c r="R1983">
        <f t="shared" si="181"/>
        <v>31.75</v>
      </c>
      <c r="S1983" t="str">
        <f t="shared" si="184"/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82"/>
        <v>42708.336655092593</v>
      </c>
      <c r="K1984">
        <v>1478268287</v>
      </c>
      <c r="L1984" s="9">
        <f t="shared" si="183"/>
        <v>42678.294988425929</v>
      </c>
      <c r="M1984" t="b">
        <v>0</v>
      </c>
      <c r="N1984">
        <v>0</v>
      </c>
      <c r="O1984" t="b">
        <v>0</v>
      </c>
      <c r="P1984" t="s">
        <v>8296</v>
      </c>
      <c r="Q1984">
        <f t="shared" si="180"/>
        <v>0</v>
      </c>
      <c r="R1984" t="e">
        <f t="shared" si="181"/>
        <v>#DIV/0!</v>
      </c>
      <c r="S1984" t="str">
        <f t="shared" si="184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82"/>
        <v>42615.000000000007</v>
      </c>
      <c r="K1985">
        <v>1470874618</v>
      </c>
      <c r="L1985" s="9">
        <f t="shared" si="183"/>
        <v>42592.720115740747</v>
      </c>
      <c r="M1985" t="b">
        <v>0</v>
      </c>
      <c r="N1985">
        <v>16</v>
      </c>
      <c r="O1985" t="b">
        <v>0</v>
      </c>
      <c r="P1985" t="s">
        <v>8296</v>
      </c>
      <c r="Q1985">
        <f t="shared" si="180"/>
        <v>4</v>
      </c>
      <c r="R1985">
        <f t="shared" si="181"/>
        <v>88.69</v>
      </c>
      <c r="S1985" t="str">
        <f t="shared" si="184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82"/>
        <v>41973.540289351855</v>
      </c>
      <c r="K1986">
        <v>1412189881</v>
      </c>
      <c r="L1986" s="9">
        <f t="shared" si="183"/>
        <v>41913.498622685183</v>
      </c>
      <c r="M1986" t="b">
        <v>0</v>
      </c>
      <c r="N1986">
        <v>7</v>
      </c>
      <c r="O1986" t="b">
        <v>0</v>
      </c>
      <c r="P1986" t="s">
        <v>8296</v>
      </c>
      <c r="Q1986">
        <f t="shared" ref="Q1986:Q2049" si="186">ROUND((E1986/D1986*100),0)</f>
        <v>21</v>
      </c>
      <c r="R1986">
        <f t="shared" ref="R1986:R2049" si="187">ROUND(E1986/N1986,2)</f>
        <v>453.14</v>
      </c>
      <c r="S1986" t="str">
        <f t="shared" si="184"/>
        <v>photography</v>
      </c>
      <c r="T1986" t="str">
        <f t="shared" si="185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188">(((I1987/60)/60)/24)+DATE(1970,1,1)+(-7/24)</f>
        <v>42584.666666666664</v>
      </c>
      <c r="K1987">
        <v>1467650771</v>
      </c>
      <c r="L1987" s="9">
        <f t="shared" ref="L1987:L2050" si="189">(((K1987/60)/60)/24)+DATE(1970,1,1)+(-7/24)</f>
        <v>42555.407071759262</v>
      </c>
      <c r="M1987" t="b">
        <v>0</v>
      </c>
      <c r="N1987">
        <v>4</v>
      </c>
      <c r="O1987" t="b">
        <v>0</v>
      </c>
      <c r="P1987" t="s">
        <v>8296</v>
      </c>
      <c r="Q1987">
        <f t="shared" si="186"/>
        <v>3</v>
      </c>
      <c r="R1987">
        <f t="shared" si="187"/>
        <v>12.75</v>
      </c>
      <c r="S1987" t="str">
        <f t="shared" ref="S1987:S2050" si="190">LEFT(P1987,SEARCH("/",P1987,1)-1)</f>
        <v>photography</v>
      </c>
      <c r="T1987" t="str">
        <f t="shared" ref="T1987:T2050" si="191">RIGHT(P1987,LEN(P1987)-SEARCH("/",P1987,1))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88"/>
        <v>42443.100497685191</v>
      </c>
      <c r="K1988">
        <v>1455359083</v>
      </c>
      <c r="L1988" s="9">
        <f t="shared" si="189"/>
        <v>42413.142164351848</v>
      </c>
      <c r="M1988" t="b">
        <v>0</v>
      </c>
      <c r="N1988">
        <v>1</v>
      </c>
      <c r="O1988" t="b">
        <v>0</v>
      </c>
      <c r="P1988" t="s">
        <v>8296</v>
      </c>
      <c r="Q1988">
        <f t="shared" si="186"/>
        <v>0</v>
      </c>
      <c r="R1988">
        <f t="shared" si="187"/>
        <v>1</v>
      </c>
      <c r="S1988" t="str">
        <f t="shared" si="190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88"/>
        <v>42064.348101851858</v>
      </c>
      <c r="K1989">
        <v>1422631276</v>
      </c>
      <c r="L1989" s="9">
        <f t="shared" si="189"/>
        <v>42034.348101851858</v>
      </c>
      <c r="M1989" t="b">
        <v>0</v>
      </c>
      <c r="N1989">
        <v>28</v>
      </c>
      <c r="O1989" t="b">
        <v>0</v>
      </c>
      <c r="P1989" t="s">
        <v>8296</v>
      </c>
      <c r="Q1989">
        <f t="shared" si="186"/>
        <v>42</v>
      </c>
      <c r="R1989">
        <f t="shared" si="187"/>
        <v>83.43</v>
      </c>
      <c r="S1989" t="str">
        <f t="shared" si="190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88"/>
        <v>42236.471550925933</v>
      </c>
      <c r="K1990">
        <v>1437502742</v>
      </c>
      <c r="L1990" s="9">
        <f t="shared" si="189"/>
        <v>42206.471550925933</v>
      </c>
      <c r="M1990" t="b">
        <v>0</v>
      </c>
      <c r="N1990">
        <v>1</v>
      </c>
      <c r="O1990" t="b">
        <v>0</v>
      </c>
      <c r="P1990" t="s">
        <v>8296</v>
      </c>
      <c r="Q1990">
        <f t="shared" si="186"/>
        <v>0</v>
      </c>
      <c r="R1990">
        <f t="shared" si="187"/>
        <v>25</v>
      </c>
      <c r="S1990" t="str">
        <f t="shared" si="190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88"/>
        <v>42715.388981481483</v>
      </c>
      <c r="K1991">
        <v>1478881208</v>
      </c>
      <c r="L1991" s="9">
        <f t="shared" si="189"/>
        <v>42685.388981481483</v>
      </c>
      <c r="M1991" t="b">
        <v>0</v>
      </c>
      <c r="N1991">
        <v>1</v>
      </c>
      <c r="O1991" t="b">
        <v>0</v>
      </c>
      <c r="P1991" t="s">
        <v>8296</v>
      </c>
      <c r="Q1991">
        <f t="shared" si="186"/>
        <v>1</v>
      </c>
      <c r="R1991">
        <f t="shared" si="187"/>
        <v>50</v>
      </c>
      <c r="S1991" t="str">
        <f t="shared" si="190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88"/>
        <v>42412.904305555559</v>
      </c>
      <c r="K1992">
        <v>1454042532</v>
      </c>
      <c r="L1992" s="9">
        <f t="shared" si="189"/>
        <v>42397.904305555559</v>
      </c>
      <c r="M1992" t="b">
        <v>0</v>
      </c>
      <c r="N1992">
        <v>5</v>
      </c>
      <c r="O1992" t="b">
        <v>0</v>
      </c>
      <c r="P1992" t="s">
        <v>8296</v>
      </c>
      <c r="Q1992">
        <f t="shared" si="186"/>
        <v>17</v>
      </c>
      <c r="R1992">
        <f t="shared" si="187"/>
        <v>101.8</v>
      </c>
      <c r="S1992" t="str">
        <f t="shared" si="190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88"/>
        <v>42188.601689814815</v>
      </c>
      <c r="K1993">
        <v>1434144386</v>
      </c>
      <c r="L1993" s="9">
        <f t="shared" si="189"/>
        <v>42167.601689814815</v>
      </c>
      <c r="M1993" t="b">
        <v>0</v>
      </c>
      <c r="N1993">
        <v>3</v>
      </c>
      <c r="O1993" t="b">
        <v>0</v>
      </c>
      <c r="P1993" t="s">
        <v>8296</v>
      </c>
      <c r="Q1993">
        <f t="shared" si="186"/>
        <v>7</v>
      </c>
      <c r="R1993">
        <f t="shared" si="187"/>
        <v>46.67</v>
      </c>
      <c r="S1993" t="str">
        <f t="shared" si="190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88"/>
        <v>42052.851747685192</v>
      </c>
      <c r="K1994">
        <v>1421637991</v>
      </c>
      <c r="L1994" s="9">
        <f t="shared" si="189"/>
        <v>42022.851747685192</v>
      </c>
      <c r="M1994" t="b">
        <v>0</v>
      </c>
      <c r="N1994">
        <v>2</v>
      </c>
      <c r="O1994" t="b">
        <v>0</v>
      </c>
      <c r="P1994" t="s">
        <v>8296</v>
      </c>
      <c r="Q1994">
        <f t="shared" si="186"/>
        <v>0</v>
      </c>
      <c r="R1994">
        <f t="shared" si="187"/>
        <v>1</v>
      </c>
      <c r="S1994" t="str">
        <f t="shared" si="190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88"/>
        <v>42359.296724537046</v>
      </c>
      <c r="K1995">
        <v>1448114837</v>
      </c>
      <c r="L1995" s="9">
        <f t="shared" si="189"/>
        <v>42329.296724537046</v>
      </c>
      <c r="M1995" t="b">
        <v>0</v>
      </c>
      <c r="N1995">
        <v>0</v>
      </c>
      <c r="O1995" t="b">
        <v>0</v>
      </c>
      <c r="P1995" t="s">
        <v>8296</v>
      </c>
      <c r="Q1995">
        <f t="shared" si="186"/>
        <v>0</v>
      </c>
      <c r="R1995" t="e">
        <f t="shared" si="187"/>
        <v>#DIV/0!</v>
      </c>
      <c r="S1995" t="str">
        <f t="shared" si="190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88"/>
        <v>42710.756273148152</v>
      </c>
      <c r="K1996">
        <v>1475885342</v>
      </c>
      <c r="L1996" s="9">
        <f t="shared" si="189"/>
        <v>42650.714606481481</v>
      </c>
      <c r="M1996" t="b">
        <v>0</v>
      </c>
      <c r="N1996">
        <v>0</v>
      </c>
      <c r="O1996" t="b">
        <v>0</v>
      </c>
      <c r="P1996" t="s">
        <v>8296</v>
      </c>
      <c r="Q1996">
        <f t="shared" si="186"/>
        <v>0</v>
      </c>
      <c r="R1996" t="e">
        <f t="shared" si="187"/>
        <v>#DIV/0!</v>
      </c>
      <c r="S1996" t="str">
        <f t="shared" si="190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88"/>
        <v>42201.610370370377</v>
      </c>
      <c r="K1997">
        <v>1435354736</v>
      </c>
      <c r="L1997" s="9">
        <f t="shared" si="189"/>
        <v>42181.610370370377</v>
      </c>
      <c r="M1997" t="b">
        <v>0</v>
      </c>
      <c r="N1997">
        <v>3</v>
      </c>
      <c r="O1997" t="b">
        <v>0</v>
      </c>
      <c r="P1997" t="s">
        <v>8296</v>
      </c>
      <c r="Q1997">
        <f t="shared" si="186"/>
        <v>8</v>
      </c>
      <c r="R1997">
        <f t="shared" si="187"/>
        <v>26</v>
      </c>
      <c r="S1997" t="str">
        <f t="shared" si="190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88"/>
        <v>41830.527905092596</v>
      </c>
      <c r="K1998">
        <v>1402429211</v>
      </c>
      <c r="L1998" s="9">
        <f t="shared" si="189"/>
        <v>41800.527905092596</v>
      </c>
      <c r="M1998" t="b">
        <v>0</v>
      </c>
      <c r="N1998">
        <v>0</v>
      </c>
      <c r="O1998" t="b">
        <v>0</v>
      </c>
      <c r="P1998" t="s">
        <v>8296</v>
      </c>
      <c r="Q1998">
        <f t="shared" si="186"/>
        <v>0</v>
      </c>
      <c r="R1998" t="e">
        <f t="shared" si="187"/>
        <v>#DIV/0!</v>
      </c>
      <c r="S1998" t="str">
        <f t="shared" si="190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88"/>
        <v>41877.639027777783</v>
      </c>
      <c r="K1999">
        <v>1406499612</v>
      </c>
      <c r="L1999" s="9">
        <f t="shared" si="189"/>
        <v>41847.639027777783</v>
      </c>
      <c r="M1999" t="b">
        <v>0</v>
      </c>
      <c r="N1999">
        <v>0</v>
      </c>
      <c r="O1999" t="b">
        <v>0</v>
      </c>
      <c r="P1999" t="s">
        <v>8296</v>
      </c>
      <c r="Q1999">
        <f t="shared" si="186"/>
        <v>0</v>
      </c>
      <c r="R1999" t="e">
        <f t="shared" si="187"/>
        <v>#DIV/0!</v>
      </c>
      <c r="S1999" t="str">
        <f t="shared" si="190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88"/>
        <v>41851.826828703706</v>
      </c>
      <c r="K2000">
        <v>1402973438</v>
      </c>
      <c r="L2000" s="9">
        <f t="shared" si="189"/>
        <v>41806.826828703706</v>
      </c>
      <c r="M2000" t="b">
        <v>0</v>
      </c>
      <c r="N2000">
        <v>3</v>
      </c>
      <c r="O2000" t="b">
        <v>0</v>
      </c>
      <c r="P2000" t="s">
        <v>8296</v>
      </c>
      <c r="Q2000">
        <f t="shared" si="186"/>
        <v>26</v>
      </c>
      <c r="R2000">
        <f t="shared" si="187"/>
        <v>218.33</v>
      </c>
      <c r="S2000" t="str">
        <f t="shared" si="190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88"/>
        <v>41956.232731481483</v>
      </c>
      <c r="K2001">
        <v>1413286508</v>
      </c>
      <c r="L2001" s="9">
        <f t="shared" si="189"/>
        <v>41926.191064814819</v>
      </c>
      <c r="M2001" t="b">
        <v>0</v>
      </c>
      <c r="N2001">
        <v>7</v>
      </c>
      <c r="O2001" t="b">
        <v>0</v>
      </c>
      <c r="P2001" t="s">
        <v>8296</v>
      </c>
      <c r="Q2001">
        <f t="shared" si="186"/>
        <v>1</v>
      </c>
      <c r="R2001">
        <f t="shared" si="187"/>
        <v>33.71</v>
      </c>
      <c r="S2001" t="str">
        <f t="shared" si="190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88"/>
        <v>42375.659872685188</v>
      </c>
      <c r="K2002">
        <v>1449528613</v>
      </c>
      <c r="L2002" s="9">
        <f t="shared" si="189"/>
        <v>42345.659872685188</v>
      </c>
      <c r="M2002" t="b">
        <v>0</v>
      </c>
      <c r="N2002">
        <v>25</v>
      </c>
      <c r="O2002" t="b">
        <v>0</v>
      </c>
      <c r="P2002" t="s">
        <v>8296</v>
      </c>
      <c r="Q2002">
        <f t="shared" si="186"/>
        <v>13</v>
      </c>
      <c r="R2002">
        <f t="shared" si="187"/>
        <v>25</v>
      </c>
      <c r="S2002" t="str">
        <f t="shared" si="190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88"/>
        <v>42167.541666666664</v>
      </c>
      <c r="K2003">
        <v>1431406916</v>
      </c>
      <c r="L2003" s="9">
        <f t="shared" si="189"/>
        <v>42135.918009259265</v>
      </c>
      <c r="M2003" t="b">
        <v>1</v>
      </c>
      <c r="N2003">
        <v>1637</v>
      </c>
      <c r="O2003" t="b">
        <v>1</v>
      </c>
      <c r="P2003" t="s">
        <v>8295</v>
      </c>
      <c r="Q2003">
        <f t="shared" si="186"/>
        <v>382</v>
      </c>
      <c r="R2003">
        <f t="shared" si="187"/>
        <v>128.38999999999999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88"/>
        <v>42758.420636574076</v>
      </c>
      <c r="K2004">
        <v>1482599143</v>
      </c>
      <c r="L2004" s="9">
        <f t="shared" si="189"/>
        <v>42728.420636574076</v>
      </c>
      <c r="M2004" t="b">
        <v>1</v>
      </c>
      <c r="N2004">
        <v>1375</v>
      </c>
      <c r="O2004" t="b">
        <v>1</v>
      </c>
      <c r="P2004" t="s">
        <v>8295</v>
      </c>
      <c r="Q2004">
        <f t="shared" si="186"/>
        <v>217</v>
      </c>
      <c r="R2004">
        <f t="shared" si="187"/>
        <v>78.83</v>
      </c>
      <c r="S2004" t="str">
        <f t="shared" si="190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88"/>
        <v>40361.666666666672</v>
      </c>
      <c r="K2005">
        <v>1276830052</v>
      </c>
      <c r="L2005" s="9">
        <f t="shared" si="189"/>
        <v>40346.83393518519</v>
      </c>
      <c r="M2005" t="b">
        <v>1</v>
      </c>
      <c r="N2005">
        <v>17</v>
      </c>
      <c r="O2005" t="b">
        <v>1</v>
      </c>
      <c r="P2005" t="s">
        <v>8295</v>
      </c>
      <c r="Q2005">
        <f t="shared" si="186"/>
        <v>312</v>
      </c>
      <c r="R2005">
        <f t="shared" si="187"/>
        <v>91.76</v>
      </c>
      <c r="S2005" t="str">
        <f t="shared" si="190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88"/>
        <v>41830.31322916667</v>
      </c>
      <c r="K2006">
        <v>1402410663</v>
      </c>
      <c r="L2006" s="9">
        <f t="shared" si="189"/>
        <v>41800.31322916667</v>
      </c>
      <c r="M2006" t="b">
        <v>1</v>
      </c>
      <c r="N2006">
        <v>354</v>
      </c>
      <c r="O2006" t="b">
        <v>1</v>
      </c>
      <c r="P2006" t="s">
        <v>8295</v>
      </c>
      <c r="Q2006">
        <f t="shared" si="186"/>
        <v>234</v>
      </c>
      <c r="R2006">
        <f t="shared" si="187"/>
        <v>331.1</v>
      </c>
      <c r="S2006" t="str">
        <f t="shared" si="190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88"/>
        <v>41562.874305555561</v>
      </c>
      <c r="K2007">
        <v>1379532618</v>
      </c>
      <c r="L2007" s="9">
        <f t="shared" si="189"/>
        <v>41535.521041666667</v>
      </c>
      <c r="M2007" t="b">
        <v>1</v>
      </c>
      <c r="N2007">
        <v>191</v>
      </c>
      <c r="O2007" t="b">
        <v>1</v>
      </c>
      <c r="P2007" t="s">
        <v>8295</v>
      </c>
      <c r="Q2007">
        <f t="shared" si="186"/>
        <v>124</v>
      </c>
      <c r="R2007">
        <f t="shared" si="187"/>
        <v>194.26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88"/>
        <v>41976.250520833339</v>
      </c>
      <c r="K2008">
        <v>1414584045</v>
      </c>
      <c r="L2008" s="9">
        <f t="shared" si="189"/>
        <v>41941.208854166667</v>
      </c>
      <c r="M2008" t="b">
        <v>1</v>
      </c>
      <c r="N2008">
        <v>303</v>
      </c>
      <c r="O2008" t="b">
        <v>1</v>
      </c>
      <c r="P2008" t="s">
        <v>8295</v>
      </c>
      <c r="Q2008">
        <f t="shared" si="186"/>
        <v>248</v>
      </c>
      <c r="R2008">
        <f t="shared" si="187"/>
        <v>408.98</v>
      </c>
      <c r="S2008" t="str">
        <f t="shared" si="190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88"/>
        <v>40413.875</v>
      </c>
      <c r="K2009">
        <v>1276891586</v>
      </c>
      <c r="L2009" s="9">
        <f t="shared" si="189"/>
        <v>40347.546134259261</v>
      </c>
      <c r="M2009" t="b">
        <v>1</v>
      </c>
      <c r="N2009">
        <v>137</v>
      </c>
      <c r="O2009" t="b">
        <v>1</v>
      </c>
      <c r="P2009" t="s">
        <v>8295</v>
      </c>
      <c r="Q2009">
        <f t="shared" si="186"/>
        <v>116</v>
      </c>
      <c r="R2009">
        <f t="shared" si="187"/>
        <v>84.46</v>
      </c>
      <c r="S2009" t="str">
        <f t="shared" si="190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88"/>
        <v>40805.312754629631</v>
      </c>
      <c r="K2010">
        <v>1312641022</v>
      </c>
      <c r="L2010" s="9">
        <f t="shared" si="189"/>
        <v>40761.312754629631</v>
      </c>
      <c r="M2010" t="b">
        <v>1</v>
      </c>
      <c r="N2010">
        <v>41</v>
      </c>
      <c r="O2010" t="b">
        <v>1</v>
      </c>
      <c r="P2010" t="s">
        <v>8295</v>
      </c>
      <c r="Q2010">
        <f t="shared" si="186"/>
        <v>117</v>
      </c>
      <c r="R2010">
        <f t="shared" si="187"/>
        <v>44.85</v>
      </c>
      <c r="S2010" t="str">
        <f t="shared" si="190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88"/>
        <v>42697.073414351857</v>
      </c>
      <c r="K2011">
        <v>1476776743</v>
      </c>
      <c r="L2011" s="9">
        <f t="shared" si="189"/>
        <v>42661.031747685185</v>
      </c>
      <c r="M2011" t="b">
        <v>1</v>
      </c>
      <c r="N2011">
        <v>398</v>
      </c>
      <c r="O2011" t="b">
        <v>1</v>
      </c>
      <c r="P2011" t="s">
        <v>8295</v>
      </c>
      <c r="Q2011">
        <f t="shared" si="186"/>
        <v>305</v>
      </c>
      <c r="R2011">
        <f t="shared" si="187"/>
        <v>383.36</v>
      </c>
      <c r="S2011" t="str">
        <f t="shared" si="190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88"/>
        <v>42600.704756944448</v>
      </c>
      <c r="K2012">
        <v>1468972491</v>
      </c>
      <c r="L2012" s="9">
        <f t="shared" si="189"/>
        <v>42570.704756944448</v>
      </c>
      <c r="M2012" t="b">
        <v>1</v>
      </c>
      <c r="N2012">
        <v>1737</v>
      </c>
      <c r="O2012" t="b">
        <v>1</v>
      </c>
      <c r="P2012" t="s">
        <v>8295</v>
      </c>
      <c r="Q2012">
        <f t="shared" si="186"/>
        <v>320</v>
      </c>
      <c r="R2012">
        <f t="shared" si="187"/>
        <v>55.28</v>
      </c>
      <c r="S2012" t="str">
        <f t="shared" si="190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88"/>
        <v>42380.666666666664</v>
      </c>
      <c r="K2013">
        <v>1449650173</v>
      </c>
      <c r="L2013" s="9">
        <f t="shared" si="189"/>
        <v>42347.066817129635</v>
      </c>
      <c r="M2013" t="b">
        <v>1</v>
      </c>
      <c r="N2013">
        <v>971</v>
      </c>
      <c r="O2013" t="b">
        <v>1</v>
      </c>
      <c r="P2013" t="s">
        <v>8295</v>
      </c>
      <c r="Q2013">
        <f t="shared" si="186"/>
        <v>820</v>
      </c>
      <c r="R2013">
        <f t="shared" si="187"/>
        <v>422.02</v>
      </c>
      <c r="S2013" t="str">
        <f t="shared" si="190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88"/>
        <v>42040.53056712963</v>
      </c>
      <c r="K2014">
        <v>1420573441</v>
      </c>
      <c r="L2014" s="9">
        <f t="shared" si="189"/>
        <v>42010.53056712963</v>
      </c>
      <c r="M2014" t="b">
        <v>1</v>
      </c>
      <c r="N2014">
        <v>183</v>
      </c>
      <c r="O2014" t="b">
        <v>1</v>
      </c>
      <c r="P2014" t="s">
        <v>8295</v>
      </c>
      <c r="Q2014">
        <f t="shared" si="186"/>
        <v>235</v>
      </c>
      <c r="R2014">
        <f t="shared" si="187"/>
        <v>64.180000000000007</v>
      </c>
      <c r="S2014" t="str">
        <f t="shared" si="190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88"/>
        <v>42559.66914351852</v>
      </c>
      <c r="K2015">
        <v>1462835014</v>
      </c>
      <c r="L2015" s="9">
        <f t="shared" si="189"/>
        <v>42499.66914351852</v>
      </c>
      <c r="M2015" t="b">
        <v>1</v>
      </c>
      <c r="N2015">
        <v>4562</v>
      </c>
      <c r="O2015" t="b">
        <v>1</v>
      </c>
      <c r="P2015" t="s">
        <v>8295</v>
      </c>
      <c r="Q2015">
        <f t="shared" si="186"/>
        <v>495</v>
      </c>
      <c r="R2015">
        <f t="shared" si="187"/>
        <v>173.58</v>
      </c>
      <c r="S2015" t="str">
        <f t="shared" si="190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88"/>
        <v>41357.881238425929</v>
      </c>
      <c r="K2016">
        <v>1361250539</v>
      </c>
      <c r="L2016" s="9">
        <f t="shared" si="189"/>
        <v>41323.922905092593</v>
      </c>
      <c r="M2016" t="b">
        <v>1</v>
      </c>
      <c r="N2016">
        <v>26457</v>
      </c>
      <c r="O2016" t="b">
        <v>1</v>
      </c>
      <c r="P2016" t="s">
        <v>8295</v>
      </c>
      <c r="Q2016">
        <f t="shared" si="186"/>
        <v>7814</v>
      </c>
      <c r="R2016">
        <f t="shared" si="187"/>
        <v>88.6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88"/>
        <v>40795.585219907407</v>
      </c>
      <c r="K2017">
        <v>1313010163</v>
      </c>
      <c r="L2017" s="9">
        <f t="shared" si="189"/>
        <v>40765.585219907407</v>
      </c>
      <c r="M2017" t="b">
        <v>1</v>
      </c>
      <c r="N2017">
        <v>162</v>
      </c>
      <c r="O2017" t="b">
        <v>1</v>
      </c>
      <c r="P2017" t="s">
        <v>8295</v>
      </c>
      <c r="Q2017">
        <f t="shared" si="186"/>
        <v>113</v>
      </c>
      <c r="R2017">
        <f t="shared" si="187"/>
        <v>50.22</v>
      </c>
      <c r="S2017" t="str">
        <f t="shared" si="190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88"/>
        <v>41342.589108796295</v>
      </c>
      <c r="K2018">
        <v>1360271299</v>
      </c>
      <c r="L2018" s="9">
        <f t="shared" si="189"/>
        <v>41312.589108796295</v>
      </c>
      <c r="M2018" t="b">
        <v>1</v>
      </c>
      <c r="N2018">
        <v>479</v>
      </c>
      <c r="O2018" t="b">
        <v>1</v>
      </c>
      <c r="P2018" t="s">
        <v>8295</v>
      </c>
      <c r="Q2018">
        <f t="shared" si="186"/>
        <v>922</v>
      </c>
      <c r="R2018">
        <f t="shared" si="187"/>
        <v>192.39</v>
      </c>
      <c r="S2018" t="str">
        <f t="shared" si="190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88"/>
        <v>40991.875</v>
      </c>
      <c r="K2019">
        <v>1329873755</v>
      </c>
      <c r="L2019" s="9">
        <f t="shared" si="189"/>
        <v>40960.765682870369</v>
      </c>
      <c r="M2019" t="b">
        <v>1</v>
      </c>
      <c r="N2019">
        <v>426</v>
      </c>
      <c r="O2019" t="b">
        <v>1</v>
      </c>
      <c r="P2019" t="s">
        <v>8295</v>
      </c>
      <c r="Q2019">
        <f t="shared" si="186"/>
        <v>125</v>
      </c>
      <c r="R2019">
        <f t="shared" si="187"/>
        <v>73.42</v>
      </c>
      <c r="S2019" t="str">
        <f t="shared" si="190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88"/>
        <v>42229.074178240742</v>
      </c>
      <c r="K2020">
        <v>1436863609</v>
      </c>
      <c r="L2020" s="9">
        <f t="shared" si="189"/>
        <v>42199.074178240742</v>
      </c>
      <c r="M2020" t="b">
        <v>1</v>
      </c>
      <c r="N2020">
        <v>450</v>
      </c>
      <c r="O2020" t="b">
        <v>1</v>
      </c>
      <c r="P2020" t="s">
        <v>8295</v>
      </c>
      <c r="Q2020">
        <f t="shared" si="186"/>
        <v>102</v>
      </c>
      <c r="R2020">
        <f t="shared" si="187"/>
        <v>147.68</v>
      </c>
      <c r="S2020" t="str">
        <f t="shared" si="190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88"/>
        <v>42635.416909722226</v>
      </c>
      <c r="K2021">
        <v>1471971621</v>
      </c>
      <c r="L2021" s="9">
        <f t="shared" si="189"/>
        <v>42605.416909722226</v>
      </c>
      <c r="M2021" t="b">
        <v>1</v>
      </c>
      <c r="N2021">
        <v>1780</v>
      </c>
      <c r="O2021" t="b">
        <v>1</v>
      </c>
      <c r="P2021" t="s">
        <v>8295</v>
      </c>
      <c r="Q2021">
        <f t="shared" si="186"/>
        <v>485</v>
      </c>
      <c r="R2021">
        <f t="shared" si="187"/>
        <v>108.97</v>
      </c>
      <c r="S2021" t="str">
        <f t="shared" si="190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88"/>
        <v>41773.669444444444</v>
      </c>
      <c r="K2022">
        <v>1396923624</v>
      </c>
      <c r="L2022" s="9">
        <f t="shared" si="189"/>
        <v>41736.805833333332</v>
      </c>
      <c r="M2022" t="b">
        <v>1</v>
      </c>
      <c r="N2022">
        <v>122</v>
      </c>
      <c r="O2022" t="b">
        <v>1</v>
      </c>
      <c r="P2022" t="s">
        <v>8295</v>
      </c>
      <c r="Q2022">
        <f t="shared" si="186"/>
        <v>192</v>
      </c>
      <c r="R2022">
        <f t="shared" si="187"/>
        <v>23.65</v>
      </c>
      <c r="S2022" t="str">
        <f t="shared" si="190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88"/>
        <v>41905.778900462967</v>
      </c>
      <c r="K2023">
        <v>1407634897</v>
      </c>
      <c r="L2023" s="9">
        <f t="shared" si="189"/>
        <v>41860.778900462967</v>
      </c>
      <c r="M2023" t="b">
        <v>1</v>
      </c>
      <c r="N2023">
        <v>95</v>
      </c>
      <c r="O2023" t="b">
        <v>1</v>
      </c>
      <c r="P2023" t="s">
        <v>8295</v>
      </c>
      <c r="Q2023">
        <f t="shared" si="186"/>
        <v>281</v>
      </c>
      <c r="R2023">
        <f t="shared" si="187"/>
        <v>147.94999999999999</v>
      </c>
      <c r="S2023" t="str">
        <f t="shared" si="190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88"/>
        <v>42532.277453703711</v>
      </c>
      <c r="K2024">
        <v>1463060372</v>
      </c>
      <c r="L2024" s="9">
        <f t="shared" si="189"/>
        <v>42502.277453703711</v>
      </c>
      <c r="M2024" t="b">
        <v>1</v>
      </c>
      <c r="N2024">
        <v>325</v>
      </c>
      <c r="O2024" t="b">
        <v>1</v>
      </c>
      <c r="P2024" t="s">
        <v>8295</v>
      </c>
      <c r="Q2024">
        <f t="shared" si="186"/>
        <v>125</v>
      </c>
      <c r="R2024">
        <f t="shared" si="187"/>
        <v>385.04</v>
      </c>
      <c r="S2024" t="str">
        <f t="shared" si="190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88"/>
        <v>42166.12908564815</v>
      </c>
      <c r="K2025">
        <v>1431425153</v>
      </c>
      <c r="L2025" s="9">
        <f t="shared" si="189"/>
        <v>42136.12908564815</v>
      </c>
      <c r="M2025" t="b">
        <v>1</v>
      </c>
      <c r="N2025">
        <v>353</v>
      </c>
      <c r="O2025" t="b">
        <v>1</v>
      </c>
      <c r="P2025" t="s">
        <v>8295</v>
      </c>
      <c r="Q2025">
        <f t="shared" si="186"/>
        <v>161</v>
      </c>
      <c r="R2025">
        <f t="shared" si="187"/>
        <v>457.39</v>
      </c>
      <c r="S2025" t="str">
        <f t="shared" si="190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88"/>
        <v>41133.833333333336</v>
      </c>
      <c r="K2026">
        <v>1341875544</v>
      </c>
      <c r="L2026" s="9">
        <f t="shared" si="189"/>
        <v>41099.67527777778</v>
      </c>
      <c r="M2026" t="b">
        <v>1</v>
      </c>
      <c r="N2026">
        <v>105</v>
      </c>
      <c r="O2026" t="b">
        <v>1</v>
      </c>
      <c r="P2026" t="s">
        <v>8295</v>
      </c>
      <c r="Q2026">
        <f t="shared" si="186"/>
        <v>585</v>
      </c>
      <c r="R2026">
        <f t="shared" si="187"/>
        <v>222.99</v>
      </c>
      <c r="S2026" t="str">
        <f t="shared" si="190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88"/>
        <v>42165.892893518518</v>
      </c>
      <c r="K2027">
        <v>1431404746</v>
      </c>
      <c r="L2027" s="9">
        <f t="shared" si="189"/>
        <v>42135.892893518518</v>
      </c>
      <c r="M2027" t="b">
        <v>1</v>
      </c>
      <c r="N2027">
        <v>729</v>
      </c>
      <c r="O2027" t="b">
        <v>1</v>
      </c>
      <c r="P2027" t="s">
        <v>8295</v>
      </c>
      <c r="Q2027">
        <f t="shared" si="186"/>
        <v>201</v>
      </c>
      <c r="R2027">
        <f t="shared" si="187"/>
        <v>220.74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88"/>
        <v>41749.874305555561</v>
      </c>
      <c r="K2028">
        <v>1394127585</v>
      </c>
      <c r="L2028" s="9">
        <f t="shared" si="189"/>
        <v>41704.444270833337</v>
      </c>
      <c r="M2028" t="b">
        <v>1</v>
      </c>
      <c r="N2028">
        <v>454</v>
      </c>
      <c r="O2028" t="b">
        <v>1</v>
      </c>
      <c r="P2028" t="s">
        <v>8295</v>
      </c>
      <c r="Q2028">
        <f t="shared" si="186"/>
        <v>133</v>
      </c>
      <c r="R2028">
        <f t="shared" si="187"/>
        <v>73.5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88"/>
        <v>42093.480543981488</v>
      </c>
      <c r="K2029">
        <v>1423855919</v>
      </c>
      <c r="L2029" s="9">
        <f t="shared" si="189"/>
        <v>42048.522210648152</v>
      </c>
      <c r="M2029" t="b">
        <v>1</v>
      </c>
      <c r="N2029">
        <v>539</v>
      </c>
      <c r="O2029" t="b">
        <v>1</v>
      </c>
      <c r="P2029" t="s">
        <v>8295</v>
      </c>
      <c r="Q2029">
        <f t="shared" si="186"/>
        <v>120</v>
      </c>
      <c r="R2029">
        <f t="shared" si="187"/>
        <v>223.1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88"/>
        <v>40252.621527777781</v>
      </c>
      <c r="K2030">
        <v>1265493806</v>
      </c>
      <c r="L2030" s="9">
        <f t="shared" si="189"/>
        <v>40215.627384259264</v>
      </c>
      <c r="M2030" t="b">
        <v>1</v>
      </c>
      <c r="N2030">
        <v>79</v>
      </c>
      <c r="O2030" t="b">
        <v>1</v>
      </c>
      <c r="P2030" t="s">
        <v>8295</v>
      </c>
      <c r="Q2030">
        <f t="shared" si="186"/>
        <v>126</v>
      </c>
      <c r="R2030">
        <f t="shared" si="187"/>
        <v>47.91</v>
      </c>
      <c r="S2030" t="str">
        <f t="shared" si="190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88"/>
        <v>41877.730104166672</v>
      </c>
      <c r="K2031">
        <v>1406507481</v>
      </c>
      <c r="L2031" s="9">
        <f t="shared" si="189"/>
        <v>41847.730104166672</v>
      </c>
      <c r="M2031" t="b">
        <v>1</v>
      </c>
      <c r="N2031">
        <v>94</v>
      </c>
      <c r="O2031" t="b">
        <v>1</v>
      </c>
      <c r="P2031" t="s">
        <v>8295</v>
      </c>
      <c r="Q2031">
        <f t="shared" si="186"/>
        <v>361</v>
      </c>
      <c r="R2031">
        <f t="shared" si="187"/>
        <v>96.06</v>
      </c>
      <c r="S2031" t="str">
        <f t="shared" si="190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88"/>
        <v>41242.704814814817</v>
      </c>
      <c r="K2032">
        <v>1351641296</v>
      </c>
      <c r="L2032" s="9">
        <f t="shared" si="189"/>
        <v>41212.704814814817</v>
      </c>
      <c r="M2032" t="b">
        <v>1</v>
      </c>
      <c r="N2032">
        <v>625</v>
      </c>
      <c r="O2032" t="b">
        <v>1</v>
      </c>
      <c r="P2032" t="s">
        <v>8295</v>
      </c>
      <c r="Q2032">
        <f t="shared" si="186"/>
        <v>226</v>
      </c>
      <c r="R2032">
        <f t="shared" si="187"/>
        <v>118.61</v>
      </c>
      <c r="S2032" t="str">
        <f t="shared" si="190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88"/>
        <v>42012.750000000007</v>
      </c>
      <c r="K2033">
        <v>1417506853</v>
      </c>
      <c r="L2033" s="9">
        <f t="shared" si="189"/>
        <v>41975.03765046296</v>
      </c>
      <c r="M2033" t="b">
        <v>1</v>
      </c>
      <c r="N2033">
        <v>508</v>
      </c>
      <c r="O2033" t="b">
        <v>1</v>
      </c>
      <c r="P2033" t="s">
        <v>8295</v>
      </c>
      <c r="Q2033">
        <f t="shared" si="186"/>
        <v>120</v>
      </c>
      <c r="R2033">
        <f t="shared" si="187"/>
        <v>118.45</v>
      </c>
      <c r="S2033" t="str">
        <f t="shared" si="190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88"/>
        <v>42718.916666666664</v>
      </c>
      <c r="K2034">
        <v>1479216874</v>
      </c>
      <c r="L2034" s="9">
        <f t="shared" si="189"/>
        <v>42689.274004629631</v>
      </c>
      <c r="M2034" t="b">
        <v>1</v>
      </c>
      <c r="N2034">
        <v>531</v>
      </c>
      <c r="O2034" t="b">
        <v>1</v>
      </c>
      <c r="P2034" t="s">
        <v>8295</v>
      </c>
      <c r="Q2034">
        <f t="shared" si="186"/>
        <v>304</v>
      </c>
      <c r="R2034">
        <f t="shared" si="187"/>
        <v>143.21</v>
      </c>
      <c r="S2034" t="str">
        <f t="shared" si="190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88"/>
        <v>41754.790717592594</v>
      </c>
      <c r="K2035">
        <v>1395885518</v>
      </c>
      <c r="L2035" s="9">
        <f t="shared" si="189"/>
        <v>41724.790717592594</v>
      </c>
      <c r="M2035" t="b">
        <v>1</v>
      </c>
      <c r="N2035">
        <v>158</v>
      </c>
      <c r="O2035" t="b">
        <v>1</v>
      </c>
      <c r="P2035" t="s">
        <v>8295</v>
      </c>
      <c r="Q2035">
        <f t="shared" si="186"/>
        <v>179</v>
      </c>
      <c r="R2035">
        <f t="shared" si="187"/>
        <v>282.72000000000003</v>
      </c>
      <c r="S2035" t="str">
        <f t="shared" si="190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88"/>
        <v>42130.998611111114</v>
      </c>
      <c r="K2036">
        <v>1426216033</v>
      </c>
      <c r="L2036" s="9">
        <f t="shared" si="189"/>
        <v>42075.83834490741</v>
      </c>
      <c r="M2036" t="b">
        <v>1</v>
      </c>
      <c r="N2036">
        <v>508</v>
      </c>
      <c r="O2036" t="b">
        <v>1</v>
      </c>
      <c r="P2036" t="s">
        <v>8295</v>
      </c>
      <c r="Q2036">
        <f t="shared" si="186"/>
        <v>387</v>
      </c>
      <c r="R2036">
        <f t="shared" si="187"/>
        <v>593.94000000000005</v>
      </c>
      <c r="S2036" t="str">
        <f t="shared" si="190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88"/>
        <v>42356.750000000007</v>
      </c>
      <c r="K2037">
        <v>1446562807</v>
      </c>
      <c r="L2037" s="9">
        <f t="shared" si="189"/>
        <v>42311.333414351851</v>
      </c>
      <c r="M2037" t="b">
        <v>1</v>
      </c>
      <c r="N2037">
        <v>644</v>
      </c>
      <c r="O2037" t="b">
        <v>1</v>
      </c>
      <c r="P2037" t="s">
        <v>8295</v>
      </c>
      <c r="Q2037">
        <f t="shared" si="186"/>
        <v>211</v>
      </c>
      <c r="R2037">
        <f t="shared" si="187"/>
        <v>262.16000000000003</v>
      </c>
      <c r="S2037" t="str">
        <f t="shared" si="190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88"/>
        <v>41768.573136574079</v>
      </c>
      <c r="K2038">
        <v>1397076319</v>
      </c>
      <c r="L2038" s="9">
        <f t="shared" si="189"/>
        <v>41738.573136574079</v>
      </c>
      <c r="M2038" t="b">
        <v>1</v>
      </c>
      <c r="N2038">
        <v>848</v>
      </c>
      <c r="O2038" t="b">
        <v>1</v>
      </c>
      <c r="P2038" t="s">
        <v>8295</v>
      </c>
      <c r="Q2038">
        <f t="shared" si="186"/>
        <v>132</v>
      </c>
      <c r="R2038">
        <f t="shared" si="187"/>
        <v>46.58</v>
      </c>
      <c r="S2038" t="str">
        <f t="shared" si="190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88"/>
        <v>41637.960104166668</v>
      </c>
      <c r="K2039">
        <v>1383195753</v>
      </c>
      <c r="L2039" s="9">
        <f t="shared" si="189"/>
        <v>41577.918437500004</v>
      </c>
      <c r="M2039" t="b">
        <v>1</v>
      </c>
      <c r="N2039">
        <v>429</v>
      </c>
      <c r="O2039" t="b">
        <v>1</v>
      </c>
      <c r="P2039" t="s">
        <v>8295</v>
      </c>
      <c r="Q2039">
        <f t="shared" si="186"/>
        <v>300</v>
      </c>
      <c r="R2039">
        <f t="shared" si="187"/>
        <v>70.040000000000006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88"/>
        <v>41456.458333333336</v>
      </c>
      <c r="K2040">
        <v>1369895421</v>
      </c>
      <c r="L2040" s="9">
        <f t="shared" si="189"/>
        <v>41423.979409722226</v>
      </c>
      <c r="M2040" t="b">
        <v>1</v>
      </c>
      <c r="N2040">
        <v>204</v>
      </c>
      <c r="O2040" t="b">
        <v>1</v>
      </c>
      <c r="P2040" t="s">
        <v>8295</v>
      </c>
      <c r="Q2040">
        <f t="shared" si="186"/>
        <v>421</v>
      </c>
      <c r="R2040">
        <f t="shared" si="187"/>
        <v>164.91</v>
      </c>
      <c r="S2040" t="str">
        <f t="shared" si="190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88"/>
        <v>42704.915972222225</v>
      </c>
      <c r="K2041">
        <v>1477996325</v>
      </c>
      <c r="L2041" s="9">
        <f t="shared" si="189"/>
        <v>42675.147280092591</v>
      </c>
      <c r="M2041" t="b">
        <v>1</v>
      </c>
      <c r="N2041">
        <v>379</v>
      </c>
      <c r="O2041" t="b">
        <v>1</v>
      </c>
      <c r="P2041" t="s">
        <v>8295</v>
      </c>
      <c r="Q2041">
        <f t="shared" si="186"/>
        <v>136</v>
      </c>
      <c r="R2041">
        <f t="shared" si="187"/>
        <v>449.26</v>
      </c>
      <c r="S2041" t="str">
        <f t="shared" si="190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88"/>
        <v>41593.677118055559</v>
      </c>
      <c r="K2042">
        <v>1383257703</v>
      </c>
      <c r="L2042" s="9">
        <f t="shared" si="189"/>
        <v>41578.635451388895</v>
      </c>
      <c r="M2042" t="b">
        <v>1</v>
      </c>
      <c r="N2042">
        <v>271</v>
      </c>
      <c r="O2042" t="b">
        <v>1</v>
      </c>
      <c r="P2042" t="s">
        <v>8295</v>
      </c>
      <c r="Q2042">
        <f t="shared" si="186"/>
        <v>248</v>
      </c>
      <c r="R2042">
        <f t="shared" si="187"/>
        <v>27.47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88"/>
        <v>42684.275775462964</v>
      </c>
      <c r="K2043">
        <v>1476189427</v>
      </c>
      <c r="L2043" s="9">
        <f t="shared" si="189"/>
        <v>42654.2341087963</v>
      </c>
      <c r="M2043" t="b">
        <v>0</v>
      </c>
      <c r="N2043">
        <v>120</v>
      </c>
      <c r="O2043" t="b">
        <v>1</v>
      </c>
      <c r="P2043" t="s">
        <v>8295</v>
      </c>
      <c r="Q2043">
        <f t="shared" si="186"/>
        <v>182</v>
      </c>
      <c r="R2043">
        <f t="shared" si="187"/>
        <v>143.97999999999999</v>
      </c>
      <c r="S2043" t="str">
        <f t="shared" si="190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88"/>
        <v>42391.416365740741</v>
      </c>
      <c r="K2044">
        <v>1448297974</v>
      </c>
      <c r="L2044" s="9">
        <f t="shared" si="189"/>
        <v>42331.416365740741</v>
      </c>
      <c r="M2044" t="b">
        <v>0</v>
      </c>
      <c r="N2044">
        <v>140</v>
      </c>
      <c r="O2044" t="b">
        <v>1</v>
      </c>
      <c r="P2044" t="s">
        <v>8295</v>
      </c>
      <c r="Q2044">
        <f t="shared" si="186"/>
        <v>124</v>
      </c>
      <c r="R2044">
        <f t="shared" si="187"/>
        <v>88.24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88"/>
        <v>42714.915972222225</v>
      </c>
      <c r="K2045">
        <v>1476764077</v>
      </c>
      <c r="L2045" s="9">
        <f t="shared" si="189"/>
        <v>42660.885150462964</v>
      </c>
      <c r="M2045" t="b">
        <v>0</v>
      </c>
      <c r="N2045">
        <v>193</v>
      </c>
      <c r="O2045" t="b">
        <v>1</v>
      </c>
      <c r="P2045" t="s">
        <v>8295</v>
      </c>
      <c r="Q2045">
        <f t="shared" si="186"/>
        <v>506</v>
      </c>
      <c r="R2045">
        <f t="shared" si="187"/>
        <v>36.33</v>
      </c>
      <c r="S2045" t="str">
        <f t="shared" si="190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88"/>
        <v>42168.392523148148</v>
      </c>
      <c r="K2046">
        <v>1431620714</v>
      </c>
      <c r="L2046" s="9">
        <f t="shared" si="189"/>
        <v>42138.392523148148</v>
      </c>
      <c r="M2046" t="b">
        <v>0</v>
      </c>
      <c r="N2046">
        <v>180</v>
      </c>
      <c r="O2046" t="b">
        <v>1</v>
      </c>
      <c r="P2046" t="s">
        <v>8295</v>
      </c>
      <c r="Q2046">
        <f t="shared" si="186"/>
        <v>108</v>
      </c>
      <c r="R2046">
        <f t="shared" si="187"/>
        <v>90.18</v>
      </c>
      <c r="S2046" t="str">
        <f t="shared" si="190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88"/>
        <v>41098.796840277777</v>
      </c>
      <c r="K2047">
        <v>1339207647</v>
      </c>
      <c r="L2047" s="9">
        <f t="shared" si="189"/>
        <v>41068.796840277777</v>
      </c>
      <c r="M2047" t="b">
        <v>0</v>
      </c>
      <c r="N2047">
        <v>263</v>
      </c>
      <c r="O2047" t="b">
        <v>1</v>
      </c>
      <c r="P2047" t="s">
        <v>8295</v>
      </c>
      <c r="Q2047">
        <f t="shared" si="186"/>
        <v>819</v>
      </c>
      <c r="R2047">
        <f t="shared" si="187"/>
        <v>152.62</v>
      </c>
      <c r="S2047" t="str">
        <f t="shared" si="190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88"/>
        <v>41416.88013888889</v>
      </c>
      <c r="K2048">
        <v>1366690044</v>
      </c>
      <c r="L2048" s="9">
        <f t="shared" si="189"/>
        <v>41386.88013888889</v>
      </c>
      <c r="M2048" t="b">
        <v>0</v>
      </c>
      <c r="N2048">
        <v>217</v>
      </c>
      <c r="O2048" t="b">
        <v>1</v>
      </c>
      <c r="P2048" t="s">
        <v>8295</v>
      </c>
      <c r="Q2048">
        <f t="shared" si="186"/>
        <v>121</v>
      </c>
      <c r="R2048">
        <f t="shared" si="187"/>
        <v>55.81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88"/>
        <v>42110.708333333336</v>
      </c>
      <c r="K2049">
        <v>1426714870</v>
      </c>
      <c r="L2049" s="9">
        <f t="shared" si="189"/>
        <v>42081.611921296302</v>
      </c>
      <c r="M2049" t="b">
        <v>0</v>
      </c>
      <c r="N2049">
        <v>443</v>
      </c>
      <c r="O2049" t="b">
        <v>1</v>
      </c>
      <c r="P2049" t="s">
        <v>8295</v>
      </c>
      <c r="Q2049">
        <f t="shared" si="186"/>
        <v>103</v>
      </c>
      <c r="R2049">
        <f t="shared" si="187"/>
        <v>227.85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88"/>
        <v>41417.359849537039</v>
      </c>
      <c r="K2050">
        <v>1366731491</v>
      </c>
      <c r="L2050" s="9">
        <f t="shared" si="189"/>
        <v>41387.359849537039</v>
      </c>
      <c r="M2050" t="b">
        <v>0</v>
      </c>
      <c r="N2050">
        <v>1373</v>
      </c>
      <c r="O2050" t="b">
        <v>1</v>
      </c>
      <c r="P2050" t="s">
        <v>8295</v>
      </c>
      <c r="Q2050">
        <f t="shared" ref="Q2050:Q2113" si="192">ROUND((E2050/D2050*100),0)</f>
        <v>148</v>
      </c>
      <c r="R2050">
        <f t="shared" ref="R2050:R2113" si="193">ROUND(E2050/N2050,2)</f>
        <v>91.83</v>
      </c>
      <c r="S2050" t="str">
        <f t="shared" si="190"/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194">(((I2051/60)/60)/24)+DATE(1970,1,1)+(-7/24)</f>
        <v>41610.665972222225</v>
      </c>
      <c r="K2051">
        <v>1382963963</v>
      </c>
      <c r="L2051" s="9">
        <f t="shared" ref="L2051:L2114" si="195">(((K2051/60)/60)/24)+DATE(1970,1,1)+(-7/24)</f>
        <v>41575.235682870371</v>
      </c>
      <c r="M2051" t="b">
        <v>0</v>
      </c>
      <c r="N2051">
        <v>742</v>
      </c>
      <c r="O2051" t="b">
        <v>1</v>
      </c>
      <c r="P2051" t="s">
        <v>8295</v>
      </c>
      <c r="Q2051">
        <f t="shared" si="192"/>
        <v>120</v>
      </c>
      <c r="R2051">
        <f t="shared" si="193"/>
        <v>80.989999999999995</v>
      </c>
      <c r="S2051" t="str">
        <f t="shared" ref="S2051:S2114" si="196">LEFT(P2051,SEARCH("/",P2051,1)-1)</f>
        <v>technology</v>
      </c>
      <c r="T2051" t="str">
        <f t="shared" ref="T2051:T2114" si="197">RIGHT(P2051,LEN(P2051)-SEARCH("/",P2051,1))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94"/>
        <v>42154.77983796296</v>
      </c>
      <c r="K2052">
        <v>1429580578</v>
      </c>
      <c r="L2052" s="9">
        <f t="shared" si="195"/>
        <v>42114.77983796296</v>
      </c>
      <c r="M2052" t="b">
        <v>0</v>
      </c>
      <c r="N2052">
        <v>170</v>
      </c>
      <c r="O2052" t="b">
        <v>1</v>
      </c>
      <c r="P2052" t="s">
        <v>8295</v>
      </c>
      <c r="Q2052">
        <f t="shared" si="192"/>
        <v>473</v>
      </c>
      <c r="R2052">
        <f t="shared" si="193"/>
        <v>278.39</v>
      </c>
      <c r="S2052" t="str">
        <f t="shared" si="196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94"/>
        <v>41633.730752314819</v>
      </c>
      <c r="K2053">
        <v>1385425937</v>
      </c>
      <c r="L2053" s="9">
        <f t="shared" si="195"/>
        <v>41603.730752314819</v>
      </c>
      <c r="M2053" t="b">
        <v>0</v>
      </c>
      <c r="N2053">
        <v>242</v>
      </c>
      <c r="O2053" t="b">
        <v>1</v>
      </c>
      <c r="P2053" t="s">
        <v>8295</v>
      </c>
      <c r="Q2053">
        <f t="shared" si="192"/>
        <v>130</v>
      </c>
      <c r="R2053">
        <f t="shared" si="193"/>
        <v>43.1</v>
      </c>
      <c r="S2053" t="str">
        <f t="shared" si="196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94"/>
        <v>42419.792280092595</v>
      </c>
      <c r="K2054">
        <v>1452045653</v>
      </c>
      <c r="L2054" s="9">
        <f t="shared" si="195"/>
        <v>42374.792280092595</v>
      </c>
      <c r="M2054" t="b">
        <v>0</v>
      </c>
      <c r="N2054">
        <v>541</v>
      </c>
      <c r="O2054" t="b">
        <v>1</v>
      </c>
      <c r="P2054" t="s">
        <v>8295</v>
      </c>
      <c r="Q2054">
        <f t="shared" si="192"/>
        <v>353</v>
      </c>
      <c r="R2054">
        <f t="shared" si="193"/>
        <v>326.29000000000002</v>
      </c>
      <c r="S2054" t="str">
        <f t="shared" si="196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94"/>
        <v>42333.367488425931</v>
      </c>
      <c r="K2055">
        <v>1445870951</v>
      </c>
      <c r="L2055" s="9">
        <f t="shared" si="195"/>
        <v>42303.325821759259</v>
      </c>
      <c r="M2055" t="b">
        <v>0</v>
      </c>
      <c r="N2055">
        <v>121</v>
      </c>
      <c r="O2055" t="b">
        <v>1</v>
      </c>
      <c r="P2055" t="s">
        <v>8295</v>
      </c>
      <c r="Q2055">
        <f t="shared" si="192"/>
        <v>101</v>
      </c>
      <c r="R2055">
        <f t="shared" si="193"/>
        <v>41.74</v>
      </c>
      <c r="S2055" t="str">
        <f t="shared" si="196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94"/>
        <v>41761.22928240741</v>
      </c>
      <c r="K2056">
        <v>1396441810</v>
      </c>
      <c r="L2056" s="9">
        <f t="shared" si="195"/>
        <v>41731.22928240741</v>
      </c>
      <c r="M2056" t="b">
        <v>0</v>
      </c>
      <c r="N2056">
        <v>621</v>
      </c>
      <c r="O2056" t="b">
        <v>1</v>
      </c>
      <c r="P2056" t="s">
        <v>8295</v>
      </c>
      <c r="Q2056">
        <f t="shared" si="192"/>
        <v>114</v>
      </c>
      <c r="R2056">
        <f t="shared" si="193"/>
        <v>64.02</v>
      </c>
      <c r="S2056" t="str">
        <f t="shared" si="196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94"/>
        <v>41975.875000000007</v>
      </c>
      <c r="K2057">
        <v>1415031043</v>
      </c>
      <c r="L2057" s="9">
        <f t="shared" si="195"/>
        <v>41946.38244212963</v>
      </c>
      <c r="M2057" t="b">
        <v>0</v>
      </c>
      <c r="N2057">
        <v>101</v>
      </c>
      <c r="O2057" t="b">
        <v>1</v>
      </c>
      <c r="P2057" t="s">
        <v>8295</v>
      </c>
      <c r="Q2057">
        <f t="shared" si="192"/>
        <v>167</v>
      </c>
      <c r="R2057">
        <f t="shared" si="193"/>
        <v>99.46</v>
      </c>
      <c r="S2057" t="str">
        <f t="shared" si="196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94"/>
        <v>41381.469236111116</v>
      </c>
      <c r="K2058">
        <v>1363630542</v>
      </c>
      <c r="L2058" s="9">
        <f t="shared" si="195"/>
        <v>41351.469236111116</v>
      </c>
      <c r="M2058" t="b">
        <v>0</v>
      </c>
      <c r="N2058">
        <v>554</v>
      </c>
      <c r="O2058" t="b">
        <v>1</v>
      </c>
      <c r="P2058" t="s">
        <v>8295</v>
      </c>
      <c r="Q2058">
        <f t="shared" si="192"/>
        <v>153</v>
      </c>
      <c r="R2058">
        <f t="shared" si="193"/>
        <v>138.49</v>
      </c>
      <c r="S2058" t="str">
        <f t="shared" si="196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94"/>
        <v>42426.202916666669</v>
      </c>
      <c r="K2059">
        <v>1453895532</v>
      </c>
      <c r="L2059" s="9">
        <f t="shared" si="195"/>
        <v>42396.202916666669</v>
      </c>
      <c r="M2059" t="b">
        <v>0</v>
      </c>
      <c r="N2059">
        <v>666</v>
      </c>
      <c r="O2059" t="b">
        <v>1</v>
      </c>
      <c r="P2059" t="s">
        <v>8295</v>
      </c>
      <c r="Q2059">
        <f t="shared" si="192"/>
        <v>202</v>
      </c>
      <c r="R2059">
        <f t="shared" si="193"/>
        <v>45.55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94"/>
        <v>42065.541666666664</v>
      </c>
      <c r="K2060">
        <v>1421916830</v>
      </c>
      <c r="L2060" s="9">
        <f t="shared" si="195"/>
        <v>42026.079050925931</v>
      </c>
      <c r="M2060" t="b">
        <v>0</v>
      </c>
      <c r="N2060">
        <v>410</v>
      </c>
      <c r="O2060" t="b">
        <v>1</v>
      </c>
      <c r="P2060" t="s">
        <v>8295</v>
      </c>
      <c r="Q2060">
        <f t="shared" si="192"/>
        <v>168</v>
      </c>
      <c r="R2060">
        <f t="shared" si="193"/>
        <v>10.51</v>
      </c>
      <c r="S2060" t="str">
        <f t="shared" si="196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94"/>
        <v>42400.624305555561</v>
      </c>
      <c r="K2061">
        <v>1450880854</v>
      </c>
      <c r="L2061" s="9">
        <f t="shared" si="195"/>
        <v>42361.31081018519</v>
      </c>
      <c r="M2061" t="b">
        <v>0</v>
      </c>
      <c r="N2061">
        <v>375</v>
      </c>
      <c r="O2061" t="b">
        <v>1</v>
      </c>
      <c r="P2061" t="s">
        <v>8295</v>
      </c>
      <c r="Q2061">
        <f t="shared" si="192"/>
        <v>143</v>
      </c>
      <c r="R2061">
        <f t="shared" si="193"/>
        <v>114.77</v>
      </c>
      <c r="S2061" t="str">
        <f t="shared" si="196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94"/>
        <v>41843.351273148153</v>
      </c>
      <c r="K2062">
        <v>1400945150</v>
      </c>
      <c r="L2062" s="9">
        <f t="shared" si="195"/>
        <v>41783.351273148153</v>
      </c>
      <c r="M2062" t="b">
        <v>0</v>
      </c>
      <c r="N2062">
        <v>1364</v>
      </c>
      <c r="O2062" t="b">
        <v>1</v>
      </c>
      <c r="P2062" t="s">
        <v>8295</v>
      </c>
      <c r="Q2062">
        <f t="shared" si="192"/>
        <v>196</v>
      </c>
      <c r="R2062">
        <f t="shared" si="193"/>
        <v>36</v>
      </c>
      <c r="S2062" t="str">
        <f t="shared" si="196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94"/>
        <v>42735.472847222227</v>
      </c>
      <c r="K2063">
        <v>1480616454</v>
      </c>
      <c r="L2063" s="9">
        <f t="shared" si="195"/>
        <v>42705.472847222227</v>
      </c>
      <c r="M2063" t="b">
        <v>0</v>
      </c>
      <c r="N2063">
        <v>35</v>
      </c>
      <c r="O2063" t="b">
        <v>1</v>
      </c>
      <c r="P2063" t="s">
        <v>8295</v>
      </c>
      <c r="Q2063">
        <f t="shared" si="192"/>
        <v>108</v>
      </c>
      <c r="R2063">
        <f t="shared" si="193"/>
        <v>154.16999999999999</v>
      </c>
      <c r="S2063" t="str">
        <f t="shared" si="196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94"/>
        <v>42453.049745370372</v>
      </c>
      <c r="K2064">
        <v>1456218698</v>
      </c>
      <c r="L2064" s="9">
        <f t="shared" si="195"/>
        <v>42423.091412037036</v>
      </c>
      <c r="M2064" t="b">
        <v>0</v>
      </c>
      <c r="N2064">
        <v>203</v>
      </c>
      <c r="O2064" t="b">
        <v>1</v>
      </c>
      <c r="P2064" t="s">
        <v>8295</v>
      </c>
      <c r="Q2064">
        <f t="shared" si="192"/>
        <v>115</v>
      </c>
      <c r="R2064">
        <f t="shared" si="193"/>
        <v>566.39</v>
      </c>
      <c r="S2064" t="str">
        <f t="shared" si="196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94"/>
        <v>42505.440983796296</v>
      </c>
      <c r="K2065">
        <v>1460482501</v>
      </c>
      <c r="L2065" s="9">
        <f t="shared" si="195"/>
        <v>42472.440983796296</v>
      </c>
      <c r="M2065" t="b">
        <v>0</v>
      </c>
      <c r="N2065">
        <v>49</v>
      </c>
      <c r="O2065" t="b">
        <v>1</v>
      </c>
      <c r="P2065" t="s">
        <v>8295</v>
      </c>
      <c r="Q2065">
        <f t="shared" si="192"/>
        <v>148</v>
      </c>
      <c r="R2065">
        <f t="shared" si="193"/>
        <v>120.86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94"/>
        <v>41425.208333333336</v>
      </c>
      <c r="K2066">
        <v>1366879523</v>
      </c>
      <c r="L2066" s="9">
        <f t="shared" si="195"/>
        <v>41389.073182870372</v>
      </c>
      <c r="M2066" t="b">
        <v>0</v>
      </c>
      <c r="N2066">
        <v>5812</v>
      </c>
      <c r="O2066" t="b">
        <v>1</v>
      </c>
      <c r="P2066" t="s">
        <v>8295</v>
      </c>
      <c r="Q2066">
        <f t="shared" si="192"/>
        <v>191</v>
      </c>
      <c r="R2066">
        <f t="shared" si="193"/>
        <v>86.16</v>
      </c>
      <c r="S2066" t="str">
        <f t="shared" si="196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94"/>
        <v>41633.042002314818</v>
      </c>
      <c r="K2067">
        <v>1385366429</v>
      </c>
      <c r="L2067" s="9">
        <f t="shared" si="195"/>
        <v>41603.042002314818</v>
      </c>
      <c r="M2067" t="b">
        <v>0</v>
      </c>
      <c r="N2067">
        <v>1556</v>
      </c>
      <c r="O2067" t="b">
        <v>1</v>
      </c>
      <c r="P2067" t="s">
        <v>8295</v>
      </c>
      <c r="Q2067">
        <f t="shared" si="192"/>
        <v>199</v>
      </c>
      <c r="R2067">
        <f t="shared" si="193"/>
        <v>51.21</v>
      </c>
      <c r="S2067" t="str">
        <f t="shared" si="196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94"/>
        <v>41874.480127314819</v>
      </c>
      <c r="K2068">
        <v>1406226683</v>
      </c>
      <c r="L2068" s="9">
        <f t="shared" si="195"/>
        <v>41844.480127314819</v>
      </c>
      <c r="M2068" t="b">
        <v>0</v>
      </c>
      <c r="N2068">
        <v>65</v>
      </c>
      <c r="O2068" t="b">
        <v>1</v>
      </c>
      <c r="P2068" t="s">
        <v>8295</v>
      </c>
      <c r="Q2068">
        <f t="shared" si="192"/>
        <v>219</v>
      </c>
      <c r="R2068">
        <f t="shared" si="193"/>
        <v>67.260000000000005</v>
      </c>
      <c r="S2068" t="str">
        <f t="shared" si="196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94"/>
        <v>42148.562222222223</v>
      </c>
      <c r="K2069">
        <v>1429648176</v>
      </c>
      <c r="L2069" s="9">
        <f t="shared" si="195"/>
        <v>42115.562222222223</v>
      </c>
      <c r="M2069" t="b">
        <v>0</v>
      </c>
      <c r="N2069">
        <v>10</v>
      </c>
      <c r="O2069" t="b">
        <v>1</v>
      </c>
      <c r="P2069" t="s">
        <v>8295</v>
      </c>
      <c r="Q2069">
        <f t="shared" si="192"/>
        <v>127</v>
      </c>
      <c r="R2069">
        <f t="shared" si="193"/>
        <v>62.8</v>
      </c>
      <c r="S2069" t="str">
        <f t="shared" si="196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94"/>
        <v>42663.549942129634</v>
      </c>
      <c r="K2070">
        <v>1474402315</v>
      </c>
      <c r="L2070" s="9">
        <f t="shared" si="195"/>
        <v>42633.549942129634</v>
      </c>
      <c r="M2070" t="b">
        <v>0</v>
      </c>
      <c r="N2070">
        <v>76</v>
      </c>
      <c r="O2070" t="b">
        <v>1</v>
      </c>
      <c r="P2070" t="s">
        <v>8295</v>
      </c>
      <c r="Q2070">
        <f t="shared" si="192"/>
        <v>105</v>
      </c>
      <c r="R2070">
        <f t="shared" si="193"/>
        <v>346.13</v>
      </c>
      <c r="S2070" t="str">
        <f t="shared" si="196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94"/>
        <v>42371.680451388893</v>
      </c>
      <c r="K2071">
        <v>1449098391</v>
      </c>
      <c r="L2071" s="9">
        <f t="shared" si="195"/>
        <v>42340.680451388893</v>
      </c>
      <c r="M2071" t="b">
        <v>0</v>
      </c>
      <c r="N2071">
        <v>263</v>
      </c>
      <c r="O2071" t="b">
        <v>1</v>
      </c>
      <c r="P2071" t="s">
        <v>8295</v>
      </c>
      <c r="Q2071">
        <f t="shared" si="192"/>
        <v>128</v>
      </c>
      <c r="R2071">
        <f t="shared" si="193"/>
        <v>244.12</v>
      </c>
      <c r="S2071" t="str">
        <f t="shared" si="196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94"/>
        <v>42549.364849537036</v>
      </c>
      <c r="K2072">
        <v>1464536723</v>
      </c>
      <c r="L2072" s="9">
        <f t="shared" si="195"/>
        <v>42519.364849537036</v>
      </c>
      <c r="M2072" t="b">
        <v>0</v>
      </c>
      <c r="N2072">
        <v>1530</v>
      </c>
      <c r="O2072" t="b">
        <v>1</v>
      </c>
      <c r="P2072" t="s">
        <v>8295</v>
      </c>
      <c r="Q2072">
        <f t="shared" si="192"/>
        <v>317</v>
      </c>
      <c r="R2072">
        <f t="shared" si="193"/>
        <v>259.25</v>
      </c>
      <c r="S2072" t="str">
        <f t="shared" si="196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94"/>
        <v>42644.987083333333</v>
      </c>
      <c r="K2073">
        <v>1471502484</v>
      </c>
      <c r="L2073" s="9">
        <f t="shared" si="195"/>
        <v>42599.987083333333</v>
      </c>
      <c r="M2073" t="b">
        <v>0</v>
      </c>
      <c r="N2073">
        <v>278</v>
      </c>
      <c r="O2073" t="b">
        <v>1</v>
      </c>
      <c r="P2073" t="s">
        <v>8295</v>
      </c>
      <c r="Q2073">
        <f t="shared" si="192"/>
        <v>281</v>
      </c>
      <c r="R2073">
        <f t="shared" si="193"/>
        <v>201.96</v>
      </c>
      <c r="S2073" t="str">
        <f t="shared" si="196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94"/>
        <v>42497.289722222224</v>
      </c>
      <c r="K2074">
        <v>1460037432</v>
      </c>
      <c r="L2074" s="9">
        <f t="shared" si="195"/>
        <v>42467.289722222224</v>
      </c>
      <c r="M2074" t="b">
        <v>0</v>
      </c>
      <c r="N2074">
        <v>350</v>
      </c>
      <c r="O2074" t="b">
        <v>1</v>
      </c>
      <c r="P2074" t="s">
        <v>8295</v>
      </c>
      <c r="Q2074">
        <f t="shared" si="192"/>
        <v>111</v>
      </c>
      <c r="R2074">
        <f t="shared" si="193"/>
        <v>226.21</v>
      </c>
      <c r="S2074" t="str">
        <f t="shared" si="196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94"/>
        <v>42132.376365740747</v>
      </c>
      <c r="K2075">
        <v>1427212918</v>
      </c>
      <c r="L2075" s="9">
        <f t="shared" si="195"/>
        <v>42087.376365740747</v>
      </c>
      <c r="M2075" t="b">
        <v>0</v>
      </c>
      <c r="N2075">
        <v>470</v>
      </c>
      <c r="O2075" t="b">
        <v>1</v>
      </c>
      <c r="P2075" t="s">
        <v>8295</v>
      </c>
      <c r="Q2075">
        <f t="shared" si="192"/>
        <v>153</v>
      </c>
      <c r="R2075">
        <f t="shared" si="193"/>
        <v>324.69</v>
      </c>
      <c r="S2075" t="str">
        <f t="shared" si="196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94"/>
        <v>42496.534513888888</v>
      </c>
      <c r="K2076">
        <v>1459972182</v>
      </c>
      <c r="L2076" s="9">
        <f t="shared" si="195"/>
        <v>42466.534513888888</v>
      </c>
      <c r="M2076" t="b">
        <v>0</v>
      </c>
      <c r="N2076">
        <v>3</v>
      </c>
      <c r="O2076" t="b">
        <v>1</v>
      </c>
      <c r="P2076" t="s">
        <v>8295</v>
      </c>
      <c r="Q2076">
        <f t="shared" si="192"/>
        <v>103</v>
      </c>
      <c r="R2076">
        <f t="shared" si="193"/>
        <v>205</v>
      </c>
      <c r="S2076" t="str">
        <f t="shared" si="196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94"/>
        <v>41480.389907407407</v>
      </c>
      <c r="K2077">
        <v>1372177288</v>
      </c>
      <c r="L2077" s="9">
        <f t="shared" si="195"/>
        <v>41450.389907407407</v>
      </c>
      <c r="M2077" t="b">
        <v>0</v>
      </c>
      <c r="N2077">
        <v>8200</v>
      </c>
      <c r="O2077" t="b">
        <v>1</v>
      </c>
      <c r="P2077" t="s">
        <v>8295</v>
      </c>
      <c r="Q2077">
        <f t="shared" si="192"/>
        <v>1678</v>
      </c>
      <c r="R2077">
        <f t="shared" si="193"/>
        <v>20.47</v>
      </c>
      <c r="S2077" t="str">
        <f t="shared" si="196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94"/>
        <v>41843.588993055557</v>
      </c>
      <c r="K2078">
        <v>1402693689</v>
      </c>
      <c r="L2078" s="9">
        <f t="shared" si="195"/>
        <v>41803.588993055557</v>
      </c>
      <c r="M2078" t="b">
        <v>0</v>
      </c>
      <c r="N2078">
        <v>8359</v>
      </c>
      <c r="O2078" t="b">
        <v>1</v>
      </c>
      <c r="P2078" t="s">
        <v>8295</v>
      </c>
      <c r="Q2078">
        <f t="shared" si="192"/>
        <v>543</v>
      </c>
      <c r="R2078">
        <f t="shared" si="193"/>
        <v>116.35</v>
      </c>
      <c r="S2078" t="str">
        <f t="shared" si="196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94"/>
        <v>42160.583333333336</v>
      </c>
      <c r="K2079">
        <v>1428541276</v>
      </c>
      <c r="L2079" s="9">
        <f t="shared" si="195"/>
        <v>42102.750879629632</v>
      </c>
      <c r="M2079" t="b">
        <v>0</v>
      </c>
      <c r="N2079">
        <v>188</v>
      </c>
      <c r="O2079" t="b">
        <v>1</v>
      </c>
      <c r="P2079" t="s">
        <v>8295</v>
      </c>
      <c r="Q2079">
        <f t="shared" si="192"/>
        <v>116</v>
      </c>
      <c r="R2079">
        <f t="shared" si="193"/>
        <v>307.2</v>
      </c>
      <c r="S2079" t="str">
        <f t="shared" si="196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94"/>
        <v>42722.479826388888</v>
      </c>
      <c r="K2080">
        <v>1479493857</v>
      </c>
      <c r="L2080" s="9">
        <f t="shared" si="195"/>
        <v>42692.479826388888</v>
      </c>
      <c r="M2080" t="b">
        <v>0</v>
      </c>
      <c r="N2080">
        <v>48</v>
      </c>
      <c r="O2080" t="b">
        <v>1</v>
      </c>
      <c r="P2080" t="s">
        <v>8295</v>
      </c>
      <c r="Q2080">
        <f t="shared" si="192"/>
        <v>131</v>
      </c>
      <c r="R2080">
        <f t="shared" si="193"/>
        <v>546.69000000000005</v>
      </c>
      <c r="S2080" t="str">
        <f t="shared" si="196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94"/>
        <v>42180.500000000007</v>
      </c>
      <c r="K2081">
        <v>1432659793</v>
      </c>
      <c r="L2081" s="9">
        <f t="shared" si="195"/>
        <v>42150.418900462966</v>
      </c>
      <c r="M2081" t="b">
        <v>0</v>
      </c>
      <c r="N2081">
        <v>607</v>
      </c>
      <c r="O2081" t="b">
        <v>1</v>
      </c>
      <c r="P2081" t="s">
        <v>8295</v>
      </c>
      <c r="Q2081">
        <f t="shared" si="192"/>
        <v>288</v>
      </c>
      <c r="R2081">
        <f t="shared" si="193"/>
        <v>47.47</v>
      </c>
      <c r="S2081" t="str">
        <f t="shared" si="196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94"/>
        <v>42319.707175925927</v>
      </c>
      <c r="K2082">
        <v>1444690700</v>
      </c>
      <c r="L2082" s="9">
        <f t="shared" si="195"/>
        <v>42289.665509259263</v>
      </c>
      <c r="M2082" t="b">
        <v>0</v>
      </c>
      <c r="N2082">
        <v>50</v>
      </c>
      <c r="O2082" t="b">
        <v>1</v>
      </c>
      <c r="P2082" t="s">
        <v>8295</v>
      </c>
      <c r="Q2082">
        <f t="shared" si="192"/>
        <v>508</v>
      </c>
      <c r="R2082">
        <f t="shared" si="193"/>
        <v>101.56</v>
      </c>
      <c r="S2082" t="str">
        <f t="shared" si="196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94"/>
        <v>41044.915972222225</v>
      </c>
      <c r="K2083">
        <v>1333597555</v>
      </c>
      <c r="L2083" s="9">
        <f t="shared" si="195"/>
        <v>41003.865219907413</v>
      </c>
      <c r="M2083" t="b">
        <v>0</v>
      </c>
      <c r="N2083">
        <v>55</v>
      </c>
      <c r="O2083" t="b">
        <v>1</v>
      </c>
      <c r="P2083" t="s">
        <v>8279</v>
      </c>
      <c r="Q2083">
        <f t="shared" si="192"/>
        <v>115</v>
      </c>
      <c r="R2083">
        <f t="shared" si="193"/>
        <v>72.91</v>
      </c>
      <c r="S2083" t="str">
        <f t="shared" si="196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94"/>
        <v>40870.870324074072</v>
      </c>
      <c r="K2084">
        <v>1316919196</v>
      </c>
      <c r="L2084" s="9">
        <f t="shared" si="195"/>
        <v>40810.828657407408</v>
      </c>
      <c r="M2084" t="b">
        <v>0</v>
      </c>
      <c r="N2084">
        <v>38</v>
      </c>
      <c r="O2084" t="b">
        <v>1</v>
      </c>
      <c r="P2084" t="s">
        <v>8279</v>
      </c>
      <c r="Q2084">
        <f t="shared" si="192"/>
        <v>111</v>
      </c>
      <c r="R2084">
        <f t="shared" si="193"/>
        <v>43.71</v>
      </c>
      <c r="S2084" t="str">
        <f t="shared" si="196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94"/>
        <v>41064.430497685185</v>
      </c>
      <c r="K2085">
        <v>1336238395</v>
      </c>
      <c r="L2085" s="9">
        <f t="shared" si="195"/>
        <v>41034.430497685185</v>
      </c>
      <c r="M2085" t="b">
        <v>0</v>
      </c>
      <c r="N2085">
        <v>25</v>
      </c>
      <c r="O2085" t="b">
        <v>1</v>
      </c>
      <c r="P2085" t="s">
        <v>8279</v>
      </c>
      <c r="Q2085">
        <f t="shared" si="192"/>
        <v>113</v>
      </c>
      <c r="R2085">
        <f t="shared" si="193"/>
        <v>34</v>
      </c>
      <c r="S2085" t="str">
        <f t="shared" si="196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94"/>
        <v>41762.999305555561</v>
      </c>
      <c r="K2086">
        <v>1396468782</v>
      </c>
      <c r="L2086" s="9">
        <f t="shared" si="195"/>
        <v>41731.541458333333</v>
      </c>
      <c r="M2086" t="b">
        <v>0</v>
      </c>
      <c r="N2086">
        <v>46</v>
      </c>
      <c r="O2086" t="b">
        <v>1</v>
      </c>
      <c r="P2086" t="s">
        <v>8279</v>
      </c>
      <c r="Q2086">
        <f t="shared" si="192"/>
        <v>108</v>
      </c>
      <c r="R2086">
        <f t="shared" si="193"/>
        <v>70.650000000000006</v>
      </c>
      <c r="S2086" t="str">
        <f t="shared" si="196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94"/>
        <v>41105.54383101852</v>
      </c>
      <c r="K2087">
        <v>1339790587</v>
      </c>
      <c r="L2087" s="9">
        <f t="shared" si="195"/>
        <v>41075.54383101852</v>
      </c>
      <c r="M2087" t="b">
        <v>0</v>
      </c>
      <c r="N2087">
        <v>83</v>
      </c>
      <c r="O2087" t="b">
        <v>1</v>
      </c>
      <c r="P2087" t="s">
        <v>8279</v>
      </c>
      <c r="Q2087">
        <f t="shared" si="192"/>
        <v>124</v>
      </c>
      <c r="R2087">
        <f t="shared" si="193"/>
        <v>89.3</v>
      </c>
      <c r="S2087" t="str">
        <f t="shared" si="196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94"/>
        <v>40890.915972222225</v>
      </c>
      <c r="K2088">
        <v>1321200332</v>
      </c>
      <c r="L2088" s="9">
        <f t="shared" si="195"/>
        <v>40860.378842592596</v>
      </c>
      <c r="M2088" t="b">
        <v>0</v>
      </c>
      <c r="N2088">
        <v>35</v>
      </c>
      <c r="O2088" t="b">
        <v>1</v>
      </c>
      <c r="P2088" t="s">
        <v>8279</v>
      </c>
      <c r="Q2088">
        <f t="shared" si="192"/>
        <v>101</v>
      </c>
      <c r="R2088">
        <f t="shared" si="193"/>
        <v>115.09</v>
      </c>
      <c r="S2088" t="str">
        <f t="shared" si="196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94"/>
        <v>40793.912708333337</v>
      </c>
      <c r="K2089">
        <v>1312865658</v>
      </c>
      <c r="L2089" s="9">
        <f t="shared" si="195"/>
        <v>40763.912708333337</v>
      </c>
      <c r="M2089" t="b">
        <v>0</v>
      </c>
      <c r="N2089">
        <v>25</v>
      </c>
      <c r="O2089" t="b">
        <v>1</v>
      </c>
      <c r="P2089" t="s">
        <v>8279</v>
      </c>
      <c r="Q2089">
        <f t="shared" si="192"/>
        <v>104</v>
      </c>
      <c r="R2089">
        <f t="shared" si="193"/>
        <v>62.12</v>
      </c>
      <c r="S2089" t="str">
        <f t="shared" si="196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94"/>
        <v>40431.874305555561</v>
      </c>
      <c r="K2090">
        <v>1281028152</v>
      </c>
      <c r="L2090" s="9">
        <f t="shared" si="195"/>
        <v>40395.423055555555</v>
      </c>
      <c r="M2090" t="b">
        <v>0</v>
      </c>
      <c r="N2090">
        <v>75</v>
      </c>
      <c r="O2090" t="b">
        <v>1</v>
      </c>
      <c r="P2090" t="s">
        <v>8279</v>
      </c>
      <c r="Q2090">
        <f t="shared" si="192"/>
        <v>116</v>
      </c>
      <c r="R2090">
        <f t="shared" si="193"/>
        <v>46.2</v>
      </c>
      <c r="S2090" t="str">
        <f t="shared" si="196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94"/>
        <v>41487.78465277778</v>
      </c>
      <c r="K2091">
        <v>1372384194</v>
      </c>
      <c r="L2091" s="9">
        <f t="shared" si="195"/>
        <v>41452.78465277778</v>
      </c>
      <c r="M2091" t="b">
        <v>0</v>
      </c>
      <c r="N2091">
        <v>62</v>
      </c>
      <c r="O2091" t="b">
        <v>1</v>
      </c>
      <c r="P2091" t="s">
        <v>8279</v>
      </c>
      <c r="Q2091">
        <f t="shared" si="192"/>
        <v>120</v>
      </c>
      <c r="R2091">
        <f t="shared" si="193"/>
        <v>48.55</v>
      </c>
      <c r="S2091" t="str">
        <f t="shared" si="196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94"/>
        <v>41329.08975694445</v>
      </c>
      <c r="K2092">
        <v>1359104955</v>
      </c>
      <c r="L2092" s="9">
        <f t="shared" si="195"/>
        <v>41299.08975694445</v>
      </c>
      <c r="M2092" t="b">
        <v>0</v>
      </c>
      <c r="N2092">
        <v>160</v>
      </c>
      <c r="O2092" t="b">
        <v>1</v>
      </c>
      <c r="P2092" t="s">
        <v>8279</v>
      </c>
      <c r="Q2092">
        <f t="shared" si="192"/>
        <v>115</v>
      </c>
      <c r="R2092">
        <f t="shared" si="193"/>
        <v>57.52</v>
      </c>
      <c r="S2092" t="str">
        <f t="shared" si="196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94"/>
        <v>40603.541666666672</v>
      </c>
      <c r="K2093">
        <v>1294818278</v>
      </c>
      <c r="L2093" s="9">
        <f t="shared" si="195"/>
        <v>40555.030995370369</v>
      </c>
      <c r="M2093" t="b">
        <v>0</v>
      </c>
      <c r="N2093">
        <v>246</v>
      </c>
      <c r="O2093" t="b">
        <v>1</v>
      </c>
      <c r="P2093" t="s">
        <v>8279</v>
      </c>
      <c r="Q2093">
        <f t="shared" si="192"/>
        <v>120</v>
      </c>
      <c r="R2093">
        <f t="shared" si="193"/>
        <v>88.15</v>
      </c>
      <c r="S2093" t="str">
        <f t="shared" si="196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94"/>
        <v>40823.415879629632</v>
      </c>
      <c r="K2094">
        <v>1312822732</v>
      </c>
      <c r="L2094" s="9">
        <f t="shared" si="195"/>
        <v>40763.415879629632</v>
      </c>
      <c r="M2094" t="b">
        <v>0</v>
      </c>
      <c r="N2094">
        <v>55</v>
      </c>
      <c r="O2094" t="b">
        <v>1</v>
      </c>
      <c r="P2094" t="s">
        <v>8279</v>
      </c>
      <c r="Q2094">
        <f t="shared" si="192"/>
        <v>101</v>
      </c>
      <c r="R2094">
        <f t="shared" si="193"/>
        <v>110.49</v>
      </c>
      <c r="S2094" t="str">
        <f t="shared" si="196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94"/>
        <v>41265.604537037041</v>
      </c>
      <c r="K2095">
        <v>1351024232</v>
      </c>
      <c r="L2095" s="9">
        <f t="shared" si="195"/>
        <v>41205.562870370377</v>
      </c>
      <c r="M2095" t="b">
        <v>0</v>
      </c>
      <c r="N2095">
        <v>23</v>
      </c>
      <c r="O2095" t="b">
        <v>1</v>
      </c>
      <c r="P2095" t="s">
        <v>8279</v>
      </c>
      <c r="Q2095">
        <f t="shared" si="192"/>
        <v>102</v>
      </c>
      <c r="R2095">
        <f t="shared" si="193"/>
        <v>66.83</v>
      </c>
      <c r="S2095" t="str">
        <f t="shared" si="196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94"/>
        <v>40972.833333333336</v>
      </c>
      <c r="K2096">
        <v>1327969730</v>
      </c>
      <c r="L2096" s="9">
        <f t="shared" si="195"/>
        <v>40938.728356481486</v>
      </c>
      <c r="M2096" t="b">
        <v>0</v>
      </c>
      <c r="N2096">
        <v>72</v>
      </c>
      <c r="O2096" t="b">
        <v>1</v>
      </c>
      <c r="P2096" t="s">
        <v>8279</v>
      </c>
      <c r="Q2096">
        <f t="shared" si="192"/>
        <v>121</v>
      </c>
      <c r="R2096">
        <f t="shared" si="193"/>
        <v>58.6</v>
      </c>
      <c r="S2096" t="str">
        <f t="shared" si="196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94"/>
        <v>40818.441817129627</v>
      </c>
      <c r="K2097">
        <v>1312392973</v>
      </c>
      <c r="L2097" s="9">
        <f t="shared" si="195"/>
        <v>40758.441817129627</v>
      </c>
      <c r="M2097" t="b">
        <v>0</v>
      </c>
      <c r="N2097">
        <v>22</v>
      </c>
      <c r="O2097" t="b">
        <v>1</v>
      </c>
      <c r="P2097" t="s">
        <v>8279</v>
      </c>
      <c r="Q2097">
        <f t="shared" si="192"/>
        <v>100</v>
      </c>
      <c r="R2097">
        <f t="shared" si="193"/>
        <v>113.64</v>
      </c>
      <c r="S2097" t="str">
        <f t="shared" si="196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94"/>
        <v>41207.874305555561</v>
      </c>
      <c r="K2098">
        <v>1349892735</v>
      </c>
      <c r="L2098" s="9">
        <f t="shared" si="195"/>
        <v>41192.466840277782</v>
      </c>
      <c r="M2098" t="b">
        <v>0</v>
      </c>
      <c r="N2098">
        <v>14</v>
      </c>
      <c r="O2098" t="b">
        <v>1</v>
      </c>
      <c r="P2098" t="s">
        <v>8279</v>
      </c>
      <c r="Q2098">
        <f t="shared" si="192"/>
        <v>102</v>
      </c>
      <c r="R2098">
        <f t="shared" si="193"/>
        <v>43.57</v>
      </c>
      <c r="S2098" t="str">
        <f t="shared" si="196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94"/>
        <v>40878.334895833337</v>
      </c>
      <c r="K2099">
        <v>1317564135</v>
      </c>
      <c r="L2099" s="9">
        <f t="shared" si="195"/>
        <v>40818.293229166666</v>
      </c>
      <c r="M2099" t="b">
        <v>0</v>
      </c>
      <c r="N2099">
        <v>38</v>
      </c>
      <c r="O2099" t="b">
        <v>1</v>
      </c>
      <c r="P2099" t="s">
        <v>8279</v>
      </c>
      <c r="Q2099">
        <f t="shared" si="192"/>
        <v>100</v>
      </c>
      <c r="R2099">
        <f t="shared" si="193"/>
        <v>78.95</v>
      </c>
      <c r="S2099" t="str">
        <f t="shared" si="196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94"/>
        <v>40975.822164351855</v>
      </c>
      <c r="K2100">
        <v>1328582635</v>
      </c>
      <c r="L2100" s="9">
        <f t="shared" si="195"/>
        <v>40945.822164351855</v>
      </c>
      <c r="M2100" t="b">
        <v>0</v>
      </c>
      <c r="N2100">
        <v>32</v>
      </c>
      <c r="O2100" t="b">
        <v>1</v>
      </c>
      <c r="P2100" t="s">
        <v>8279</v>
      </c>
      <c r="Q2100">
        <f t="shared" si="192"/>
        <v>100</v>
      </c>
      <c r="R2100">
        <f t="shared" si="193"/>
        <v>188.13</v>
      </c>
      <c r="S2100" t="str">
        <f t="shared" si="196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94"/>
        <v>42186.861111111117</v>
      </c>
      <c r="K2101">
        <v>1434650084</v>
      </c>
      <c r="L2101" s="9">
        <f t="shared" si="195"/>
        <v>42173.454675925932</v>
      </c>
      <c r="M2101" t="b">
        <v>0</v>
      </c>
      <c r="N2101">
        <v>63</v>
      </c>
      <c r="O2101" t="b">
        <v>1</v>
      </c>
      <c r="P2101" t="s">
        <v>8279</v>
      </c>
      <c r="Q2101">
        <f t="shared" si="192"/>
        <v>132</v>
      </c>
      <c r="R2101">
        <f t="shared" si="193"/>
        <v>63.03</v>
      </c>
      <c r="S2101" t="str">
        <f t="shared" si="196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94"/>
        <v>41089.874305555561</v>
      </c>
      <c r="K2102">
        <v>1339704141</v>
      </c>
      <c r="L2102" s="9">
        <f t="shared" si="195"/>
        <v>41074.543298611112</v>
      </c>
      <c r="M2102" t="b">
        <v>0</v>
      </c>
      <c r="N2102">
        <v>27</v>
      </c>
      <c r="O2102" t="b">
        <v>1</v>
      </c>
      <c r="P2102" t="s">
        <v>8279</v>
      </c>
      <c r="Q2102">
        <f t="shared" si="192"/>
        <v>137</v>
      </c>
      <c r="R2102">
        <f t="shared" si="193"/>
        <v>30.37</v>
      </c>
      <c r="S2102" t="str">
        <f t="shared" si="196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94"/>
        <v>40951.857800925929</v>
      </c>
      <c r="K2103">
        <v>1323920114</v>
      </c>
      <c r="L2103" s="9">
        <f t="shared" si="195"/>
        <v>40891.857800925929</v>
      </c>
      <c r="M2103" t="b">
        <v>0</v>
      </c>
      <c r="N2103">
        <v>44</v>
      </c>
      <c r="O2103" t="b">
        <v>1</v>
      </c>
      <c r="P2103" t="s">
        <v>8279</v>
      </c>
      <c r="Q2103">
        <f t="shared" si="192"/>
        <v>113</v>
      </c>
      <c r="R2103">
        <f t="shared" si="193"/>
        <v>51.48</v>
      </c>
      <c r="S2103" t="str">
        <f t="shared" si="196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94"/>
        <v>40668.576944444445</v>
      </c>
      <c r="K2104">
        <v>1302036648</v>
      </c>
      <c r="L2104" s="9">
        <f t="shared" si="195"/>
        <v>40638.576944444445</v>
      </c>
      <c r="M2104" t="b">
        <v>0</v>
      </c>
      <c r="N2104">
        <v>38</v>
      </c>
      <c r="O2104" t="b">
        <v>1</v>
      </c>
      <c r="P2104" t="s">
        <v>8279</v>
      </c>
      <c r="Q2104">
        <f t="shared" si="192"/>
        <v>136</v>
      </c>
      <c r="R2104">
        <f t="shared" si="193"/>
        <v>35.79</v>
      </c>
      <c r="S2104" t="str">
        <f t="shared" si="196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94"/>
        <v>41222.504942129635</v>
      </c>
      <c r="K2105">
        <v>1349892427</v>
      </c>
      <c r="L2105" s="9">
        <f t="shared" si="195"/>
        <v>41192.463275462964</v>
      </c>
      <c r="M2105" t="b">
        <v>0</v>
      </c>
      <c r="N2105">
        <v>115</v>
      </c>
      <c r="O2105" t="b">
        <v>1</v>
      </c>
      <c r="P2105" t="s">
        <v>8279</v>
      </c>
      <c r="Q2105">
        <f t="shared" si="192"/>
        <v>146</v>
      </c>
      <c r="R2105">
        <f t="shared" si="193"/>
        <v>98.82</v>
      </c>
      <c r="S2105" t="str">
        <f t="shared" si="196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94"/>
        <v>41424.708333333336</v>
      </c>
      <c r="K2106">
        <v>1367286434</v>
      </c>
      <c r="L2106" s="9">
        <f t="shared" si="195"/>
        <v>41393.782800925932</v>
      </c>
      <c r="M2106" t="b">
        <v>0</v>
      </c>
      <c r="N2106">
        <v>37</v>
      </c>
      <c r="O2106" t="b">
        <v>1</v>
      </c>
      <c r="P2106" t="s">
        <v>8279</v>
      </c>
      <c r="Q2106">
        <f t="shared" si="192"/>
        <v>130</v>
      </c>
      <c r="R2106">
        <f t="shared" si="193"/>
        <v>28</v>
      </c>
      <c r="S2106" t="str">
        <f t="shared" si="196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94"/>
        <v>41963.875000000007</v>
      </c>
      <c r="K2107">
        <v>1415472953</v>
      </c>
      <c r="L2107" s="9">
        <f t="shared" si="195"/>
        <v>41951.497141203705</v>
      </c>
      <c r="M2107" t="b">
        <v>0</v>
      </c>
      <c r="N2107">
        <v>99</v>
      </c>
      <c r="O2107" t="b">
        <v>1</v>
      </c>
      <c r="P2107" t="s">
        <v>8279</v>
      </c>
      <c r="Q2107">
        <f t="shared" si="192"/>
        <v>254</v>
      </c>
      <c r="R2107">
        <f t="shared" si="193"/>
        <v>51.31</v>
      </c>
      <c r="S2107" t="str">
        <f t="shared" si="196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94"/>
        <v>41299.923310185186</v>
      </c>
      <c r="K2108">
        <v>1356584974</v>
      </c>
      <c r="L2108" s="9">
        <f t="shared" si="195"/>
        <v>41269.923310185186</v>
      </c>
      <c r="M2108" t="b">
        <v>0</v>
      </c>
      <c r="N2108">
        <v>44</v>
      </c>
      <c r="O2108" t="b">
        <v>1</v>
      </c>
      <c r="P2108" t="s">
        <v>8279</v>
      </c>
      <c r="Q2108">
        <f t="shared" si="192"/>
        <v>107</v>
      </c>
      <c r="R2108">
        <f t="shared" si="193"/>
        <v>53.52</v>
      </c>
      <c r="S2108" t="str">
        <f t="shared" si="196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94"/>
        <v>41955.46056712963</v>
      </c>
      <c r="K2109">
        <v>1413997393</v>
      </c>
      <c r="L2109" s="9">
        <f t="shared" si="195"/>
        <v>41934.418900462966</v>
      </c>
      <c r="M2109" t="b">
        <v>0</v>
      </c>
      <c r="N2109">
        <v>58</v>
      </c>
      <c r="O2109" t="b">
        <v>1</v>
      </c>
      <c r="P2109" t="s">
        <v>8279</v>
      </c>
      <c r="Q2109">
        <f t="shared" si="192"/>
        <v>108</v>
      </c>
      <c r="R2109">
        <f t="shared" si="193"/>
        <v>37.15</v>
      </c>
      <c r="S2109" t="str">
        <f t="shared" si="196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94"/>
        <v>41161.871527777781</v>
      </c>
      <c r="K2110">
        <v>1344917580</v>
      </c>
      <c r="L2110" s="9">
        <f t="shared" si="195"/>
        <v>41134.884027777778</v>
      </c>
      <c r="M2110" t="b">
        <v>0</v>
      </c>
      <c r="N2110">
        <v>191</v>
      </c>
      <c r="O2110" t="b">
        <v>1</v>
      </c>
      <c r="P2110" t="s">
        <v>8279</v>
      </c>
      <c r="Q2110">
        <f t="shared" si="192"/>
        <v>107</v>
      </c>
      <c r="R2110">
        <f t="shared" si="193"/>
        <v>89.9</v>
      </c>
      <c r="S2110" t="str">
        <f t="shared" si="196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94"/>
        <v>42190.416863425933</v>
      </c>
      <c r="K2111">
        <v>1433523617</v>
      </c>
      <c r="L2111" s="9">
        <f t="shared" si="195"/>
        <v>42160.416863425933</v>
      </c>
      <c r="M2111" t="b">
        <v>0</v>
      </c>
      <c r="N2111">
        <v>40</v>
      </c>
      <c r="O2111" t="b">
        <v>1</v>
      </c>
      <c r="P2111" t="s">
        <v>8279</v>
      </c>
      <c r="Q2111">
        <f t="shared" si="192"/>
        <v>107</v>
      </c>
      <c r="R2111">
        <f t="shared" si="193"/>
        <v>106.53</v>
      </c>
      <c r="S2111" t="str">
        <f t="shared" si="196"/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94"/>
        <v>41786.915972222225</v>
      </c>
      <c r="K2112">
        <v>1398873969</v>
      </c>
      <c r="L2112" s="9">
        <f t="shared" si="195"/>
        <v>41759.379270833335</v>
      </c>
      <c r="M2112" t="b">
        <v>0</v>
      </c>
      <c r="N2112">
        <v>38</v>
      </c>
      <c r="O2112" t="b">
        <v>1</v>
      </c>
      <c r="P2112" t="s">
        <v>8279</v>
      </c>
      <c r="Q2112">
        <f t="shared" si="192"/>
        <v>100</v>
      </c>
      <c r="R2112">
        <f t="shared" si="193"/>
        <v>52.82</v>
      </c>
      <c r="S2112" t="str">
        <f t="shared" si="196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94"/>
        <v>40769.75</v>
      </c>
      <c r="K2113">
        <v>1307594625</v>
      </c>
      <c r="L2113" s="9">
        <f t="shared" si="195"/>
        <v>40702.905381944445</v>
      </c>
      <c r="M2113" t="b">
        <v>0</v>
      </c>
      <c r="N2113">
        <v>39</v>
      </c>
      <c r="O2113" t="b">
        <v>1</v>
      </c>
      <c r="P2113" t="s">
        <v>8279</v>
      </c>
      <c r="Q2113">
        <f t="shared" si="192"/>
        <v>107</v>
      </c>
      <c r="R2113">
        <f t="shared" si="193"/>
        <v>54.62</v>
      </c>
      <c r="S2113" t="str">
        <f t="shared" si="196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94"/>
        <v>41379.636493055557</v>
      </c>
      <c r="K2114">
        <v>1364854593</v>
      </c>
      <c r="L2114" s="9">
        <f t="shared" si="195"/>
        <v>41365.636493055557</v>
      </c>
      <c r="M2114" t="b">
        <v>0</v>
      </c>
      <c r="N2114">
        <v>11</v>
      </c>
      <c r="O2114" t="b">
        <v>1</v>
      </c>
      <c r="P2114" t="s">
        <v>8279</v>
      </c>
      <c r="Q2114">
        <f t="shared" ref="Q2114:Q2177" si="198">ROUND((E2114/D2114*100),0)</f>
        <v>100</v>
      </c>
      <c r="R2114">
        <f t="shared" ref="R2114:R2177" si="199">ROUND(E2114/N2114,2)</f>
        <v>27.27</v>
      </c>
      <c r="S2114" t="str">
        <f t="shared" si="196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200">(((I2115/60)/60)/24)+DATE(1970,1,1)+(-7/24)</f>
        <v>41905.573796296296</v>
      </c>
      <c r="K2115">
        <v>1408481176</v>
      </c>
      <c r="L2115" s="9">
        <f t="shared" ref="L2115:L2178" si="201">(((K2115/60)/60)/24)+DATE(1970,1,1)+(-7/24)</f>
        <v>41870.573796296296</v>
      </c>
      <c r="M2115" t="b">
        <v>0</v>
      </c>
      <c r="N2115">
        <v>107</v>
      </c>
      <c r="O2115" t="b">
        <v>1</v>
      </c>
      <c r="P2115" t="s">
        <v>8279</v>
      </c>
      <c r="Q2115">
        <f t="shared" si="198"/>
        <v>105</v>
      </c>
      <c r="R2115">
        <f t="shared" si="199"/>
        <v>68.599999999999994</v>
      </c>
      <c r="S2115" t="str">
        <f t="shared" ref="S2115:S2178" si="202">LEFT(P2115,SEARCH("/",P2115,1)-1)</f>
        <v>music</v>
      </c>
      <c r="T2115" t="str">
        <f t="shared" ref="T2115:T2178" si="203">RIGHT(P2115,LEN(P2115)-SEARCH("/",P2115,1))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200"/>
        <v>40520.915972222225</v>
      </c>
      <c r="K2116">
        <v>1286480070</v>
      </c>
      <c r="L2116" s="9">
        <f t="shared" si="201"/>
        <v>40458.523958333339</v>
      </c>
      <c r="M2116" t="b">
        <v>0</v>
      </c>
      <c r="N2116">
        <v>147</v>
      </c>
      <c r="O2116" t="b">
        <v>1</v>
      </c>
      <c r="P2116" t="s">
        <v>8279</v>
      </c>
      <c r="Q2116">
        <f t="shared" si="198"/>
        <v>105</v>
      </c>
      <c r="R2116">
        <f t="shared" si="199"/>
        <v>35.61</v>
      </c>
      <c r="S2116" t="str">
        <f t="shared" si="202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200"/>
        <v>40593.789363425931</v>
      </c>
      <c r="K2117">
        <v>1295575001</v>
      </c>
      <c r="L2117" s="9">
        <f t="shared" si="201"/>
        <v>40563.789363425931</v>
      </c>
      <c r="M2117" t="b">
        <v>0</v>
      </c>
      <c r="N2117">
        <v>36</v>
      </c>
      <c r="O2117" t="b">
        <v>1</v>
      </c>
      <c r="P2117" t="s">
        <v>8279</v>
      </c>
      <c r="Q2117">
        <f t="shared" si="198"/>
        <v>226</v>
      </c>
      <c r="R2117">
        <f t="shared" si="199"/>
        <v>94.03</v>
      </c>
      <c r="S2117" t="str">
        <f t="shared" si="202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200"/>
        <v>41184.48614583334</v>
      </c>
      <c r="K2118">
        <v>1345056003</v>
      </c>
      <c r="L2118" s="9">
        <f t="shared" si="201"/>
        <v>41136.48614583334</v>
      </c>
      <c r="M2118" t="b">
        <v>0</v>
      </c>
      <c r="N2118">
        <v>92</v>
      </c>
      <c r="O2118" t="b">
        <v>1</v>
      </c>
      <c r="P2118" t="s">
        <v>8279</v>
      </c>
      <c r="Q2118">
        <f t="shared" si="198"/>
        <v>101</v>
      </c>
      <c r="R2118">
        <f t="shared" si="199"/>
        <v>526.46</v>
      </c>
      <c r="S2118" t="str">
        <f t="shared" si="202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200"/>
        <v>42303.915972222225</v>
      </c>
      <c r="K2119">
        <v>1444699549</v>
      </c>
      <c r="L2119" s="9">
        <f t="shared" si="201"/>
        <v>42289.767928240741</v>
      </c>
      <c r="M2119" t="b">
        <v>0</v>
      </c>
      <c r="N2119">
        <v>35</v>
      </c>
      <c r="O2119" t="b">
        <v>1</v>
      </c>
      <c r="P2119" t="s">
        <v>8279</v>
      </c>
      <c r="Q2119">
        <f t="shared" si="198"/>
        <v>148</v>
      </c>
      <c r="R2119">
        <f t="shared" si="199"/>
        <v>50.66</v>
      </c>
      <c r="S2119" t="str">
        <f t="shared" si="202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200"/>
        <v>40748.54787037037</v>
      </c>
      <c r="K2120">
        <v>1308946136</v>
      </c>
      <c r="L2120" s="9">
        <f t="shared" si="201"/>
        <v>40718.54787037037</v>
      </c>
      <c r="M2120" t="b">
        <v>0</v>
      </c>
      <c r="N2120">
        <v>17</v>
      </c>
      <c r="O2120" t="b">
        <v>1</v>
      </c>
      <c r="P2120" t="s">
        <v>8279</v>
      </c>
      <c r="Q2120">
        <f t="shared" si="198"/>
        <v>135</v>
      </c>
      <c r="R2120">
        <f t="shared" si="199"/>
        <v>79.180000000000007</v>
      </c>
      <c r="S2120" t="str">
        <f t="shared" si="202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200"/>
        <v>41136.838483796302</v>
      </c>
      <c r="K2121">
        <v>1342494445</v>
      </c>
      <c r="L2121" s="9">
        <f t="shared" si="201"/>
        <v>41106.838483796302</v>
      </c>
      <c r="M2121" t="b">
        <v>0</v>
      </c>
      <c r="N2121">
        <v>22</v>
      </c>
      <c r="O2121" t="b">
        <v>1</v>
      </c>
      <c r="P2121" t="s">
        <v>8279</v>
      </c>
      <c r="Q2121">
        <f t="shared" si="198"/>
        <v>101</v>
      </c>
      <c r="R2121">
        <f t="shared" si="199"/>
        <v>91.59</v>
      </c>
      <c r="S2121" t="str">
        <f t="shared" si="202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200"/>
        <v>41640.67287037037</v>
      </c>
      <c r="K2122">
        <v>1384384136</v>
      </c>
      <c r="L2122" s="9">
        <f t="shared" si="201"/>
        <v>41591.67287037037</v>
      </c>
      <c r="M2122" t="b">
        <v>0</v>
      </c>
      <c r="N2122">
        <v>69</v>
      </c>
      <c r="O2122" t="b">
        <v>1</v>
      </c>
      <c r="P2122" t="s">
        <v>8279</v>
      </c>
      <c r="Q2122">
        <f t="shared" si="198"/>
        <v>101</v>
      </c>
      <c r="R2122">
        <f t="shared" si="199"/>
        <v>116.96</v>
      </c>
      <c r="S2122" t="str">
        <f t="shared" si="202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200"/>
        <v>42746.450787037036</v>
      </c>
      <c r="K2123">
        <v>1481564948</v>
      </c>
      <c r="L2123" s="9">
        <f t="shared" si="201"/>
        <v>42716.450787037036</v>
      </c>
      <c r="M2123" t="b">
        <v>0</v>
      </c>
      <c r="N2123">
        <v>10</v>
      </c>
      <c r="O2123" t="b">
        <v>0</v>
      </c>
      <c r="P2123" t="s">
        <v>8282</v>
      </c>
      <c r="Q2123">
        <f t="shared" si="198"/>
        <v>1</v>
      </c>
      <c r="R2123">
        <f t="shared" si="199"/>
        <v>28.4</v>
      </c>
      <c r="S2123" t="str">
        <f t="shared" si="202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200"/>
        <v>42742.008900462963</v>
      </c>
      <c r="K2124">
        <v>1481181169</v>
      </c>
      <c r="L2124" s="9">
        <f t="shared" si="201"/>
        <v>42712.008900462963</v>
      </c>
      <c r="M2124" t="b">
        <v>0</v>
      </c>
      <c r="N2124">
        <v>3</v>
      </c>
      <c r="O2124" t="b">
        <v>0</v>
      </c>
      <c r="P2124" t="s">
        <v>8282</v>
      </c>
      <c r="Q2124">
        <f t="shared" si="198"/>
        <v>0</v>
      </c>
      <c r="R2124">
        <f t="shared" si="199"/>
        <v>103.33</v>
      </c>
      <c r="S2124" t="str">
        <f t="shared" si="202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200"/>
        <v>40251.999305555561</v>
      </c>
      <c r="K2125">
        <v>1263982307</v>
      </c>
      <c r="L2125" s="9">
        <f t="shared" si="201"/>
        <v>40198.133182870377</v>
      </c>
      <c r="M2125" t="b">
        <v>0</v>
      </c>
      <c r="N2125">
        <v>5</v>
      </c>
      <c r="O2125" t="b">
        <v>0</v>
      </c>
      <c r="P2125" t="s">
        <v>8282</v>
      </c>
      <c r="Q2125">
        <f t="shared" si="198"/>
        <v>10</v>
      </c>
      <c r="R2125">
        <f t="shared" si="199"/>
        <v>10</v>
      </c>
      <c r="S2125" t="str">
        <f t="shared" si="202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200"/>
        <v>40511.916666666672</v>
      </c>
      <c r="K2126">
        <v>1286930435</v>
      </c>
      <c r="L2126" s="9">
        <f t="shared" si="201"/>
        <v>40463.736516203702</v>
      </c>
      <c r="M2126" t="b">
        <v>0</v>
      </c>
      <c r="N2126">
        <v>5</v>
      </c>
      <c r="O2126" t="b">
        <v>0</v>
      </c>
      <c r="P2126" t="s">
        <v>8282</v>
      </c>
      <c r="Q2126">
        <f t="shared" si="198"/>
        <v>10</v>
      </c>
      <c r="R2126">
        <f t="shared" si="199"/>
        <v>23</v>
      </c>
      <c r="S2126" t="str">
        <f t="shared" si="202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200"/>
        <v>42220.731863425928</v>
      </c>
      <c r="K2127">
        <v>1436142833</v>
      </c>
      <c r="L2127" s="9">
        <f t="shared" si="201"/>
        <v>42190.731863425928</v>
      </c>
      <c r="M2127" t="b">
        <v>0</v>
      </c>
      <c r="N2127">
        <v>27</v>
      </c>
      <c r="O2127" t="b">
        <v>0</v>
      </c>
      <c r="P2127" t="s">
        <v>8282</v>
      </c>
      <c r="Q2127">
        <f t="shared" si="198"/>
        <v>1</v>
      </c>
      <c r="R2127">
        <f t="shared" si="199"/>
        <v>31.56</v>
      </c>
      <c r="S2127" t="str">
        <f t="shared" si="202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200"/>
        <v>41981.681562500002</v>
      </c>
      <c r="K2128">
        <v>1415488887</v>
      </c>
      <c r="L2128" s="9">
        <f t="shared" si="201"/>
        <v>41951.681562500002</v>
      </c>
      <c r="M2128" t="b">
        <v>0</v>
      </c>
      <c r="N2128">
        <v>2</v>
      </c>
      <c r="O2128" t="b">
        <v>0</v>
      </c>
      <c r="P2128" t="s">
        <v>8282</v>
      </c>
      <c r="Q2128">
        <f t="shared" si="198"/>
        <v>0</v>
      </c>
      <c r="R2128">
        <f t="shared" si="199"/>
        <v>5</v>
      </c>
      <c r="S2128" t="str">
        <f t="shared" si="202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200"/>
        <v>42075.172025462969</v>
      </c>
      <c r="K2129">
        <v>1423570063</v>
      </c>
      <c r="L2129" s="9">
        <f t="shared" si="201"/>
        <v>42045.213692129626</v>
      </c>
      <c r="M2129" t="b">
        <v>0</v>
      </c>
      <c r="N2129">
        <v>236</v>
      </c>
      <c r="O2129" t="b">
        <v>0</v>
      </c>
      <c r="P2129" t="s">
        <v>8282</v>
      </c>
      <c r="Q2129">
        <f t="shared" si="198"/>
        <v>29</v>
      </c>
      <c r="R2129">
        <f t="shared" si="199"/>
        <v>34.22</v>
      </c>
      <c r="S2129" t="str">
        <f t="shared" si="202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200"/>
        <v>41903.481122685189</v>
      </c>
      <c r="K2130">
        <v>1406140369</v>
      </c>
      <c r="L2130" s="9">
        <f t="shared" si="201"/>
        <v>41843.481122685189</v>
      </c>
      <c r="M2130" t="b">
        <v>0</v>
      </c>
      <c r="N2130">
        <v>1</v>
      </c>
      <c r="O2130" t="b">
        <v>0</v>
      </c>
      <c r="P2130" t="s">
        <v>8282</v>
      </c>
      <c r="Q2130">
        <f t="shared" si="198"/>
        <v>0</v>
      </c>
      <c r="R2130">
        <f t="shared" si="199"/>
        <v>25</v>
      </c>
      <c r="S2130" t="str">
        <f t="shared" si="202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200"/>
        <v>42438.732638888891</v>
      </c>
      <c r="K2131">
        <v>1454978100</v>
      </c>
      <c r="L2131" s="9">
        <f t="shared" si="201"/>
        <v>42408.732638888891</v>
      </c>
      <c r="M2131" t="b">
        <v>0</v>
      </c>
      <c r="N2131">
        <v>12</v>
      </c>
      <c r="O2131" t="b">
        <v>0</v>
      </c>
      <c r="P2131" t="s">
        <v>8282</v>
      </c>
      <c r="Q2131">
        <f t="shared" si="198"/>
        <v>12</v>
      </c>
      <c r="R2131">
        <f t="shared" si="199"/>
        <v>19.670000000000002</v>
      </c>
      <c r="S2131" t="str">
        <f t="shared" si="202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200"/>
        <v>41866.794710648152</v>
      </c>
      <c r="K2132">
        <v>1405130663</v>
      </c>
      <c r="L2132" s="9">
        <f t="shared" si="201"/>
        <v>41831.794710648152</v>
      </c>
      <c r="M2132" t="b">
        <v>0</v>
      </c>
      <c r="N2132">
        <v>4</v>
      </c>
      <c r="O2132" t="b">
        <v>0</v>
      </c>
      <c r="P2132" t="s">
        <v>8282</v>
      </c>
      <c r="Q2132">
        <f t="shared" si="198"/>
        <v>0</v>
      </c>
      <c r="R2132">
        <f t="shared" si="199"/>
        <v>21.25</v>
      </c>
      <c r="S2132" t="str">
        <f t="shared" si="202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200"/>
        <v>42196.915405092594</v>
      </c>
      <c r="K2133">
        <v>1434085091</v>
      </c>
      <c r="L2133" s="9">
        <f t="shared" si="201"/>
        <v>42166.915405092594</v>
      </c>
      <c r="M2133" t="b">
        <v>0</v>
      </c>
      <c r="N2133">
        <v>3</v>
      </c>
      <c r="O2133" t="b">
        <v>0</v>
      </c>
      <c r="P2133" t="s">
        <v>8282</v>
      </c>
      <c r="Q2133">
        <f t="shared" si="198"/>
        <v>5</v>
      </c>
      <c r="R2133">
        <f t="shared" si="199"/>
        <v>8.33</v>
      </c>
      <c r="S2133" t="str">
        <f t="shared" si="202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200"/>
        <v>41673.195509259262</v>
      </c>
      <c r="K2134">
        <v>1388835692</v>
      </c>
      <c r="L2134" s="9">
        <f t="shared" si="201"/>
        <v>41643.195509259262</v>
      </c>
      <c r="M2134" t="b">
        <v>0</v>
      </c>
      <c r="N2134">
        <v>99</v>
      </c>
      <c r="O2134" t="b">
        <v>0</v>
      </c>
      <c r="P2134" t="s">
        <v>8282</v>
      </c>
      <c r="Q2134">
        <f t="shared" si="198"/>
        <v>2</v>
      </c>
      <c r="R2134">
        <f t="shared" si="199"/>
        <v>21.34</v>
      </c>
      <c r="S2134" t="str">
        <f t="shared" si="202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200"/>
        <v>40656.999305555561</v>
      </c>
      <c r="K2135">
        <v>1300328399</v>
      </c>
      <c r="L2135" s="9">
        <f t="shared" si="201"/>
        <v>40618.805543981485</v>
      </c>
      <c r="M2135" t="b">
        <v>0</v>
      </c>
      <c r="N2135">
        <v>3</v>
      </c>
      <c r="O2135" t="b">
        <v>0</v>
      </c>
      <c r="P2135" t="s">
        <v>8282</v>
      </c>
      <c r="Q2135">
        <f t="shared" si="198"/>
        <v>2</v>
      </c>
      <c r="R2135">
        <f t="shared" si="199"/>
        <v>5.33</v>
      </c>
      <c r="S2135" t="str">
        <f t="shared" si="202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200"/>
        <v>41391.59480324074</v>
      </c>
      <c r="K2136">
        <v>1364505391</v>
      </c>
      <c r="L2136" s="9">
        <f t="shared" si="201"/>
        <v>41361.59480324074</v>
      </c>
      <c r="M2136" t="b">
        <v>0</v>
      </c>
      <c r="N2136">
        <v>3</v>
      </c>
      <c r="O2136" t="b">
        <v>0</v>
      </c>
      <c r="P2136" t="s">
        <v>8282</v>
      </c>
      <c r="Q2136">
        <f t="shared" si="198"/>
        <v>2</v>
      </c>
      <c r="R2136">
        <f t="shared" si="199"/>
        <v>34.67</v>
      </c>
      <c r="S2136" t="str">
        <f t="shared" si="202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200"/>
        <v>41186.671678240738</v>
      </c>
      <c r="K2137">
        <v>1346800033</v>
      </c>
      <c r="L2137" s="9">
        <f t="shared" si="201"/>
        <v>41156.671678240738</v>
      </c>
      <c r="M2137" t="b">
        <v>0</v>
      </c>
      <c r="N2137">
        <v>22</v>
      </c>
      <c r="O2137" t="b">
        <v>0</v>
      </c>
      <c r="P2137" t="s">
        <v>8282</v>
      </c>
      <c r="Q2137">
        <f t="shared" si="198"/>
        <v>10</v>
      </c>
      <c r="R2137">
        <f t="shared" si="199"/>
        <v>21.73</v>
      </c>
      <c r="S2137" t="str">
        <f t="shared" si="202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200"/>
        <v>41566.21743055556</v>
      </c>
      <c r="K2138">
        <v>1379592786</v>
      </c>
      <c r="L2138" s="9">
        <f t="shared" si="201"/>
        <v>41536.21743055556</v>
      </c>
      <c r="M2138" t="b">
        <v>0</v>
      </c>
      <c r="N2138">
        <v>4</v>
      </c>
      <c r="O2138" t="b">
        <v>0</v>
      </c>
      <c r="P2138" t="s">
        <v>8282</v>
      </c>
      <c r="Q2138">
        <f t="shared" si="198"/>
        <v>0</v>
      </c>
      <c r="R2138">
        <f t="shared" si="199"/>
        <v>11.92</v>
      </c>
      <c r="S2138" t="str">
        <f t="shared" si="202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200"/>
        <v>41978.479502314818</v>
      </c>
      <c r="K2139">
        <v>1415212229</v>
      </c>
      <c r="L2139" s="9">
        <f t="shared" si="201"/>
        <v>41948.479502314818</v>
      </c>
      <c r="M2139" t="b">
        <v>0</v>
      </c>
      <c r="N2139">
        <v>534</v>
      </c>
      <c r="O2139" t="b">
        <v>0</v>
      </c>
      <c r="P2139" t="s">
        <v>8282</v>
      </c>
      <c r="Q2139">
        <f t="shared" si="198"/>
        <v>28</v>
      </c>
      <c r="R2139">
        <f t="shared" si="199"/>
        <v>26.6</v>
      </c>
      <c r="S2139" t="str">
        <f t="shared" si="202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200"/>
        <v>41586.763182870374</v>
      </c>
      <c r="K2140">
        <v>1381364339</v>
      </c>
      <c r="L2140" s="9">
        <f t="shared" si="201"/>
        <v>41556.72151620371</v>
      </c>
      <c r="M2140" t="b">
        <v>0</v>
      </c>
      <c r="N2140">
        <v>12</v>
      </c>
      <c r="O2140" t="b">
        <v>0</v>
      </c>
      <c r="P2140" t="s">
        <v>8282</v>
      </c>
      <c r="Q2140">
        <f t="shared" si="198"/>
        <v>13</v>
      </c>
      <c r="R2140">
        <f t="shared" si="199"/>
        <v>10.67</v>
      </c>
      <c r="S2140" t="str">
        <f t="shared" si="202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200"/>
        <v>42677.458425925928</v>
      </c>
      <c r="K2141">
        <v>1475604008</v>
      </c>
      <c r="L2141" s="9">
        <f t="shared" si="201"/>
        <v>42647.458425925928</v>
      </c>
      <c r="M2141" t="b">
        <v>0</v>
      </c>
      <c r="N2141">
        <v>56</v>
      </c>
      <c r="O2141" t="b">
        <v>0</v>
      </c>
      <c r="P2141" t="s">
        <v>8282</v>
      </c>
      <c r="Q2141">
        <f t="shared" si="198"/>
        <v>5</v>
      </c>
      <c r="R2141">
        <f t="shared" si="199"/>
        <v>29.04</v>
      </c>
      <c r="S2141" t="str">
        <f t="shared" si="202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200"/>
        <v>41285.541944444449</v>
      </c>
      <c r="K2142">
        <v>1355342424</v>
      </c>
      <c r="L2142" s="9">
        <f t="shared" si="201"/>
        <v>41255.541944444449</v>
      </c>
      <c r="M2142" t="b">
        <v>0</v>
      </c>
      <c r="N2142">
        <v>11</v>
      </c>
      <c r="O2142" t="b">
        <v>0</v>
      </c>
      <c r="P2142" t="s">
        <v>8282</v>
      </c>
      <c r="Q2142">
        <f t="shared" si="198"/>
        <v>0</v>
      </c>
      <c r="R2142">
        <f t="shared" si="199"/>
        <v>50.91</v>
      </c>
      <c r="S2142" t="str">
        <f t="shared" si="202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200"/>
        <v>41956.985636574078</v>
      </c>
      <c r="K2143">
        <v>1413351559</v>
      </c>
      <c r="L2143" s="9">
        <f t="shared" si="201"/>
        <v>41926.943969907406</v>
      </c>
      <c r="M2143" t="b">
        <v>0</v>
      </c>
      <c r="N2143">
        <v>0</v>
      </c>
      <c r="O2143" t="b">
        <v>0</v>
      </c>
      <c r="P2143" t="s">
        <v>8282</v>
      </c>
      <c r="Q2143">
        <f t="shared" si="198"/>
        <v>0</v>
      </c>
      <c r="R2143" t="e">
        <f t="shared" si="199"/>
        <v>#DIV/0!</v>
      </c>
      <c r="S2143" t="str">
        <f t="shared" si="202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200"/>
        <v>42368.409837962965</v>
      </c>
      <c r="K2144">
        <v>1449075010</v>
      </c>
      <c r="L2144" s="9">
        <f t="shared" si="201"/>
        <v>42340.409837962965</v>
      </c>
      <c r="M2144" t="b">
        <v>0</v>
      </c>
      <c r="N2144">
        <v>12</v>
      </c>
      <c r="O2144" t="b">
        <v>0</v>
      </c>
      <c r="P2144" t="s">
        <v>8282</v>
      </c>
      <c r="Q2144">
        <f t="shared" si="198"/>
        <v>6</v>
      </c>
      <c r="R2144">
        <f t="shared" si="199"/>
        <v>50.08</v>
      </c>
      <c r="S2144" t="str">
        <f t="shared" si="202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200"/>
        <v>40380.5</v>
      </c>
      <c r="K2145">
        <v>1275599812</v>
      </c>
      <c r="L2145" s="9">
        <f t="shared" si="201"/>
        <v>40332.595046296301</v>
      </c>
      <c r="M2145" t="b">
        <v>0</v>
      </c>
      <c r="N2145">
        <v>5</v>
      </c>
      <c r="O2145" t="b">
        <v>0</v>
      </c>
      <c r="P2145" t="s">
        <v>8282</v>
      </c>
      <c r="Q2145">
        <f t="shared" si="198"/>
        <v>11</v>
      </c>
      <c r="R2145">
        <f t="shared" si="199"/>
        <v>45</v>
      </c>
      <c r="S2145" t="str">
        <f t="shared" si="202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200"/>
        <v>41531.255092592597</v>
      </c>
      <c r="K2146">
        <v>1376399240</v>
      </c>
      <c r="L2146" s="9">
        <f t="shared" si="201"/>
        <v>41499.255092592597</v>
      </c>
      <c r="M2146" t="b">
        <v>0</v>
      </c>
      <c r="N2146">
        <v>24</v>
      </c>
      <c r="O2146" t="b">
        <v>0</v>
      </c>
      <c r="P2146" t="s">
        <v>8282</v>
      </c>
      <c r="Q2146">
        <f t="shared" si="198"/>
        <v>2</v>
      </c>
      <c r="R2146">
        <f t="shared" si="199"/>
        <v>25.29</v>
      </c>
      <c r="S2146" t="str">
        <f t="shared" si="202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200"/>
        <v>41604.987430555557</v>
      </c>
      <c r="K2147">
        <v>1382938914</v>
      </c>
      <c r="L2147" s="9">
        <f t="shared" si="201"/>
        <v>41574.945763888893</v>
      </c>
      <c r="M2147" t="b">
        <v>0</v>
      </c>
      <c r="N2147">
        <v>89</v>
      </c>
      <c r="O2147" t="b">
        <v>0</v>
      </c>
      <c r="P2147" t="s">
        <v>8282</v>
      </c>
      <c r="Q2147">
        <f t="shared" si="198"/>
        <v>30</v>
      </c>
      <c r="R2147">
        <f t="shared" si="199"/>
        <v>51.29</v>
      </c>
      <c r="S2147" t="str">
        <f t="shared" si="202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200"/>
        <v>42411.38784722222</v>
      </c>
      <c r="K2148">
        <v>1453997910</v>
      </c>
      <c r="L2148" s="9">
        <f t="shared" si="201"/>
        <v>42397.38784722222</v>
      </c>
      <c r="M2148" t="b">
        <v>0</v>
      </c>
      <c r="N2148">
        <v>1</v>
      </c>
      <c r="O2148" t="b">
        <v>0</v>
      </c>
      <c r="P2148" t="s">
        <v>8282</v>
      </c>
      <c r="Q2148">
        <f t="shared" si="198"/>
        <v>0</v>
      </c>
      <c r="R2148">
        <f t="shared" si="199"/>
        <v>1</v>
      </c>
      <c r="S2148" t="str">
        <f t="shared" si="202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200"/>
        <v>41959.045694444452</v>
      </c>
      <c r="K2149">
        <v>1413356748</v>
      </c>
      <c r="L2149" s="9">
        <f t="shared" si="201"/>
        <v>41927.004027777781</v>
      </c>
      <c r="M2149" t="b">
        <v>0</v>
      </c>
      <c r="N2149">
        <v>55</v>
      </c>
      <c r="O2149" t="b">
        <v>0</v>
      </c>
      <c r="P2149" t="s">
        <v>8282</v>
      </c>
      <c r="Q2149">
        <f t="shared" si="198"/>
        <v>1</v>
      </c>
      <c r="R2149">
        <f t="shared" si="199"/>
        <v>49.38</v>
      </c>
      <c r="S2149" t="str">
        <f t="shared" si="202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200"/>
        <v>42096.400254629632</v>
      </c>
      <c r="K2150">
        <v>1425404182</v>
      </c>
      <c r="L2150" s="9">
        <f t="shared" si="201"/>
        <v>42066.441921296304</v>
      </c>
      <c r="M2150" t="b">
        <v>0</v>
      </c>
      <c r="N2150">
        <v>2</v>
      </c>
      <c r="O2150" t="b">
        <v>0</v>
      </c>
      <c r="P2150" t="s">
        <v>8282</v>
      </c>
      <c r="Q2150">
        <f t="shared" si="198"/>
        <v>2</v>
      </c>
      <c r="R2150">
        <f t="shared" si="199"/>
        <v>1</v>
      </c>
      <c r="S2150" t="str">
        <f t="shared" si="202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200"/>
        <v>40389.708333333336</v>
      </c>
      <c r="K2151">
        <v>1277512556</v>
      </c>
      <c r="L2151" s="9">
        <f t="shared" si="201"/>
        <v>40354.733287037037</v>
      </c>
      <c r="M2151" t="b">
        <v>0</v>
      </c>
      <c r="N2151">
        <v>0</v>
      </c>
      <c r="O2151" t="b">
        <v>0</v>
      </c>
      <c r="P2151" t="s">
        <v>8282</v>
      </c>
      <c r="Q2151">
        <f t="shared" si="198"/>
        <v>0</v>
      </c>
      <c r="R2151" t="e">
        <f t="shared" si="199"/>
        <v>#DIV/0!</v>
      </c>
      <c r="S2151" t="str">
        <f t="shared" si="202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200"/>
        <v>42563.993043981485</v>
      </c>
      <c r="K2152">
        <v>1465800599</v>
      </c>
      <c r="L2152" s="9">
        <f t="shared" si="201"/>
        <v>42533.993043981485</v>
      </c>
      <c r="M2152" t="b">
        <v>0</v>
      </c>
      <c r="N2152">
        <v>4</v>
      </c>
      <c r="O2152" t="b">
        <v>0</v>
      </c>
      <c r="P2152" t="s">
        <v>8282</v>
      </c>
      <c r="Q2152">
        <f t="shared" si="198"/>
        <v>1</v>
      </c>
      <c r="R2152">
        <f t="shared" si="199"/>
        <v>101.25</v>
      </c>
      <c r="S2152" t="str">
        <f t="shared" si="202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200"/>
        <v>42550.555717592601</v>
      </c>
      <c r="K2153">
        <v>1464639614</v>
      </c>
      <c r="L2153" s="9">
        <f t="shared" si="201"/>
        <v>42520.555717592601</v>
      </c>
      <c r="M2153" t="b">
        <v>0</v>
      </c>
      <c r="N2153">
        <v>6</v>
      </c>
      <c r="O2153" t="b">
        <v>0</v>
      </c>
      <c r="P2153" t="s">
        <v>8282</v>
      </c>
      <c r="Q2153">
        <f t="shared" si="198"/>
        <v>0</v>
      </c>
      <c r="R2153">
        <f t="shared" si="199"/>
        <v>19.670000000000002</v>
      </c>
      <c r="S2153" t="str">
        <f t="shared" si="202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200"/>
        <v>41713.49894675926</v>
      </c>
      <c r="K2154">
        <v>1392321509</v>
      </c>
      <c r="L2154" s="9">
        <f t="shared" si="201"/>
        <v>41683.540613425932</v>
      </c>
      <c r="M2154" t="b">
        <v>0</v>
      </c>
      <c r="N2154">
        <v>4</v>
      </c>
      <c r="O2154" t="b">
        <v>0</v>
      </c>
      <c r="P2154" t="s">
        <v>8282</v>
      </c>
      <c r="Q2154">
        <f t="shared" si="198"/>
        <v>0</v>
      </c>
      <c r="R2154">
        <f t="shared" si="199"/>
        <v>12.5</v>
      </c>
      <c r="S2154" t="str">
        <f t="shared" si="202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200"/>
        <v>42014.040972222225</v>
      </c>
      <c r="K2155">
        <v>1417470718</v>
      </c>
      <c r="L2155" s="9">
        <f t="shared" si="201"/>
        <v>41974.619421296295</v>
      </c>
      <c r="M2155" t="b">
        <v>0</v>
      </c>
      <c r="N2155">
        <v>4</v>
      </c>
      <c r="O2155" t="b">
        <v>0</v>
      </c>
      <c r="P2155" t="s">
        <v>8282</v>
      </c>
      <c r="Q2155">
        <f t="shared" si="198"/>
        <v>0</v>
      </c>
      <c r="R2155">
        <f t="shared" si="199"/>
        <v>8.5</v>
      </c>
      <c r="S2155" t="str">
        <f t="shared" si="202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200"/>
        <v>41667.340590277781</v>
      </c>
      <c r="K2156">
        <v>1389193827</v>
      </c>
      <c r="L2156" s="9">
        <f t="shared" si="201"/>
        <v>41647.340590277781</v>
      </c>
      <c r="M2156" t="b">
        <v>0</v>
      </c>
      <c r="N2156">
        <v>2</v>
      </c>
      <c r="O2156" t="b">
        <v>0</v>
      </c>
      <c r="P2156" t="s">
        <v>8282</v>
      </c>
      <c r="Q2156">
        <f t="shared" si="198"/>
        <v>1</v>
      </c>
      <c r="R2156">
        <f t="shared" si="199"/>
        <v>1</v>
      </c>
      <c r="S2156" t="str">
        <f t="shared" si="202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200"/>
        <v>42460.414178240746</v>
      </c>
      <c r="K2157">
        <v>1456854985</v>
      </c>
      <c r="L2157" s="9">
        <f t="shared" si="201"/>
        <v>42430.45584490741</v>
      </c>
      <c r="M2157" t="b">
        <v>0</v>
      </c>
      <c r="N2157">
        <v>5</v>
      </c>
      <c r="O2157" t="b">
        <v>0</v>
      </c>
      <c r="P2157" t="s">
        <v>8282</v>
      </c>
      <c r="Q2157">
        <f t="shared" si="198"/>
        <v>2</v>
      </c>
      <c r="R2157">
        <f t="shared" si="199"/>
        <v>23</v>
      </c>
      <c r="S2157" t="str">
        <f t="shared" si="202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200"/>
        <v>41533.562569444446</v>
      </c>
      <c r="K2158">
        <v>1375475406</v>
      </c>
      <c r="L2158" s="9">
        <f t="shared" si="201"/>
        <v>41488.562569444446</v>
      </c>
      <c r="M2158" t="b">
        <v>0</v>
      </c>
      <c r="N2158">
        <v>83</v>
      </c>
      <c r="O2158" t="b">
        <v>0</v>
      </c>
      <c r="P2158" t="s">
        <v>8282</v>
      </c>
      <c r="Q2158">
        <f t="shared" si="198"/>
        <v>3</v>
      </c>
      <c r="R2158">
        <f t="shared" si="199"/>
        <v>17.989999999999998</v>
      </c>
      <c r="S2158" t="str">
        <f t="shared" si="202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200"/>
        <v>42727.040972222225</v>
      </c>
      <c r="K2159">
        <v>1479684783</v>
      </c>
      <c r="L2159" s="9">
        <f t="shared" si="201"/>
        <v>42694.689618055556</v>
      </c>
      <c r="M2159" t="b">
        <v>0</v>
      </c>
      <c r="N2159">
        <v>57</v>
      </c>
      <c r="O2159" t="b">
        <v>0</v>
      </c>
      <c r="P2159" t="s">
        <v>8282</v>
      </c>
      <c r="Q2159">
        <f t="shared" si="198"/>
        <v>28</v>
      </c>
      <c r="R2159">
        <f t="shared" si="199"/>
        <v>370.95</v>
      </c>
      <c r="S2159" t="str">
        <f t="shared" si="202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200"/>
        <v>41309.562199074076</v>
      </c>
      <c r="K2160">
        <v>1356121774</v>
      </c>
      <c r="L2160" s="9">
        <f t="shared" si="201"/>
        <v>41264.562199074076</v>
      </c>
      <c r="M2160" t="b">
        <v>0</v>
      </c>
      <c r="N2160">
        <v>311</v>
      </c>
      <c r="O2160" t="b">
        <v>0</v>
      </c>
      <c r="P2160" t="s">
        <v>8282</v>
      </c>
      <c r="Q2160">
        <f t="shared" si="198"/>
        <v>7</v>
      </c>
      <c r="R2160">
        <f t="shared" si="199"/>
        <v>63.57</v>
      </c>
      <c r="S2160" t="str">
        <f t="shared" si="202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200"/>
        <v>40740.439513888887</v>
      </c>
      <c r="K2161">
        <v>1308245574</v>
      </c>
      <c r="L2161" s="9">
        <f t="shared" si="201"/>
        <v>40710.439513888887</v>
      </c>
      <c r="M2161" t="b">
        <v>0</v>
      </c>
      <c r="N2161">
        <v>2</v>
      </c>
      <c r="O2161" t="b">
        <v>0</v>
      </c>
      <c r="P2161" t="s">
        <v>8282</v>
      </c>
      <c r="Q2161">
        <f t="shared" si="198"/>
        <v>1</v>
      </c>
      <c r="R2161">
        <f t="shared" si="199"/>
        <v>13</v>
      </c>
      <c r="S2161" t="str">
        <f t="shared" si="202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200"/>
        <v>41048.42019675926</v>
      </c>
      <c r="K2162">
        <v>1334855105</v>
      </c>
      <c r="L2162" s="9">
        <f t="shared" si="201"/>
        <v>41018.42019675926</v>
      </c>
      <c r="M2162" t="b">
        <v>0</v>
      </c>
      <c r="N2162">
        <v>16</v>
      </c>
      <c r="O2162" t="b">
        <v>0</v>
      </c>
      <c r="P2162" t="s">
        <v>8282</v>
      </c>
      <c r="Q2162">
        <f t="shared" si="198"/>
        <v>1</v>
      </c>
      <c r="R2162">
        <f t="shared" si="199"/>
        <v>5.31</v>
      </c>
      <c r="S2162" t="str">
        <f t="shared" si="202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200"/>
        <v>42270.560868055552</v>
      </c>
      <c r="K2163">
        <v>1440448059</v>
      </c>
      <c r="L2163" s="9">
        <f t="shared" si="201"/>
        <v>42240.560868055552</v>
      </c>
      <c r="M2163" t="b">
        <v>0</v>
      </c>
      <c r="N2163">
        <v>13</v>
      </c>
      <c r="O2163" t="b">
        <v>1</v>
      </c>
      <c r="P2163" t="s">
        <v>8276</v>
      </c>
      <c r="Q2163">
        <f t="shared" si="198"/>
        <v>116</v>
      </c>
      <c r="R2163">
        <f t="shared" si="199"/>
        <v>35.619999999999997</v>
      </c>
      <c r="S2163" t="str">
        <f t="shared" si="202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200"/>
        <v>41844.474432870375</v>
      </c>
      <c r="K2164">
        <v>1403547791</v>
      </c>
      <c r="L2164" s="9">
        <f t="shared" si="201"/>
        <v>41813.474432870375</v>
      </c>
      <c r="M2164" t="b">
        <v>0</v>
      </c>
      <c r="N2164">
        <v>58</v>
      </c>
      <c r="O2164" t="b">
        <v>1</v>
      </c>
      <c r="P2164" t="s">
        <v>8276</v>
      </c>
      <c r="Q2164">
        <f t="shared" si="198"/>
        <v>112</v>
      </c>
      <c r="R2164">
        <f t="shared" si="199"/>
        <v>87.1</v>
      </c>
      <c r="S2164" t="str">
        <f t="shared" si="202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200"/>
        <v>42162.868055555555</v>
      </c>
      <c r="K2165">
        <v>1429306520</v>
      </c>
      <c r="L2165" s="9">
        <f t="shared" si="201"/>
        <v>42111.607870370375</v>
      </c>
      <c r="M2165" t="b">
        <v>0</v>
      </c>
      <c r="N2165">
        <v>44</v>
      </c>
      <c r="O2165" t="b">
        <v>1</v>
      </c>
      <c r="P2165" t="s">
        <v>8276</v>
      </c>
      <c r="Q2165">
        <f t="shared" si="198"/>
        <v>132</v>
      </c>
      <c r="R2165">
        <f t="shared" si="199"/>
        <v>75.11</v>
      </c>
      <c r="S2165" t="str">
        <f t="shared" si="202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200"/>
        <v>42545.874305555561</v>
      </c>
      <c r="K2166">
        <v>1464196414</v>
      </c>
      <c r="L2166" s="9">
        <f t="shared" si="201"/>
        <v>42515.426087962966</v>
      </c>
      <c r="M2166" t="b">
        <v>0</v>
      </c>
      <c r="N2166">
        <v>83</v>
      </c>
      <c r="O2166" t="b">
        <v>1</v>
      </c>
      <c r="P2166" t="s">
        <v>8276</v>
      </c>
      <c r="Q2166">
        <f t="shared" si="198"/>
        <v>103</v>
      </c>
      <c r="R2166">
        <f t="shared" si="199"/>
        <v>68.010000000000005</v>
      </c>
      <c r="S2166" t="str">
        <f t="shared" si="202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200"/>
        <v>42468.333738425928</v>
      </c>
      <c r="K2167">
        <v>1457539235</v>
      </c>
      <c r="L2167" s="9">
        <f t="shared" si="201"/>
        <v>42438.3754050926</v>
      </c>
      <c r="M2167" t="b">
        <v>0</v>
      </c>
      <c r="N2167">
        <v>117</v>
      </c>
      <c r="O2167" t="b">
        <v>1</v>
      </c>
      <c r="P2167" t="s">
        <v>8276</v>
      </c>
      <c r="Q2167">
        <f t="shared" si="198"/>
        <v>139</v>
      </c>
      <c r="R2167">
        <f t="shared" si="199"/>
        <v>29.62</v>
      </c>
      <c r="S2167" t="str">
        <f t="shared" si="202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200"/>
        <v>41978.588171296295</v>
      </c>
      <c r="K2168">
        <v>1413922018</v>
      </c>
      <c r="L2168" s="9">
        <f t="shared" si="201"/>
        <v>41933.54650462963</v>
      </c>
      <c r="M2168" t="b">
        <v>0</v>
      </c>
      <c r="N2168">
        <v>32</v>
      </c>
      <c r="O2168" t="b">
        <v>1</v>
      </c>
      <c r="P2168" t="s">
        <v>8276</v>
      </c>
      <c r="Q2168">
        <f t="shared" si="198"/>
        <v>147</v>
      </c>
      <c r="R2168">
        <f t="shared" si="199"/>
        <v>91.63</v>
      </c>
      <c r="S2168" t="str">
        <f t="shared" si="202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200"/>
        <v>41166.774733796301</v>
      </c>
      <c r="K2169">
        <v>1346463337</v>
      </c>
      <c r="L2169" s="9">
        <f t="shared" si="201"/>
        <v>41152.774733796301</v>
      </c>
      <c r="M2169" t="b">
        <v>0</v>
      </c>
      <c r="N2169">
        <v>8</v>
      </c>
      <c r="O2169" t="b">
        <v>1</v>
      </c>
      <c r="P2169" t="s">
        <v>8276</v>
      </c>
      <c r="Q2169">
        <f t="shared" si="198"/>
        <v>120</v>
      </c>
      <c r="R2169">
        <f t="shared" si="199"/>
        <v>22.5</v>
      </c>
      <c r="S2169" t="str">
        <f t="shared" si="202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200"/>
        <v>42775.916666666664</v>
      </c>
      <c r="K2170">
        <v>1484058261</v>
      </c>
      <c r="L2170" s="9">
        <f t="shared" si="201"/>
        <v>42745.308576388888</v>
      </c>
      <c r="M2170" t="b">
        <v>0</v>
      </c>
      <c r="N2170">
        <v>340</v>
      </c>
      <c r="O2170" t="b">
        <v>1</v>
      </c>
      <c r="P2170" t="s">
        <v>8276</v>
      </c>
      <c r="Q2170">
        <f t="shared" si="198"/>
        <v>122</v>
      </c>
      <c r="R2170">
        <f t="shared" si="199"/>
        <v>64.37</v>
      </c>
      <c r="S2170" t="str">
        <f t="shared" si="202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200"/>
        <v>42796.409155092595</v>
      </c>
      <c r="K2171">
        <v>1488214151</v>
      </c>
      <c r="L2171" s="9">
        <f t="shared" si="201"/>
        <v>42793.409155092595</v>
      </c>
      <c r="M2171" t="b">
        <v>0</v>
      </c>
      <c r="N2171">
        <v>7</v>
      </c>
      <c r="O2171" t="b">
        <v>1</v>
      </c>
      <c r="P2171" t="s">
        <v>8276</v>
      </c>
      <c r="Q2171">
        <f t="shared" si="198"/>
        <v>100</v>
      </c>
      <c r="R2171">
        <f t="shared" si="199"/>
        <v>21.86</v>
      </c>
      <c r="S2171" t="str">
        <f t="shared" si="202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200"/>
        <v>42238.458587962967</v>
      </c>
      <c r="K2172">
        <v>1436810422</v>
      </c>
      <c r="L2172" s="9">
        <f t="shared" si="201"/>
        <v>42198.458587962967</v>
      </c>
      <c r="M2172" t="b">
        <v>0</v>
      </c>
      <c r="N2172">
        <v>19</v>
      </c>
      <c r="O2172" t="b">
        <v>1</v>
      </c>
      <c r="P2172" t="s">
        <v>8276</v>
      </c>
      <c r="Q2172">
        <f t="shared" si="198"/>
        <v>181</v>
      </c>
      <c r="R2172">
        <f t="shared" si="199"/>
        <v>33.32</v>
      </c>
      <c r="S2172" t="str">
        <f t="shared" si="202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200"/>
        <v>42176.916666666664</v>
      </c>
      <c r="K2173">
        <v>1431903495</v>
      </c>
      <c r="L2173" s="9">
        <f t="shared" si="201"/>
        <v>42141.665451388886</v>
      </c>
      <c r="M2173" t="b">
        <v>0</v>
      </c>
      <c r="N2173">
        <v>47</v>
      </c>
      <c r="O2173" t="b">
        <v>1</v>
      </c>
      <c r="P2173" t="s">
        <v>8276</v>
      </c>
      <c r="Q2173">
        <f t="shared" si="198"/>
        <v>106</v>
      </c>
      <c r="R2173">
        <f t="shared" si="199"/>
        <v>90.28</v>
      </c>
      <c r="S2173" t="str">
        <f t="shared" si="202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200"/>
        <v>42112.288425925923</v>
      </c>
      <c r="K2174">
        <v>1426773320</v>
      </c>
      <c r="L2174" s="9">
        <f t="shared" si="201"/>
        <v>42082.288425925923</v>
      </c>
      <c r="M2174" t="b">
        <v>0</v>
      </c>
      <c r="N2174">
        <v>13</v>
      </c>
      <c r="O2174" t="b">
        <v>1</v>
      </c>
      <c r="P2174" t="s">
        <v>8276</v>
      </c>
      <c r="Q2174">
        <f t="shared" si="198"/>
        <v>100</v>
      </c>
      <c r="R2174">
        <f t="shared" si="199"/>
        <v>76.92</v>
      </c>
      <c r="S2174" t="str">
        <f t="shared" si="202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200"/>
        <v>41526.874305555561</v>
      </c>
      <c r="K2175">
        <v>1376066243</v>
      </c>
      <c r="L2175" s="9">
        <f t="shared" si="201"/>
        <v>41495.400960648149</v>
      </c>
      <c r="M2175" t="b">
        <v>0</v>
      </c>
      <c r="N2175">
        <v>90</v>
      </c>
      <c r="O2175" t="b">
        <v>1</v>
      </c>
      <c r="P2175" t="s">
        <v>8276</v>
      </c>
      <c r="Q2175">
        <f t="shared" si="198"/>
        <v>127</v>
      </c>
      <c r="R2175">
        <f t="shared" si="199"/>
        <v>59.23</v>
      </c>
      <c r="S2175" t="str">
        <f t="shared" si="202"/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200"/>
        <v>42495.251238425924</v>
      </c>
      <c r="K2176">
        <v>1459861307</v>
      </c>
      <c r="L2176" s="9">
        <f t="shared" si="201"/>
        <v>42465.251238425924</v>
      </c>
      <c r="M2176" t="b">
        <v>0</v>
      </c>
      <c r="N2176">
        <v>63</v>
      </c>
      <c r="O2176" t="b">
        <v>1</v>
      </c>
      <c r="P2176" t="s">
        <v>8276</v>
      </c>
      <c r="Q2176">
        <f t="shared" si="198"/>
        <v>103</v>
      </c>
      <c r="R2176">
        <f t="shared" si="199"/>
        <v>65.38</v>
      </c>
      <c r="S2176" t="str">
        <f t="shared" si="202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200"/>
        <v>42571.71743055556</v>
      </c>
      <c r="K2177">
        <v>1468455186</v>
      </c>
      <c r="L2177" s="9">
        <f t="shared" si="201"/>
        <v>42564.71743055556</v>
      </c>
      <c r="M2177" t="b">
        <v>0</v>
      </c>
      <c r="N2177">
        <v>26</v>
      </c>
      <c r="O2177" t="b">
        <v>1</v>
      </c>
      <c r="P2177" t="s">
        <v>8276</v>
      </c>
      <c r="Q2177">
        <f t="shared" si="198"/>
        <v>250</v>
      </c>
      <c r="R2177">
        <f t="shared" si="199"/>
        <v>67.31</v>
      </c>
      <c r="S2177" t="str">
        <f t="shared" si="202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200"/>
        <v>42126.341539351859</v>
      </c>
      <c r="K2178">
        <v>1427987509</v>
      </c>
      <c r="L2178" s="9">
        <f t="shared" si="201"/>
        <v>42096.341539351859</v>
      </c>
      <c r="M2178" t="b">
        <v>0</v>
      </c>
      <c r="N2178">
        <v>71</v>
      </c>
      <c r="O2178" t="b">
        <v>1</v>
      </c>
      <c r="P2178" t="s">
        <v>8276</v>
      </c>
      <c r="Q2178">
        <f t="shared" ref="Q2178:Q2241" si="204">ROUND((E2178/D2178*100),0)</f>
        <v>126</v>
      </c>
      <c r="R2178">
        <f t="shared" ref="R2178:R2241" si="205">ROUND(E2178/N2178,2)</f>
        <v>88.75</v>
      </c>
      <c r="S2178" t="str">
        <f t="shared" si="202"/>
        <v>music</v>
      </c>
      <c r="T2178" t="str">
        <f t="shared" si="203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206">(((I2179/60)/60)/24)+DATE(1970,1,1)+(-7/24)</f>
        <v>42526.959108796298</v>
      </c>
      <c r="K2179">
        <v>1463032867</v>
      </c>
      <c r="L2179" s="9">
        <f t="shared" ref="L2179:L2242" si="207">(((K2179/60)/60)/24)+DATE(1970,1,1)+(-7/24)</f>
        <v>42501.959108796298</v>
      </c>
      <c r="M2179" t="b">
        <v>0</v>
      </c>
      <c r="N2179">
        <v>38</v>
      </c>
      <c r="O2179" t="b">
        <v>1</v>
      </c>
      <c r="P2179" t="s">
        <v>8276</v>
      </c>
      <c r="Q2179">
        <f t="shared" si="204"/>
        <v>100</v>
      </c>
      <c r="R2179">
        <f t="shared" si="205"/>
        <v>65.87</v>
      </c>
      <c r="S2179" t="str">
        <f t="shared" ref="S2179:S2242" si="208">LEFT(P2179,SEARCH("/",P2179,1)-1)</f>
        <v>music</v>
      </c>
      <c r="T2179" t="str">
        <f t="shared" ref="T2179:T2242" si="209">RIGHT(P2179,LEN(P2179)-SEARCH("/",P2179,1))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206"/>
        <v>42753.344872685186</v>
      </c>
      <c r="K2180">
        <v>1482160597</v>
      </c>
      <c r="L2180" s="9">
        <f t="shared" si="207"/>
        <v>42723.344872685186</v>
      </c>
      <c r="M2180" t="b">
        <v>0</v>
      </c>
      <c r="N2180">
        <v>859</v>
      </c>
      <c r="O2180" t="b">
        <v>1</v>
      </c>
      <c r="P2180" t="s">
        <v>8276</v>
      </c>
      <c r="Q2180">
        <f t="shared" si="204"/>
        <v>139</v>
      </c>
      <c r="R2180">
        <f t="shared" si="205"/>
        <v>40.35</v>
      </c>
      <c r="S2180" t="str">
        <f t="shared" si="208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206"/>
        <v>42104.879537037043</v>
      </c>
      <c r="K2181">
        <v>1426133192</v>
      </c>
      <c r="L2181" s="9">
        <f t="shared" si="207"/>
        <v>42074.879537037043</v>
      </c>
      <c r="M2181" t="b">
        <v>0</v>
      </c>
      <c r="N2181">
        <v>21</v>
      </c>
      <c r="O2181" t="b">
        <v>1</v>
      </c>
      <c r="P2181" t="s">
        <v>8276</v>
      </c>
      <c r="Q2181">
        <f t="shared" si="204"/>
        <v>161</v>
      </c>
      <c r="R2181">
        <f t="shared" si="205"/>
        <v>76.86</v>
      </c>
      <c r="S2181" t="str">
        <f t="shared" si="208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206"/>
        <v>42321.419768518521</v>
      </c>
      <c r="K2182">
        <v>1443801868</v>
      </c>
      <c r="L2182" s="9">
        <f t="shared" si="207"/>
        <v>42279.378101851857</v>
      </c>
      <c r="M2182" t="b">
        <v>0</v>
      </c>
      <c r="N2182">
        <v>78</v>
      </c>
      <c r="O2182" t="b">
        <v>1</v>
      </c>
      <c r="P2182" t="s">
        <v>8276</v>
      </c>
      <c r="Q2182">
        <f t="shared" si="204"/>
        <v>107</v>
      </c>
      <c r="R2182">
        <f t="shared" si="205"/>
        <v>68.709999999999994</v>
      </c>
      <c r="S2182" t="str">
        <f t="shared" si="208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206"/>
        <v>42786.713576388887</v>
      </c>
      <c r="K2183">
        <v>1486426053</v>
      </c>
      <c r="L2183" s="9">
        <f t="shared" si="207"/>
        <v>42772.713576388887</v>
      </c>
      <c r="M2183" t="b">
        <v>0</v>
      </c>
      <c r="N2183">
        <v>53</v>
      </c>
      <c r="O2183" t="b">
        <v>1</v>
      </c>
      <c r="P2183" t="s">
        <v>8297</v>
      </c>
      <c r="Q2183">
        <f t="shared" si="204"/>
        <v>153</v>
      </c>
      <c r="R2183">
        <f t="shared" si="205"/>
        <v>57.77</v>
      </c>
      <c r="S2183" t="str">
        <f t="shared" si="208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206"/>
        <v>41914.609085648153</v>
      </c>
      <c r="K2184">
        <v>1409261825</v>
      </c>
      <c r="L2184" s="9">
        <f t="shared" si="207"/>
        <v>41879.609085648153</v>
      </c>
      <c r="M2184" t="b">
        <v>0</v>
      </c>
      <c r="N2184">
        <v>356</v>
      </c>
      <c r="O2184" t="b">
        <v>1</v>
      </c>
      <c r="P2184" t="s">
        <v>8297</v>
      </c>
      <c r="Q2184">
        <f t="shared" si="204"/>
        <v>524</v>
      </c>
      <c r="R2184">
        <f t="shared" si="205"/>
        <v>44.17</v>
      </c>
      <c r="S2184" t="str">
        <f t="shared" si="208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206"/>
        <v>42774.916666666664</v>
      </c>
      <c r="K2185">
        <v>1484037977</v>
      </c>
      <c r="L2185" s="9">
        <f t="shared" si="207"/>
        <v>42745.07380787038</v>
      </c>
      <c r="M2185" t="b">
        <v>0</v>
      </c>
      <c r="N2185">
        <v>279</v>
      </c>
      <c r="O2185" t="b">
        <v>1</v>
      </c>
      <c r="P2185" t="s">
        <v>8297</v>
      </c>
      <c r="Q2185">
        <f t="shared" si="204"/>
        <v>489</v>
      </c>
      <c r="R2185">
        <f t="shared" si="205"/>
        <v>31.57</v>
      </c>
      <c r="S2185" t="str">
        <f t="shared" si="208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206"/>
        <v>42394.375000000007</v>
      </c>
      <c r="K2186">
        <v>1452530041</v>
      </c>
      <c r="L2186" s="9">
        <f t="shared" si="207"/>
        <v>42380.398622685192</v>
      </c>
      <c r="M2186" t="b">
        <v>1</v>
      </c>
      <c r="N2186">
        <v>266</v>
      </c>
      <c r="O2186" t="b">
        <v>1</v>
      </c>
      <c r="P2186" t="s">
        <v>8297</v>
      </c>
      <c r="Q2186">
        <f t="shared" si="204"/>
        <v>285</v>
      </c>
      <c r="R2186">
        <f t="shared" si="205"/>
        <v>107.05</v>
      </c>
      <c r="S2186" t="str">
        <f t="shared" si="208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206"/>
        <v>41359.058321759265</v>
      </c>
      <c r="K2187">
        <v>1360830239</v>
      </c>
      <c r="L2187" s="9">
        <f t="shared" si="207"/>
        <v>41319.058321759265</v>
      </c>
      <c r="M2187" t="b">
        <v>0</v>
      </c>
      <c r="N2187">
        <v>623</v>
      </c>
      <c r="O2187" t="b">
        <v>1</v>
      </c>
      <c r="P2187" t="s">
        <v>8297</v>
      </c>
      <c r="Q2187">
        <f t="shared" si="204"/>
        <v>1857</v>
      </c>
      <c r="R2187">
        <f t="shared" si="205"/>
        <v>149.03</v>
      </c>
      <c r="S2187" t="str">
        <f t="shared" si="208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206"/>
        <v>42619.791666666664</v>
      </c>
      <c r="K2188">
        <v>1470062743</v>
      </c>
      <c r="L2188" s="9">
        <f t="shared" si="207"/>
        <v>42583.323414351857</v>
      </c>
      <c r="M2188" t="b">
        <v>0</v>
      </c>
      <c r="N2188">
        <v>392</v>
      </c>
      <c r="O2188" t="b">
        <v>1</v>
      </c>
      <c r="P2188" t="s">
        <v>8297</v>
      </c>
      <c r="Q2188">
        <f t="shared" si="204"/>
        <v>110</v>
      </c>
      <c r="R2188">
        <f t="shared" si="205"/>
        <v>55.96</v>
      </c>
      <c r="S2188" t="str">
        <f t="shared" si="208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206"/>
        <v>42096.874305555561</v>
      </c>
      <c r="K2189">
        <v>1425531666</v>
      </c>
      <c r="L2189" s="9">
        <f t="shared" si="207"/>
        <v>42067.917430555557</v>
      </c>
      <c r="M2189" t="b">
        <v>1</v>
      </c>
      <c r="N2189">
        <v>3562</v>
      </c>
      <c r="O2189" t="b">
        <v>1</v>
      </c>
      <c r="P2189" t="s">
        <v>8297</v>
      </c>
      <c r="Q2189">
        <f t="shared" si="204"/>
        <v>1015</v>
      </c>
      <c r="R2189">
        <f t="shared" si="205"/>
        <v>56.97</v>
      </c>
      <c r="S2189" t="str">
        <f t="shared" si="208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206"/>
        <v>42668.416666666664</v>
      </c>
      <c r="K2190">
        <v>1474380241</v>
      </c>
      <c r="L2190" s="9">
        <f t="shared" si="207"/>
        <v>42633.294456018521</v>
      </c>
      <c r="M2190" t="b">
        <v>0</v>
      </c>
      <c r="N2190">
        <v>514</v>
      </c>
      <c r="O2190" t="b">
        <v>1</v>
      </c>
      <c r="P2190" t="s">
        <v>8297</v>
      </c>
      <c r="Q2190">
        <f t="shared" si="204"/>
        <v>412</v>
      </c>
      <c r="R2190">
        <f t="shared" si="205"/>
        <v>44.06</v>
      </c>
      <c r="S2190" t="str">
        <f t="shared" si="208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206"/>
        <v>42481.625000000007</v>
      </c>
      <c r="K2191">
        <v>1460055300</v>
      </c>
      <c r="L2191" s="9">
        <f t="shared" si="207"/>
        <v>42467.496527777781</v>
      </c>
      <c r="M2191" t="b">
        <v>0</v>
      </c>
      <c r="N2191">
        <v>88</v>
      </c>
      <c r="O2191" t="b">
        <v>1</v>
      </c>
      <c r="P2191" t="s">
        <v>8297</v>
      </c>
      <c r="Q2191">
        <f t="shared" si="204"/>
        <v>503</v>
      </c>
      <c r="R2191">
        <f t="shared" si="205"/>
        <v>68.63</v>
      </c>
      <c r="S2191" t="str">
        <f t="shared" si="208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206"/>
        <v>42451.999305555561</v>
      </c>
      <c r="K2192">
        <v>1455721204</v>
      </c>
      <c r="L2192" s="9">
        <f t="shared" si="207"/>
        <v>42417.333379629628</v>
      </c>
      <c r="M2192" t="b">
        <v>0</v>
      </c>
      <c r="N2192">
        <v>537</v>
      </c>
      <c r="O2192" t="b">
        <v>1</v>
      </c>
      <c r="P2192" t="s">
        <v>8297</v>
      </c>
      <c r="Q2192">
        <f t="shared" si="204"/>
        <v>185</v>
      </c>
      <c r="R2192">
        <f t="shared" si="205"/>
        <v>65.319999999999993</v>
      </c>
      <c r="S2192" t="str">
        <f t="shared" si="208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206"/>
        <v>42780.541979166672</v>
      </c>
      <c r="K2193">
        <v>1486065627</v>
      </c>
      <c r="L2193" s="9">
        <f t="shared" si="207"/>
        <v>42768.541979166672</v>
      </c>
      <c r="M2193" t="b">
        <v>0</v>
      </c>
      <c r="N2193">
        <v>25</v>
      </c>
      <c r="O2193" t="b">
        <v>1</v>
      </c>
      <c r="P2193" t="s">
        <v>8297</v>
      </c>
      <c r="Q2193">
        <f t="shared" si="204"/>
        <v>120</v>
      </c>
      <c r="R2193">
        <f t="shared" si="205"/>
        <v>35.92</v>
      </c>
      <c r="S2193" t="str">
        <f t="shared" si="208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206"/>
        <v>42719.666666666664</v>
      </c>
      <c r="K2194">
        <v>1479414344</v>
      </c>
      <c r="L2194" s="9">
        <f t="shared" si="207"/>
        <v>42691.559537037036</v>
      </c>
      <c r="M2194" t="b">
        <v>0</v>
      </c>
      <c r="N2194">
        <v>3238</v>
      </c>
      <c r="O2194" t="b">
        <v>1</v>
      </c>
      <c r="P2194" t="s">
        <v>8297</v>
      </c>
      <c r="Q2194">
        <f t="shared" si="204"/>
        <v>1081</v>
      </c>
      <c r="R2194">
        <f t="shared" si="205"/>
        <v>40.07</v>
      </c>
      <c r="S2194" t="str">
        <f t="shared" si="208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206"/>
        <v>42694.915972222225</v>
      </c>
      <c r="K2195">
        <v>1477043072</v>
      </c>
      <c r="L2195" s="9">
        <f t="shared" si="207"/>
        <v>42664.114259259259</v>
      </c>
      <c r="M2195" t="b">
        <v>0</v>
      </c>
      <c r="N2195">
        <v>897</v>
      </c>
      <c r="O2195" t="b">
        <v>1</v>
      </c>
      <c r="P2195" t="s">
        <v>8297</v>
      </c>
      <c r="Q2195">
        <f t="shared" si="204"/>
        <v>452</v>
      </c>
      <c r="R2195">
        <f t="shared" si="205"/>
        <v>75.650000000000006</v>
      </c>
      <c r="S2195" t="str">
        <f t="shared" si="208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206"/>
        <v>42455.42465277778</v>
      </c>
      <c r="K2196">
        <v>1456423890</v>
      </c>
      <c r="L2196" s="9">
        <f t="shared" si="207"/>
        <v>42425.466319444451</v>
      </c>
      <c r="M2196" t="b">
        <v>0</v>
      </c>
      <c r="N2196">
        <v>878</v>
      </c>
      <c r="O2196" t="b">
        <v>1</v>
      </c>
      <c r="P2196" t="s">
        <v>8297</v>
      </c>
      <c r="Q2196">
        <f t="shared" si="204"/>
        <v>537</v>
      </c>
      <c r="R2196">
        <f t="shared" si="205"/>
        <v>61.2</v>
      </c>
      <c r="S2196" t="str">
        <f t="shared" si="208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206"/>
        <v>42227.48032407408</v>
      </c>
      <c r="K2197">
        <v>1436725900</v>
      </c>
      <c r="L2197" s="9">
        <f t="shared" si="207"/>
        <v>42197.48032407408</v>
      </c>
      <c r="M2197" t="b">
        <v>0</v>
      </c>
      <c r="N2197">
        <v>115</v>
      </c>
      <c r="O2197" t="b">
        <v>1</v>
      </c>
      <c r="P2197" t="s">
        <v>8297</v>
      </c>
      <c r="Q2197">
        <f t="shared" si="204"/>
        <v>120</v>
      </c>
      <c r="R2197">
        <f t="shared" si="205"/>
        <v>48.13</v>
      </c>
      <c r="S2197" t="str">
        <f t="shared" si="208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206"/>
        <v>42706.000000000007</v>
      </c>
      <c r="K2198">
        <v>1478000502</v>
      </c>
      <c r="L2198" s="9">
        <f t="shared" si="207"/>
        <v>42675.195625</v>
      </c>
      <c r="M2198" t="b">
        <v>0</v>
      </c>
      <c r="N2198">
        <v>234</v>
      </c>
      <c r="O2198" t="b">
        <v>1</v>
      </c>
      <c r="P2198" t="s">
        <v>8297</v>
      </c>
      <c r="Q2198">
        <f t="shared" si="204"/>
        <v>114</v>
      </c>
      <c r="R2198">
        <f t="shared" si="205"/>
        <v>68.11</v>
      </c>
      <c r="S2198" t="str">
        <f t="shared" si="208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206"/>
        <v>42063.292349537041</v>
      </c>
      <c r="K2199">
        <v>1422540059</v>
      </c>
      <c r="L2199" s="9">
        <f t="shared" si="207"/>
        <v>42033.292349537041</v>
      </c>
      <c r="M2199" t="b">
        <v>0</v>
      </c>
      <c r="N2199">
        <v>4330</v>
      </c>
      <c r="O2199" t="b">
        <v>1</v>
      </c>
      <c r="P2199" t="s">
        <v>8297</v>
      </c>
      <c r="Q2199">
        <f t="shared" si="204"/>
        <v>951</v>
      </c>
      <c r="R2199">
        <f t="shared" si="205"/>
        <v>65.89</v>
      </c>
      <c r="S2199" t="str">
        <f t="shared" si="208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206"/>
        <v>42322.263888888891</v>
      </c>
      <c r="K2200">
        <v>1444911600</v>
      </c>
      <c r="L2200" s="9">
        <f t="shared" si="207"/>
        <v>42292.222222222226</v>
      </c>
      <c r="M2200" t="b">
        <v>0</v>
      </c>
      <c r="N2200">
        <v>651</v>
      </c>
      <c r="O2200" t="b">
        <v>1</v>
      </c>
      <c r="P2200" t="s">
        <v>8297</v>
      </c>
      <c r="Q2200">
        <f t="shared" si="204"/>
        <v>133</v>
      </c>
      <c r="R2200">
        <f t="shared" si="205"/>
        <v>81.650000000000006</v>
      </c>
      <c r="S2200" t="str">
        <f t="shared" si="208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206"/>
        <v>42292.124976851854</v>
      </c>
      <c r="K2201">
        <v>1442311198</v>
      </c>
      <c r="L2201" s="9">
        <f t="shared" si="207"/>
        <v>42262.124976851854</v>
      </c>
      <c r="M2201" t="b">
        <v>1</v>
      </c>
      <c r="N2201">
        <v>251</v>
      </c>
      <c r="O2201" t="b">
        <v>1</v>
      </c>
      <c r="P2201" t="s">
        <v>8297</v>
      </c>
      <c r="Q2201">
        <f t="shared" si="204"/>
        <v>147</v>
      </c>
      <c r="R2201">
        <f t="shared" si="205"/>
        <v>52.7</v>
      </c>
      <c r="S2201" t="str">
        <f t="shared" si="208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206"/>
        <v>42190.833333333336</v>
      </c>
      <c r="K2202">
        <v>1433775668</v>
      </c>
      <c r="L2202" s="9">
        <f t="shared" si="207"/>
        <v>42163.334120370368</v>
      </c>
      <c r="M2202" t="b">
        <v>0</v>
      </c>
      <c r="N2202">
        <v>263</v>
      </c>
      <c r="O2202" t="b">
        <v>1</v>
      </c>
      <c r="P2202" t="s">
        <v>8297</v>
      </c>
      <c r="Q2202">
        <f t="shared" si="204"/>
        <v>542</v>
      </c>
      <c r="R2202">
        <f t="shared" si="205"/>
        <v>41.23</v>
      </c>
      <c r="S2202" t="str">
        <f t="shared" si="208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206"/>
        <v>41290.555150462969</v>
      </c>
      <c r="K2203">
        <v>1357157965</v>
      </c>
      <c r="L2203" s="9">
        <f t="shared" si="207"/>
        <v>41276.555150462969</v>
      </c>
      <c r="M2203" t="b">
        <v>0</v>
      </c>
      <c r="N2203">
        <v>28</v>
      </c>
      <c r="O2203" t="b">
        <v>1</v>
      </c>
      <c r="P2203" t="s">
        <v>8280</v>
      </c>
      <c r="Q2203">
        <f t="shared" si="204"/>
        <v>383</v>
      </c>
      <c r="R2203">
        <f t="shared" si="205"/>
        <v>15.04</v>
      </c>
      <c r="S2203" t="str">
        <f t="shared" si="208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206"/>
        <v>41214.557500000003</v>
      </c>
      <c r="K2204">
        <v>1349209368</v>
      </c>
      <c r="L2204" s="9">
        <f t="shared" si="207"/>
        <v>41184.557500000003</v>
      </c>
      <c r="M2204" t="b">
        <v>0</v>
      </c>
      <c r="N2204">
        <v>721</v>
      </c>
      <c r="O2204" t="b">
        <v>1</v>
      </c>
      <c r="P2204" t="s">
        <v>8280</v>
      </c>
      <c r="Q2204">
        <f t="shared" si="204"/>
        <v>704</v>
      </c>
      <c r="R2204">
        <f t="shared" si="205"/>
        <v>39.07</v>
      </c>
      <c r="S2204" t="str">
        <f t="shared" si="208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206"/>
        <v>42271.568078703705</v>
      </c>
      <c r="K2205">
        <v>1440535082</v>
      </c>
      <c r="L2205" s="9">
        <f t="shared" si="207"/>
        <v>42241.568078703705</v>
      </c>
      <c r="M2205" t="b">
        <v>0</v>
      </c>
      <c r="N2205">
        <v>50</v>
      </c>
      <c r="O2205" t="b">
        <v>1</v>
      </c>
      <c r="P2205" t="s">
        <v>8280</v>
      </c>
      <c r="Q2205">
        <f t="shared" si="204"/>
        <v>110</v>
      </c>
      <c r="R2205">
        <f t="shared" si="205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206"/>
        <v>41342.019895833335</v>
      </c>
      <c r="K2206">
        <v>1360222119</v>
      </c>
      <c r="L2206" s="9">
        <f t="shared" si="207"/>
        <v>41312.019895833335</v>
      </c>
      <c r="M2206" t="b">
        <v>0</v>
      </c>
      <c r="N2206">
        <v>73</v>
      </c>
      <c r="O2206" t="b">
        <v>1</v>
      </c>
      <c r="P2206" t="s">
        <v>8280</v>
      </c>
      <c r="Q2206">
        <f t="shared" si="204"/>
        <v>133</v>
      </c>
      <c r="R2206">
        <f t="shared" si="205"/>
        <v>27.3</v>
      </c>
      <c r="S2206" t="str">
        <f t="shared" si="208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206"/>
        <v>41061.529965277776</v>
      </c>
      <c r="K2207">
        <v>1335987789</v>
      </c>
      <c r="L2207" s="9">
        <f t="shared" si="207"/>
        <v>41031.529965277776</v>
      </c>
      <c r="M2207" t="b">
        <v>0</v>
      </c>
      <c r="N2207">
        <v>27</v>
      </c>
      <c r="O2207" t="b">
        <v>1</v>
      </c>
      <c r="P2207" t="s">
        <v>8280</v>
      </c>
      <c r="Q2207">
        <f t="shared" si="204"/>
        <v>152</v>
      </c>
      <c r="R2207">
        <f t="shared" si="205"/>
        <v>42.22</v>
      </c>
      <c r="S2207" t="str">
        <f t="shared" si="208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206"/>
        <v>41014.965555555558</v>
      </c>
      <c r="K2208">
        <v>1333001424</v>
      </c>
      <c r="L2208" s="9">
        <f t="shared" si="207"/>
        <v>40996.965555555558</v>
      </c>
      <c r="M2208" t="b">
        <v>0</v>
      </c>
      <c r="N2208">
        <v>34</v>
      </c>
      <c r="O2208" t="b">
        <v>1</v>
      </c>
      <c r="P2208" t="s">
        <v>8280</v>
      </c>
      <c r="Q2208">
        <f t="shared" si="204"/>
        <v>103</v>
      </c>
      <c r="R2208">
        <f t="shared" si="205"/>
        <v>33.24</v>
      </c>
      <c r="S2208" t="str">
        <f t="shared" si="208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206"/>
        <v>41593.944131944445</v>
      </c>
      <c r="K2209">
        <v>1381984773</v>
      </c>
      <c r="L2209" s="9">
        <f t="shared" si="207"/>
        <v>41563.902465277781</v>
      </c>
      <c r="M2209" t="b">
        <v>0</v>
      </c>
      <c r="N2209">
        <v>7</v>
      </c>
      <c r="O2209" t="b">
        <v>1</v>
      </c>
      <c r="P2209" t="s">
        <v>8280</v>
      </c>
      <c r="Q2209">
        <f t="shared" si="204"/>
        <v>100</v>
      </c>
      <c r="R2209">
        <f t="shared" si="205"/>
        <v>285.70999999999998</v>
      </c>
      <c r="S2209" t="str">
        <f t="shared" si="208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206"/>
        <v>41005.875</v>
      </c>
      <c r="K2210">
        <v>1328649026</v>
      </c>
      <c r="L2210" s="9">
        <f t="shared" si="207"/>
        <v>40946.590578703705</v>
      </c>
      <c r="M2210" t="b">
        <v>0</v>
      </c>
      <c r="N2210">
        <v>24</v>
      </c>
      <c r="O2210" t="b">
        <v>1</v>
      </c>
      <c r="P2210" t="s">
        <v>8280</v>
      </c>
      <c r="Q2210">
        <f t="shared" si="204"/>
        <v>102</v>
      </c>
      <c r="R2210">
        <f t="shared" si="205"/>
        <v>42.33</v>
      </c>
      <c r="S2210" t="str">
        <f t="shared" si="208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206"/>
        <v>41743.666666666672</v>
      </c>
      <c r="K2211">
        <v>1396524644</v>
      </c>
      <c r="L2211" s="9">
        <f t="shared" si="207"/>
        <v>41732.188009259262</v>
      </c>
      <c r="M2211" t="b">
        <v>0</v>
      </c>
      <c r="N2211">
        <v>15</v>
      </c>
      <c r="O2211" t="b">
        <v>1</v>
      </c>
      <c r="P2211" t="s">
        <v>8280</v>
      </c>
      <c r="Q2211">
        <f t="shared" si="204"/>
        <v>151</v>
      </c>
      <c r="R2211">
        <f t="shared" si="205"/>
        <v>50.27</v>
      </c>
      <c r="S2211" t="str">
        <f t="shared" si="208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206"/>
        <v>41013.441666666666</v>
      </c>
      <c r="K2212">
        <v>1329442510</v>
      </c>
      <c r="L2212" s="9">
        <f t="shared" si="207"/>
        <v>40955.774421296301</v>
      </c>
      <c r="M2212" t="b">
        <v>0</v>
      </c>
      <c r="N2212">
        <v>72</v>
      </c>
      <c r="O2212" t="b">
        <v>1</v>
      </c>
      <c r="P2212" t="s">
        <v>8280</v>
      </c>
      <c r="Q2212">
        <f t="shared" si="204"/>
        <v>111</v>
      </c>
      <c r="R2212">
        <f t="shared" si="205"/>
        <v>61.9</v>
      </c>
      <c r="S2212" t="str">
        <f t="shared" si="208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206"/>
        <v>41738.999305555561</v>
      </c>
      <c r="K2213">
        <v>1395168625</v>
      </c>
      <c r="L2213" s="9">
        <f t="shared" si="207"/>
        <v>41716.493344907409</v>
      </c>
      <c r="M2213" t="b">
        <v>0</v>
      </c>
      <c r="N2213">
        <v>120</v>
      </c>
      <c r="O2213" t="b">
        <v>1</v>
      </c>
      <c r="P2213" t="s">
        <v>8280</v>
      </c>
      <c r="Q2213">
        <f t="shared" si="204"/>
        <v>196</v>
      </c>
      <c r="R2213">
        <f t="shared" si="205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206"/>
        <v>41581.75</v>
      </c>
      <c r="K2214">
        <v>1380650177</v>
      </c>
      <c r="L2214" s="9">
        <f t="shared" si="207"/>
        <v>41548.455752314818</v>
      </c>
      <c r="M2214" t="b">
        <v>0</v>
      </c>
      <c r="N2214">
        <v>123</v>
      </c>
      <c r="O2214" t="b">
        <v>1</v>
      </c>
      <c r="P2214" t="s">
        <v>8280</v>
      </c>
      <c r="Q2214">
        <f t="shared" si="204"/>
        <v>114</v>
      </c>
      <c r="R2214">
        <f t="shared" si="205"/>
        <v>55.8</v>
      </c>
      <c r="S2214" t="str">
        <f t="shared" si="208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206"/>
        <v>42139.534479166665</v>
      </c>
      <c r="K2215">
        <v>1429127379</v>
      </c>
      <c r="L2215" s="9">
        <f t="shared" si="207"/>
        <v>42109.534479166665</v>
      </c>
      <c r="M2215" t="b">
        <v>0</v>
      </c>
      <c r="N2215">
        <v>1</v>
      </c>
      <c r="O2215" t="b">
        <v>1</v>
      </c>
      <c r="P2215" t="s">
        <v>8280</v>
      </c>
      <c r="Q2215">
        <f t="shared" si="204"/>
        <v>200</v>
      </c>
      <c r="R2215">
        <f t="shared" si="205"/>
        <v>10</v>
      </c>
      <c r="S2215" t="str">
        <f t="shared" si="208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206"/>
        <v>41676.500555555562</v>
      </c>
      <c r="K2216">
        <v>1389121248</v>
      </c>
      <c r="L2216" s="9">
        <f t="shared" si="207"/>
        <v>41646.500555555562</v>
      </c>
      <c r="M2216" t="b">
        <v>0</v>
      </c>
      <c r="N2216">
        <v>24</v>
      </c>
      <c r="O2216" t="b">
        <v>1</v>
      </c>
      <c r="P2216" t="s">
        <v>8280</v>
      </c>
      <c r="Q2216">
        <f t="shared" si="204"/>
        <v>293</v>
      </c>
      <c r="R2216">
        <f t="shared" si="205"/>
        <v>73.13</v>
      </c>
      <c r="S2216" t="str">
        <f t="shared" si="208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206"/>
        <v>40980.999305555561</v>
      </c>
      <c r="K2217">
        <v>1329671572</v>
      </c>
      <c r="L2217" s="9">
        <f t="shared" si="207"/>
        <v>40958.425601851857</v>
      </c>
      <c r="M2217" t="b">
        <v>0</v>
      </c>
      <c r="N2217">
        <v>33</v>
      </c>
      <c r="O2217" t="b">
        <v>1</v>
      </c>
      <c r="P2217" t="s">
        <v>8280</v>
      </c>
      <c r="Q2217">
        <f t="shared" si="204"/>
        <v>156</v>
      </c>
      <c r="R2217">
        <f t="shared" si="205"/>
        <v>26.06</v>
      </c>
      <c r="S2217" t="str">
        <f t="shared" si="208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206"/>
        <v>42208.460011574083</v>
      </c>
      <c r="K2218">
        <v>1436464945</v>
      </c>
      <c r="L2218" s="9">
        <f t="shared" si="207"/>
        <v>42194.460011574083</v>
      </c>
      <c r="M2218" t="b">
        <v>0</v>
      </c>
      <c r="N2218">
        <v>14</v>
      </c>
      <c r="O2218" t="b">
        <v>1</v>
      </c>
      <c r="P2218" t="s">
        <v>8280</v>
      </c>
      <c r="Q2218">
        <f t="shared" si="204"/>
        <v>106</v>
      </c>
      <c r="R2218">
        <f t="shared" si="205"/>
        <v>22.64</v>
      </c>
      <c r="S2218" t="str">
        <f t="shared" si="208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206"/>
        <v>42310.041666666664</v>
      </c>
      <c r="K2219">
        <v>1445539113</v>
      </c>
      <c r="L2219" s="9">
        <f t="shared" si="207"/>
        <v>42299.48510416667</v>
      </c>
      <c r="M2219" t="b">
        <v>0</v>
      </c>
      <c r="N2219">
        <v>9</v>
      </c>
      <c r="O2219" t="b">
        <v>1</v>
      </c>
      <c r="P2219" t="s">
        <v>8280</v>
      </c>
      <c r="Q2219">
        <f t="shared" si="204"/>
        <v>101</v>
      </c>
      <c r="R2219">
        <f t="shared" si="205"/>
        <v>47.22</v>
      </c>
      <c r="S2219" t="str">
        <f t="shared" si="208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206"/>
        <v>41149.708333333336</v>
      </c>
      <c r="K2220">
        <v>1344281383</v>
      </c>
      <c r="L2220" s="9">
        <f t="shared" si="207"/>
        <v>41127.520636574074</v>
      </c>
      <c r="M2220" t="b">
        <v>0</v>
      </c>
      <c r="N2220">
        <v>76</v>
      </c>
      <c r="O2220" t="b">
        <v>1</v>
      </c>
      <c r="P2220" t="s">
        <v>8280</v>
      </c>
      <c r="Q2220">
        <f t="shared" si="204"/>
        <v>123</v>
      </c>
      <c r="R2220">
        <f t="shared" si="205"/>
        <v>32.32</v>
      </c>
      <c r="S2220" t="str">
        <f t="shared" si="208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206"/>
        <v>42235.427222222228</v>
      </c>
      <c r="K2221">
        <v>1437412512</v>
      </c>
      <c r="L2221" s="9">
        <f t="shared" si="207"/>
        <v>42205.427222222228</v>
      </c>
      <c r="M2221" t="b">
        <v>0</v>
      </c>
      <c r="N2221">
        <v>19</v>
      </c>
      <c r="O2221" t="b">
        <v>1</v>
      </c>
      <c r="P2221" t="s">
        <v>8280</v>
      </c>
      <c r="Q2221">
        <f t="shared" si="204"/>
        <v>102</v>
      </c>
      <c r="R2221">
        <f t="shared" si="205"/>
        <v>53.42</v>
      </c>
      <c r="S2221" t="str">
        <f t="shared" si="208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206"/>
        <v>41481.768935185188</v>
      </c>
      <c r="K2222">
        <v>1372296436</v>
      </c>
      <c r="L2222" s="9">
        <f t="shared" si="207"/>
        <v>41451.768935185188</v>
      </c>
      <c r="M2222" t="b">
        <v>0</v>
      </c>
      <c r="N2222">
        <v>69</v>
      </c>
      <c r="O2222" t="b">
        <v>1</v>
      </c>
      <c r="P2222" t="s">
        <v>8280</v>
      </c>
      <c r="Q2222">
        <f t="shared" si="204"/>
        <v>101</v>
      </c>
      <c r="R2222">
        <f t="shared" si="205"/>
        <v>51.3</v>
      </c>
      <c r="S2222" t="str">
        <f t="shared" si="208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206"/>
        <v>42482.708333333336</v>
      </c>
      <c r="K2223">
        <v>1458748809</v>
      </c>
      <c r="L2223" s="9">
        <f t="shared" si="207"/>
        <v>42452.375104166669</v>
      </c>
      <c r="M2223" t="b">
        <v>0</v>
      </c>
      <c r="N2223">
        <v>218</v>
      </c>
      <c r="O2223" t="b">
        <v>1</v>
      </c>
      <c r="P2223" t="s">
        <v>8297</v>
      </c>
      <c r="Q2223">
        <f t="shared" si="204"/>
        <v>108</v>
      </c>
      <c r="R2223">
        <f t="shared" si="205"/>
        <v>37.200000000000003</v>
      </c>
      <c r="S2223" t="str">
        <f t="shared" si="208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206"/>
        <v>40936.495914351857</v>
      </c>
      <c r="K2224">
        <v>1325184847</v>
      </c>
      <c r="L2224" s="9">
        <f t="shared" si="207"/>
        <v>40906.495914351857</v>
      </c>
      <c r="M2224" t="b">
        <v>0</v>
      </c>
      <c r="N2224">
        <v>30</v>
      </c>
      <c r="O2224" t="b">
        <v>1</v>
      </c>
      <c r="P2224" t="s">
        <v>8297</v>
      </c>
      <c r="Q2224">
        <f t="shared" si="204"/>
        <v>163</v>
      </c>
      <c r="R2224">
        <f t="shared" si="205"/>
        <v>27.1</v>
      </c>
      <c r="S2224" t="str">
        <f t="shared" si="208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206"/>
        <v>42182.349166666674</v>
      </c>
      <c r="K2225">
        <v>1432826568</v>
      </c>
      <c r="L2225" s="9">
        <f t="shared" si="207"/>
        <v>42152.349166666674</v>
      </c>
      <c r="M2225" t="b">
        <v>0</v>
      </c>
      <c r="N2225">
        <v>100</v>
      </c>
      <c r="O2225" t="b">
        <v>1</v>
      </c>
      <c r="P2225" t="s">
        <v>8297</v>
      </c>
      <c r="Q2225">
        <f t="shared" si="204"/>
        <v>106</v>
      </c>
      <c r="R2225">
        <f t="shared" si="205"/>
        <v>206.31</v>
      </c>
      <c r="S2225" t="str">
        <f t="shared" si="208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206"/>
        <v>42672.500000000007</v>
      </c>
      <c r="K2226">
        <v>1475337675</v>
      </c>
      <c r="L2226" s="9">
        <f t="shared" si="207"/>
        <v>42644.375868055555</v>
      </c>
      <c r="M2226" t="b">
        <v>0</v>
      </c>
      <c r="N2226">
        <v>296</v>
      </c>
      <c r="O2226" t="b">
        <v>1</v>
      </c>
      <c r="P2226" t="s">
        <v>8297</v>
      </c>
      <c r="Q2226">
        <f t="shared" si="204"/>
        <v>243</v>
      </c>
      <c r="R2226">
        <f t="shared" si="205"/>
        <v>82.15</v>
      </c>
      <c r="S2226" t="str">
        <f t="shared" si="208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206"/>
        <v>41903.500173611115</v>
      </c>
      <c r="K2227">
        <v>1408734015</v>
      </c>
      <c r="L2227" s="9">
        <f t="shared" si="207"/>
        <v>41873.500173611115</v>
      </c>
      <c r="M2227" t="b">
        <v>0</v>
      </c>
      <c r="N2227">
        <v>1204</v>
      </c>
      <c r="O2227" t="b">
        <v>1</v>
      </c>
      <c r="P2227" t="s">
        <v>8297</v>
      </c>
      <c r="Q2227">
        <f t="shared" si="204"/>
        <v>945</v>
      </c>
      <c r="R2227">
        <f t="shared" si="205"/>
        <v>164.8</v>
      </c>
      <c r="S2227" t="str">
        <f t="shared" si="208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206"/>
        <v>42411.915972222225</v>
      </c>
      <c r="K2228">
        <v>1452625822</v>
      </c>
      <c r="L2228" s="9">
        <f t="shared" si="207"/>
        <v>42381.507199074076</v>
      </c>
      <c r="M2228" t="b">
        <v>0</v>
      </c>
      <c r="N2228">
        <v>321</v>
      </c>
      <c r="O2228" t="b">
        <v>1</v>
      </c>
      <c r="P2228" t="s">
        <v>8297</v>
      </c>
      <c r="Q2228">
        <f t="shared" si="204"/>
        <v>108</v>
      </c>
      <c r="R2228">
        <f t="shared" si="205"/>
        <v>60.82</v>
      </c>
      <c r="S2228" t="str">
        <f t="shared" si="208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206"/>
        <v>41591.557349537041</v>
      </c>
      <c r="K2229">
        <v>1381778555</v>
      </c>
      <c r="L2229" s="9">
        <f t="shared" si="207"/>
        <v>41561.515682870369</v>
      </c>
      <c r="M2229" t="b">
        <v>0</v>
      </c>
      <c r="N2229">
        <v>301</v>
      </c>
      <c r="O2229" t="b">
        <v>1</v>
      </c>
      <c r="P2229" t="s">
        <v>8297</v>
      </c>
      <c r="Q2229">
        <f t="shared" si="204"/>
        <v>157</v>
      </c>
      <c r="R2229">
        <f t="shared" si="205"/>
        <v>67.97</v>
      </c>
      <c r="S2229" t="str">
        <f t="shared" si="208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206"/>
        <v>42231.986527777779</v>
      </c>
      <c r="K2230">
        <v>1437115236</v>
      </c>
      <c r="L2230" s="9">
        <f t="shared" si="207"/>
        <v>42201.986527777779</v>
      </c>
      <c r="M2230" t="b">
        <v>0</v>
      </c>
      <c r="N2230">
        <v>144</v>
      </c>
      <c r="O2230" t="b">
        <v>1</v>
      </c>
      <c r="P2230" t="s">
        <v>8297</v>
      </c>
      <c r="Q2230">
        <f t="shared" si="204"/>
        <v>1174</v>
      </c>
      <c r="R2230">
        <f t="shared" si="205"/>
        <v>81.56</v>
      </c>
      <c r="S2230" t="str">
        <f t="shared" si="208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206"/>
        <v>41519.875</v>
      </c>
      <c r="K2231">
        <v>1375113391</v>
      </c>
      <c r="L2231" s="9">
        <f t="shared" si="207"/>
        <v>41484.372581018521</v>
      </c>
      <c r="M2231" t="b">
        <v>0</v>
      </c>
      <c r="N2231">
        <v>539</v>
      </c>
      <c r="O2231" t="b">
        <v>1</v>
      </c>
      <c r="P2231" t="s">
        <v>8297</v>
      </c>
      <c r="Q2231">
        <f t="shared" si="204"/>
        <v>171</v>
      </c>
      <c r="R2231">
        <f t="shared" si="205"/>
        <v>25.43</v>
      </c>
      <c r="S2231" t="str">
        <f t="shared" si="208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206"/>
        <v>41754.589432870373</v>
      </c>
      <c r="K2232">
        <v>1395868127</v>
      </c>
      <c r="L2232" s="9">
        <f t="shared" si="207"/>
        <v>41724.589432870373</v>
      </c>
      <c r="M2232" t="b">
        <v>0</v>
      </c>
      <c r="N2232">
        <v>498</v>
      </c>
      <c r="O2232" t="b">
        <v>1</v>
      </c>
      <c r="P2232" t="s">
        <v>8297</v>
      </c>
      <c r="Q2232">
        <f t="shared" si="204"/>
        <v>126</v>
      </c>
      <c r="R2232">
        <f t="shared" si="205"/>
        <v>21.5</v>
      </c>
      <c r="S2232" t="str">
        <f t="shared" si="208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206"/>
        <v>41449.916666666672</v>
      </c>
      <c r="K2233">
        <v>1369864301</v>
      </c>
      <c r="L2233" s="9">
        <f t="shared" si="207"/>
        <v>41423.61922453704</v>
      </c>
      <c r="M2233" t="b">
        <v>0</v>
      </c>
      <c r="N2233">
        <v>1113</v>
      </c>
      <c r="O2233" t="b">
        <v>1</v>
      </c>
      <c r="P2233" t="s">
        <v>8297</v>
      </c>
      <c r="Q2233">
        <f t="shared" si="204"/>
        <v>1212</v>
      </c>
      <c r="R2233">
        <f t="shared" si="205"/>
        <v>27.23</v>
      </c>
      <c r="S2233" t="str">
        <f t="shared" si="208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206"/>
        <v>41838.833333333336</v>
      </c>
      <c r="K2234">
        <v>1402945408</v>
      </c>
      <c r="L2234" s="9">
        <f t="shared" si="207"/>
        <v>41806.50240740741</v>
      </c>
      <c r="M2234" t="b">
        <v>0</v>
      </c>
      <c r="N2234">
        <v>988</v>
      </c>
      <c r="O2234" t="b">
        <v>1</v>
      </c>
      <c r="P2234" t="s">
        <v>8297</v>
      </c>
      <c r="Q2234">
        <f t="shared" si="204"/>
        <v>496</v>
      </c>
      <c r="R2234">
        <f t="shared" si="205"/>
        <v>25.09</v>
      </c>
      <c r="S2234" t="str">
        <f t="shared" si="208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206"/>
        <v>42351.708333333336</v>
      </c>
      <c r="K2235">
        <v>1448269539</v>
      </c>
      <c r="L2235" s="9">
        <f t="shared" si="207"/>
        <v>42331.08725694444</v>
      </c>
      <c r="M2235" t="b">
        <v>0</v>
      </c>
      <c r="N2235">
        <v>391</v>
      </c>
      <c r="O2235" t="b">
        <v>1</v>
      </c>
      <c r="P2235" t="s">
        <v>8297</v>
      </c>
      <c r="Q2235">
        <f t="shared" si="204"/>
        <v>332</v>
      </c>
      <c r="R2235">
        <f t="shared" si="205"/>
        <v>21.23</v>
      </c>
      <c r="S2235" t="str">
        <f t="shared" si="208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206"/>
        <v>42740.532951388894</v>
      </c>
      <c r="K2236">
        <v>1481053647</v>
      </c>
      <c r="L2236" s="9">
        <f t="shared" si="207"/>
        <v>42710.532951388894</v>
      </c>
      <c r="M2236" t="b">
        <v>0</v>
      </c>
      <c r="N2236">
        <v>28</v>
      </c>
      <c r="O2236" t="b">
        <v>1</v>
      </c>
      <c r="P2236" t="s">
        <v>8297</v>
      </c>
      <c r="Q2236">
        <f t="shared" si="204"/>
        <v>1165</v>
      </c>
      <c r="R2236">
        <f t="shared" si="205"/>
        <v>41.61</v>
      </c>
      <c r="S2236" t="str">
        <f t="shared" si="208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206"/>
        <v>42091.688784722232</v>
      </c>
      <c r="K2237">
        <v>1424997111</v>
      </c>
      <c r="L2237" s="9">
        <f t="shared" si="207"/>
        <v>42061.730451388888</v>
      </c>
      <c r="M2237" t="b">
        <v>0</v>
      </c>
      <c r="N2237">
        <v>147</v>
      </c>
      <c r="O2237" t="b">
        <v>1</v>
      </c>
      <c r="P2237" t="s">
        <v>8297</v>
      </c>
      <c r="Q2237">
        <f t="shared" si="204"/>
        <v>153</v>
      </c>
      <c r="R2237">
        <f t="shared" si="205"/>
        <v>135.59</v>
      </c>
      <c r="S2237" t="str">
        <f t="shared" si="208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206"/>
        <v>42401.325497685182</v>
      </c>
      <c r="K2238">
        <v>1451746123</v>
      </c>
      <c r="L2238" s="9">
        <f t="shared" si="207"/>
        <v>42371.325497685182</v>
      </c>
      <c r="M2238" t="b">
        <v>0</v>
      </c>
      <c r="N2238">
        <v>680</v>
      </c>
      <c r="O2238" t="b">
        <v>1</v>
      </c>
      <c r="P2238" t="s">
        <v>8297</v>
      </c>
      <c r="Q2238">
        <f t="shared" si="204"/>
        <v>537</v>
      </c>
      <c r="R2238">
        <f t="shared" si="205"/>
        <v>22.12</v>
      </c>
      <c r="S2238" t="str">
        <f t="shared" si="208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206"/>
        <v>41955.040972222225</v>
      </c>
      <c r="K2239">
        <v>1412294683</v>
      </c>
      <c r="L2239" s="9">
        <f t="shared" si="207"/>
        <v>41914.7116087963</v>
      </c>
      <c r="M2239" t="b">
        <v>0</v>
      </c>
      <c r="N2239">
        <v>983</v>
      </c>
      <c r="O2239" t="b">
        <v>1</v>
      </c>
      <c r="P2239" t="s">
        <v>8297</v>
      </c>
      <c r="Q2239">
        <f t="shared" si="204"/>
        <v>353</v>
      </c>
      <c r="R2239">
        <f t="shared" si="205"/>
        <v>64.63</v>
      </c>
      <c r="S2239" t="str">
        <f t="shared" si="208"/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206"/>
        <v>42804.330046296302</v>
      </c>
      <c r="K2240">
        <v>1486565716</v>
      </c>
      <c r="L2240" s="9">
        <f t="shared" si="207"/>
        <v>42774.330046296302</v>
      </c>
      <c r="M2240" t="b">
        <v>0</v>
      </c>
      <c r="N2240">
        <v>79</v>
      </c>
      <c r="O2240" t="b">
        <v>1</v>
      </c>
      <c r="P2240" t="s">
        <v>8297</v>
      </c>
      <c r="Q2240">
        <f t="shared" si="204"/>
        <v>137</v>
      </c>
      <c r="R2240">
        <f t="shared" si="205"/>
        <v>69.569999999999993</v>
      </c>
      <c r="S2240" t="str">
        <f t="shared" si="208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206"/>
        <v>41608.876388888893</v>
      </c>
      <c r="K2241">
        <v>1382742014</v>
      </c>
      <c r="L2241" s="9">
        <f t="shared" si="207"/>
        <v>41572.66682870371</v>
      </c>
      <c r="M2241" t="b">
        <v>0</v>
      </c>
      <c r="N2241">
        <v>426</v>
      </c>
      <c r="O2241" t="b">
        <v>1</v>
      </c>
      <c r="P2241" t="s">
        <v>8297</v>
      </c>
      <c r="Q2241">
        <f t="shared" si="204"/>
        <v>128</v>
      </c>
      <c r="R2241">
        <f t="shared" si="205"/>
        <v>75.13</v>
      </c>
      <c r="S2241" t="str">
        <f t="shared" si="208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206"/>
        <v>42482.534074074072</v>
      </c>
      <c r="K2242">
        <v>1458762544</v>
      </c>
      <c r="L2242" s="9">
        <f t="shared" si="207"/>
        <v>42452.534074074072</v>
      </c>
      <c r="M2242" t="b">
        <v>0</v>
      </c>
      <c r="N2242">
        <v>96</v>
      </c>
      <c r="O2242" t="b">
        <v>1</v>
      </c>
      <c r="P2242" t="s">
        <v>8297</v>
      </c>
      <c r="Q2242">
        <f t="shared" ref="Q2242:Q2305" si="210">ROUND((E2242/D2242*100),0)</f>
        <v>271</v>
      </c>
      <c r="R2242">
        <f t="shared" ref="R2242:R2305" si="211">ROUND(E2242/N2242,2)</f>
        <v>140.97999999999999</v>
      </c>
      <c r="S2242" t="str">
        <f t="shared" si="208"/>
        <v>games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212">(((I2243/60)/60)/24)+DATE(1970,1,1)+(-7/24)</f>
        <v>42796.535879629628</v>
      </c>
      <c r="K2243">
        <v>1485892300</v>
      </c>
      <c r="L2243" s="9">
        <f t="shared" ref="L2243:L2306" si="213">(((K2243/60)/60)/24)+DATE(1970,1,1)+(-7/24)</f>
        <v>42766.535879629628</v>
      </c>
      <c r="M2243" t="b">
        <v>0</v>
      </c>
      <c r="N2243">
        <v>163</v>
      </c>
      <c r="O2243" t="b">
        <v>1</v>
      </c>
      <c r="P2243" t="s">
        <v>8297</v>
      </c>
      <c r="Q2243">
        <f t="shared" si="210"/>
        <v>806</v>
      </c>
      <c r="R2243">
        <f t="shared" si="211"/>
        <v>49.47</v>
      </c>
      <c r="S2243" t="str">
        <f t="shared" ref="S2243:S2306" si="214">LEFT(P2243,SEARCH("/",P2243,1)-1)</f>
        <v>games</v>
      </c>
      <c r="T2243" t="str">
        <f t="shared" ref="T2243:T2306" si="215">RIGHT(P2243,LEN(P2243)-SEARCH("/",P2243,1))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212"/>
        <v>41604.834722222222</v>
      </c>
      <c r="K2244">
        <v>1382449733</v>
      </c>
      <c r="L2244" s="9">
        <f t="shared" si="213"/>
        <v>41569.283946759264</v>
      </c>
      <c r="M2244" t="b">
        <v>0</v>
      </c>
      <c r="N2244">
        <v>2525</v>
      </c>
      <c r="O2244" t="b">
        <v>1</v>
      </c>
      <c r="P2244" t="s">
        <v>8297</v>
      </c>
      <c r="Q2244">
        <f t="shared" si="210"/>
        <v>1360</v>
      </c>
      <c r="R2244">
        <f t="shared" si="211"/>
        <v>53.87</v>
      </c>
      <c r="S2244" t="str">
        <f t="shared" si="214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212"/>
        <v>42806.833333333336</v>
      </c>
      <c r="K2245">
        <v>1488823290</v>
      </c>
      <c r="L2245" s="9">
        <f t="shared" si="213"/>
        <v>42800.459374999999</v>
      </c>
      <c r="M2245" t="b">
        <v>0</v>
      </c>
      <c r="N2245">
        <v>2035</v>
      </c>
      <c r="O2245" t="b">
        <v>1</v>
      </c>
      <c r="P2245" t="s">
        <v>8297</v>
      </c>
      <c r="Q2245">
        <f t="shared" si="210"/>
        <v>930250</v>
      </c>
      <c r="R2245">
        <f t="shared" si="211"/>
        <v>4.57</v>
      </c>
      <c r="S2245" t="str">
        <f t="shared" si="214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212"/>
        <v>42659.562500000007</v>
      </c>
      <c r="K2246">
        <v>1475609946</v>
      </c>
      <c r="L2246" s="9">
        <f t="shared" si="213"/>
        <v>42647.52715277778</v>
      </c>
      <c r="M2246" t="b">
        <v>0</v>
      </c>
      <c r="N2246">
        <v>290</v>
      </c>
      <c r="O2246" t="b">
        <v>1</v>
      </c>
      <c r="P2246" t="s">
        <v>8297</v>
      </c>
      <c r="Q2246">
        <f t="shared" si="210"/>
        <v>377</v>
      </c>
      <c r="R2246">
        <f t="shared" si="211"/>
        <v>65</v>
      </c>
      <c r="S2246" t="str">
        <f t="shared" si="214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212"/>
        <v>41691.458333333336</v>
      </c>
      <c r="K2247">
        <v>1390323617</v>
      </c>
      <c r="L2247" s="9">
        <f t="shared" si="213"/>
        <v>41660.416863425933</v>
      </c>
      <c r="M2247" t="b">
        <v>0</v>
      </c>
      <c r="N2247">
        <v>1980</v>
      </c>
      <c r="O2247" t="b">
        <v>1</v>
      </c>
      <c r="P2247" t="s">
        <v>8297</v>
      </c>
      <c r="Q2247">
        <f t="shared" si="210"/>
        <v>2647</v>
      </c>
      <c r="R2247">
        <f t="shared" si="211"/>
        <v>53.48</v>
      </c>
      <c r="S2247" t="str">
        <f t="shared" si="214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212"/>
        <v>42251.500115740746</v>
      </c>
      <c r="K2248">
        <v>1438801210</v>
      </c>
      <c r="L2248" s="9">
        <f t="shared" si="213"/>
        <v>42221.500115740746</v>
      </c>
      <c r="M2248" t="b">
        <v>0</v>
      </c>
      <c r="N2248">
        <v>57</v>
      </c>
      <c r="O2248" t="b">
        <v>1</v>
      </c>
      <c r="P2248" t="s">
        <v>8297</v>
      </c>
      <c r="Q2248">
        <f t="shared" si="210"/>
        <v>100</v>
      </c>
      <c r="R2248">
        <f t="shared" si="211"/>
        <v>43.91</v>
      </c>
      <c r="S2248" t="str">
        <f t="shared" si="214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212"/>
        <v>42214.374594907415</v>
      </c>
      <c r="K2249">
        <v>1436975965</v>
      </c>
      <c r="L2249" s="9">
        <f t="shared" si="213"/>
        <v>42200.374594907415</v>
      </c>
      <c r="M2249" t="b">
        <v>0</v>
      </c>
      <c r="N2249">
        <v>380</v>
      </c>
      <c r="O2249" t="b">
        <v>1</v>
      </c>
      <c r="P2249" t="s">
        <v>8297</v>
      </c>
      <c r="Q2249">
        <f t="shared" si="210"/>
        <v>104</v>
      </c>
      <c r="R2249">
        <f t="shared" si="211"/>
        <v>50.85</v>
      </c>
      <c r="S2249" t="str">
        <f t="shared" si="214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212"/>
        <v>42718.584236111114</v>
      </c>
      <c r="K2250">
        <v>1479157278</v>
      </c>
      <c r="L2250" s="9">
        <f t="shared" si="213"/>
        <v>42688.584236111114</v>
      </c>
      <c r="M2250" t="b">
        <v>0</v>
      </c>
      <c r="N2250">
        <v>128</v>
      </c>
      <c r="O2250" t="b">
        <v>1</v>
      </c>
      <c r="P2250" t="s">
        <v>8297</v>
      </c>
      <c r="Q2250">
        <f t="shared" si="210"/>
        <v>107</v>
      </c>
      <c r="R2250">
        <f t="shared" si="211"/>
        <v>58.63</v>
      </c>
      <c r="S2250" t="str">
        <f t="shared" si="214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212"/>
        <v>41366.36996527778</v>
      </c>
      <c r="K2251">
        <v>1362329565</v>
      </c>
      <c r="L2251" s="9">
        <f t="shared" si="213"/>
        <v>41336.411631944444</v>
      </c>
      <c r="M2251" t="b">
        <v>0</v>
      </c>
      <c r="N2251">
        <v>180</v>
      </c>
      <c r="O2251" t="b">
        <v>1</v>
      </c>
      <c r="P2251" t="s">
        <v>8297</v>
      </c>
      <c r="Q2251">
        <f t="shared" si="210"/>
        <v>169</v>
      </c>
      <c r="R2251">
        <f t="shared" si="211"/>
        <v>32.82</v>
      </c>
      <c r="S2251" t="str">
        <f t="shared" si="214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212"/>
        <v>42706.755474537036</v>
      </c>
      <c r="K2252">
        <v>1478131673</v>
      </c>
      <c r="L2252" s="9">
        <f t="shared" si="213"/>
        <v>42676.713807870372</v>
      </c>
      <c r="M2252" t="b">
        <v>0</v>
      </c>
      <c r="N2252">
        <v>571</v>
      </c>
      <c r="O2252" t="b">
        <v>1</v>
      </c>
      <c r="P2252" t="s">
        <v>8297</v>
      </c>
      <c r="Q2252">
        <f t="shared" si="210"/>
        <v>975</v>
      </c>
      <c r="R2252">
        <f t="shared" si="211"/>
        <v>426.93</v>
      </c>
      <c r="S2252" t="str">
        <f t="shared" si="214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212"/>
        <v>41867.054131944446</v>
      </c>
      <c r="K2253">
        <v>1406362677</v>
      </c>
      <c r="L2253" s="9">
        <f t="shared" si="213"/>
        <v>41846.054131944446</v>
      </c>
      <c r="M2253" t="b">
        <v>0</v>
      </c>
      <c r="N2253">
        <v>480</v>
      </c>
      <c r="O2253" t="b">
        <v>1</v>
      </c>
      <c r="P2253" t="s">
        <v>8297</v>
      </c>
      <c r="Q2253">
        <f t="shared" si="210"/>
        <v>134</v>
      </c>
      <c r="R2253">
        <f t="shared" si="211"/>
        <v>23.81</v>
      </c>
      <c r="S2253" t="str">
        <f t="shared" si="214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212"/>
        <v>42588.036319444444</v>
      </c>
      <c r="K2254">
        <v>1469173938</v>
      </c>
      <c r="L2254" s="9">
        <f t="shared" si="213"/>
        <v>42573.036319444444</v>
      </c>
      <c r="M2254" t="b">
        <v>0</v>
      </c>
      <c r="N2254">
        <v>249</v>
      </c>
      <c r="O2254" t="b">
        <v>1</v>
      </c>
      <c r="P2254" t="s">
        <v>8297</v>
      </c>
      <c r="Q2254">
        <f t="shared" si="210"/>
        <v>272</v>
      </c>
      <c r="R2254">
        <f t="shared" si="211"/>
        <v>98.41</v>
      </c>
      <c r="S2254" t="str">
        <f t="shared" si="214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212"/>
        <v>42326.381331018521</v>
      </c>
      <c r="K2255">
        <v>1445267347</v>
      </c>
      <c r="L2255" s="9">
        <f t="shared" si="213"/>
        <v>42296.339664351857</v>
      </c>
      <c r="M2255" t="b">
        <v>0</v>
      </c>
      <c r="N2255">
        <v>84</v>
      </c>
      <c r="O2255" t="b">
        <v>1</v>
      </c>
      <c r="P2255" t="s">
        <v>8297</v>
      </c>
      <c r="Q2255">
        <f t="shared" si="210"/>
        <v>113</v>
      </c>
      <c r="R2255">
        <f t="shared" si="211"/>
        <v>107.32</v>
      </c>
      <c r="S2255" t="str">
        <f t="shared" si="214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212"/>
        <v>42759.356111111112</v>
      </c>
      <c r="K2256">
        <v>1484667168</v>
      </c>
      <c r="L2256" s="9">
        <f t="shared" si="213"/>
        <v>42752.356111111112</v>
      </c>
      <c r="M2256" t="b">
        <v>0</v>
      </c>
      <c r="N2256">
        <v>197</v>
      </c>
      <c r="O2256" t="b">
        <v>1</v>
      </c>
      <c r="P2256" t="s">
        <v>8297</v>
      </c>
      <c r="Q2256">
        <f t="shared" si="210"/>
        <v>460</v>
      </c>
      <c r="R2256">
        <f t="shared" si="211"/>
        <v>11.67</v>
      </c>
      <c r="S2256" t="str">
        <f t="shared" si="214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212"/>
        <v>42497.660312500004</v>
      </c>
      <c r="K2257">
        <v>1460069451</v>
      </c>
      <c r="L2257" s="9">
        <f t="shared" si="213"/>
        <v>42467.660312500004</v>
      </c>
      <c r="M2257" t="b">
        <v>0</v>
      </c>
      <c r="N2257">
        <v>271</v>
      </c>
      <c r="O2257" t="b">
        <v>1</v>
      </c>
      <c r="P2257" t="s">
        <v>8297</v>
      </c>
      <c r="Q2257">
        <f t="shared" si="210"/>
        <v>287</v>
      </c>
      <c r="R2257">
        <f t="shared" si="211"/>
        <v>41.78</v>
      </c>
      <c r="S2257" t="str">
        <f t="shared" si="214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212"/>
        <v>42696.160254629627</v>
      </c>
      <c r="K2258">
        <v>1478602246</v>
      </c>
      <c r="L2258" s="9">
        <f t="shared" si="213"/>
        <v>42682.160254629627</v>
      </c>
      <c r="M2258" t="b">
        <v>0</v>
      </c>
      <c r="N2258">
        <v>50</v>
      </c>
      <c r="O2258" t="b">
        <v>1</v>
      </c>
      <c r="P2258" t="s">
        <v>8297</v>
      </c>
      <c r="Q2258">
        <f t="shared" si="210"/>
        <v>223</v>
      </c>
      <c r="R2258">
        <f t="shared" si="211"/>
        <v>21.38</v>
      </c>
      <c r="S2258" t="str">
        <f t="shared" si="214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212"/>
        <v>42540.666666666664</v>
      </c>
      <c r="K2259">
        <v>1463351329</v>
      </c>
      <c r="L2259" s="9">
        <f t="shared" si="213"/>
        <v>42505.645011574081</v>
      </c>
      <c r="M2259" t="b">
        <v>0</v>
      </c>
      <c r="N2259">
        <v>169</v>
      </c>
      <c r="O2259" t="b">
        <v>1</v>
      </c>
      <c r="P2259" t="s">
        <v>8297</v>
      </c>
      <c r="Q2259">
        <f t="shared" si="210"/>
        <v>636</v>
      </c>
      <c r="R2259">
        <f t="shared" si="211"/>
        <v>94.1</v>
      </c>
      <c r="S2259" t="str">
        <f t="shared" si="214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212"/>
        <v>42166.459340277775</v>
      </c>
      <c r="K2260">
        <v>1431453687</v>
      </c>
      <c r="L2260" s="9">
        <f t="shared" si="213"/>
        <v>42136.459340277775</v>
      </c>
      <c r="M2260" t="b">
        <v>0</v>
      </c>
      <c r="N2260">
        <v>205</v>
      </c>
      <c r="O2260" t="b">
        <v>1</v>
      </c>
      <c r="P2260" t="s">
        <v>8297</v>
      </c>
      <c r="Q2260">
        <f t="shared" si="210"/>
        <v>147</v>
      </c>
      <c r="R2260">
        <f t="shared" si="211"/>
        <v>15.72</v>
      </c>
      <c r="S2260" t="str">
        <f t="shared" si="214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212"/>
        <v>42712.513148148151</v>
      </c>
      <c r="K2261">
        <v>1480360736</v>
      </c>
      <c r="L2261" s="9">
        <f t="shared" si="213"/>
        <v>42702.513148148151</v>
      </c>
      <c r="M2261" t="b">
        <v>0</v>
      </c>
      <c r="N2261">
        <v>206</v>
      </c>
      <c r="O2261" t="b">
        <v>1</v>
      </c>
      <c r="P2261" t="s">
        <v>8297</v>
      </c>
      <c r="Q2261">
        <f t="shared" si="210"/>
        <v>1867</v>
      </c>
      <c r="R2261">
        <f t="shared" si="211"/>
        <v>90.64</v>
      </c>
      <c r="S2261" t="str">
        <f t="shared" si="214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212"/>
        <v>41724.68344907408</v>
      </c>
      <c r="K2262">
        <v>1393287850</v>
      </c>
      <c r="L2262" s="9">
        <f t="shared" si="213"/>
        <v>41694.725115740745</v>
      </c>
      <c r="M2262" t="b">
        <v>0</v>
      </c>
      <c r="N2262">
        <v>84</v>
      </c>
      <c r="O2262" t="b">
        <v>1</v>
      </c>
      <c r="P2262" t="s">
        <v>8297</v>
      </c>
      <c r="Q2262">
        <f t="shared" si="210"/>
        <v>327</v>
      </c>
      <c r="R2262">
        <f t="shared" si="211"/>
        <v>97.3</v>
      </c>
      <c r="S2262" t="str">
        <f t="shared" si="214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212"/>
        <v>42780.43310185185</v>
      </c>
      <c r="K2263">
        <v>1485278620</v>
      </c>
      <c r="L2263" s="9">
        <f t="shared" si="213"/>
        <v>42759.43310185185</v>
      </c>
      <c r="M2263" t="b">
        <v>0</v>
      </c>
      <c r="N2263">
        <v>210</v>
      </c>
      <c r="O2263" t="b">
        <v>1</v>
      </c>
      <c r="P2263" t="s">
        <v>8297</v>
      </c>
      <c r="Q2263">
        <f t="shared" si="210"/>
        <v>780</v>
      </c>
      <c r="R2263">
        <f t="shared" si="211"/>
        <v>37.119999999999997</v>
      </c>
      <c r="S2263" t="str">
        <f t="shared" si="214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212"/>
        <v>41960.708333333336</v>
      </c>
      <c r="K2264">
        <v>1413295358</v>
      </c>
      <c r="L2264" s="9">
        <f t="shared" si="213"/>
        <v>41926.293495370373</v>
      </c>
      <c r="M2264" t="b">
        <v>0</v>
      </c>
      <c r="N2264">
        <v>181</v>
      </c>
      <c r="O2264" t="b">
        <v>1</v>
      </c>
      <c r="P2264" t="s">
        <v>8297</v>
      </c>
      <c r="Q2264">
        <f t="shared" si="210"/>
        <v>154</v>
      </c>
      <c r="R2264">
        <f t="shared" si="211"/>
        <v>28.1</v>
      </c>
      <c r="S2264" t="str">
        <f t="shared" si="214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212"/>
        <v>42035.540659722225</v>
      </c>
      <c r="K2265">
        <v>1420919913</v>
      </c>
      <c r="L2265" s="9">
        <f t="shared" si="213"/>
        <v>42014.540659722225</v>
      </c>
      <c r="M2265" t="b">
        <v>0</v>
      </c>
      <c r="N2265">
        <v>60</v>
      </c>
      <c r="O2265" t="b">
        <v>1</v>
      </c>
      <c r="P2265" t="s">
        <v>8297</v>
      </c>
      <c r="Q2265">
        <f t="shared" si="210"/>
        <v>116</v>
      </c>
      <c r="R2265">
        <f t="shared" si="211"/>
        <v>144.43</v>
      </c>
      <c r="S2265" t="str">
        <f t="shared" si="214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212"/>
        <v>42512.833333333336</v>
      </c>
      <c r="K2266">
        <v>1462543114</v>
      </c>
      <c r="L2266" s="9">
        <f t="shared" si="213"/>
        <v>42496.290671296294</v>
      </c>
      <c r="M2266" t="b">
        <v>0</v>
      </c>
      <c r="N2266">
        <v>445</v>
      </c>
      <c r="O2266" t="b">
        <v>1</v>
      </c>
      <c r="P2266" t="s">
        <v>8297</v>
      </c>
      <c r="Q2266">
        <f t="shared" si="210"/>
        <v>180</v>
      </c>
      <c r="R2266">
        <f t="shared" si="211"/>
        <v>24.27</v>
      </c>
      <c r="S2266" t="str">
        <f t="shared" si="214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212"/>
        <v>42696.561423611114</v>
      </c>
      <c r="K2267">
        <v>1479241707</v>
      </c>
      <c r="L2267" s="9">
        <f t="shared" si="213"/>
        <v>42689.561423611114</v>
      </c>
      <c r="M2267" t="b">
        <v>0</v>
      </c>
      <c r="N2267">
        <v>17</v>
      </c>
      <c r="O2267" t="b">
        <v>1</v>
      </c>
      <c r="P2267" t="s">
        <v>8297</v>
      </c>
      <c r="Q2267">
        <f t="shared" si="210"/>
        <v>299</v>
      </c>
      <c r="R2267">
        <f t="shared" si="211"/>
        <v>35.119999999999997</v>
      </c>
      <c r="S2267" t="str">
        <f t="shared" si="214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212"/>
        <v>42486.791666666664</v>
      </c>
      <c r="K2268">
        <v>1460235592</v>
      </c>
      <c r="L2268" s="9">
        <f t="shared" si="213"/>
        <v>42469.583240740743</v>
      </c>
      <c r="M2268" t="b">
        <v>0</v>
      </c>
      <c r="N2268">
        <v>194</v>
      </c>
      <c r="O2268" t="b">
        <v>1</v>
      </c>
      <c r="P2268" t="s">
        <v>8297</v>
      </c>
      <c r="Q2268">
        <f t="shared" si="210"/>
        <v>320</v>
      </c>
      <c r="R2268">
        <f t="shared" si="211"/>
        <v>24.76</v>
      </c>
      <c r="S2268" t="str">
        <f t="shared" si="214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212"/>
        <v>41993.750000000007</v>
      </c>
      <c r="K2269">
        <v>1416945297</v>
      </c>
      <c r="L2269" s="9">
        <f t="shared" si="213"/>
        <v>41968.538159722222</v>
      </c>
      <c r="M2269" t="b">
        <v>0</v>
      </c>
      <c r="N2269">
        <v>404</v>
      </c>
      <c r="O2269" t="b">
        <v>1</v>
      </c>
      <c r="P2269" t="s">
        <v>8297</v>
      </c>
      <c r="Q2269">
        <f t="shared" si="210"/>
        <v>381</v>
      </c>
      <c r="R2269">
        <f t="shared" si="211"/>
        <v>188.38</v>
      </c>
      <c r="S2269" t="str">
        <f t="shared" si="214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212"/>
        <v>42805.790682870371</v>
      </c>
      <c r="K2270">
        <v>1486691915</v>
      </c>
      <c r="L2270" s="9">
        <f t="shared" si="213"/>
        <v>42775.790682870371</v>
      </c>
      <c r="M2270" t="b">
        <v>0</v>
      </c>
      <c r="N2270">
        <v>194</v>
      </c>
      <c r="O2270" t="b">
        <v>1</v>
      </c>
      <c r="P2270" t="s">
        <v>8297</v>
      </c>
      <c r="Q2270">
        <f t="shared" si="210"/>
        <v>103</v>
      </c>
      <c r="R2270">
        <f t="shared" si="211"/>
        <v>148.08000000000001</v>
      </c>
      <c r="S2270" t="str">
        <f t="shared" si="214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212"/>
        <v>42800.916666666664</v>
      </c>
      <c r="K2271">
        <v>1486745663</v>
      </c>
      <c r="L2271" s="9">
        <f t="shared" si="213"/>
        <v>42776.412766203706</v>
      </c>
      <c r="M2271" t="b">
        <v>0</v>
      </c>
      <c r="N2271">
        <v>902</v>
      </c>
      <c r="O2271" t="b">
        <v>1</v>
      </c>
      <c r="P2271" t="s">
        <v>8297</v>
      </c>
      <c r="Q2271">
        <f t="shared" si="210"/>
        <v>1802</v>
      </c>
      <c r="R2271">
        <f t="shared" si="211"/>
        <v>49.93</v>
      </c>
      <c r="S2271" t="str">
        <f t="shared" si="214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212"/>
        <v>42745.624305555561</v>
      </c>
      <c r="K2272">
        <v>1482353513</v>
      </c>
      <c r="L2272" s="9">
        <f t="shared" si="213"/>
        <v>42725.577696759261</v>
      </c>
      <c r="M2272" t="b">
        <v>0</v>
      </c>
      <c r="N2272">
        <v>1670</v>
      </c>
      <c r="O2272" t="b">
        <v>1</v>
      </c>
      <c r="P2272" t="s">
        <v>8297</v>
      </c>
      <c r="Q2272">
        <f t="shared" si="210"/>
        <v>720</v>
      </c>
      <c r="R2272">
        <f t="shared" si="211"/>
        <v>107.82</v>
      </c>
      <c r="S2272" t="str">
        <f t="shared" si="214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212"/>
        <v>42713.708379629628</v>
      </c>
      <c r="K2273">
        <v>1478736004</v>
      </c>
      <c r="L2273" s="9">
        <f t="shared" si="213"/>
        <v>42683.708379629628</v>
      </c>
      <c r="M2273" t="b">
        <v>0</v>
      </c>
      <c r="N2273">
        <v>1328</v>
      </c>
      <c r="O2273" t="b">
        <v>1</v>
      </c>
      <c r="P2273" t="s">
        <v>8297</v>
      </c>
      <c r="Q2273">
        <f t="shared" si="210"/>
        <v>283</v>
      </c>
      <c r="R2273">
        <f t="shared" si="211"/>
        <v>42.63</v>
      </c>
      <c r="S2273" t="str">
        <f t="shared" si="214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212"/>
        <v>42345.407824074071</v>
      </c>
      <c r="K2274">
        <v>1446914836</v>
      </c>
      <c r="L2274" s="9">
        <f t="shared" si="213"/>
        <v>42315.407824074071</v>
      </c>
      <c r="M2274" t="b">
        <v>0</v>
      </c>
      <c r="N2274">
        <v>944</v>
      </c>
      <c r="O2274" t="b">
        <v>1</v>
      </c>
      <c r="P2274" t="s">
        <v>8297</v>
      </c>
      <c r="Q2274">
        <f t="shared" si="210"/>
        <v>1357</v>
      </c>
      <c r="R2274">
        <f t="shared" si="211"/>
        <v>14.37</v>
      </c>
      <c r="S2274" t="str">
        <f t="shared" si="214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212"/>
        <v>42806.215763888897</v>
      </c>
      <c r="K2275">
        <v>1487164242</v>
      </c>
      <c r="L2275" s="9">
        <f t="shared" si="213"/>
        <v>42781.257430555554</v>
      </c>
      <c r="M2275" t="b">
        <v>0</v>
      </c>
      <c r="N2275">
        <v>147</v>
      </c>
      <c r="O2275" t="b">
        <v>1</v>
      </c>
      <c r="P2275" t="s">
        <v>8297</v>
      </c>
      <c r="Q2275">
        <f t="shared" si="210"/>
        <v>220</v>
      </c>
      <c r="R2275">
        <f t="shared" si="211"/>
        <v>37.479999999999997</v>
      </c>
      <c r="S2275" t="str">
        <f t="shared" si="214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212"/>
        <v>41693.208993055559</v>
      </c>
      <c r="K2276">
        <v>1390564857</v>
      </c>
      <c r="L2276" s="9">
        <f t="shared" si="213"/>
        <v>41663.208993055559</v>
      </c>
      <c r="M2276" t="b">
        <v>0</v>
      </c>
      <c r="N2276">
        <v>99</v>
      </c>
      <c r="O2276" t="b">
        <v>1</v>
      </c>
      <c r="P2276" t="s">
        <v>8297</v>
      </c>
      <c r="Q2276">
        <f t="shared" si="210"/>
        <v>120</v>
      </c>
      <c r="R2276">
        <f t="shared" si="211"/>
        <v>30.2</v>
      </c>
      <c r="S2276" t="str">
        <f t="shared" si="214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212"/>
        <v>41995.324988425935</v>
      </c>
      <c r="K2277">
        <v>1416667679</v>
      </c>
      <c r="L2277" s="9">
        <f t="shared" si="213"/>
        <v>41965.324988425935</v>
      </c>
      <c r="M2277" t="b">
        <v>0</v>
      </c>
      <c r="N2277">
        <v>79</v>
      </c>
      <c r="O2277" t="b">
        <v>1</v>
      </c>
      <c r="P2277" t="s">
        <v>8297</v>
      </c>
      <c r="Q2277">
        <f t="shared" si="210"/>
        <v>408</v>
      </c>
      <c r="R2277">
        <f t="shared" si="211"/>
        <v>33.549999999999997</v>
      </c>
      <c r="S2277" t="str">
        <f t="shared" si="214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212"/>
        <v>41644.359826388893</v>
      </c>
      <c r="K2278">
        <v>1386344289</v>
      </c>
      <c r="L2278" s="9">
        <f t="shared" si="213"/>
        <v>41614.359826388893</v>
      </c>
      <c r="M2278" t="b">
        <v>0</v>
      </c>
      <c r="N2278">
        <v>75</v>
      </c>
      <c r="O2278" t="b">
        <v>1</v>
      </c>
      <c r="P2278" t="s">
        <v>8297</v>
      </c>
      <c r="Q2278">
        <f t="shared" si="210"/>
        <v>106</v>
      </c>
      <c r="R2278">
        <f t="shared" si="211"/>
        <v>64.75</v>
      </c>
      <c r="S2278" t="str">
        <f t="shared" si="214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212"/>
        <v>40966.386840277781</v>
      </c>
      <c r="K2279">
        <v>1327767423</v>
      </c>
      <c r="L2279" s="9">
        <f t="shared" si="213"/>
        <v>40936.386840277781</v>
      </c>
      <c r="M2279" t="b">
        <v>0</v>
      </c>
      <c r="N2279">
        <v>207</v>
      </c>
      <c r="O2279" t="b">
        <v>1</v>
      </c>
      <c r="P2279" t="s">
        <v>8297</v>
      </c>
      <c r="Q2279">
        <f t="shared" si="210"/>
        <v>141</v>
      </c>
      <c r="R2279">
        <f t="shared" si="211"/>
        <v>57.93</v>
      </c>
      <c r="S2279" t="str">
        <f t="shared" si="214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212"/>
        <v>42372.665972222225</v>
      </c>
      <c r="K2280">
        <v>1448902867</v>
      </c>
      <c r="L2280" s="9">
        <f t="shared" si="213"/>
        <v>42338.417442129627</v>
      </c>
      <c r="M2280" t="b">
        <v>0</v>
      </c>
      <c r="N2280">
        <v>102</v>
      </c>
      <c r="O2280" t="b">
        <v>1</v>
      </c>
      <c r="P2280" t="s">
        <v>8297</v>
      </c>
      <c r="Q2280">
        <f t="shared" si="210"/>
        <v>271</v>
      </c>
      <c r="R2280">
        <f t="shared" si="211"/>
        <v>53.08</v>
      </c>
      <c r="S2280" t="str">
        <f t="shared" si="214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212"/>
        <v>42038.875000000007</v>
      </c>
      <c r="K2281">
        <v>1421436099</v>
      </c>
      <c r="L2281" s="9">
        <f t="shared" si="213"/>
        <v>42020.515034722222</v>
      </c>
      <c r="M2281" t="b">
        <v>0</v>
      </c>
      <c r="N2281">
        <v>32</v>
      </c>
      <c r="O2281" t="b">
        <v>1</v>
      </c>
      <c r="P2281" t="s">
        <v>8297</v>
      </c>
      <c r="Q2281">
        <f t="shared" si="210"/>
        <v>154</v>
      </c>
      <c r="R2281">
        <f t="shared" si="211"/>
        <v>48.06</v>
      </c>
      <c r="S2281" t="str">
        <f t="shared" si="214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212"/>
        <v>42264.333229166667</v>
      </c>
      <c r="K2282">
        <v>1439909991</v>
      </c>
      <c r="L2282" s="9">
        <f t="shared" si="213"/>
        <v>42234.333229166667</v>
      </c>
      <c r="M2282" t="b">
        <v>0</v>
      </c>
      <c r="N2282">
        <v>480</v>
      </c>
      <c r="O2282" t="b">
        <v>1</v>
      </c>
      <c r="P2282" t="s">
        <v>8297</v>
      </c>
      <c r="Q2282">
        <f t="shared" si="210"/>
        <v>404</v>
      </c>
      <c r="R2282">
        <f t="shared" si="211"/>
        <v>82.4</v>
      </c>
      <c r="S2282" t="str">
        <f t="shared" si="214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212"/>
        <v>40748.993055555555</v>
      </c>
      <c r="K2283">
        <v>1306219897</v>
      </c>
      <c r="L2283" s="9">
        <f t="shared" si="213"/>
        <v>40686.99417824074</v>
      </c>
      <c r="M2283" t="b">
        <v>0</v>
      </c>
      <c r="N2283">
        <v>11</v>
      </c>
      <c r="O2283" t="b">
        <v>1</v>
      </c>
      <c r="P2283" t="s">
        <v>8276</v>
      </c>
      <c r="Q2283">
        <f t="shared" si="210"/>
        <v>185</v>
      </c>
      <c r="R2283">
        <f t="shared" si="211"/>
        <v>50.45</v>
      </c>
      <c r="S2283" t="str">
        <f t="shared" si="214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212"/>
        <v>42382.882939814815</v>
      </c>
      <c r="K2284">
        <v>1447560686</v>
      </c>
      <c r="L2284" s="9">
        <f t="shared" si="213"/>
        <v>42322.882939814815</v>
      </c>
      <c r="M2284" t="b">
        <v>0</v>
      </c>
      <c r="N2284">
        <v>12</v>
      </c>
      <c r="O2284" t="b">
        <v>1</v>
      </c>
      <c r="P2284" t="s">
        <v>8276</v>
      </c>
      <c r="Q2284">
        <f t="shared" si="210"/>
        <v>185</v>
      </c>
      <c r="R2284">
        <f t="shared" si="211"/>
        <v>115.83</v>
      </c>
      <c r="S2284" t="str">
        <f t="shared" si="214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212"/>
        <v>41037.791712962964</v>
      </c>
      <c r="K2285">
        <v>1331348404</v>
      </c>
      <c r="L2285" s="9">
        <f t="shared" si="213"/>
        <v>40977.833379629628</v>
      </c>
      <c r="M2285" t="b">
        <v>0</v>
      </c>
      <c r="N2285">
        <v>48</v>
      </c>
      <c r="O2285" t="b">
        <v>1</v>
      </c>
      <c r="P2285" t="s">
        <v>8276</v>
      </c>
      <c r="Q2285">
        <f t="shared" si="210"/>
        <v>101</v>
      </c>
      <c r="R2285">
        <f t="shared" si="211"/>
        <v>63.03</v>
      </c>
      <c r="S2285" t="str">
        <f t="shared" si="214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212"/>
        <v>40613.875</v>
      </c>
      <c r="K2286">
        <v>1297451245</v>
      </c>
      <c r="L2286" s="9">
        <f t="shared" si="213"/>
        <v>40585.505150462966</v>
      </c>
      <c r="M2286" t="b">
        <v>0</v>
      </c>
      <c r="N2286">
        <v>59</v>
      </c>
      <c r="O2286" t="b">
        <v>1</v>
      </c>
      <c r="P2286" t="s">
        <v>8276</v>
      </c>
      <c r="Q2286">
        <f t="shared" si="210"/>
        <v>106</v>
      </c>
      <c r="R2286">
        <f t="shared" si="211"/>
        <v>108.02</v>
      </c>
      <c r="S2286" t="str">
        <f t="shared" si="214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212"/>
        <v>41088.894016203703</v>
      </c>
      <c r="K2287">
        <v>1338352043</v>
      </c>
      <c r="L2287" s="9">
        <f t="shared" si="213"/>
        <v>41058.894016203703</v>
      </c>
      <c r="M2287" t="b">
        <v>0</v>
      </c>
      <c r="N2287">
        <v>79</v>
      </c>
      <c r="O2287" t="b">
        <v>1</v>
      </c>
      <c r="P2287" t="s">
        <v>8276</v>
      </c>
      <c r="Q2287">
        <f t="shared" si="210"/>
        <v>121</v>
      </c>
      <c r="R2287">
        <f t="shared" si="211"/>
        <v>46.09</v>
      </c>
      <c r="S2287" t="str">
        <f t="shared" si="214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212"/>
        <v>41522.874305555561</v>
      </c>
      <c r="K2288">
        <v>1376003254</v>
      </c>
      <c r="L2288" s="9">
        <f t="shared" si="213"/>
        <v>41494.6719212963</v>
      </c>
      <c r="M2288" t="b">
        <v>0</v>
      </c>
      <c r="N2288">
        <v>14</v>
      </c>
      <c r="O2288" t="b">
        <v>1</v>
      </c>
      <c r="P2288" t="s">
        <v>8276</v>
      </c>
      <c r="Q2288">
        <f t="shared" si="210"/>
        <v>100</v>
      </c>
      <c r="R2288">
        <f t="shared" si="211"/>
        <v>107.21</v>
      </c>
      <c r="S2288" t="str">
        <f t="shared" si="214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212"/>
        <v>41813.375694444447</v>
      </c>
      <c r="K2289">
        <v>1401724860</v>
      </c>
      <c r="L2289" s="9">
        <f t="shared" si="213"/>
        <v>41792.375694444447</v>
      </c>
      <c r="M2289" t="b">
        <v>0</v>
      </c>
      <c r="N2289">
        <v>106</v>
      </c>
      <c r="O2289" t="b">
        <v>1</v>
      </c>
      <c r="P2289" t="s">
        <v>8276</v>
      </c>
      <c r="Q2289">
        <f t="shared" si="210"/>
        <v>120</v>
      </c>
      <c r="R2289">
        <f t="shared" si="211"/>
        <v>50.93</v>
      </c>
      <c r="S2289" t="str">
        <f t="shared" si="214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212"/>
        <v>41086.458333333336</v>
      </c>
      <c r="K2290">
        <v>1339098689</v>
      </c>
      <c r="L2290" s="9">
        <f t="shared" si="213"/>
        <v>41067.53575231482</v>
      </c>
      <c r="M2290" t="b">
        <v>0</v>
      </c>
      <c r="N2290">
        <v>25</v>
      </c>
      <c r="O2290" t="b">
        <v>1</v>
      </c>
      <c r="P2290" t="s">
        <v>8276</v>
      </c>
      <c r="Q2290">
        <f t="shared" si="210"/>
        <v>100</v>
      </c>
      <c r="R2290">
        <f t="shared" si="211"/>
        <v>40.04</v>
      </c>
      <c r="S2290" t="str">
        <f t="shared" si="214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212"/>
        <v>41614.681944444448</v>
      </c>
      <c r="K2291">
        <v>1382659060</v>
      </c>
      <c r="L2291" s="9">
        <f t="shared" si="213"/>
        <v>41571.706712962965</v>
      </c>
      <c r="M2291" t="b">
        <v>0</v>
      </c>
      <c r="N2291">
        <v>25</v>
      </c>
      <c r="O2291" t="b">
        <v>1</v>
      </c>
      <c r="P2291" t="s">
        <v>8276</v>
      </c>
      <c r="Q2291">
        <f t="shared" si="210"/>
        <v>107</v>
      </c>
      <c r="R2291">
        <f t="shared" si="211"/>
        <v>64.44</v>
      </c>
      <c r="S2291" t="str">
        <f t="shared" si="214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212"/>
        <v>40148.416666666672</v>
      </c>
      <c r="K2292">
        <v>1252908330</v>
      </c>
      <c r="L2292" s="9">
        <f t="shared" si="213"/>
        <v>40069.962152777778</v>
      </c>
      <c r="M2292" t="b">
        <v>0</v>
      </c>
      <c r="N2292">
        <v>29</v>
      </c>
      <c r="O2292" t="b">
        <v>1</v>
      </c>
      <c r="P2292" t="s">
        <v>8276</v>
      </c>
      <c r="Q2292">
        <f t="shared" si="210"/>
        <v>104</v>
      </c>
      <c r="R2292">
        <f t="shared" si="211"/>
        <v>53.83</v>
      </c>
      <c r="S2292" t="str">
        <f t="shared" si="214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212"/>
        <v>41021.875</v>
      </c>
      <c r="K2293">
        <v>1332199618</v>
      </c>
      <c r="L2293" s="9">
        <f t="shared" si="213"/>
        <v>40987.685393518521</v>
      </c>
      <c r="M2293" t="b">
        <v>0</v>
      </c>
      <c r="N2293">
        <v>43</v>
      </c>
      <c r="O2293" t="b">
        <v>1</v>
      </c>
      <c r="P2293" t="s">
        <v>8276</v>
      </c>
      <c r="Q2293">
        <f t="shared" si="210"/>
        <v>173</v>
      </c>
      <c r="R2293">
        <f t="shared" si="211"/>
        <v>100.47</v>
      </c>
      <c r="S2293" t="str">
        <f t="shared" si="214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212"/>
        <v>41017.405972222223</v>
      </c>
      <c r="K2294">
        <v>1332175476</v>
      </c>
      <c r="L2294" s="9">
        <f t="shared" si="213"/>
        <v>40987.405972222223</v>
      </c>
      <c r="M2294" t="b">
        <v>0</v>
      </c>
      <c r="N2294">
        <v>46</v>
      </c>
      <c r="O2294" t="b">
        <v>1</v>
      </c>
      <c r="P2294" t="s">
        <v>8276</v>
      </c>
      <c r="Q2294">
        <f t="shared" si="210"/>
        <v>107</v>
      </c>
      <c r="R2294">
        <f t="shared" si="211"/>
        <v>46.63</v>
      </c>
      <c r="S2294" t="str">
        <f t="shared" si="214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212"/>
        <v>41176.874305555561</v>
      </c>
      <c r="K2295">
        <v>1346345999</v>
      </c>
      <c r="L2295" s="9">
        <f t="shared" si="213"/>
        <v>41151.416655092595</v>
      </c>
      <c r="M2295" t="b">
        <v>0</v>
      </c>
      <c r="N2295">
        <v>27</v>
      </c>
      <c r="O2295" t="b">
        <v>1</v>
      </c>
      <c r="P2295" t="s">
        <v>8276</v>
      </c>
      <c r="Q2295">
        <f t="shared" si="210"/>
        <v>108</v>
      </c>
      <c r="R2295">
        <f t="shared" si="211"/>
        <v>34.07</v>
      </c>
      <c r="S2295" t="str">
        <f t="shared" si="214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212"/>
        <v>41294.431481481486</v>
      </c>
      <c r="K2296">
        <v>1356110480</v>
      </c>
      <c r="L2296" s="9">
        <f t="shared" si="213"/>
        <v>41264.431481481486</v>
      </c>
      <c r="M2296" t="b">
        <v>0</v>
      </c>
      <c r="N2296">
        <v>112</v>
      </c>
      <c r="O2296" t="b">
        <v>1</v>
      </c>
      <c r="P2296" t="s">
        <v>8276</v>
      </c>
      <c r="Q2296">
        <f t="shared" si="210"/>
        <v>146</v>
      </c>
      <c r="R2296">
        <f t="shared" si="211"/>
        <v>65.209999999999994</v>
      </c>
      <c r="S2296" t="str">
        <f t="shared" si="214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212"/>
        <v>41300.662685185183</v>
      </c>
      <c r="K2297">
        <v>1356648856</v>
      </c>
      <c r="L2297" s="9">
        <f t="shared" si="213"/>
        <v>41270.662685185183</v>
      </c>
      <c r="M2297" t="b">
        <v>0</v>
      </c>
      <c r="N2297">
        <v>34</v>
      </c>
      <c r="O2297" t="b">
        <v>1</v>
      </c>
      <c r="P2297" t="s">
        <v>8276</v>
      </c>
      <c r="Q2297">
        <f t="shared" si="210"/>
        <v>125</v>
      </c>
      <c r="R2297">
        <f t="shared" si="211"/>
        <v>44.21</v>
      </c>
      <c r="S2297" t="str">
        <f t="shared" si="214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212"/>
        <v>40962.440115740741</v>
      </c>
      <c r="K2298">
        <v>1326994426</v>
      </c>
      <c r="L2298" s="9">
        <f t="shared" si="213"/>
        <v>40927.440115740741</v>
      </c>
      <c r="M2298" t="b">
        <v>0</v>
      </c>
      <c r="N2298">
        <v>145</v>
      </c>
      <c r="O2298" t="b">
        <v>1</v>
      </c>
      <c r="P2298" t="s">
        <v>8276</v>
      </c>
      <c r="Q2298">
        <f t="shared" si="210"/>
        <v>149</v>
      </c>
      <c r="R2298">
        <f t="shared" si="211"/>
        <v>71.97</v>
      </c>
      <c r="S2298" t="str">
        <f t="shared" si="214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212"/>
        <v>40981.874305555561</v>
      </c>
      <c r="K2299">
        <v>1328749249</v>
      </c>
      <c r="L2299" s="9">
        <f t="shared" si="213"/>
        <v>40947.750567129631</v>
      </c>
      <c r="M2299" t="b">
        <v>0</v>
      </c>
      <c r="N2299">
        <v>19</v>
      </c>
      <c r="O2299" t="b">
        <v>1</v>
      </c>
      <c r="P2299" t="s">
        <v>8276</v>
      </c>
      <c r="Q2299">
        <f t="shared" si="210"/>
        <v>101</v>
      </c>
      <c r="R2299">
        <f t="shared" si="211"/>
        <v>52.95</v>
      </c>
      <c r="S2299" t="str">
        <f t="shared" si="214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212"/>
        <v>41724.507326388892</v>
      </c>
      <c r="K2300">
        <v>1393272633</v>
      </c>
      <c r="L2300" s="9">
        <f t="shared" si="213"/>
        <v>41694.548993055556</v>
      </c>
      <c r="M2300" t="b">
        <v>0</v>
      </c>
      <c r="N2300">
        <v>288</v>
      </c>
      <c r="O2300" t="b">
        <v>1</v>
      </c>
      <c r="P2300" t="s">
        <v>8276</v>
      </c>
      <c r="Q2300">
        <f t="shared" si="210"/>
        <v>105</v>
      </c>
      <c r="R2300">
        <f t="shared" si="211"/>
        <v>109.45</v>
      </c>
      <c r="S2300" t="str">
        <f t="shared" si="214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212"/>
        <v>40579.740844907406</v>
      </c>
      <c r="K2301">
        <v>1295657209</v>
      </c>
      <c r="L2301" s="9">
        <f t="shared" si="213"/>
        <v>40564.740844907406</v>
      </c>
      <c r="M2301" t="b">
        <v>0</v>
      </c>
      <c r="N2301">
        <v>14</v>
      </c>
      <c r="O2301" t="b">
        <v>1</v>
      </c>
      <c r="P2301" t="s">
        <v>8276</v>
      </c>
      <c r="Q2301">
        <f t="shared" si="210"/>
        <v>350</v>
      </c>
      <c r="R2301">
        <f t="shared" si="211"/>
        <v>75.040000000000006</v>
      </c>
      <c r="S2301" t="str">
        <f t="shared" si="214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212"/>
        <v>41088.435370370375</v>
      </c>
      <c r="K2302">
        <v>1339694816</v>
      </c>
      <c r="L2302" s="9">
        <f t="shared" si="213"/>
        <v>41074.435370370375</v>
      </c>
      <c r="M2302" t="b">
        <v>0</v>
      </c>
      <c r="N2302">
        <v>7</v>
      </c>
      <c r="O2302" t="b">
        <v>1</v>
      </c>
      <c r="P2302" t="s">
        <v>8276</v>
      </c>
      <c r="Q2302">
        <f t="shared" si="210"/>
        <v>101</v>
      </c>
      <c r="R2302">
        <f t="shared" si="211"/>
        <v>115.71</v>
      </c>
      <c r="S2302" t="str">
        <f t="shared" si="214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212"/>
        <v>41445.85527777778</v>
      </c>
      <c r="K2303">
        <v>1369193496</v>
      </c>
      <c r="L2303" s="9">
        <f t="shared" si="213"/>
        <v>41415.85527777778</v>
      </c>
      <c r="M2303" t="b">
        <v>1</v>
      </c>
      <c r="N2303">
        <v>211</v>
      </c>
      <c r="O2303" t="b">
        <v>1</v>
      </c>
      <c r="P2303" t="s">
        <v>8279</v>
      </c>
      <c r="Q2303">
        <f t="shared" si="210"/>
        <v>134</v>
      </c>
      <c r="R2303">
        <f t="shared" si="211"/>
        <v>31.66</v>
      </c>
      <c r="S2303" t="str">
        <f t="shared" si="214"/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212"/>
        <v>41639</v>
      </c>
      <c r="K2304">
        <v>1385585434</v>
      </c>
      <c r="L2304" s="9">
        <f t="shared" si="213"/>
        <v>41605.576782407406</v>
      </c>
      <c r="M2304" t="b">
        <v>1</v>
      </c>
      <c r="N2304">
        <v>85</v>
      </c>
      <c r="O2304" t="b">
        <v>1</v>
      </c>
      <c r="P2304" t="s">
        <v>8279</v>
      </c>
      <c r="Q2304">
        <f t="shared" si="210"/>
        <v>171</v>
      </c>
      <c r="R2304">
        <f t="shared" si="211"/>
        <v>46.18</v>
      </c>
      <c r="S2304" t="str">
        <f t="shared" si="214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212"/>
        <v>40889.861064814817</v>
      </c>
      <c r="K2305">
        <v>1320287996</v>
      </c>
      <c r="L2305" s="9">
        <f t="shared" si="213"/>
        <v>40849.819398148153</v>
      </c>
      <c r="M2305" t="b">
        <v>1</v>
      </c>
      <c r="N2305">
        <v>103</v>
      </c>
      <c r="O2305" t="b">
        <v>1</v>
      </c>
      <c r="P2305" t="s">
        <v>8279</v>
      </c>
      <c r="Q2305">
        <f t="shared" si="210"/>
        <v>109</v>
      </c>
      <c r="R2305">
        <f t="shared" si="211"/>
        <v>68.48</v>
      </c>
      <c r="S2305" t="str">
        <f t="shared" si="214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212"/>
        <v>40543.915972222225</v>
      </c>
      <c r="K2306">
        <v>1290281691</v>
      </c>
      <c r="L2306" s="9">
        <f t="shared" si="213"/>
        <v>40502.524201388893</v>
      </c>
      <c r="M2306" t="b">
        <v>1</v>
      </c>
      <c r="N2306">
        <v>113</v>
      </c>
      <c r="O2306" t="b">
        <v>1</v>
      </c>
      <c r="P2306" t="s">
        <v>8279</v>
      </c>
      <c r="Q2306">
        <f t="shared" ref="Q2306:Q2369" si="216">ROUND((E2306/D2306*100),0)</f>
        <v>101</v>
      </c>
      <c r="R2306">
        <f t="shared" ref="R2306:R2369" si="217">ROUND(E2306/N2306,2)</f>
        <v>53.47</v>
      </c>
      <c r="S2306" t="str">
        <f t="shared" si="214"/>
        <v>music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218">(((I2307/60)/60)/24)+DATE(1970,1,1)+(-7/24)</f>
        <v>41859.458333333336</v>
      </c>
      <c r="K2307">
        <v>1405356072</v>
      </c>
      <c r="L2307" s="9">
        <f t="shared" ref="L2307:L2370" si="219">(((K2307/60)/60)/24)+DATE(1970,1,1)+(-7/24)</f>
        <v>41834.403611111113</v>
      </c>
      <c r="M2307" t="b">
        <v>1</v>
      </c>
      <c r="N2307">
        <v>167</v>
      </c>
      <c r="O2307" t="b">
        <v>1</v>
      </c>
      <c r="P2307" t="s">
        <v>8279</v>
      </c>
      <c r="Q2307">
        <f t="shared" si="216"/>
        <v>101</v>
      </c>
      <c r="R2307">
        <f t="shared" si="217"/>
        <v>109.11</v>
      </c>
      <c r="S2307" t="str">
        <f t="shared" ref="S2307:S2370" si="220">LEFT(P2307,SEARCH("/",P2307,1)-1)</f>
        <v>music</v>
      </c>
      <c r="T2307" t="str">
        <f t="shared" ref="T2307:T2370" si="221">RIGHT(P2307,LEN(P2307)-SEARCH("/",P2307,1))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218"/>
        <v>40977.876493055555</v>
      </c>
      <c r="K2308">
        <v>1328760129</v>
      </c>
      <c r="L2308" s="9">
        <f t="shared" si="219"/>
        <v>40947.876493055555</v>
      </c>
      <c r="M2308" t="b">
        <v>1</v>
      </c>
      <c r="N2308">
        <v>73</v>
      </c>
      <c r="O2308" t="b">
        <v>1</v>
      </c>
      <c r="P2308" t="s">
        <v>8279</v>
      </c>
      <c r="Q2308">
        <f t="shared" si="216"/>
        <v>107</v>
      </c>
      <c r="R2308">
        <f t="shared" si="217"/>
        <v>51.19</v>
      </c>
      <c r="S2308" t="str">
        <f t="shared" si="220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218"/>
        <v>41034.510740740741</v>
      </c>
      <c r="K2309">
        <v>1333653333</v>
      </c>
      <c r="L2309" s="9">
        <f t="shared" si="219"/>
        <v>41004.510798611111</v>
      </c>
      <c r="M2309" t="b">
        <v>1</v>
      </c>
      <c r="N2309">
        <v>75</v>
      </c>
      <c r="O2309" t="b">
        <v>1</v>
      </c>
      <c r="P2309" t="s">
        <v>8279</v>
      </c>
      <c r="Q2309">
        <f t="shared" si="216"/>
        <v>107</v>
      </c>
      <c r="R2309">
        <f t="shared" si="217"/>
        <v>27.94</v>
      </c>
      <c r="S2309" t="str">
        <f t="shared" si="220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218"/>
        <v>41879.75</v>
      </c>
      <c r="K2310">
        <v>1406847996</v>
      </c>
      <c r="L2310" s="9">
        <f t="shared" si="219"/>
        <v>41851.671250000007</v>
      </c>
      <c r="M2310" t="b">
        <v>1</v>
      </c>
      <c r="N2310">
        <v>614</v>
      </c>
      <c r="O2310" t="b">
        <v>1</v>
      </c>
      <c r="P2310" t="s">
        <v>8279</v>
      </c>
      <c r="Q2310">
        <f t="shared" si="216"/>
        <v>101</v>
      </c>
      <c r="R2310">
        <f t="shared" si="217"/>
        <v>82.5</v>
      </c>
      <c r="S2310" t="str">
        <f t="shared" si="220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218"/>
        <v>41342.696030092593</v>
      </c>
      <c r="K2311">
        <v>1359848537</v>
      </c>
      <c r="L2311" s="9">
        <f t="shared" si="219"/>
        <v>41307.696030092593</v>
      </c>
      <c r="M2311" t="b">
        <v>1</v>
      </c>
      <c r="N2311">
        <v>107</v>
      </c>
      <c r="O2311" t="b">
        <v>1</v>
      </c>
      <c r="P2311" t="s">
        <v>8279</v>
      </c>
      <c r="Q2311">
        <f t="shared" si="216"/>
        <v>107</v>
      </c>
      <c r="R2311">
        <f t="shared" si="217"/>
        <v>59.82</v>
      </c>
      <c r="S2311" t="str">
        <f t="shared" si="220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218"/>
        <v>41354.460821759261</v>
      </c>
      <c r="K2312">
        <v>1361300615</v>
      </c>
      <c r="L2312" s="9">
        <f t="shared" si="219"/>
        <v>41324.502488425926</v>
      </c>
      <c r="M2312" t="b">
        <v>1</v>
      </c>
      <c r="N2312">
        <v>1224</v>
      </c>
      <c r="O2312" t="b">
        <v>1</v>
      </c>
      <c r="P2312" t="s">
        <v>8279</v>
      </c>
      <c r="Q2312">
        <f t="shared" si="216"/>
        <v>429</v>
      </c>
      <c r="R2312">
        <f t="shared" si="217"/>
        <v>64.819999999999993</v>
      </c>
      <c r="S2312" t="str">
        <f t="shared" si="220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218"/>
        <v>41765.712835648148</v>
      </c>
      <c r="K2313">
        <v>1396829189</v>
      </c>
      <c r="L2313" s="9">
        <f t="shared" si="219"/>
        <v>41735.712835648148</v>
      </c>
      <c r="M2313" t="b">
        <v>1</v>
      </c>
      <c r="N2313">
        <v>104</v>
      </c>
      <c r="O2313" t="b">
        <v>1</v>
      </c>
      <c r="P2313" t="s">
        <v>8279</v>
      </c>
      <c r="Q2313">
        <f t="shared" si="216"/>
        <v>104</v>
      </c>
      <c r="R2313">
        <f t="shared" si="217"/>
        <v>90.1</v>
      </c>
      <c r="S2313" t="str">
        <f t="shared" si="220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218"/>
        <v>41747.666666666672</v>
      </c>
      <c r="K2314">
        <v>1395155478</v>
      </c>
      <c r="L2314" s="9">
        <f t="shared" si="219"/>
        <v>41716.341180555559</v>
      </c>
      <c r="M2314" t="b">
        <v>1</v>
      </c>
      <c r="N2314">
        <v>79</v>
      </c>
      <c r="O2314" t="b">
        <v>1</v>
      </c>
      <c r="P2314" t="s">
        <v>8279</v>
      </c>
      <c r="Q2314">
        <f t="shared" si="216"/>
        <v>108</v>
      </c>
      <c r="R2314">
        <f t="shared" si="217"/>
        <v>40.96</v>
      </c>
      <c r="S2314" t="str">
        <f t="shared" si="220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218"/>
        <v>41032.666967592595</v>
      </c>
      <c r="K2315">
        <v>1333494026</v>
      </c>
      <c r="L2315" s="9">
        <f t="shared" si="219"/>
        <v>41002.666967592595</v>
      </c>
      <c r="M2315" t="b">
        <v>1</v>
      </c>
      <c r="N2315">
        <v>157</v>
      </c>
      <c r="O2315" t="b">
        <v>1</v>
      </c>
      <c r="P2315" t="s">
        <v>8279</v>
      </c>
      <c r="Q2315">
        <f t="shared" si="216"/>
        <v>176</v>
      </c>
      <c r="R2315">
        <f t="shared" si="217"/>
        <v>56</v>
      </c>
      <c r="S2315" t="str">
        <f t="shared" si="220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218"/>
        <v>41067.259918981486</v>
      </c>
      <c r="K2316">
        <v>1336482857</v>
      </c>
      <c r="L2316" s="9">
        <f t="shared" si="219"/>
        <v>41037.259918981486</v>
      </c>
      <c r="M2316" t="b">
        <v>1</v>
      </c>
      <c r="N2316">
        <v>50</v>
      </c>
      <c r="O2316" t="b">
        <v>1</v>
      </c>
      <c r="P2316" t="s">
        <v>8279</v>
      </c>
      <c r="Q2316">
        <f t="shared" si="216"/>
        <v>157</v>
      </c>
      <c r="R2316">
        <f t="shared" si="217"/>
        <v>37.67</v>
      </c>
      <c r="S2316" t="str">
        <f t="shared" si="220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218"/>
        <v>41034.434525462966</v>
      </c>
      <c r="K2317">
        <v>1333646743</v>
      </c>
      <c r="L2317" s="9">
        <f t="shared" si="219"/>
        <v>41004.434525462966</v>
      </c>
      <c r="M2317" t="b">
        <v>1</v>
      </c>
      <c r="N2317">
        <v>64</v>
      </c>
      <c r="O2317" t="b">
        <v>1</v>
      </c>
      <c r="P2317" t="s">
        <v>8279</v>
      </c>
      <c r="Q2317">
        <f t="shared" si="216"/>
        <v>103</v>
      </c>
      <c r="R2317">
        <f t="shared" si="217"/>
        <v>40.08</v>
      </c>
      <c r="S2317" t="str">
        <f t="shared" si="220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218"/>
        <v>40156.475000000006</v>
      </c>
      <c r="K2318">
        <v>1253726650</v>
      </c>
      <c r="L2318" s="9">
        <f t="shared" si="219"/>
        <v>40079.43344907408</v>
      </c>
      <c r="M2318" t="b">
        <v>1</v>
      </c>
      <c r="N2318">
        <v>200</v>
      </c>
      <c r="O2318" t="b">
        <v>1</v>
      </c>
      <c r="P2318" t="s">
        <v>8279</v>
      </c>
      <c r="Q2318">
        <f t="shared" si="216"/>
        <v>104</v>
      </c>
      <c r="R2318">
        <f t="shared" si="217"/>
        <v>78.03</v>
      </c>
      <c r="S2318" t="str">
        <f t="shared" si="220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218"/>
        <v>40223.916666666672</v>
      </c>
      <c r="K2319">
        <v>1263474049</v>
      </c>
      <c r="L2319" s="9">
        <f t="shared" si="219"/>
        <v>40192.250567129631</v>
      </c>
      <c r="M2319" t="b">
        <v>1</v>
      </c>
      <c r="N2319">
        <v>22</v>
      </c>
      <c r="O2319" t="b">
        <v>1</v>
      </c>
      <c r="P2319" t="s">
        <v>8279</v>
      </c>
      <c r="Q2319">
        <f t="shared" si="216"/>
        <v>104</v>
      </c>
      <c r="R2319">
        <f t="shared" si="217"/>
        <v>18.91</v>
      </c>
      <c r="S2319" t="str">
        <f t="shared" si="220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218"/>
        <v>40081.874305555561</v>
      </c>
      <c r="K2320">
        <v>1251214014</v>
      </c>
      <c r="L2320" s="9">
        <f t="shared" si="219"/>
        <v>40050.352013888893</v>
      </c>
      <c r="M2320" t="b">
        <v>1</v>
      </c>
      <c r="N2320">
        <v>163</v>
      </c>
      <c r="O2320" t="b">
        <v>1</v>
      </c>
      <c r="P2320" t="s">
        <v>8279</v>
      </c>
      <c r="Q2320">
        <f t="shared" si="216"/>
        <v>121</v>
      </c>
      <c r="R2320">
        <f t="shared" si="217"/>
        <v>37.130000000000003</v>
      </c>
      <c r="S2320" t="str">
        <f t="shared" si="220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218"/>
        <v>41622.790335648147</v>
      </c>
      <c r="K2321">
        <v>1384480685</v>
      </c>
      <c r="L2321" s="9">
        <f t="shared" si="219"/>
        <v>41592.790335648147</v>
      </c>
      <c r="M2321" t="b">
        <v>1</v>
      </c>
      <c r="N2321">
        <v>77</v>
      </c>
      <c r="O2321" t="b">
        <v>1</v>
      </c>
      <c r="P2321" t="s">
        <v>8279</v>
      </c>
      <c r="Q2321">
        <f t="shared" si="216"/>
        <v>108</v>
      </c>
      <c r="R2321">
        <f t="shared" si="217"/>
        <v>41.96</v>
      </c>
      <c r="S2321" t="str">
        <f t="shared" si="220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218"/>
        <v>41731.483796296299</v>
      </c>
      <c r="K2322">
        <v>1393443400</v>
      </c>
      <c r="L2322" s="9">
        <f t="shared" si="219"/>
        <v>41696.525462962964</v>
      </c>
      <c r="M2322" t="b">
        <v>1</v>
      </c>
      <c r="N2322">
        <v>89</v>
      </c>
      <c r="O2322" t="b">
        <v>1</v>
      </c>
      <c r="P2322" t="s">
        <v>8279</v>
      </c>
      <c r="Q2322">
        <f t="shared" si="216"/>
        <v>109</v>
      </c>
      <c r="R2322">
        <f t="shared" si="217"/>
        <v>61.04</v>
      </c>
      <c r="S2322" t="str">
        <f t="shared" si="220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218"/>
        <v>42828.927094907405</v>
      </c>
      <c r="K2323">
        <v>1488694501</v>
      </c>
      <c r="L2323" s="9">
        <f t="shared" si="219"/>
        <v>42798.968761574077</v>
      </c>
      <c r="M2323" t="b">
        <v>0</v>
      </c>
      <c r="N2323">
        <v>64</v>
      </c>
      <c r="O2323" t="b">
        <v>0</v>
      </c>
      <c r="P2323" t="s">
        <v>8298</v>
      </c>
      <c r="Q2323">
        <f t="shared" si="216"/>
        <v>39</v>
      </c>
      <c r="R2323">
        <f t="shared" si="217"/>
        <v>64.53</v>
      </c>
      <c r="S2323" t="str">
        <f t="shared" si="220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218"/>
        <v>42834.562141203707</v>
      </c>
      <c r="K2324">
        <v>1489181369</v>
      </c>
      <c r="L2324" s="9">
        <f t="shared" si="219"/>
        <v>42804.603807870379</v>
      </c>
      <c r="M2324" t="b">
        <v>0</v>
      </c>
      <c r="N2324">
        <v>4</v>
      </c>
      <c r="O2324" t="b">
        <v>0</v>
      </c>
      <c r="P2324" t="s">
        <v>8298</v>
      </c>
      <c r="Q2324">
        <f t="shared" si="216"/>
        <v>3</v>
      </c>
      <c r="R2324">
        <f t="shared" si="217"/>
        <v>21.25</v>
      </c>
      <c r="S2324" t="str">
        <f t="shared" si="220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218"/>
        <v>42814.463506944441</v>
      </c>
      <c r="K2325">
        <v>1489428447</v>
      </c>
      <c r="L2325" s="9">
        <f t="shared" si="219"/>
        <v>42807.463506944441</v>
      </c>
      <c r="M2325" t="b">
        <v>0</v>
      </c>
      <c r="N2325">
        <v>4</v>
      </c>
      <c r="O2325" t="b">
        <v>0</v>
      </c>
      <c r="P2325" t="s">
        <v>8298</v>
      </c>
      <c r="Q2325">
        <f t="shared" si="216"/>
        <v>48</v>
      </c>
      <c r="R2325">
        <f t="shared" si="217"/>
        <v>30</v>
      </c>
      <c r="S2325" t="str">
        <f t="shared" si="220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218"/>
        <v>42820.55190972222</v>
      </c>
      <c r="K2326">
        <v>1487970885</v>
      </c>
      <c r="L2326" s="9">
        <f t="shared" si="219"/>
        <v>42790.593576388892</v>
      </c>
      <c r="M2326" t="b">
        <v>0</v>
      </c>
      <c r="N2326">
        <v>61</v>
      </c>
      <c r="O2326" t="b">
        <v>0</v>
      </c>
      <c r="P2326" t="s">
        <v>8298</v>
      </c>
      <c r="Q2326">
        <f t="shared" si="216"/>
        <v>21</v>
      </c>
      <c r="R2326">
        <f t="shared" si="217"/>
        <v>25.49</v>
      </c>
      <c r="S2326" t="str">
        <f t="shared" si="220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218"/>
        <v>42823.689016203709</v>
      </c>
      <c r="K2327">
        <v>1488241931</v>
      </c>
      <c r="L2327" s="9">
        <f t="shared" si="219"/>
        <v>42793.730682870373</v>
      </c>
      <c r="M2327" t="b">
        <v>0</v>
      </c>
      <c r="N2327">
        <v>7</v>
      </c>
      <c r="O2327" t="b">
        <v>0</v>
      </c>
      <c r="P2327" t="s">
        <v>8298</v>
      </c>
      <c r="Q2327">
        <f t="shared" si="216"/>
        <v>8</v>
      </c>
      <c r="R2327">
        <f t="shared" si="217"/>
        <v>11.43</v>
      </c>
      <c r="S2327" t="str">
        <f t="shared" si="220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218"/>
        <v>42855.416666666664</v>
      </c>
      <c r="K2328">
        <v>1489106948</v>
      </c>
      <c r="L2328" s="9">
        <f t="shared" si="219"/>
        <v>42803.742453703708</v>
      </c>
      <c r="M2328" t="b">
        <v>0</v>
      </c>
      <c r="N2328">
        <v>1</v>
      </c>
      <c r="O2328" t="b">
        <v>0</v>
      </c>
      <c r="P2328" t="s">
        <v>8298</v>
      </c>
      <c r="Q2328">
        <f t="shared" si="216"/>
        <v>1</v>
      </c>
      <c r="R2328">
        <f t="shared" si="217"/>
        <v>108</v>
      </c>
      <c r="S2328" t="str">
        <f t="shared" si="220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218"/>
        <v>41877.625462962969</v>
      </c>
      <c r="K2329">
        <v>1406066440</v>
      </c>
      <c r="L2329" s="9">
        <f t="shared" si="219"/>
        <v>41842.625462962969</v>
      </c>
      <c r="M2329" t="b">
        <v>1</v>
      </c>
      <c r="N2329">
        <v>3355</v>
      </c>
      <c r="O2329" t="b">
        <v>1</v>
      </c>
      <c r="P2329" t="s">
        <v>8298</v>
      </c>
      <c r="Q2329">
        <f t="shared" si="216"/>
        <v>526</v>
      </c>
      <c r="R2329">
        <f t="shared" si="217"/>
        <v>54.88</v>
      </c>
      <c r="S2329" t="str">
        <f t="shared" si="220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218"/>
        <v>42169.490011574082</v>
      </c>
      <c r="K2330">
        <v>1431715537</v>
      </c>
      <c r="L2330" s="9">
        <f t="shared" si="219"/>
        <v>42139.490011574082</v>
      </c>
      <c r="M2330" t="b">
        <v>1</v>
      </c>
      <c r="N2330">
        <v>537</v>
      </c>
      <c r="O2330" t="b">
        <v>1</v>
      </c>
      <c r="P2330" t="s">
        <v>8298</v>
      </c>
      <c r="Q2330">
        <f t="shared" si="216"/>
        <v>254</v>
      </c>
      <c r="R2330">
        <f t="shared" si="217"/>
        <v>47.38</v>
      </c>
      <c r="S2330" t="str">
        <f t="shared" si="220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218"/>
        <v>41837.332708333335</v>
      </c>
      <c r="K2331">
        <v>1403017146</v>
      </c>
      <c r="L2331" s="9">
        <f t="shared" si="219"/>
        <v>41807.332708333335</v>
      </c>
      <c r="M2331" t="b">
        <v>1</v>
      </c>
      <c r="N2331">
        <v>125</v>
      </c>
      <c r="O2331" t="b">
        <v>1</v>
      </c>
      <c r="P2331" t="s">
        <v>8298</v>
      </c>
      <c r="Q2331">
        <f t="shared" si="216"/>
        <v>106</v>
      </c>
      <c r="R2331">
        <f t="shared" si="217"/>
        <v>211.84</v>
      </c>
      <c r="S2331" t="str">
        <f t="shared" si="220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218"/>
        <v>42362.708333333336</v>
      </c>
      <c r="K2332">
        <v>1448400943</v>
      </c>
      <c r="L2332" s="9">
        <f t="shared" si="219"/>
        <v>42332.608136574076</v>
      </c>
      <c r="M2332" t="b">
        <v>1</v>
      </c>
      <c r="N2332">
        <v>163</v>
      </c>
      <c r="O2332" t="b">
        <v>1</v>
      </c>
      <c r="P2332" t="s">
        <v>8298</v>
      </c>
      <c r="Q2332">
        <f t="shared" si="216"/>
        <v>102</v>
      </c>
      <c r="R2332">
        <f t="shared" si="217"/>
        <v>219.93</v>
      </c>
      <c r="S2332" t="str">
        <f t="shared" si="220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218"/>
        <v>41868.714004629634</v>
      </c>
      <c r="K2333">
        <v>1405728490</v>
      </c>
      <c r="L2333" s="9">
        <f t="shared" si="219"/>
        <v>41838.714004629634</v>
      </c>
      <c r="M2333" t="b">
        <v>1</v>
      </c>
      <c r="N2333">
        <v>283</v>
      </c>
      <c r="O2333" t="b">
        <v>1</v>
      </c>
      <c r="P2333" t="s">
        <v>8298</v>
      </c>
      <c r="Q2333">
        <f t="shared" si="216"/>
        <v>144</v>
      </c>
      <c r="R2333">
        <f t="shared" si="217"/>
        <v>40.799999999999997</v>
      </c>
      <c r="S2333" t="str">
        <f t="shared" si="220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218"/>
        <v>42041.336469907408</v>
      </c>
      <c r="K2334">
        <v>1420643071</v>
      </c>
      <c r="L2334" s="9">
        <f t="shared" si="219"/>
        <v>42011.336469907408</v>
      </c>
      <c r="M2334" t="b">
        <v>1</v>
      </c>
      <c r="N2334">
        <v>352</v>
      </c>
      <c r="O2334" t="b">
        <v>1</v>
      </c>
      <c r="P2334" t="s">
        <v>8298</v>
      </c>
      <c r="Q2334">
        <f t="shared" si="216"/>
        <v>106</v>
      </c>
      <c r="R2334">
        <f t="shared" si="217"/>
        <v>75.5</v>
      </c>
      <c r="S2334" t="str">
        <f t="shared" si="220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218"/>
        <v>41788.451388888891</v>
      </c>
      <c r="K2335">
        <v>1399563390</v>
      </c>
      <c r="L2335" s="9">
        <f t="shared" si="219"/>
        <v>41767.358680555561</v>
      </c>
      <c r="M2335" t="b">
        <v>1</v>
      </c>
      <c r="N2335">
        <v>94</v>
      </c>
      <c r="O2335" t="b">
        <v>1</v>
      </c>
      <c r="P2335" t="s">
        <v>8298</v>
      </c>
      <c r="Q2335">
        <f t="shared" si="216"/>
        <v>212</v>
      </c>
      <c r="R2335">
        <f t="shared" si="217"/>
        <v>13.54</v>
      </c>
      <c r="S2335" t="str">
        <f t="shared" si="220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218"/>
        <v>41948.44027777778</v>
      </c>
      <c r="K2336">
        <v>1412611498</v>
      </c>
      <c r="L2336" s="9">
        <f t="shared" si="219"/>
        <v>41918.378449074073</v>
      </c>
      <c r="M2336" t="b">
        <v>1</v>
      </c>
      <c r="N2336">
        <v>67</v>
      </c>
      <c r="O2336" t="b">
        <v>1</v>
      </c>
      <c r="P2336" t="s">
        <v>8298</v>
      </c>
      <c r="Q2336">
        <f t="shared" si="216"/>
        <v>102</v>
      </c>
      <c r="R2336">
        <f t="shared" si="217"/>
        <v>60.87</v>
      </c>
      <c r="S2336" t="str">
        <f t="shared" si="220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218"/>
        <v>41801.280590277784</v>
      </c>
      <c r="K2337">
        <v>1399902243</v>
      </c>
      <c r="L2337" s="9">
        <f t="shared" si="219"/>
        <v>41771.280590277784</v>
      </c>
      <c r="M2337" t="b">
        <v>1</v>
      </c>
      <c r="N2337">
        <v>221</v>
      </c>
      <c r="O2337" t="b">
        <v>1</v>
      </c>
      <c r="P2337" t="s">
        <v>8298</v>
      </c>
      <c r="Q2337">
        <f t="shared" si="216"/>
        <v>102</v>
      </c>
      <c r="R2337">
        <f t="shared" si="217"/>
        <v>115.69</v>
      </c>
      <c r="S2337" t="str">
        <f t="shared" si="220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218"/>
        <v>41706.633043981485</v>
      </c>
      <c r="K2338">
        <v>1390860695</v>
      </c>
      <c r="L2338" s="9">
        <f t="shared" si="219"/>
        <v>41666.633043981485</v>
      </c>
      <c r="M2338" t="b">
        <v>1</v>
      </c>
      <c r="N2338">
        <v>2165</v>
      </c>
      <c r="O2338" t="b">
        <v>1</v>
      </c>
      <c r="P2338" t="s">
        <v>8298</v>
      </c>
      <c r="Q2338">
        <f t="shared" si="216"/>
        <v>521</v>
      </c>
      <c r="R2338">
        <f t="shared" si="217"/>
        <v>48.1</v>
      </c>
      <c r="S2338" t="str">
        <f t="shared" si="220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218"/>
        <v>41816.34887731482</v>
      </c>
      <c r="K2339">
        <v>1401204143</v>
      </c>
      <c r="L2339" s="9">
        <f t="shared" si="219"/>
        <v>41786.34887731482</v>
      </c>
      <c r="M2339" t="b">
        <v>1</v>
      </c>
      <c r="N2339">
        <v>179</v>
      </c>
      <c r="O2339" t="b">
        <v>1</v>
      </c>
      <c r="P2339" t="s">
        <v>8298</v>
      </c>
      <c r="Q2339">
        <f t="shared" si="216"/>
        <v>111</v>
      </c>
      <c r="R2339">
        <f t="shared" si="217"/>
        <v>74.180000000000007</v>
      </c>
      <c r="S2339" t="str">
        <f t="shared" si="220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218"/>
        <v>41819.605138888888</v>
      </c>
      <c r="K2340">
        <v>1401485484</v>
      </c>
      <c r="L2340" s="9">
        <f t="shared" si="219"/>
        <v>41789.605138888888</v>
      </c>
      <c r="M2340" t="b">
        <v>1</v>
      </c>
      <c r="N2340">
        <v>123</v>
      </c>
      <c r="O2340" t="b">
        <v>1</v>
      </c>
      <c r="P2340" t="s">
        <v>8298</v>
      </c>
      <c r="Q2340">
        <f t="shared" si="216"/>
        <v>101</v>
      </c>
      <c r="R2340">
        <f t="shared" si="217"/>
        <v>123.35</v>
      </c>
      <c r="S2340" t="str">
        <f t="shared" si="220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218"/>
        <v>42723.040972222225</v>
      </c>
      <c r="K2341">
        <v>1479496309</v>
      </c>
      <c r="L2341" s="9">
        <f t="shared" si="219"/>
        <v>42692.508206018516</v>
      </c>
      <c r="M2341" t="b">
        <v>1</v>
      </c>
      <c r="N2341">
        <v>1104</v>
      </c>
      <c r="O2341" t="b">
        <v>1</v>
      </c>
      <c r="P2341" t="s">
        <v>8298</v>
      </c>
      <c r="Q2341">
        <f t="shared" si="216"/>
        <v>294</v>
      </c>
      <c r="R2341">
        <f t="shared" si="217"/>
        <v>66.62</v>
      </c>
      <c r="S2341" t="str">
        <f t="shared" si="220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218"/>
        <v>42673.351134259261</v>
      </c>
      <c r="K2342">
        <v>1475249138</v>
      </c>
      <c r="L2342" s="9">
        <f t="shared" si="219"/>
        <v>42643.351134259261</v>
      </c>
      <c r="M2342" t="b">
        <v>1</v>
      </c>
      <c r="N2342">
        <v>403</v>
      </c>
      <c r="O2342" t="b">
        <v>1</v>
      </c>
      <c r="P2342" t="s">
        <v>8298</v>
      </c>
      <c r="Q2342">
        <f t="shared" si="216"/>
        <v>106</v>
      </c>
      <c r="R2342">
        <f t="shared" si="217"/>
        <v>104.99</v>
      </c>
      <c r="S2342" t="str">
        <f t="shared" si="220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218"/>
        <v>42197.522037037044</v>
      </c>
      <c r="K2343">
        <v>1434137504</v>
      </c>
      <c r="L2343" s="9">
        <f t="shared" si="219"/>
        <v>42167.522037037044</v>
      </c>
      <c r="M2343" t="b">
        <v>0</v>
      </c>
      <c r="N2343">
        <v>0</v>
      </c>
      <c r="O2343" t="b">
        <v>0</v>
      </c>
      <c r="P2343" t="s">
        <v>8272</v>
      </c>
      <c r="Q2343">
        <f t="shared" si="216"/>
        <v>0</v>
      </c>
      <c r="R2343" t="e">
        <f t="shared" si="217"/>
        <v>#DIV/0!</v>
      </c>
      <c r="S2343" t="str">
        <f t="shared" si="220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218"/>
        <v>41917.916666666672</v>
      </c>
      <c r="K2344">
        <v>1410799870</v>
      </c>
      <c r="L2344" s="9">
        <f t="shared" si="219"/>
        <v>41897.410532407412</v>
      </c>
      <c r="M2344" t="b">
        <v>0</v>
      </c>
      <c r="N2344">
        <v>0</v>
      </c>
      <c r="O2344" t="b">
        <v>0</v>
      </c>
      <c r="P2344" t="s">
        <v>8272</v>
      </c>
      <c r="Q2344">
        <f t="shared" si="216"/>
        <v>0</v>
      </c>
      <c r="R2344" t="e">
        <f t="shared" si="217"/>
        <v>#DIV/0!</v>
      </c>
      <c r="S2344" t="str">
        <f t="shared" si="220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218"/>
        <v>42377.532638888886</v>
      </c>
      <c r="K2345">
        <v>1447962505</v>
      </c>
      <c r="L2345" s="9">
        <f t="shared" si="219"/>
        <v>42327.533622685187</v>
      </c>
      <c r="M2345" t="b">
        <v>0</v>
      </c>
      <c r="N2345">
        <v>1</v>
      </c>
      <c r="O2345" t="b">
        <v>0</v>
      </c>
      <c r="P2345" t="s">
        <v>8272</v>
      </c>
      <c r="Q2345">
        <f t="shared" si="216"/>
        <v>3</v>
      </c>
      <c r="R2345">
        <f t="shared" si="217"/>
        <v>300</v>
      </c>
      <c r="S2345" t="str">
        <f t="shared" si="220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218"/>
        <v>42545.435983796298</v>
      </c>
      <c r="K2346">
        <v>1464197269</v>
      </c>
      <c r="L2346" s="9">
        <f t="shared" si="219"/>
        <v>42515.435983796298</v>
      </c>
      <c r="M2346" t="b">
        <v>0</v>
      </c>
      <c r="N2346">
        <v>1</v>
      </c>
      <c r="O2346" t="b">
        <v>0</v>
      </c>
      <c r="P2346" t="s">
        <v>8272</v>
      </c>
      <c r="Q2346">
        <f t="shared" si="216"/>
        <v>0</v>
      </c>
      <c r="R2346">
        <f t="shared" si="217"/>
        <v>1</v>
      </c>
      <c r="S2346" t="str">
        <f t="shared" si="220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218"/>
        <v>42094.693749999999</v>
      </c>
      <c r="K2347">
        <v>1424822556</v>
      </c>
      <c r="L2347" s="9">
        <f t="shared" si="219"/>
        <v>42059.710138888891</v>
      </c>
      <c r="M2347" t="b">
        <v>0</v>
      </c>
      <c r="N2347">
        <v>0</v>
      </c>
      <c r="O2347" t="b">
        <v>0</v>
      </c>
      <c r="P2347" t="s">
        <v>8272</v>
      </c>
      <c r="Q2347">
        <f t="shared" si="216"/>
        <v>0</v>
      </c>
      <c r="R2347" t="e">
        <f t="shared" si="217"/>
        <v>#DIV/0!</v>
      </c>
      <c r="S2347" t="str">
        <f t="shared" si="220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218"/>
        <v>42660.507303240745</v>
      </c>
      <c r="K2348">
        <v>1472843431</v>
      </c>
      <c r="L2348" s="9">
        <f t="shared" si="219"/>
        <v>42615.507303240745</v>
      </c>
      <c r="M2348" t="b">
        <v>0</v>
      </c>
      <c r="N2348">
        <v>3</v>
      </c>
      <c r="O2348" t="b">
        <v>0</v>
      </c>
      <c r="P2348" t="s">
        <v>8272</v>
      </c>
      <c r="Q2348">
        <f t="shared" si="216"/>
        <v>0</v>
      </c>
      <c r="R2348">
        <f t="shared" si="217"/>
        <v>13</v>
      </c>
      <c r="S2348" t="str">
        <f t="shared" si="220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218"/>
        <v>42607.315694444449</v>
      </c>
      <c r="K2349">
        <v>1469543676</v>
      </c>
      <c r="L2349" s="9">
        <f t="shared" si="219"/>
        <v>42577.315694444449</v>
      </c>
      <c r="M2349" t="b">
        <v>0</v>
      </c>
      <c r="N2349">
        <v>1</v>
      </c>
      <c r="O2349" t="b">
        <v>0</v>
      </c>
      <c r="P2349" t="s">
        <v>8272</v>
      </c>
      <c r="Q2349">
        <f t="shared" si="216"/>
        <v>2</v>
      </c>
      <c r="R2349">
        <f t="shared" si="217"/>
        <v>15</v>
      </c>
      <c r="S2349" t="str">
        <f t="shared" si="220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218"/>
        <v>42420.640486111115</v>
      </c>
      <c r="K2350">
        <v>1450822938</v>
      </c>
      <c r="L2350" s="9">
        <f t="shared" si="219"/>
        <v>42360.640486111115</v>
      </c>
      <c r="M2350" t="b">
        <v>0</v>
      </c>
      <c r="N2350">
        <v>5</v>
      </c>
      <c r="O2350" t="b">
        <v>0</v>
      </c>
      <c r="P2350" t="s">
        <v>8272</v>
      </c>
      <c r="Q2350">
        <f t="shared" si="216"/>
        <v>0</v>
      </c>
      <c r="R2350">
        <f t="shared" si="217"/>
        <v>54</v>
      </c>
      <c r="S2350" t="str">
        <f t="shared" si="220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218"/>
        <v>42227.484120370376</v>
      </c>
      <c r="K2351">
        <v>1436812628</v>
      </c>
      <c r="L2351" s="9">
        <f t="shared" si="219"/>
        <v>42198.484120370376</v>
      </c>
      <c r="M2351" t="b">
        <v>0</v>
      </c>
      <c r="N2351">
        <v>0</v>
      </c>
      <c r="O2351" t="b">
        <v>0</v>
      </c>
      <c r="P2351" t="s">
        <v>8272</v>
      </c>
      <c r="Q2351">
        <f t="shared" si="216"/>
        <v>0</v>
      </c>
      <c r="R2351" t="e">
        <f t="shared" si="217"/>
        <v>#DIV/0!</v>
      </c>
      <c r="S2351" t="str">
        <f t="shared" si="220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218"/>
        <v>42738.550578703704</v>
      </c>
      <c r="K2352">
        <v>1480882370</v>
      </c>
      <c r="L2352" s="9">
        <f t="shared" si="219"/>
        <v>42708.550578703704</v>
      </c>
      <c r="M2352" t="b">
        <v>0</v>
      </c>
      <c r="N2352">
        <v>0</v>
      </c>
      <c r="O2352" t="b">
        <v>0</v>
      </c>
      <c r="P2352" t="s">
        <v>8272</v>
      </c>
      <c r="Q2352">
        <f t="shared" si="216"/>
        <v>0</v>
      </c>
      <c r="R2352" t="e">
        <f t="shared" si="217"/>
        <v>#DIV/0!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218"/>
        <v>42123.809479166674</v>
      </c>
      <c r="K2353">
        <v>1427768739</v>
      </c>
      <c r="L2353" s="9">
        <f t="shared" si="219"/>
        <v>42093.809479166674</v>
      </c>
      <c r="M2353" t="b">
        <v>0</v>
      </c>
      <c r="N2353">
        <v>7</v>
      </c>
      <c r="O2353" t="b">
        <v>0</v>
      </c>
      <c r="P2353" t="s">
        <v>8272</v>
      </c>
      <c r="Q2353">
        <f t="shared" si="216"/>
        <v>1</v>
      </c>
      <c r="R2353">
        <f t="shared" si="217"/>
        <v>15.43</v>
      </c>
      <c r="S2353" t="str">
        <f t="shared" si="220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218"/>
        <v>42161.342037037037</v>
      </c>
      <c r="K2354">
        <v>1428419552</v>
      </c>
      <c r="L2354" s="9">
        <f t="shared" si="219"/>
        <v>42101.342037037037</v>
      </c>
      <c r="M2354" t="b">
        <v>0</v>
      </c>
      <c r="N2354">
        <v>0</v>
      </c>
      <c r="O2354" t="b">
        <v>0</v>
      </c>
      <c r="P2354" t="s">
        <v>8272</v>
      </c>
      <c r="Q2354">
        <f t="shared" si="216"/>
        <v>0</v>
      </c>
      <c r="R2354" t="e">
        <f t="shared" si="217"/>
        <v>#DIV/0!</v>
      </c>
      <c r="S2354" t="str">
        <f t="shared" si="220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218"/>
        <v>42115.384513888894</v>
      </c>
      <c r="K2355">
        <v>1428596022</v>
      </c>
      <c r="L2355" s="9">
        <f t="shared" si="219"/>
        <v>42103.384513888894</v>
      </c>
      <c r="M2355" t="b">
        <v>0</v>
      </c>
      <c r="N2355">
        <v>0</v>
      </c>
      <c r="O2355" t="b">
        <v>0</v>
      </c>
      <c r="P2355" t="s">
        <v>8272</v>
      </c>
      <c r="Q2355">
        <f t="shared" si="216"/>
        <v>0</v>
      </c>
      <c r="R2355" t="e">
        <f t="shared" si="217"/>
        <v>#DIV/0!</v>
      </c>
      <c r="S2355" t="str">
        <f t="shared" si="220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218"/>
        <v>42014.431250000001</v>
      </c>
      <c r="K2356">
        <v>1415726460</v>
      </c>
      <c r="L2356" s="9">
        <f t="shared" si="219"/>
        <v>41954.431250000001</v>
      </c>
      <c r="M2356" t="b">
        <v>0</v>
      </c>
      <c r="N2356">
        <v>1</v>
      </c>
      <c r="O2356" t="b">
        <v>0</v>
      </c>
      <c r="P2356" t="s">
        <v>8272</v>
      </c>
      <c r="Q2356">
        <f t="shared" si="216"/>
        <v>0</v>
      </c>
      <c r="R2356">
        <f t="shared" si="217"/>
        <v>25</v>
      </c>
      <c r="S2356" t="str">
        <f t="shared" si="220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218"/>
        <v>42126.626574074071</v>
      </c>
      <c r="K2357">
        <v>1428012136</v>
      </c>
      <c r="L2357" s="9">
        <f t="shared" si="219"/>
        <v>42096.626574074071</v>
      </c>
      <c r="M2357" t="b">
        <v>0</v>
      </c>
      <c r="N2357">
        <v>2</v>
      </c>
      <c r="O2357" t="b">
        <v>0</v>
      </c>
      <c r="P2357" t="s">
        <v>8272</v>
      </c>
      <c r="Q2357">
        <f t="shared" si="216"/>
        <v>1</v>
      </c>
      <c r="R2357">
        <f t="shared" si="217"/>
        <v>27.5</v>
      </c>
      <c r="S2357" t="str">
        <f t="shared" si="220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218"/>
        <v>42160.491944444446</v>
      </c>
      <c r="K2358">
        <v>1430938104</v>
      </c>
      <c r="L2358" s="9">
        <f t="shared" si="219"/>
        <v>42130.491944444446</v>
      </c>
      <c r="M2358" t="b">
        <v>0</v>
      </c>
      <c r="N2358">
        <v>0</v>
      </c>
      <c r="O2358" t="b">
        <v>0</v>
      </c>
      <c r="P2358" t="s">
        <v>8272</v>
      </c>
      <c r="Q2358">
        <f t="shared" si="216"/>
        <v>0</v>
      </c>
      <c r="R2358" t="e">
        <f t="shared" si="217"/>
        <v>#DIV/0!</v>
      </c>
      <c r="S2358" t="str">
        <f t="shared" si="220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218"/>
        <v>42294.32844907407</v>
      </c>
      <c r="K2359">
        <v>1442501578</v>
      </c>
      <c r="L2359" s="9">
        <f t="shared" si="219"/>
        <v>42264.32844907407</v>
      </c>
      <c r="M2359" t="b">
        <v>0</v>
      </c>
      <c r="N2359">
        <v>0</v>
      </c>
      <c r="O2359" t="b">
        <v>0</v>
      </c>
      <c r="P2359" t="s">
        <v>8272</v>
      </c>
      <c r="Q2359">
        <f t="shared" si="216"/>
        <v>0</v>
      </c>
      <c r="R2359" t="e">
        <f t="shared" si="217"/>
        <v>#DIV/0!</v>
      </c>
      <c r="S2359" t="str">
        <f t="shared" si="220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218"/>
        <v>42034.73541666667</v>
      </c>
      <c r="K2360">
        <v>1417818036</v>
      </c>
      <c r="L2360" s="9">
        <f t="shared" si="219"/>
        <v>41978.63930555556</v>
      </c>
      <c r="M2360" t="b">
        <v>0</v>
      </c>
      <c r="N2360">
        <v>0</v>
      </c>
      <c r="O2360" t="b">
        <v>0</v>
      </c>
      <c r="P2360" t="s">
        <v>8272</v>
      </c>
      <c r="Q2360">
        <f t="shared" si="216"/>
        <v>0</v>
      </c>
      <c r="R2360" t="e">
        <f t="shared" si="217"/>
        <v>#DIV/0!</v>
      </c>
      <c r="S2360" t="str">
        <f t="shared" si="220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218"/>
        <v>42219.357916666668</v>
      </c>
      <c r="K2361">
        <v>1433432124</v>
      </c>
      <c r="L2361" s="9">
        <f t="shared" si="219"/>
        <v>42159.357916666668</v>
      </c>
      <c r="M2361" t="b">
        <v>0</v>
      </c>
      <c r="N2361">
        <v>3</v>
      </c>
      <c r="O2361" t="b">
        <v>0</v>
      </c>
      <c r="P2361" t="s">
        <v>8272</v>
      </c>
      <c r="Q2361">
        <f t="shared" si="216"/>
        <v>15</v>
      </c>
      <c r="R2361">
        <f t="shared" si="217"/>
        <v>367</v>
      </c>
      <c r="S2361" t="str">
        <f t="shared" si="220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218"/>
        <v>42407.415277777785</v>
      </c>
      <c r="K2362">
        <v>1452272280</v>
      </c>
      <c r="L2362" s="9">
        <f t="shared" si="219"/>
        <v>42377.415277777785</v>
      </c>
      <c r="M2362" t="b">
        <v>0</v>
      </c>
      <c r="N2362">
        <v>1</v>
      </c>
      <c r="O2362" t="b">
        <v>0</v>
      </c>
      <c r="P2362" t="s">
        <v>8272</v>
      </c>
      <c r="Q2362">
        <f t="shared" si="216"/>
        <v>0</v>
      </c>
      <c r="R2362">
        <f t="shared" si="217"/>
        <v>2</v>
      </c>
      <c r="S2362" t="str">
        <f t="shared" si="220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218"/>
        <v>42490.625000000007</v>
      </c>
      <c r="K2363">
        <v>1459975008</v>
      </c>
      <c r="L2363" s="9">
        <f t="shared" si="219"/>
        <v>42466.567222222227</v>
      </c>
      <c r="M2363" t="b">
        <v>0</v>
      </c>
      <c r="N2363">
        <v>0</v>
      </c>
      <c r="O2363" t="b">
        <v>0</v>
      </c>
      <c r="P2363" t="s">
        <v>8272</v>
      </c>
      <c r="Q2363">
        <f t="shared" si="216"/>
        <v>0</v>
      </c>
      <c r="R2363" t="e">
        <f t="shared" si="217"/>
        <v>#DIV/0!</v>
      </c>
      <c r="S2363" t="str">
        <f t="shared" si="220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218"/>
        <v>41984.396643518521</v>
      </c>
      <c r="K2364">
        <v>1415723470</v>
      </c>
      <c r="L2364" s="9">
        <f t="shared" si="219"/>
        <v>41954.396643518521</v>
      </c>
      <c r="M2364" t="b">
        <v>0</v>
      </c>
      <c r="N2364">
        <v>2</v>
      </c>
      <c r="O2364" t="b">
        <v>0</v>
      </c>
      <c r="P2364" t="s">
        <v>8272</v>
      </c>
      <c r="Q2364">
        <f t="shared" si="216"/>
        <v>29</v>
      </c>
      <c r="R2364">
        <f t="shared" si="217"/>
        <v>60</v>
      </c>
      <c r="S2364" t="str">
        <f t="shared" si="220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218"/>
        <v>42366.719907407409</v>
      </c>
      <c r="K2365">
        <v>1447460200</v>
      </c>
      <c r="L2365" s="9">
        <f t="shared" si="219"/>
        <v>42321.719907407409</v>
      </c>
      <c r="M2365" t="b">
        <v>0</v>
      </c>
      <c r="N2365">
        <v>0</v>
      </c>
      <c r="O2365" t="b">
        <v>0</v>
      </c>
      <c r="P2365" t="s">
        <v>8272</v>
      </c>
      <c r="Q2365">
        <f t="shared" si="216"/>
        <v>0</v>
      </c>
      <c r="R2365" t="e">
        <f t="shared" si="217"/>
        <v>#DIV/0!</v>
      </c>
      <c r="S2365" t="str">
        <f t="shared" si="220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218"/>
        <v>42303.643009259256</v>
      </c>
      <c r="K2366">
        <v>1441146356</v>
      </c>
      <c r="L2366" s="9">
        <f t="shared" si="219"/>
        <v>42248.643009259256</v>
      </c>
      <c r="M2366" t="b">
        <v>0</v>
      </c>
      <c r="N2366">
        <v>0</v>
      </c>
      <c r="O2366" t="b">
        <v>0</v>
      </c>
      <c r="P2366" t="s">
        <v>8272</v>
      </c>
      <c r="Q2366">
        <f t="shared" si="216"/>
        <v>0</v>
      </c>
      <c r="R2366" t="e">
        <f t="shared" si="217"/>
        <v>#DIV/0!</v>
      </c>
      <c r="S2366" t="str">
        <f t="shared" si="220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218"/>
        <v>42386.666666666664</v>
      </c>
      <c r="K2367">
        <v>1449596425</v>
      </c>
      <c r="L2367" s="9">
        <f t="shared" si="219"/>
        <v>42346.444733796299</v>
      </c>
      <c r="M2367" t="b">
        <v>0</v>
      </c>
      <c r="N2367">
        <v>0</v>
      </c>
      <c r="O2367" t="b">
        <v>0</v>
      </c>
      <c r="P2367" t="s">
        <v>8272</v>
      </c>
      <c r="Q2367">
        <f t="shared" si="216"/>
        <v>0</v>
      </c>
      <c r="R2367" t="e">
        <f t="shared" si="217"/>
        <v>#DIV/0!</v>
      </c>
      <c r="S2367" t="str">
        <f t="shared" si="220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218"/>
        <v>42298.239965277775</v>
      </c>
      <c r="K2368">
        <v>1442839533</v>
      </c>
      <c r="L2368" s="9">
        <f t="shared" si="219"/>
        <v>42268.239965277775</v>
      </c>
      <c r="M2368" t="b">
        <v>0</v>
      </c>
      <c r="N2368">
        <v>27</v>
      </c>
      <c r="O2368" t="b">
        <v>0</v>
      </c>
      <c r="P2368" t="s">
        <v>8272</v>
      </c>
      <c r="Q2368">
        <f t="shared" si="216"/>
        <v>11</v>
      </c>
      <c r="R2368">
        <f t="shared" si="217"/>
        <v>97.41</v>
      </c>
      <c r="S2368" t="str">
        <f t="shared" si="220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218"/>
        <v>42485.636759259265</v>
      </c>
      <c r="K2369">
        <v>1456442216</v>
      </c>
      <c r="L2369" s="9">
        <f t="shared" si="219"/>
        <v>42425.678425925929</v>
      </c>
      <c r="M2369" t="b">
        <v>0</v>
      </c>
      <c r="N2369">
        <v>14</v>
      </c>
      <c r="O2369" t="b">
        <v>0</v>
      </c>
      <c r="P2369" t="s">
        <v>8272</v>
      </c>
      <c r="Q2369">
        <f t="shared" si="216"/>
        <v>1</v>
      </c>
      <c r="R2369">
        <f t="shared" si="217"/>
        <v>47.86</v>
      </c>
      <c r="S2369" t="str">
        <f t="shared" si="220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218"/>
        <v>42108.388483796305</v>
      </c>
      <c r="K2370">
        <v>1425143965</v>
      </c>
      <c r="L2370" s="9">
        <f t="shared" si="219"/>
        <v>42063.430150462962</v>
      </c>
      <c r="M2370" t="b">
        <v>0</v>
      </c>
      <c r="N2370">
        <v>2</v>
      </c>
      <c r="O2370" t="b">
        <v>0</v>
      </c>
      <c r="P2370" t="s">
        <v>8272</v>
      </c>
      <c r="Q2370">
        <f t="shared" ref="Q2370:Q2433" si="222">ROUND((E2370/D2370*100),0)</f>
        <v>0</v>
      </c>
      <c r="R2370">
        <f t="shared" ref="R2370:R2433" si="223">ROUND(E2370/N2370,2)</f>
        <v>50</v>
      </c>
      <c r="S2370" t="str">
        <f t="shared" si="220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224">(((I2371/60)/60)/24)+DATE(1970,1,1)+(-7/24)</f>
        <v>42410.520960648151</v>
      </c>
      <c r="K2371">
        <v>1452540611</v>
      </c>
      <c r="L2371" s="9">
        <f t="shared" ref="L2371:L2434" si="225">(((K2371/60)/60)/24)+DATE(1970,1,1)+(-7/24)</f>
        <v>42380.520960648151</v>
      </c>
      <c r="M2371" t="b">
        <v>0</v>
      </c>
      <c r="N2371">
        <v>0</v>
      </c>
      <c r="O2371" t="b">
        <v>0</v>
      </c>
      <c r="P2371" t="s">
        <v>8272</v>
      </c>
      <c r="Q2371">
        <f t="shared" si="222"/>
        <v>0</v>
      </c>
      <c r="R2371" t="e">
        <f t="shared" si="223"/>
        <v>#DIV/0!</v>
      </c>
      <c r="S2371" t="str">
        <f t="shared" ref="S2371:S2434" si="226">LEFT(P2371,SEARCH("/",P2371,1)-1)</f>
        <v>technology</v>
      </c>
      <c r="T2371" t="str">
        <f t="shared" ref="T2371:T2434" si="227">RIGHT(P2371,LEN(P2371)-SEARCH("/",P2371,1))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224"/>
        <v>41990.897465277776</v>
      </c>
      <c r="K2372">
        <v>1416285141</v>
      </c>
      <c r="L2372" s="9">
        <f t="shared" si="225"/>
        <v>41960.897465277776</v>
      </c>
      <c r="M2372" t="b">
        <v>0</v>
      </c>
      <c r="N2372">
        <v>4</v>
      </c>
      <c r="O2372" t="b">
        <v>0</v>
      </c>
      <c r="P2372" t="s">
        <v>8272</v>
      </c>
      <c r="Q2372">
        <f t="shared" si="222"/>
        <v>0</v>
      </c>
      <c r="R2372">
        <f t="shared" si="223"/>
        <v>20.5</v>
      </c>
      <c r="S2372" t="str">
        <f t="shared" si="226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224"/>
        <v>42180.486064814817</v>
      </c>
      <c r="K2373">
        <v>1432665596</v>
      </c>
      <c r="L2373" s="9">
        <f t="shared" si="225"/>
        <v>42150.486064814817</v>
      </c>
      <c r="M2373" t="b">
        <v>0</v>
      </c>
      <c r="N2373">
        <v>0</v>
      </c>
      <c r="O2373" t="b">
        <v>0</v>
      </c>
      <c r="P2373" t="s">
        <v>8272</v>
      </c>
      <c r="Q2373">
        <f t="shared" si="222"/>
        <v>0</v>
      </c>
      <c r="R2373" t="e">
        <f t="shared" si="223"/>
        <v>#DIV/0!</v>
      </c>
      <c r="S2373" t="str">
        <f t="shared" si="226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224"/>
        <v>42117.777442129627</v>
      </c>
      <c r="K2374">
        <v>1427247571</v>
      </c>
      <c r="L2374" s="9">
        <f t="shared" si="225"/>
        <v>42087.777442129627</v>
      </c>
      <c r="M2374" t="b">
        <v>0</v>
      </c>
      <c r="N2374">
        <v>6</v>
      </c>
      <c r="O2374" t="b">
        <v>0</v>
      </c>
      <c r="P2374" t="s">
        <v>8272</v>
      </c>
      <c r="Q2374">
        <f t="shared" si="222"/>
        <v>3</v>
      </c>
      <c r="R2374">
        <f t="shared" si="223"/>
        <v>30</v>
      </c>
      <c r="S2374" t="str">
        <f t="shared" si="226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224"/>
        <v>42245.370648148157</v>
      </c>
      <c r="K2375">
        <v>1438271624</v>
      </c>
      <c r="L2375" s="9">
        <f t="shared" si="225"/>
        <v>42215.370648148157</v>
      </c>
      <c r="M2375" t="b">
        <v>0</v>
      </c>
      <c r="N2375">
        <v>1</v>
      </c>
      <c r="O2375" t="b">
        <v>0</v>
      </c>
      <c r="P2375" t="s">
        <v>8272</v>
      </c>
      <c r="Q2375">
        <f t="shared" si="222"/>
        <v>0</v>
      </c>
      <c r="R2375">
        <f t="shared" si="223"/>
        <v>50</v>
      </c>
      <c r="S2375" t="str">
        <f t="shared" si="226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224"/>
        <v>42047.551620370366</v>
      </c>
      <c r="K2376">
        <v>1421180060</v>
      </c>
      <c r="L2376" s="9">
        <f t="shared" si="225"/>
        <v>42017.551620370366</v>
      </c>
      <c r="M2376" t="b">
        <v>0</v>
      </c>
      <c r="N2376">
        <v>1</v>
      </c>
      <c r="O2376" t="b">
        <v>0</v>
      </c>
      <c r="P2376" t="s">
        <v>8272</v>
      </c>
      <c r="Q2376">
        <f t="shared" si="222"/>
        <v>0</v>
      </c>
      <c r="R2376">
        <f t="shared" si="223"/>
        <v>10</v>
      </c>
      <c r="S2376" t="str">
        <f t="shared" si="226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224"/>
        <v>42622.544409722228</v>
      </c>
      <c r="K2377">
        <v>1470859437</v>
      </c>
      <c r="L2377" s="9">
        <f t="shared" si="225"/>
        <v>42592.544409722228</v>
      </c>
      <c r="M2377" t="b">
        <v>0</v>
      </c>
      <c r="N2377">
        <v>0</v>
      </c>
      <c r="O2377" t="b">
        <v>0</v>
      </c>
      <c r="P2377" t="s">
        <v>8272</v>
      </c>
      <c r="Q2377">
        <f t="shared" si="222"/>
        <v>0</v>
      </c>
      <c r="R2377" t="e">
        <f t="shared" si="223"/>
        <v>#DIV/0!</v>
      </c>
      <c r="S2377" t="str">
        <f t="shared" si="226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224"/>
        <v>42348.63386574074</v>
      </c>
      <c r="K2378">
        <v>1447193566</v>
      </c>
      <c r="L2378" s="9">
        <f t="shared" si="225"/>
        <v>42318.63386574074</v>
      </c>
      <c r="M2378" t="b">
        <v>0</v>
      </c>
      <c r="N2378">
        <v>4</v>
      </c>
      <c r="O2378" t="b">
        <v>0</v>
      </c>
      <c r="P2378" t="s">
        <v>8272</v>
      </c>
      <c r="Q2378">
        <f t="shared" si="222"/>
        <v>11</v>
      </c>
      <c r="R2378">
        <f t="shared" si="223"/>
        <v>81.58</v>
      </c>
      <c r="S2378" t="str">
        <f t="shared" si="226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224"/>
        <v>42699.620173611118</v>
      </c>
      <c r="K2379">
        <v>1477515183</v>
      </c>
      <c r="L2379" s="9">
        <f t="shared" si="225"/>
        <v>42669.578506944446</v>
      </c>
      <c r="M2379" t="b">
        <v>0</v>
      </c>
      <c r="N2379">
        <v>0</v>
      </c>
      <c r="O2379" t="b">
        <v>0</v>
      </c>
      <c r="P2379" t="s">
        <v>8272</v>
      </c>
      <c r="Q2379">
        <f t="shared" si="222"/>
        <v>0</v>
      </c>
      <c r="R2379" t="e">
        <f t="shared" si="223"/>
        <v>#DIV/0!</v>
      </c>
      <c r="S2379" t="str">
        <f t="shared" si="226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224"/>
        <v>42241.721412037041</v>
      </c>
      <c r="K2380">
        <v>1438042730</v>
      </c>
      <c r="L2380" s="9">
        <f t="shared" si="225"/>
        <v>42212.721412037041</v>
      </c>
      <c r="M2380" t="b">
        <v>0</v>
      </c>
      <c r="N2380">
        <v>0</v>
      </c>
      <c r="O2380" t="b">
        <v>0</v>
      </c>
      <c r="P2380" t="s">
        <v>8272</v>
      </c>
      <c r="Q2380">
        <f t="shared" si="222"/>
        <v>0</v>
      </c>
      <c r="R2380" t="e">
        <f t="shared" si="223"/>
        <v>#DIV/0!</v>
      </c>
      <c r="S2380" t="str">
        <f t="shared" si="226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224"/>
        <v>42281.724722222229</v>
      </c>
      <c r="K2381">
        <v>1440116616</v>
      </c>
      <c r="L2381" s="9">
        <f t="shared" si="225"/>
        <v>42236.724722222229</v>
      </c>
      <c r="M2381" t="b">
        <v>0</v>
      </c>
      <c r="N2381">
        <v>0</v>
      </c>
      <c r="O2381" t="b">
        <v>0</v>
      </c>
      <c r="P2381" t="s">
        <v>8272</v>
      </c>
      <c r="Q2381">
        <f t="shared" si="222"/>
        <v>0</v>
      </c>
      <c r="R2381" t="e">
        <f t="shared" si="223"/>
        <v>#DIV/0!</v>
      </c>
      <c r="S2381" t="str">
        <f t="shared" si="226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224"/>
        <v>42278.501643518517</v>
      </c>
      <c r="K2382">
        <v>1441134142</v>
      </c>
      <c r="L2382" s="9">
        <f t="shared" si="225"/>
        <v>42248.501643518517</v>
      </c>
      <c r="M2382" t="b">
        <v>0</v>
      </c>
      <c r="N2382">
        <v>3</v>
      </c>
      <c r="O2382" t="b">
        <v>0</v>
      </c>
      <c r="P2382" t="s">
        <v>8272</v>
      </c>
      <c r="Q2382">
        <f t="shared" si="222"/>
        <v>0</v>
      </c>
      <c r="R2382">
        <f t="shared" si="223"/>
        <v>18.329999999999998</v>
      </c>
      <c r="S2382" t="str">
        <f t="shared" si="226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224"/>
        <v>42104.644074074073</v>
      </c>
      <c r="K2383">
        <v>1426112848</v>
      </c>
      <c r="L2383" s="9">
        <f t="shared" si="225"/>
        <v>42074.644074074073</v>
      </c>
      <c r="M2383" t="b">
        <v>0</v>
      </c>
      <c r="N2383">
        <v>7</v>
      </c>
      <c r="O2383" t="b">
        <v>0</v>
      </c>
      <c r="P2383" t="s">
        <v>8272</v>
      </c>
      <c r="Q2383">
        <f t="shared" si="222"/>
        <v>2</v>
      </c>
      <c r="R2383">
        <f t="shared" si="223"/>
        <v>224.43</v>
      </c>
      <c r="S2383" t="str">
        <f t="shared" si="226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224"/>
        <v>42219.895868055559</v>
      </c>
      <c r="K2384">
        <v>1436502603</v>
      </c>
      <c r="L2384" s="9">
        <f t="shared" si="225"/>
        <v>42194.895868055559</v>
      </c>
      <c r="M2384" t="b">
        <v>0</v>
      </c>
      <c r="N2384">
        <v>2</v>
      </c>
      <c r="O2384" t="b">
        <v>0</v>
      </c>
      <c r="P2384" t="s">
        <v>8272</v>
      </c>
      <c r="Q2384">
        <f t="shared" si="222"/>
        <v>3</v>
      </c>
      <c r="R2384">
        <f t="shared" si="223"/>
        <v>37.5</v>
      </c>
      <c r="S2384" t="str">
        <f t="shared" si="226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224"/>
        <v>42056.765127314815</v>
      </c>
      <c r="K2385">
        <v>1421976107</v>
      </c>
      <c r="L2385" s="9">
        <f t="shared" si="225"/>
        <v>42026.765127314815</v>
      </c>
      <c r="M2385" t="b">
        <v>0</v>
      </c>
      <c r="N2385">
        <v>3</v>
      </c>
      <c r="O2385" t="b">
        <v>0</v>
      </c>
      <c r="P2385" t="s">
        <v>8272</v>
      </c>
      <c r="Q2385">
        <f t="shared" si="222"/>
        <v>4</v>
      </c>
      <c r="R2385">
        <f t="shared" si="223"/>
        <v>145</v>
      </c>
      <c r="S2385" t="str">
        <f t="shared" si="226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224"/>
        <v>41956.81762731482</v>
      </c>
      <c r="K2386">
        <v>1413337043</v>
      </c>
      <c r="L2386" s="9">
        <f t="shared" si="225"/>
        <v>41926.775960648149</v>
      </c>
      <c r="M2386" t="b">
        <v>0</v>
      </c>
      <c r="N2386">
        <v>8</v>
      </c>
      <c r="O2386" t="b">
        <v>0</v>
      </c>
      <c r="P2386" t="s">
        <v>8272</v>
      </c>
      <c r="Q2386">
        <f t="shared" si="222"/>
        <v>1</v>
      </c>
      <c r="R2386">
        <f t="shared" si="223"/>
        <v>1</v>
      </c>
      <c r="S2386" t="str">
        <f t="shared" si="226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224"/>
        <v>42221.410092592596</v>
      </c>
      <c r="K2387">
        <v>1436201432</v>
      </c>
      <c r="L2387" s="9">
        <f t="shared" si="225"/>
        <v>42191.410092592596</v>
      </c>
      <c r="M2387" t="b">
        <v>0</v>
      </c>
      <c r="N2387">
        <v>7</v>
      </c>
      <c r="O2387" t="b">
        <v>0</v>
      </c>
      <c r="P2387" t="s">
        <v>8272</v>
      </c>
      <c r="Q2387">
        <f t="shared" si="222"/>
        <v>1</v>
      </c>
      <c r="R2387">
        <f t="shared" si="223"/>
        <v>112.57</v>
      </c>
      <c r="S2387" t="str">
        <f t="shared" si="226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224"/>
        <v>42014.546574074076</v>
      </c>
      <c r="K2388">
        <v>1415736424</v>
      </c>
      <c r="L2388" s="9">
        <f t="shared" si="225"/>
        <v>41954.546574074076</v>
      </c>
      <c r="M2388" t="b">
        <v>0</v>
      </c>
      <c r="N2388">
        <v>0</v>
      </c>
      <c r="O2388" t="b">
        <v>0</v>
      </c>
      <c r="P2388" t="s">
        <v>8272</v>
      </c>
      <c r="Q2388">
        <f t="shared" si="222"/>
        <v>0</v>
      </c>
      <c r="R2388" t="e">
        <f t="shared" si="223"/>
        <v>#DIV/0!</v>
      </c>
      <c r="S2388" t="str">
        <f t="shared" si="226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224"/>
        <v>42573.334953703707</v>
      </c>
      <c r="K2389">
        <v>1465311740</v>
      </c>
      <c r="L2389" s="9">
        <f t="shared" si="225"/>
        <v>42528.334953703707</v>
      </c>
      <c r="M2389" t="b">
        <v>0</v>
      </c>
      <c r="N2389">
        <v>3</v>
      </c>
      <c r="O2389" t="b">
        <v>0</v>
      </c>
      <c r="P2389" t="s">
        <v>8272</v>
      </c>
      <c r="Q2389">
        <f t="shared" si="222"/>
        <v>1</v>
      </c>
      <c r="R2389">
        <f t="shared" si="223"/>
        <v>342</v>
      </c>
      <c r="S2389" t="str">
        <f t="shared" si="226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224"/>
        <v>42019.520138888889</v>
      </c>
      <c r="K2390">
        <v>1418761759</v>
      </c>
      <c r="L2390" s="9">
        <f t="shared" si="225"/>
        <v>41989.562025462968</v>
      </c>
      <c r="M2390" t="b">
        <v>0</v>
      </c>
      <c r="N2390">
        <v>8</v>
      </c>
      <c r="O2390" t="b">
        <v>0</v>
      </c>
      <c r="P2390" t="s">
        <v>8272</v>
      </c>
      <c r="Q2390">
        <f t="shared" si="222"/>
        <v>1</v>
      </c>
      <c r="R2390">
        <f t="shared" si="223"/>
        <v>57.88</v>
      </c>
      <c r="S2390" t="str">
        <f t="shared" si="226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224"/>
        <v>42210.624305555561</v>
      </c>
      <c r="K2391">
        <v>1435160452</v>
      </c>
      <c r="L2391" s="9">
        <f t="shared" si="225"/>
        <v>42179.361712962964</v>
      </c>
      <c r="M2391" t="b">
        <v>0</v>
      </c>
      <c r="N2391">
        <v>1</v>
      </c>
      <c r="O2391" t="b">
        <v>0</v>
      </c>
      <c r="P2391" t="s">
        <v>8272</v>
      </c>
      <c r="Q2391">
        <f t="shared" si="222"/>
        <v>0</v>
      </c>
      <c r="R2391">
        <f t="shared" si="223"/>
        <v>30</v>
      </c>
      <c r="S2391" t="str">
        <f t="shared" si="226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224"/>
        <v>42007.970648148148</v>
      </c>
      <c r="K2392">
        <v>1416896264</v>
      </c>
      <c r="L2392" s="9">
        <f t="shared" si="225"/>
        <v>41967.970648148148</v>
      </c>
      <c r="M2392" t="b">
        <v>0</v>
      </c>
      <c r="N2392">
        <v>0</v>
      </c>
      <c r="O2392" t="b">
        <v>0</v>
      </c>
      <c r="P2392" t="s">
        <v>8272</v>
      </c>
      <c r="Q2392">
        <f t="shared" si="222"/>
        <v>0</v>
      </c>
      <c r="R2392" t="e">
        <f t="shared" si="223"/>
        <v>#DIV/0!</v>
      </c>
      <c r="S2392" t="str">
        <f t="shared" si="226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224"/>
        <v>42094.461157407415</v>
      </c>
      <c r="K2393">
        <v>1425236644</v>
      </c>
      <c r="L2393" s="9">
        <f t="shared" si="225"/>
        <v>42064.502824074072</v>
      </c>
      <c r="M2393" t="b">
        <v>0</v>
      </c>
      <c r="N2393">
        <v>1</v>
      </c>
      <c r="O2393" t="b">
        <v>0</v>
      </c>
      <c r="P2393" t="s">
        <v>8272</v>
      </c>
      <c r="Q2393">
        <f t="shared" si="222"/>
        <v>0</v>
      </c>
      <c r="R2393">
        <f t="shared" si="223"/>
        <v>25</v>
      </c>
      <c r="S2393" t="str">
        <f t="shared" si="226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224"/>
        <v>42305.828969907408</v>
      </c>
      <c r="K2394">
        <v>1443495223</v>
      </c>
      <c r="L2394" s="9">
        <f t="shared" si="225"/>
        <v>42275.828969907408</v>
      </c>
      <c r="M2394" t="b">
        <v>0</v>
      </c>
      <c r="N2394">
        <v>0</v>
      </c>
      <c r="O2394" t="b">
        <v>0</v>
      </c>
      <c r="P2394" t="s">
        <v>8272</v>
      </c>
      <c r="Q2394">
        <f t="shared" si="222"/>
        <v>0</v>
      </c>
      <c r="R2394" t="e">
        <f t="shared" si="223"/>
        <v>#DIV/0!</v>
      </c>
      <c r="S2394" t="str">
        <f t="shared" si="226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224"/>
        <v>42224.356678240743</v>
      </c>
      <c r="K2395">
        <v>1436456017</v>
      </c>
      <c r="L2395" s="9">
        <f t="shared" si="225"/>
        <v>42194.356678240743</v>
      </c>
      <c r="M2395" t="b">
        <v>0</v>
      </c>
      <c r="N2395">
        <v>1</v>
      </c>
      <c r="O2395" t="b">
        <v>0</v>
      </c>
      <c r="P2395" t="s">
        <v>8272</v>
      </c>
      <c r="Q2395">
        <f t="shared" si="222"/>
        <v>0</v>
      </c>
      <c r="R2395">
        <f t="shared" si="223"/>
        <v>50</v>
      </c>
      <c r="S2395" t="str">
        <f t="shared" si="226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224"/>
        <v>42061.070520833331</v>
      </c>
      <c r="K2396">
        <v>1422348093</v>
      </c>
      <c r="L2396" s="9">
        <f t="shared" si="225"/>
        <v>42031.070520833331</v>
      </c>
      <c r="M2396" t="b">
        <v>0</v>
      </c>
      <c r="N2396">
        <v>2</v>
      </c>
      <c r="O2396" t="b">
        <v>0</v>
      </c>
      <c r="P2396" t="s">
        <v>8272</v>
      </c>
      <c r="Q2396">
        <f t="shared" si="222"/>
        <v>0</v>
      </c>
      <c r="R2396">
        <f t="shared" si="223"/>
        <v>1.5</v>
      </c>
      <c r="S2396" t="str">
        <f t="shared" si="226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224"/>
        <v>42745.081250000003</v>
      </c>
      <c r="K2397">
        <v>1481597687</v>
      </c>
      <c r="L2397" s="9">
        <f t="shared" si="225"/>
        <v>42716.829710648155</v>
      </c>
      <c r="M2397" t="b">
        <v>0</v>
      </c>
      <c r="N2397">
        <v>0</v>
      </c>
      <c r="O2397" t="b">
        <v>0</v>
      </c>
      <c r="P2397" t="s">
        <v>8272</v>
      </c>
      <c r="Q2397">
        <f t="shared" si="222"/>
        <v>0</v>
      </c>
      <c r="R2397" t="e">
        <f t="shared" si="223"/>
        <v>#DIV/0!</v>
      </c>
      <c r="S2397" t="str">
        <f t="shared" si="226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224"/>
        <v>42292.557384259264</v>
      </c>
      <c r="K2398">
        <v>1442348558</v>
      </c>
      <c r="L2398" s="9">
        <f t="shared" si="225"/>
        <v>42262.557384259264</v>
      </c>
      <c r="M2398" t="b">
        <v>0</v>
      </c>
      <c r="N2398">
        <v>1</v>
      </c>
      <c r="O2398" t="b">
        <v>0</v>
      </c>
      <c r="P2398" t="s">
        <v>8272</v>
      </c>
      <c r="Q2398">
        <f t="shared" si="222"/>
        <v>0</v>
      </c>
      <c r="R2398">
        <f t="shared" si="223"/>
        <v>10</v>
      </c>
      <c r="S2398" t="str">
        <f t="shared" si="226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224"/>
        <v>42006.593240740745</v>
      </c>
      <c r="K2399">
        <v>1417641256</v>
      </c>
      <c r="L2399" s="9">
        <f t="shared" si="225"/>
        <v>41976.593240740745</v>
      </c>
      <c r="M2399" t="b">
        <v>0</v>
      </c>
      <c r="N2399">
        <v>0</v>
      </c>
      <c r="O2399" t="b">
        <v>0</v>
      </c>
      <c r="P2399" t="s">
        <v>8272</v>
      </c>
      <c r="Q2399">
        <f t="shared" si="222"/>
        <v>0</v>
      </c>
      <c r="R2399" t="e">
        <f t="shared" si="223"/>
        <v>#DIV/0!</v>
      </c>
      <c r="S2399" t="str">
        <f t="shared" si="226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224"/>
        <v>42187.624814814822</v>
      </c>
      <c r="K2400">
        <v>1433282384</v>
      </c>
      <c r="L2400" s="9">
        <f t="shared" si="225"/>
        <v>42157.624814814822</v>
      </c>
      <c r="M2400" t="b">
        <v>0</v>
      </c>
      <c r="N2400">
        <v>0</v>
      </c>
      <c r="O2400" t="b">
        <v>0</v>
      </c>
      <c r="P2400" t="s">
        <v>8272</v>
      </c>
      <c r="Q2400">
        <f t="shared" si="222"/>
        <v>0</v>
      </c>
      <c r="R2400" t="e">
        <f t="shared" si="223"/>
        <v>#DIV/0!</v>
      </c>
      <c r="S2400" t="str">
        <f t="shared" si="226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224"/>
        <v>41991.561412037037</v>
      </c>
      <c r="K2401">
        <v>1415910506</v>
      </c>
      <c r="L2401" s="9">
        <f t="shared" si="225"/>
        <v>41956.561412037037</v>
      </c>
      <c r="M2401" t="b">
        <v>0</v>
      </c>
      <c r="N2401">
        <v>0</v>
      </c>
      <c r="O2401" t="b">
        <v>0</v>
      </c>
      <c r="P2401" t="s">
        <v>8272</v>
      </c>
      <c r="Q2401">
        <f t="shared" si="222"/>
        <v>0</v>
      </c>
      <c r="R2401" t="e">
        <f t="shared" si="223"/>
        <v>#DIV/0!</v>
      </c>
      <c r="S2401" t="str">
        <f t="shared" si="226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224"/>
        <v>42473.976435185185</v>
      </c>
      <c r="K2402">
        <v>1458023164</v>
      </c>
      <c r="L2402" s="9">
        <f t="shared" si="225"/>
        <v>42443.976435185185</v>
      </c>
      <c r="M2402" t="b">
        <v>0</v>
      </c>
      <c r="N2402">
        <v>0</v>
      </c>
      <c r="O2402" t="b">
        <v>0</v>
      </c>
      <c r="P2402" t="s">
        <v>8272</v>
      </c>
      <c r="Q2402">
        <f t="shared" si="222"/>
        <v>0</v>
      </c>
      <c r="R2402" t="e">
        <f t="shared" si="223"/>
        <v>#DIV/0!</v>
      </c>
      <c r="S2402" t="str">
        <f t="shared" si="226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224"/>
        <v>42434.531203703707</v>
      </c>
      <c r="K2403">
        <v>1452023096</v>
      </c>
      <c r="L2403" s="9">
        <f t="shared" si="225"/>
        <v>42374.531203703707</v>
      </c>
      <c r="M2403" t="b">
        <v>0</v>
      </c>
      <c r="N2403">
        <v>9</v>
      </c>
      <c r="O2403" t="b">
        <v>0</v>
      </c>
      <c r="P2403" t="s">
        <v>8284</v>
      </c>
      <c r="Q2403">
        <f t="shared" si="222"/>
        <v>1</v>
      </c>
      <c r="R2403">
        <f t="shared" si="223"/>
        <v>22.33</v>
      </c>
      <c r="S2403" t="str">
        <f t="shared" si="226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224"/>
        <v>42137.388090277782</v>
      </c>
      <c r="K2404">
        <v>1428941931</v>
      </c>
      <c r="L2404" s="9">
        <f t="shared" si="225"/>
        <v>42107.388090277782</v>
      </c>
      <c r="M2404" t="b">
        <v>0</v>
      </c>
      <c r="N2404">
        <v>1</v>
      </c>
      <c r="O2404" t="b">
        <v>0</v>
      </c>
      <c r="P2404" t="s">
        <v>8284</v>
      </c>
      <c r="Q2404">
        <f t="shared" si="222"/>
        <v>0</v>
      </c>
      <c r="R2404">
        <f t="shared" si="223"/>
        <v>52</v>
      </c>
      <c r="S2404" t="str">
        <f t="shared" si="226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224"/>
        <v>42459.54928240741</v>
      </c>
      <c r="K2405">
        <v>1454188258</v>
      </c>
      <c r="L2405" s="9">
        <f t="shared" si="225"/>
        <v>42399.590949074074</v>
      </c>
      <c r="M2405" t="b">
        <v>0</v>
      </c>
      <c r="N2405">
        <v>12</v>
      </c>
      <c r="O2405" t="b">
        <v>0</v>
      </c>
      <c r="P2405" t="s">
        <v>8284</v>
      </c>
      <c r="Q2405">
        <f t="shared" si="222"/>
        <v>17</v>
      </c>
      <c r="R2405">
        <f t="shared" si="223"/>
        <v>16.829999999999998</v>
      </c>
      <c r="S2405" t="str">
        <f t="shared" si="226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224"/>
        <v>42371.747766203705</v>
      </c>
      <c r="K2406">
        <v>1449190607</v>
      </c>
      <c r="L2406" s="9">
        <f t="shared" si="225"/>
        <v>42341.747766203705</v>
      </c>
      <c r="M2406" t="b">
        <v>0</v>
      </c>
      <c r="N2406">
        <v>0</v>
      </c>
      <c r="O2406" t="b">
        <v>0</v>
      </c>
      <c r="P2406" t="s">
        <v>8284</v>
      </c>
      <c r="Q2406">
        <f t="shared" si="222"/>
        <v>0</v>
      </c>
      <c r="R2406" t="e">
        <f t="shared" si="223"/>
        <v>#DIV/0!</v>
      </c>
      <c r="S2406" t="str">
        <f t="shared" si="226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224"/>
        <v>42616.293692129628</v>
      </c>
      <c r="K2407">
        <v>1471096975</v>
      </c>
      <c r="L2407" s="9">
        <f t="shared" si="225"/>
        <v>42595.293692129628</v>
      </c>
      <c r="M2407" t="b">
        <v>0</v>
      </c>
      <c r="N2407">
        <v>20</v>
      </c>
      <c r="O2407" t="b">
        <v>0</v>
      </c>
      <c r="P2407" t="s">
        <v>8284</v>
      </c>
      <c r="Q2407">
        <f t="shared" si="222"/>
        <v>23</v>
      </c>
      <c r="R2407">
        <f t="shared" si="223"/>
        <v>56.3</v>
      </c>
      <c r="S2407" t="str">
        <f t="shared" si="226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224"/>
        <v>42022.819328703707</v>
      </c>
      <c r="K2408">
        <v>1418179190</v>
      </c>
      <c r="L2408" s="9">
        <f t="shared" si="225"/>
        <v>41982.819328703707</v>
      </c>
      <c r="M2408" t="b">
        <v>0</v>
      </c>
      <c r="N2408">
        <v>16</v>
      </c>
      <c r="O2408" t="b">
        <v>0</v>
      </c>
      <c r="P2408" t="s">
        <v>8284</v>
      </c>
      <c r="Q2408">
        <f t="shared" si="222"/>
        <v>41</v>
      </c>
      <c r="R2408">
        <f t="shared" si="223"/>
        <v>84.06</v>
      </c>
      <c r="S2408" t="str">
        <f t="shared" si="226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224"/>
        <v>42104.958333333336</v>
      </c>
      <c r="K2409">
        <v>1426772928</v>
      </c>
      <c r="L2409" s="9">
        <f t="shared" si="225"/>
        <v>42082.283888888887</v>
      </c>
      <c r="M2409" t="b">
        <v>0</v>
      </c>
      <c r="N2409">
        <v>33</v>
      </c>
      <c r="O2409" t="b">
        <v>0</v>
      </c>
      <c r="P2409" t="s">
        <v>8284</v>
      </c>
      <c r="Q2409">
        <f t="shared" si="222"/>
        <v>25</v>
      </c>
      <c r="R2409">
        <f t="shared" si="223"/>
        <v>168.39</v>
      </c>
      <c r="S2409" t="str">
        <f t="shared" si="226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224"/>
        <v>41948.890706018523</v>
      </c>
      <c r="K2410">
        <v>1412652157</v>
      </c>
      <c r="L2410" s="9">
        <f t="shared" si="225"/>
        <v>41918.849039351851</v>
      </c>
      <c r="M2410" t="b">
        <v>0</v>
      </c>
      <c r="N2410">
        <v>2</v>
      </c>
      <c r="O2410" t="b">
        <v>0</v>
      </c>
      <c r="P2410" t="s">
        <v>8284</v>
      </c>
      <c r="Q2410">
        <f t="shared" si="222"/>
        <v>0</v>
      </c>
      <c r="R2410">
        <f t="shared" si="223"/>
        <v>15</v>
      </c>
      <c r="S2410" t="str">
        <f t="shared" si="226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224"/>
        <v>42234.584201388891</v>
      </c>
      <c r="K2411">
        <v>1437339675</v>
      </c>
      <c r="L2411" s="9">
        <f t="shared" si="225"/>
        <v>42204.584201388891</v>
      </c>
      <c r="M2411" t="b">
        <v>0</v>
      </c>
      <c r="N2411">
        <v>6</v>
      </c>
      <c r="O2411" t="b">
        <v>0</v>
      </c>
      <c r="P2411" t="s">
        <v>8284</v>
      </c>
      <c r="Q2411">
        <f t="shared" si="222"/>
        <v>2</v>
      </c>
      <c r="R2411">
        <f t="shared" si="223"/>
        <v>76.67</v>
      </c>
      <c r="S2411" t="str">
        <f t="shared" si="226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224"/>
        <v>42254.116608796299</v>
      </c>
      <c r="K2412">
        <v>1439027275</v>
      </c>
      <c r="L2412" s="9">
        <f t="shared" si="225"/>
        <v>42224.116608796299</v>
      </c>
      <c r="M2412" t="b">
        <v>0</v>
      </c>
      <c r="N2412">
        <v>0</v>
      </c>
      <c r="O2412" t="b">
        <v>0</v>
      </c>
      <c r="P2412" t="s">
        <v>8284</v>
      </c>
      <c r="Q2412">
        <f t="shared" si="222"/>
        <v>0</v>
      </c>
      <c r="R2412" t="e">
        <f t="shared" si="223"/>
        <v>#DIV/0!</v>
      </c>
      <c r="S2412" t="str">
        <f t="shared" si="226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224"/>
        <v>42241.440763888888</v>
      </c>
      <c r="K2413">
        <v>1437932082</v>
      </c>
      <c r="L2413" s="9">
        <f t="shared" si="225"/>
        <v>42211.440763888888</v>
      </c>
      <c r="M2413" t="b">
        <v>0</v>
      </c>
      <c r="N2413">
        <v>3</v>
      </c>
      <c r="O2413" t="b">
        <v>0</v>
      </c>
      <c r="P2413" t="s">
        <v>8284</v>
      </c>
      <c r="Q2413">
        <f t="shared" si="222"/>
        <v>1</v>
      </c>
      <c r="R2413">
        <f t="shared" si="223"/>
        <v>50.33</v>
      </c>
      <c r="S2413" t="str">
        <f t="shared" si="226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224"/>
        <v>42700.486956018525</v>
      </c>
      <c r="K2414">
        <v>1476294073</v>
      </c>
      <c r="L2414" s="9">
        <f t="shared" si="225"/>
        <v>42655.445289351854</v>
      </c>
      <c r="M2414" t="b">
        <v>0</v>
      </c>
      <c r="N2414">
        <v>0</v>
      </c>
      <c r="O2414" t="b">
        <v>0</v>
      </c>
      <c r="P2414" t="s">
        <v>8284</v>
      </c>
      <c r="Q2414">
        <f t="shared" si="222"/>
        <v>0</v>
      </c>
      <c r="R2414" t="e">
        <f t="shared" si="223"/>
        <v>#DIV/0!</v>
      </c>
      <c r="S2414" t="str">
        <f t="shared" si="226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224"/>
        <v>41790.6875</v>
      </c>
      <c r="K2415">
        <v>1398911882</v>
      </c>
      <c r="L2415" s="9">
        <f t="shared" si="225"/>
        <v>41759.818078703705</v>
      </c>
      <c r="M2415" t="b">
        <v>0</v>
      </c>
      <c r="N2415">
        <v>3</v>
      </c>
      <c r="O2415" t="b">
        <v>0</v>
      </c>
      <c r="P2415" t="s">
        <v>8284</v>
      </c>
      <c r="Q2415">
        <f t="shared" si="222"/>
        <v>1</v>
      </c>
      <c r="R2415">
        <f t="shared" si="223"/>
        <v>8.33</v>
      </c>
      <c r="S2415" t="str">
        <f t="shared" si="226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224"/>
        <v>42237.874305555561</v>
      </c>
      <c r="K2416">
        <v>1436805660</v>
      </c>
      <c r="L2416" s="9">
        <f t="shared" si="225"/>
        <v>42198.40347222222</v>
      </c>
      <c r="M2416" t="b">
        <v>0</v>
      </c>
      <c r="N2416">
        <v>13</v>
      </c>
      <c r="O2416" t="b">
        <v>0</v>
      </c>
      <c r="P2416" t="s">
        <v>8284</v>
      </c>
      <c r="Q2416">
        <f t="shared" si="222"/>
        <v>3</v>
      </c>
      <c r="R2416">
        <f t="shared" si="223"/>
        <v>35.380000000000003</v>
      </c>
      <c r="S2416" t="str">
        <f t="shared" si="226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224"/>
        <v>42566.571134259262</v>
      </c>
      <c r="K2417">
        <v>1466023346</v>
      </c>
      <c r="L2417" s="9">
        <f t="shared" si="225"/>
        <v>42536.571134259262</v>
      </c>
      <c r="M2417" t="b">
        <v>0</v>
      </c>
      <c r="N2417">
        <v>6</v>
      </c>
      <c r="O2417" t="b">
        <v>0</v>
      </c>
      <c r="P2417" t="s">
        <v>8284</v>
      </c>
      <c r="Q2417">
        <f t="shared" si="222"/>
        <v>1</v>
      </c>
      <c r="R2417">
        <f t="shared" si="223"/>
        <v>55.83</v>
      </c>
      <c r="S2417" t="str">
        <f t="shared" si="226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224"/>
        <v>42077.333333333336</v>
      </c>
      <c r="K2418">
        <v>1421343743</v>
      </c>
      <c r="L2418" s="9">
        <f t="shared" si="225"/>
        <v>42019.446099537039</v>
      </c>
      <c r="M2418" t="b">
        <v>0</v>
      </c>
      <c r="N2418">
        <v>1</v>
      </c>
      <c r="O2418" t="b">
        <v>0</v>
      </c>
      <c r="P2418" t="s">
        <v>8284</v>
      </c>
      <c r="Q2418">
        <f t="shared" si="222"/>
        <v>0</v>
      </c>
      <c r="R2418">
        <f t="shared" si="223"/>
        <v>5</v>
      </c>
      <c r="S2418" t="str">
        <f t="shared" si="226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224"/>
        <v>41861.592442129629</v>
      </c>
      <c r="K2419">
        <v>1405113187</v>
      </c>
      <c r="L2419" s="9">
        <f t="shared" si="225"/>
        <v>41831.592442129629</v>
      </c>
      <c r="M2419" t="b">
        <v>0</v>
      </c>
      <c r="N2419">
        <v>0</v>
      </c>
      <c r="O2419" t="b">
        <v>0</v>
      </c>
      <c r="P2419" t="s">
        <v>8284</v>
      </c>
      <c r="Q2419">
        <f t="shared" si="222"/>
        <v>0</v>
      </c>
      <c r="R2419" t="e">
        <f t="shared" si="223"/>
        <v>#DIV/0!</v>
      </c>
      <c r="S2419" t="str">
        <f t="shared" si="226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224"/>
        <v>42087.523657407415</v>
      </c>
      <c r="K2420">
        <v>1422045244</v>
      </c>
      <c r="L2420" s="9">
        <f t="shared" si="225"/>
        <v>42027.565324074072</v>
      </c>
      <c r="M2420" t="b">
        <v>0</v>
      </c>
      <c r="N2420">
        <v>5</v>
      </c>
      <c r="O2420" t="b">
        <v>0</v>
      </c>
      <c r="P2420" t="s">
        <v>8284</v>
      </c>
      <c r="Q2420">
        <f t="shared" si="222"/>
        <v>0</v>
      </c>
      <c r="R2420">
        <f t="shared" si="223"/>
        <v>1</v>
      </c>
      <c r="S2420" t="str">
        <f t="shared" si="226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224"/>
        <v>42053.44663194444</v>
      </c>
      <c r="K2421">
        <v>1419097389</v>
      </c>
      <c r="L2421" s="9">
        <f t="shared" si="225"/>
        <v>41993.44663194444</v>
      </c>
      <c r="M2421" t="b">
        <v>0</v>
      </c>
      <c r="N2421">
        <v>0</v>
      </c>
      <c r="O2421" t="b">
        <v>0</v>
      </c>
      <c r="P2421" t="s">
        <v>8284</v>
      </c>
      <c r="Q2421">
        <f t="shared" si="222"/>
        <v>0</v>
      </c>
      <c r="R2421" t="e">
        <f t="shared" si="223"/>
        <v>#DIV/0!</v>
      </c>
      <c r="S2421" t="str">
        <f t="shared" si="226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224"/>
        <v>41952.778877314813</v>
      </c>
      <c r="K2422">
        <v>1410396095</v>
      </c>
      <c r="L2422" s="9">
        <f t="shared" si="225"/>
        <v>41892.737210648149</v>
      </c>
      <c r="M2422" t="b">
        <v>0</v>
      </c>
      <c r="N2422">
        <v>36</v>
      </c>
      <c r="O2422" t="b">
        <v>0</v>
      </c>
      <c r="P2422" t="s">
        <v>8284</v>
      </c>
      <c r="Q2422">
        <f t="shared" si="222"/>
        <v>15</v>
      </c>
      <c r="R2422">
        <f t="shared" si="223"/>
        <v>69.47</v>
      </c>
      <c r="S2422" t="str">
        <f t="shared" si="226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224"/>
        <v>42056.395787037043</v>
      </c>
      <c r="K2423">
        <v>1421944196</v>
      </c>
      <c r="L2423" s="9">
        <f t="shared" si="225"/>
        <v>42026.395787037043</v>
      </c>
      <c r="M2423" t="b">
        <v>0</v>
      </c>
      <c r="N2423">
        <v>1</v>
      </c>
      <c r="O2423" t="b">
        <v>0</v>
      </c>
      <c r="P2423" t="s">
        <v>8284</v>
      </c>
      <c r="Q2423">
        <f t="shared" si="222"/>
        <v>0</v>
      </c>
      <c r="R2423">
        <f t="shared" si="223"/>
        <v>1</v>
      </c>
      <c r="S2423" t="str">
        <f t="shared" si="226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224"/>
        <v>42074.391620370377</v>
      </c>
      <c r="K2424">
        <v>1423502636</v>
      </c>
      <c r="L2424" s="9">
        <f t="shared" si="225"/>
        <v>42044.433287037034</v>
      </c>
      <c r="M2424" t="b">
        <v>0</v>
      </c>
      <c r="N2424">
        <v>1</v>
      </c>
      <c r="O2424" t="b">
        <v>0</v>
      </c>
      <c r="P2424" t="s">
        <v>8284</v>
      </c>
      <c r="Q2424">
        <f t="shared" si="222"/>
        <v>0</v>
      </c>
      <c r="R2424">
        <f t="shared" si="223"/>
        <v>1</v>
      </c>
      <c r="S2424" t="str">
        <f t="shared" si="226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224"/>
        <v>42004.413078703707</v>
      </c>
      <c r="K2425">
        <v>1417452890</v>
      </c>
      <c r="L2425" s="9">
        <f t="shared" si="225"/>
        <v>41974.413078703707</v>
      </c>
      <c r="M2425" t="b">
        <v>0</v>
      </c>
      <c r="N2425">
        <v>1</v>
      </c>
      <c r="O2425" t="b">
        <v>0</v>
      </c>
      <c r="P2425" t="s">
        <v>8284</v>
      </c>
      <c r="Q2425">
        <f t="shared" si="222"/>
        <v>0</v>
      </c>
      <c r="R2425">
        <f t="shared" si="223"/>
        <v>8</v>
      </c>
      <c r="S2425" t="str">
        <f t="shared" si="226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224"/>
        <v>41939.600787037038</v>
      </c>
      <c r="K2426">
        <v>1411853108</v>
      </c>
      <c r="L2426" s="9">
        <f t="shared" si="225"/>
        <v>41909.600787037038</v>
      </c>
      <c r="M2426" t="b">
        <v>0</v>
      </c>
      <c r="N2426">
        <v>9</v>
      </c>
      <c r="O2426" t="b">
        <v>0</v>
      </c>
      <c r="P2426" t="s">
        <v>8284</v>
      </c>
      <c r="Q2426">
        <f t="shared" si="222"/>
        <v>1</v>
      </c>
      <c r="R2426">
        <f t="shared" si="223"/>
        <v>34.44</v>
      </c>
      <c r="S2426" t="str">
        <f t="shared" si="226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224"/>
        <v>42517.62777777778</v>
      </c>
      <c r="K2427">
        <v>1463090149</v>
      </c>
      <c r="L2427" s="9">
        <f t="shared" si="225"/>
        <v>42502.622094907412</v>
      </c>
      <c r="M2427" t="b">
        <v>0</v>
      </c>
      <c r="N2427">
        <v>1</v>
      </c>
      <c r="O2427" t="b">
        <v>0</v>
      </c>
      <c r="P2427" t="s">
        <v>8284</v>
      </c>
      <c r="Q2427">
        <f t="shared" si="222"/>
        <v>0</v>
      </c>
      <c r="R2427">
        <f t="shared" si="223"/>
        <v>1</v>
      </c>
      <c r="S2427" t="str">
        <f t="shared" si="226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224"/>
        <v>42223.878379629627</v>
      </c>
      <c r="K2428">
        <v>1433822692</v>
      </c>
      <c r="L2428" s="9">
        <f t="shared" si="225"/>
        <v>42163.878379629627</v>
      </c>
      <c r="M2428" t="b">
        <v>0</v>
      </c>
      <c r="N2428">
        <v>0</v>
      </c>
      <c r="O2428" t="b">
        <v>0</v>
      </c>
      <c r="P2428" t="s">
        <v>8284</v>
      </c>
      <c r="Q2428">
        <f t="shared" si="222"/>
        <v>0</v>
      </c>
      <c r="R2428" t="e">
        <f t="shared" si="223"/>
        <v>#DIV/0!</v>
      </c>
      <c r="S2428" t="str">
        <f t="shared" si="226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224"/>
        <v>42451.985335648154</v>
      </c>
      <c r="K2429">
        <v>1455262733</v>
      </c>
      <c r="L2429" s="9">
        <f t="shared" si="225"/>
        <v>42412.027002314811</v>
      </c>
      <c r="M2429" t="b">
        <v>0</v>
      </c>
      <c r="N2429">
        <v>1</v>
      </c>
      <c r="O2429" t="b">
        <v>0</v>
      </c>
      <c r="P2429" t="s">
        <v>8284</v>
      </c>
      <c r="Q2429">
        <f t="shared" si="222"/>
        <v>0</v>
      </c>
      <c r="R2429">
        <f t="shared" si="223"/>
        <v>1</v>
      </c>
      <c r="S2429" t="str">
        <f t="shared" si="226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224"/>
        <v>42075.450821759259</v>
      </c>
      <c r="K2430">
        <v>1423594151</v>
      </c>
      <c r="L2430" s="9">
        <f t="shared" si="225"/>
        <v>42045.492488425931</v>
      </c>
      <c r="M2430" t="b">
        <v>0</v>
      </c>
      <c r="N2430">
        <v>1</v>
      </c>
      <c r="O2430" t="b">
        <v>0</v>
      </c>
      <c r="P2430" t="s">
        <v>8284</v>
      </c>
      <c r="Q2430">
        <f t="shared" si="222"/>
        <v>0</v>
      </c>
      <c r="R2430">
        <f t="shared" si="223"/>
        <v>1</v>
      </c>
      <c r="S2430" t="str">
        <f t="shared" si="226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224"/>
        <v>42771.405555555561</v>
      </c>
      <c r="K2431">
        <v>1483131966</v>
      </c>
      <c r="L2431" s="9">
        <f t="shared" si="225"/>
        <v>42734.587569444448</v>
      </c>
      <c r="M2431" t="b">
        <v>0</v>
      </c>
      <c r="N2431">
        <v>4</v>
      </c>
      <c r="O2431" t="b">
        <v>0</v>
      </c>
      <c r="P2431" t="s">
        <v>8284</v>
      </c>
      <c r="Q2431">
        <f t="shared" si="222"/>
        <v>1</v>
      </c>
      <c r="R2431">
        <f t="shared" si="223"/>
        <v>501.25</v>
      </c>
      <c r="S2431" t="str">
        <f t="shared" si="226"/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224"/>
        <v>42411.839166666665</v>
      </c>
      <c r="K2432">
        <v>1452654504</v>
      </c>
      <c r="L2432" s="9">
        <f t="shared" si="225"/>
        <v>42381.839166666665</v>
      </c>
      <c r="M2432" t="b">
        <v>0</v>
      </c>
      <c r="N2432">
        <v>2</v>
      </c>
      <c r="O2432" t="b">
        <v>0</v>
      </c>
      <c r="P2432" t="s">
        <v>8284</v>
      </c>
      <c r="Q2432">
        <f t="shared" si="222"/>
        <v>1</v>
      </c>
      <c r="R2432">
        <f t="shared" si="223"/>
        <v>10.5</v>
      </c>
      <c r="S2432" t="str">
        <f t="shared" si="226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224"/>
        <v>42548.808020833334</v>
      </c>
      <c r="K2433">
        <v>1461896613</v>
      </c>
      <c r="L2433" s="9">
        <f t="shared" si="225"/>
        <v>42488.808020833334</v>
      </c>
      <c r="M2433" t="b">
        <v>0</v>
      </c>
      <c r="N2433">
        <v>2</v>
      </c>
      <c r="O2433" t="b">
        <v>0</v>
      </c>
      <c r="P2433" t="s">
        <v>8284</v>
      </c>
      <c r="Q2433">
        <f t="shared" si="222"/>
        <v>0</v>
      </c>
      <c r="R2433">
        <f t="shared" si="223"/>
        <v>1</v>
      </c>
      <c r="S2433" t="str">
        <f t="shared" si="226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224"/>
        <v>42070.927048611113</v>
      </c>
      <c r="K2434">
        <v>1423199697</v>
      </c>
      <c r="L2434" s="9">
        <f t="shared" si="225"/>
        <v>42040.927048611113</v>
      </c>
      <c r="M2434" t="b">
        <v>0</v>
      </c>
      <c r="N2434">
        <v>2</v>
      </c>
      <c r="O2434" t="b">
        <v>0</v>
      </c>
      <c r="P2434" t="s">
        <v>8284</v>
      </c>
      <c r="Q2434">
        <f t="shared" ref="Q2434:Q2497" si="228">ROUND((E2434/D2434*100),0)</f>
        <v>0</v>
      </c>
      <c r="R2434">
        <f t="shared" ref="R2434:R2497" si="229">ROUND(E2434/N2434,2)</f>
        <v>1</v>
      </c>
      <c r="S2434" t="str">
        <f t="shared" si="226"/>
        <v>food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230">(((I2435/60)/60)/24)+DATE(1970,1,1)+(-7/24)</f>
        <v>42427.608136574076</v>
      </c>
      <c r="K2435">
        <v>1454016943</v>
      </c>
      <c r="L2435" s="9">
        <f t="shared" ref="L2435:L2498" si="231">(((K2435/60)/60)/24)+DATE(1970,1,1)+(-7/24)</f>
        <v>42397.608136574076</v>
      </c>
      <c r="M2435" t="b">
        <v>0</v>
      </c>
      <c r="N2435">
        <v>0</v>
      </c>
      <c r="O2435" t="b">
        <v>0</v>
      </c>
      <c r="P2435" t="s">
        <v>8284</v>
      </c>
      <c r="Q2435">
        <f t="shared" si="228"/>
        <v>0</v>
      </c>
      <c r="R2435" t="e">
        <f t="shared" si="229"/>
        <v>#DIV/0!</v>
      </c>
      <c r="S2435" t="str">
        <f t="shared" ref="S2435:S2498" si="232">LEFT(P2435,SEARCH("/",P2435,1)-1)</f>
        <v>food</v>
      </c>
      <c r="T2435" t="str">
        <f t="shared" ref="T2435:T2498" si="233">RIGHT(P2435,LEN(P2435)-SEARCH("/",P2435,1))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230"/>
        <v>42219.894374999996</v>
      </c>
      <c r="K2436">
        <v>1435206474</v>
      </c>
      <c r="L2436" s="9">
        <f t="shared" si="231"/>
        <v>42179.894374999996</v>
      </c>
      <c r="M2436" t="b">
        <v>0</v>
      </c>
      <c r="N2436">
        <v>2</v>
      </c>
      <c r="O2436" t="b">
        <v>0</v>
      </c>
      <c r="P2436" t="s">
        <v>8284</v>
      </c>
      <c r="Q2436">
        <f t="shared" si="228"/>
        <v>0</v>
      </c>
      <c r="R2436">
        <f t="shared" si="229"/>
        <v>13</v>
      </c>
      <c r="S2436" t="str">
        <f t="shared" si="232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230"/>
        <v>42281.985949074071</v>
      </c>
      <c r="K2437">
        <v>1441435186</v>
      </c>
      <c r="L2437" s="9">
        <f t="shared" si="231"/>
        <v>42251.985949074071</v>
      </c>
      <c r="M2437" t="b">
        <v>0</v>
      </c>
      <c r="N2437">
        <v>4</v>
      </c>
      <c r="O2437" t="b">
        <v>0</v>
      </c>
      <c r="P2437" t="s">
        <v>8284</v>
      </c>
      <c r="Q2437">
        <f t="shared" si="228"/>
        <v>0</v>
      </c>
      <c r="R2437">
        <f t="shared" si="229"/>
        <v>306</v>
      </c>
      <c r="S2437" t="str">
        <f t="shared" si="232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230"/>
        <v>42398.32372685185</v>
      </c>
      <c r="K2438">
        <v>1448894770</v>
      </c>
      <c r="L2438" s="9">
        <f t="shared" si="231"/>
        <v>42338.32372685185</v>
      </c>
      <c r="M2438" t="b">
        <v>0</v>
      </c>
      <c r="N2438">
        <v>2</v>
      </c>
      <c r="O2438" t="b">
        <v>0</v>
      </c>
      <c r="P2438" t="s">
        <v>8284</v>
      </c>
      <c r="Q2438">
        <f t="shared" si="228"/>
        <v>0</v>
      </c>
      <c r="R2438">
        <f t="shared" si="229"/>
        <v>22.5</v>
      </c>
      <c r="S2438" t="str">
        <f t="shared" si="232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230"/>
        <v>42080.458333333336</v>
      </c>
      <c r="K2439">
        <v>1422400188</v>
      </c>
      <c r="L2439" s="9">
        <f t="shared" si="231"/>
        <v>42031.673472222225</v>
      </c>
      <c r="M2439" t="b">
        <v>0</v>
      </c>
      <c r="N2439">
        <v>0</v>
      </c>
      <c r="O2439" t="b">
        <v>0</v>
      </c>
      <c r="P2439" t="s">
        <v>8284</v>
      </c>
      <c r="Q2439">
        <f t="shared" si="228"/>
        <v>0</v>
      </c>
      <c r="R2439" t="e">
        <f t="shared" si="229"/>
        <v>#DIV/0!</v>
      </c>
      <c r="S2439" t="str">
        <f t="shared" si="232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230"/>
        <v>42345.665069444447</v>
      </c>
      <c r="K2440">
        <v>1444341462</v>
      </c>
      <c r="L2440" s="9">
        <f t="shared" si="231"/>
        <v>42285.623402777775</v>
      </c>
      <c r="M2440" t="b">
        <v>0</v>
      </c>
      <c r="N2440">
        <v>1</v>
      </c>
      <c r="O2440" t="b">
        <v>0</v>
      </c>
      <c r="P2440" t="s">
        <v>8284</v>
      </c>
      <c r="Q2440">
        <f t="shared" si="228"/>
        <v>0</v>
      </c>
      <c r="R2440">
        <f t="shared" si="229"/>
        <v>50</v>
      </c>
      <c r="S2440" t="str">
        <f t="shared" si="232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230"/>
        <v>42295.526956018519</v>
      </c>
      <c r="K2441">
        <v>1442605129</v>
      </c>
      <c r="L2441" s="9">
        <f t="shared" si="231"/>
        <v>42265.526956018519</v>
      </c>
      <c r="M2441" t="b">
        <v>0</v>
      </c>
      <c r="N2441">
        <v>0</v>
      </c>
      <c r="O2441" t="b">
        <v>0</v>
      </c>
      <c r="P2441" t="s">
        <v>8284</v>
      </c>
      <c r="Q2441">
        <f t="shared" si="228"/>
        <v>0</v>
      </c>
      <c r="R2441" t="e">
        <f t="shared" si="229"/>
        <v>#DIV/0!</v>
      </c>
      <c r="S2441" t="str">
        <f t="shared" si="232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230"/>
        <v>42413.607789351852</v>
      </c>
      <c r="K2442">
        <v>1452807313</v>
      </c>
      <c r="L2442" s="9">
        <f t="shared" si="231"/>
        <v>42383.607789351852</v>
      </c>
      <c r="M2442" t="b">
        <v>0</v>
      </c>
      <c r="N2442">
        <v>2</v>
      </c>
      <c r="O2442" t="b">
        <v>0</v>
      </c>
      <c r="P2442" t="s">
        <v>8284</v>
      </c>
      <c r="Q2442">
        <f t="shared" si="228"/>
        <v>0</v>
      </c>
      <c r="R2442">
        <f t="shared" si="229"/>
        <v>5</v>
      </c>
      <c r="S2442" t="str">
        <f t="shared" si="232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230"/>
        <v>42207.915972222225</v>
      </c>
      <c r="K2443">
        <v>1435806054</v>
      </c>
      <c r="L2443" s="9">
        <f t="shared" si="231"/>
        <v>42186.833958333336</v>
      </c>
      <c r="M2443" t="b">
        <v>0</v>
      </c>
      <c r="N2443">
        <v>109</v>
      </c>
      <c r="O2443" t="b">
        <v>1</v>
      </c>
      <c r="P2443" t="s">
        <v>8298</v>
      </c>
      <c r="Q2443">
        <f t="shared" si="228"/>
        <v>108</v>
      </c>
      <c r="R2443">
        <f t="shared" si="229"/>
        <v>74.23</v>
      </c>
      <c r="S2443" t="str">
        <f t="shared" si="232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230"/>
        <v>42082.333657407413</v>
      </c>
      <c r="K2444">
        <v>1424188828</v>
      </c>
      <c r="L2444" s="9">
        <f t="shared" si="231"/>
        <v>42052.37532407407</v>
      </c>
      <c r="M2444" t="b">
        <v>0</v>
      </c>
      <c r="N2444">
        <v>372</v>
      </c>
      <c r="O2444" t="b">
        <v>1</v>
      </c>
      <c r="P2444" t="s">
        <v>8298</v>
      </c>
      <c r="Q2444">
        <f t="shared" si="228"/>
        <v>126</v>
      </c>
      <c r="R2444">
        <f t="shared" si="229"/>
        <v>81.25</v>
      </c>
      <c r="S2444" t="str">
        <f t="shared" si="232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230"/>
        <v>41866.333587962967</v>
      </c>
      <c r="K2445">
        <v>1405522822</v>
      </c>
      <c r="L2445" s="9">
        <f t="shared" si="231"/>
        <v>41836.333587962967</v>
      </c>
      <c r="M2445" t="b">
        <v>0</v>
      </c>
      <c r="N2445">
        <v>311</v>
      </c>
      <c r="O2445" t="b">
        <v>1</v>
      </c>
      <c r="P2445" t="s">
        <v>8298</v>
      </c>
      <c r="Q2445">
        <f t="shared" si="228"/>
        <v>203</v>
      </c>
      <c r="R2445">
        <f t="shared" si="229"/>
        <v>130.22999999999999</v>
      </c>
      <c r="S2445" t="str">
        <f t="shared" si="232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230"/>
        <v>42515.462858796302</v>
      </c>
      <c r="K2446">
        <v>1461607591</v>
      </c>
      <c r="L2446" s="9">
        <f t="shared" si="231"/>
        <v>42485.462858796302</v>
      </c>
      <c r="M2446" t="b">
        <v>0</v>
      </c>
      <c r="N2446">
        <v>61</v>
      </c>
      <c r="O2446" t="b">
        <v>1</v>
      </c>
      <c r="P2446" t="s">
        <v>8298</v>
      </c>
      <c r="Q2446">
        <f t="shared" si="228"/>
        <v>109</v>
      </c>
      <c r="R2446">
        <f t="shared" si="229"/>
        <v>53.41</v>
      </c>
      <c r="S2446" t="str">
        <f t="shared" si="232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230"/>
        <v>42272.898391203707</v>
      </c>
      <c r="K2447">
        <v>1440650021</v>
      </c>
      <c r="L2447" s="9">
        <f t="shared" si="231"/>
        <v>42242.898391203707</v>
      </c>
      <c r="M2447" t="b">
        <v>0</v>
      </c>
      <c r="N2447">
        <v>115</v>
      </c>
      <c r="O2447" t="b">
        <v>1</v>
      </c>
      <c r="P2447" t="s">
        <v>8298</v>
      </c>
      <c r="Q2447">
        <f t="shared" si="228"/>
        <v>173</v>
      </c>
      <c r="R2447">
        <f t="shared" si="229"/>
        <v>75.13</v>
      </c>
      <c r="S2447" t="str">
        <f t="shared" si="232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230"/>
        <v>42700.352673611116</v>
      </c>
      <c r="K2448">
        <v>1477578471</v>
      </c>
      <c r="L2448" s="9">
        <f t="shared" si="231"/>
        <v>42670.311006944445</v>
      </c>
      <c r="M2448" t="b">
        <v>0</v>
      </c>
      <c r="N2448">
        <v>111</v>
      </c>
      <c r="O2448" t="b">
        <v>1</v>
      </c>
      <c r="P2448" t="s">
        <v>8298</v>
      </c>
      <c r="Q2448">
        <f t="shared" si="228"/>
        <v>168</v>
      </c>
      <c r="R2448">
        <f t="shared" si="229"/>
        <v>75.67</v>
      </c>
      <c r="S2448" t="str">
        <f t="shared" si="232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230"/>
        <v>42685.875000000007</v>
      </c>
      <c r="K2449">
        <v>1476184593</v>
      </c>
      <c r="L2449" s="9">
        <f t="shared" si="231"/>
        <v>42654.178159722222</v>
      </c>
      <c r="M2449" t="b">
        <v>0</v>
      </c>
      <c r="N2449">
        <v>337</v>
      </c>
      <c r="O2449" t="b">
        <v>1</v>
      </c>
      <c r="P2449" t="s">
        <v>8298</v>
      </c>
      <c r="Q2449">
        <f t="shared" si="228"/>
        <v>427</v>
      </c>
      <c r="R2449">
        <f t="shared" si="229"/>
        <v>31.69</v>
      </c>
      <c r="S2449" t="str">
        <f t="shared" si="232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230"/>
        <v>42612.941666666673</v>
      </c>
      <c r="K2450">
        <v>1472110513</v>
      </c>
      <c r="L2450" s="9">
        <f t="shared" si="231"/>
        <v>42607.024456018517</v>
      </c>
      <c r="M2450" t="b">
        <v>0</v>
      </c>
      <c r="N2450">
        <v>9</v>
      </c>
      <c r="O2450" t="b">
        <v>1</v>
      </c>
      <c r="P2450" t="s">
        <v>8298</v>
      </c>
      <c r="Q2450">
        <f t="shared" si="228"/>
        <v>108</v>
      </c>
      <c r="R2450">
        <f t="shared" si="229"/>
        <v>47.78</v>
      </c>
      <c r="S2450" t="str">
        <f t="shared" si="232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230"/>
        <v>41972.892534722225</v>
      </c>
      <c r="K2451">
        <v>1414725915</v>
      </c>
      <c r="L2451" s="9">
        <f t="shared" si="231"/>
        <v>41942.850868055561</v>
      </c>
      <c r="M2451" t="b">
        <v>0</v>
      </c>
      <c r="N2451">
        <v>120</v>
      </c>
      <c r="O2451" t="b">
        <v>1</v>
      </c>
      <c r="P2451" t="s">
        <v>8298</v>
      </c>
      <c r="Q2451">
        <f t="shared" si="228"/>
        <v>108</v>
      </c>
      <c r="R2451">
        <f t="shared" si="229"/>
        <v>90</v>
      </c>
      <c r="S2451" t="str">
        <f t="shared" si="232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230"/>
        <v>41939.840972222228</v>
      </c>
      <c r="K2452">
        <v>1411177456</v>
      </c>
      <c r="L2452" s="9">
        <f t="shared" si="231"/>
        <v>41901.780740740745</v>
      </c>
      <c r="M2452" t="b">
        <v>0</v>
      </c>
      <c r="N2452">
        <v>102</v>
      </c>
      <c r="O2452" t="b">
        <v>1</v>
      </c>
      <c r="P2452" t="s">
        <v>8298</v>
      </c>
      <c r="Q2452">
        <f t="shared" si="228"/>
        <v>102</v>
      </c>
      <c r="R2452">
        <f t="shared" si="229"/>
        <v>149.31</v>
      </c>
      <c r="S2452" t="str">
        <f t="shared" si="232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230"/>
        <v>42799.616782407415</v>
      </c>
      <c r="K2453">
        <v>1487022490</v>
      </c>
      <c r="L2453" s="9">
        <f t="shared" si="231"/>
        <v>42779.616782407415</v>
      </c>
      <c r="M2453" t="b">
        <v>0</v>
      </c>
      <c r="N2453">
        <v>186</v>
      </c>
      <c r="O2453" t="b">
        <v>1</v>
      </c>
      <c r="P2453" t="s">
        <v>8298</v>
      </c>
      <c r="Q2453">
        <f t="shared" si="228"/>
        <v>115</v>
      </c>
      <c r="R2453">
        <f t="shared" si="229"/>
        <v>62.07</v>
      </c>
      <c r="S2453" t="str">
        <f t="shared" si="232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230"/>
        <v>42367.666666666664</v>
      </c>
      <c r="K2454">
        <v>1448914500</v>
      </c>
      <c r="L2454" s="9">
        <f t="shared" si="231"/>
        <v>42338.552083333336</v>
      </c>
      <c r="M2454" t="b">
        <v>0</v>
      </c>
      <c r="N2454">
        <v>15</v>
      </c>
      <c r="O2454" t="b">
        <v>1</v>
      </c>
      <c r="P2454" t="s">
        <v>8298</v>
      </c>
      <c r="Q2454">
        <f t="shared" si="228"/>
        <v>134</v>
      </c>
      <c r="R2454">
        <f t="shared" si="229"/>
        <v>53.4</v>
      </c>
      <c r="S2454" t="str">
        <f t="shared" si="232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230"/>
        <v>42768.400567129633</v>
      </c>
      <c r="K2455">
        <v>1483461409</v>
      </c>
      <c r="L2455" s="9">
        <f t="shared" si="231"/>
        <v>42738.400567129633</v>
      </c>
      <c r="M2455" t="b">
        <v>0</v>
      </c>
      <c r="N2455">
        <v>67</v>
      </c>
      <c r="O2455" t="b">
        <v>1</v>
      </c>
      <c r="P2455" t="s">
        <v>8298</v>
      </c>
      <c r="Q2455">
        <f t="shared" si="228"/>
        <v>155</v>
      </c>
      <c r="R2455">
        <f t="shared" si="229"/>
        <v>69.27</v>
      </c>
      <c r="S2455" t="str">
        <f t="shared" si="232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230"/>
        <v>42804.909814814811</v>
      </c>
      <c r="K2456">
        <v>1486183808</v>
      </c>
      <c r="L2456" s="9">
        <f t="shared" si="231"/>
        <v>42769.909814814811</v>
      </c>
      <c r="M2456" t="b">
        <v>0</v>
      </c>
      <c r="N2456">
        <v>130</v>
      </c>
      <c r="O2456" t="b">
        <v>1</v>
      </c>
      <c r="P2456" t="s">
        <v>8298</v>
      </c>
      <c r="Q2456">
        <f t="shared" si="228"/>
        <v>101</v>
      </c>
      <c r="R2456">
        <f t="shared" si="229"/>
        <v>271.51</v>
      </c>
      <c r="S2456" t="str">
        <f t="shared" si="232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230"/>
        <v>42480.490162037044</v>
      </c>
      <c r="K2457">
        <v>1458758750</v>
      </c>
      <c r="L2457" s="9">
        <f t="shared" si="231"/>
        <v>42452.490162037044</v>
      </c>
      <c r="M2457" t="b">
        <v>0</v>
      </c>
      <c r="N2457">
        <v>16</v>
      </c>
      <c r="O2457" t="b">
        <v>1</v>
      </c>
      <c r="P2457" t="s">
        <v>8298</v>
      </c>
      <c r="Q2457">
        <f t="shared" si="228"/>
        <v>182</v>
      </c>
      <c r="R2457">
        <f t="shared" si="229"/>
        <v>34.130000000000003</v>
      </c>
      <c r="S2457" t="str">
        <f t="shared" si="232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230"/>
        <v>42791.669432870374</v>
      </c>
      <c r="K2458">
        <v>1485471839</v>
      </c>
      <c r="L2458" s="9">
        <f t="shared" si="231"/>
        <v>42761.669432870374</v>
      </c>
      <c r="M2458" t="b">
        <v>0</v>
      </c>
      <c r="N2458">
        <v>67</v>
      </c>
      <c r="O2458" t="b">
        <v>1</v>
      </c>
      <c r="P2458" t="s">
        <v>8298</v>
      </c>
      <c r="Q2458">
        <f t="shared" si="228"/>
        <v>181</v>
      </c>
      <c r="R2458">
        <f t="shared" si="229"/>
        <v>40.49</v>
      </c>
      <c r="S2458" t="str">
        <f t="shared" si="232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230"/>
        <v>42453.269166666672</v>
      </c>
      <c r="K2459">
        <v>1456237656</v>
      </c>
      <c r="L2459" s="9">
        <f t="shared" si="231"/>
        <v>42423.310833333337</v>
      </c>
      <c r="M2459" t="b">
        <v>0</v>
      </c>
      <c r="N2459">
        <v>124</v>
      </c>
      <c r="O2459" t="b">
        <v>1</v>
      </c>
      <c r="P2459" t="s">
        <v>8298</v>
      </c>
      <c r="Q2459">
        <f t="shared" si="228"/>
        <v>102</v>
      </c>
      <c r="R2459">
        <f t="shared" si="229"/>
        <v>189.76</v>
      </c>
      <c r="S2459" t="str">
        <f t="shared" si="232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230"/>
        <v>42530.500000000007</v>
      </c>
      <c r="K2460">
        <v>1462481718</v>
      </c>
      <c r="L2460" s="9">
        <f t="shared" si="231"/>
        <v>42495.580069444448</v>
      </c>
      <c r="M2460" t="b">
        <v>0</v>
      </c>
      <c r="N2460">
        <v>80</v>
      </c>
      <c r="O2460" t="b">
        <v>1</v>
      </c>
      <c r="P2460" t="s">
        <v>8298</v>
      </c>
      <c r="Q2460">
        <f t="shared" si="228"/>
        <v>110</v>
      </c>
      <c r="R2460">
        <f t="shared" si="229"/>
        <v>68.86</v>
      </c>
      <c r="S2460" t="str">
        <f t="shared" si="232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230"/>
        <v>42452.304224537038</v>
      </c>
      <c r="K2461">
        <v>1454858285</v>
      </c>
      <c r="L2461" s="9">
        <f t="shared" si="231"/>
        <v>42407.345891203709</v>
      </c>
      <c r="M2461" t="b">
        <v>0</v>
      </c>
      <c r="N2461">
        <v>282</v>
      </c>
      <c r="O2461" t="b">
        <v>1</v>
      </c>
      <c r="P2461" t="s">
        <v>8298</v>
      </c>
      <c r="Q2461">
        <f t="shared" si="228"/>
        <v>102</v>
      </c>
      <c r="R2461">
        <f t="shared" si="229"/>
        <v>108.78</v>
      </c>
      <c r="S2461" t="str">
        <f t="shared" si="232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230"/>
        <v>42737.886805555558</v>
      </c>
      <c r="K2462">
        <v>1480480167</v>
      </c>
      <c r="L2462" s="9">
        <f t="shared" si="231"/>
        <v>42703.895451388897</v>
      </c>
      <c r="M2462" t="b">
        <v>0</v>
      </c>
      <c r="N2462">
        <v>68</v>
      </c>
      <c r="O2462" t="b">
        <v>1</v>
      </c>
      <c r="P2462" t="s">
        <v>8298</v>
      </c>
      <c r="Q2462">
        <f t="shared" si="228"/>
        <v>101</v>
      </c>
      <c r="R2462">
        <f t="shared" si="229"/>
        <v>125.99</v>
      </c>
      <c r="S2462" t="str">
        <f t="shared" si="232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230"/>
        <v>40816.833333333336</v>
      </c>
      <c r="K2463">
        <v>1314577097</v>
      </c>
      <c r="L2463" s="9">
        <f t="shared" si="231"/>
        <v>40783.721030092594</v>
      </c>
      <c r="M2463" t="b">
        <v>0</v>
      </c>
      <c r="N2463">
        <v>86</v>
      </c>
      <c r="O2463" t="b">
        <v>1</v>
      </c>
      <c r="P2463" t="s">
        <v>8279</v>
      </c>
      <c r="Q2463">
        <f t="shared" si="228"/>
        <v>104</v>
      </c>
      <c r="R2463">
        <f t="shared" si="229"/>
        <v>90.52</v>
      </c>
      <c r="S2463" t="str">
        <f t="shared" si="232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230"/>
        <v>41108.894629629634</v>
      </c>
      <c r="K2464">
        <v>1340944096</v>
      </c>
      <c r="L2464" s="9">
        <f t="shared" si="231"/>
        <v>41088.894629629634</v>
      </c>
      <c r="M2464" t="b">
        <v>0</v>
      </c>
      <c r="N2464">
        <v>115</v>
      </c>
      <c r="O2464" t="b">
        <v>1</v>
      </c>
      <c r="P2464" t="s">
        <v>8279</v>
      </c>
      <c r="Q2464">
        <f t="shared" si="228"/>
        <v>111</v>
      </c>
      <c r="R2464">
        <f t="shared" si="229"/>
        <v>28.88</v>
      </c>
      <c r="S2464" t="str">
        <f t="shared" si="232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230"/>
        <v>41380.5</v>
      </c>
      <c r="K2465">
        <v>1362710425</v>
      </c>
      <c r="L2465" s="9">
        <f t="shared" si="231"/>
        <v>41340.819733796299</v>
      </c>
      <c r="M2465" t="b">
        <v>0</v>
      </c>
      <c r="N2465">
        <v>75</v>
      </c>
      <c r="O2465" t="b">
        <v>1</v>
      </c>
      <c r="P2465" t="s">
        <v>8279</v>
      </c>
      <c r="Q2465">
        <f t="shared" si="228"/>
        <v>116</v>
      </c>
      <c r="R2465">
        <f t="shared" si="229"/>
        <v>31</v>
      </c>
      <c r="S2465" t="str">
        <f t="shared" si="232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230"/>
        <v>42277.520138888889</v>
      </c>
      <c r="K2466">
        <v>1441143397</v>
      </c>
      <c r="L2466" s="9">
        <f t="shared" si="231"/>
        <v>42248.608761574076</v>
      </c>
      <c r="M2466" t="b">
        <v>0</v>
      </c>
      <c r="N2466">
        <v>43</v>
      </c>
      <c r="O2466" t="b">
        <v>1</v>
      </c>
      <c r="P2466" t="s">
        <v>8279</v>
      </c>
      <c r="Q2466">
        <f t="shared" si="228"/>
        <v>111</v>
      </c>
      <c r="R2466">
        <f t="shared" si="229"/>
        <v>51.67</v>
      </c>
      <c r="S2466" t="str">
        <f t="shared" si="232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230"/>
        <v>41175.42763888889</v>
      </c>
      <c r="K2467">
        <v>1345828548</v>
      </c>
      <c r="L2467" s="9">
        <f t="shared" si="231"/>
        <v>41145.42763888889</v>
      </c>
      <c r="M2467" t="b">
        <v>0</v>
      </c>
      <c r="N2467">
        <v>48</v>
      </c>
      <c r="O2467" t="b">
        <v>1</v>
      </c>
      <c r="P2467" t="s">
        <v>8279</v>
      </c>
      <c r="Q2467">
        <f t="shared" si="228"/>
        <v>180</v>
      </c>
      <c r="R2467">
        <f t="shared" si="229"/>
        <v>26.27</v>
      </c>
      <c r="S2467" t="str">
        <f t="shared" si="232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230"/>
        <v>41402.810798611114</v>
      </c>
      <c r="K2468">
        <v>1365474453</v>
      </c>
      <c r="L2468" s="9">
        <f t="shared" si="231"/>
        <v>41372.810798611114</v>
      </c>
      <c r="M2468" t="b">
        <v>0</v>
      </c>
      <c r="N2468">
        <v>52</v>
      </c>
      <c r="O2468" t="b">
        <v>1</v>
      </c>
      <c r="P2468" t="s">
        <v>8279</v>
      </c>
      <c r="Q2468">
        <f t="shared" si="228"/>
        <v>100</v>
      </c>
      <c r="R2468">
        <f t="shared" si="229"/>
        <v>48.08</v>
      </c>
      <c r="S2468" t="str">
        <f t="shared" si="232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230"/>
        <v>41039.416666666672</v>
      </c>
      <c r="K2469">
        <v>1335473931</v>
      </c>
      <c r="L2469" s="9">
        <f t="shared" si="231"/>
        <v>41025.582534722227</v>
      </c>
      <c r="M2469" t="b">
        <v>0</v>
      </c>
      <c r="N2469">
        <v>43</v>
      </c>
      <c r="O2469" t="b">
        <v>1</v>
      </c>
      <c r="P2469" t="s">
        <v>8279</v>
      </c>
      <c r="Q2469">
        <f t="shared" si="228"/>
        <v>119</v>
      </c>
      <c r="R2469">
        <f t="shared" si="229"/>
        <v>27.56</v>
      </c>
      <c r="S2469" t="str">
        <f t="shared" si="232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230"/>
        <v>41209.916666666672</v>
      </c>
      <c r="K2470">
        <v>1348285321</v>
      </c>
      <c r="L2470" s="9">
        <f t="shared" si="231"/>
        <v>41173.862511574072</v>
      </c>
      <c r="M2470" t="b">
        <v>0</v>
      </c>
      <c r="N2470">
        <v>58</v>
      </c>
      <c r="O2470" t="b">
        <v>1</v>
      </c>
      <c r="P2470" t="s">
        <v>8279</v>
      </c>
      <c r="Q2470">
        <f t="shared" si="228"/>
        <v>107</v>
      </c>
      <c r="R2470">
        <f t="shared" si="229"/>
        <v>36.97</v>
      </c>
      <c r="S2470" t="str">
        <f t="shared" si="232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230"/>
        <v>40582.138067129628</v>
      </c>
      <c r="K2471">
        <v>1295000329</v>
      </c>
      <c r="L2471" s="9">
        <f t="shared" si="231"/>
        <v>40557.138067129628</v>
      </c>
      <c r="M2471" t="b">
        <v>0</v>
      </c>
      <c r="N2471">
        <v>47</v>
      </c>
      <c r="O2471" t="b">
        <v>1</v>
      </c>
      <c r="P2471" t="s">
        <v>8279</v>
      </c>
      <c r="Q2471">
        <f t="shared" si="228"/>
        <v>114</v>
      </c>
      <c r="R2471">
        <f t="shared" si="229"/>
        <v>29.02</v>
      </c>
      <c r="S2471" t="str">
        <f t="shared" si="232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230"/>
        <v>41052.783043981486</v>
      </c>
      <c r="K2472">
        <v>1335232055</v>
      </c>
      <c r="L2472" s="9">
        <f t="shared" si="231"/>
        <v>41022.783043981486</v>
      </c>
      <c r="M2472" t="b">
        <v>0</v>
      </c>
      <c r="N2472">
        <v>36</v>
      </c>
      <c r="O2472" t="b">
        <v>1</v>
      </c>
      <c r="P2472" t="s">
        <v>8279</v>
      </c>
      <c r="Q2472">
        <f t="shared" si="228"/>
        <v>103</v>
      </c>
      <c r="R2472">
        <f t="shared" si="229"/>
        <v>28.66</v>
      </c>
      <c r="S2472" t="str">
        <f t="shared" si="232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230"/>
        <v>40933.701296296298</v>
      </c>
      <c r="K2473">
        <v>1324079392</v>
      </c>
      <c r="L2473" s="9">
        <f t="shared" si="231"/>
        <v>40893.701296296298</v>
      </c>
      <c r="M2473" t="b">
        <v>0</v>
      </c>
      <c r="N2473">
        <v>17</v>
      </c>
      <c r="O2473" t="b">
        <v>1</v>
      </c>
      <c r="P2473" t="s">
        <v>8279</v>
      </c>
      <c r="Q2473">
        <f t="shared" si="228"/>
        <v>128</v>
      </c>
      <c r="R2473">
        <f t="shared" si="229"/>
        <v>37.65</v>
      </c>
      <c r="S2473" t="str">
        <f t="shared" si="232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230"/>
        <v>40424.752083333333</v>
      </c>
      <c r="K2474">
        <v>1277433980</v>
      </c>
      <c r="L2474" s="9">
        <f t="shared" si="231"/>
        <v>40353.823842592596</v>
      </c>
      <c r="M2474" t="b">
        <v>0</v>
      </c>
      <c r="N2474">
        <v>104</v>
      </c>
      <c r="O2474" t="b">
        <v>1</v>
      </c>
      <c r="P2474" t="s">
        <v>8279</v>
      </c>
      <c r="Q2474">
        <f t="shared" si="228"/>
        <v>136</v>
      </c>
      <c r="R2474">
        <f t="shared" si="229"/>
        <v>97.9</v>
      </c>
      <c r="S2474" t="str">
        <f t="shared" si="232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230"/>
        <v>41223.498483796298</v>
      </c>
      <c r="K2475">
        <v>1349978269</v>
      </c>
      <c r="L2475" s="9">
        <f t="shared" si="231"/>
        <v>41193.456817129634</v>
      </c>
      <c r="M2475" t="b">
        <v>0</v>
      </c>
      <c r="N2475">
        <v>47</v>
      </c>
      <c r="O2475" t="b">
        <v>1</v>
      </c>
      <c r="P2475" t="s">
        <v>8279</v>
      </c>
      <c r="Q2475">
        <f t="shared" si="228"/>
        <v>100</v>
      </c>
      <c r="R2475">
        <f t="shared" si="229"/>
        <v>42.55</v>
      </c>
      <c r="S2475" t="str">
        <f t="shared" si="232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230"/>
        <v>40461.719629629632</v>
      </c>
      <c r="K2476">
        <v>1282868176</v>
      </c>
      <c r="L2476" s="9">
        <f t="shared" si="231"/>
        <v>40416.719629629632</v>
      </c>
      <c r="M2476" t="b">
        <v>0</v>
      </c>
      <c r="N2476">
        <v>38</v>
      </c>
      <c r="O2476" t="b">
        <v>1</v>
      </c>
      <c r="P2476" t="s">
        <v>8279</v>
      </c>
      <c r="Q2476">
        <f t="shared" si="228"/>
        <v>100</v>
      </c>
      <c r="R2476">
        <f t="shared" si="229"/>
        <v>131.58000000000001</v>
      </c>
      <c r="S2476" t="str">
        <f t="shared" si="232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230"/>
        <v>40369.625</v>
      </c>
      <c r="K2477">
        <v>1273647255</v>
      </c>
      <c r="L2477" s="9">
        <f t="shared" si="231"/>
        <v>40309.99600694445</v>
      </c>
      <c r="M2477" t="b">
        <v>0</v>
      </c>
      <c r="N2477">
        <v>81</v>
      </c>
      <c r="O2477" t="b">
        <v>1</v>
      </c>
      <c r="P2477" t="s">
        <v>8279</v>
      </c>
      <c r="Q2477">
        <f t="shared" si="228"/>
        <v>105</v>
      </c>
      <c r="R2477">
        <f t="shared" si="229"/>
        <v>32.32</v>
      </c>
      <c r="S2477" t="str">
        <f t="shared" si="232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230"/>
        <v>41946.078356481485</v>
      </c>
      <c r="K2478">
        <v>1412149970</v>
      </c>
      <c r="L2478" s="9">
        <f t="shared" si="231"/>
        <v>41913.036689814813</v>
      </c>
      <c r="M2478" t="b">
        <v>0</v>
      </c>
      <c r="N2478">
        <v>55</v>
      </c>
      <c r="O2478" t="b">
        <v>1</v>
      </c>
      <c r="P2478" t="s">
        <v>8279</v>
      </c>
      <c r="Q2478">
        <f t="shared" si="228"/>
        <v>105</v>
      </c>
      <c r="R2478">
        <f t="shared" si="229"/>
        <v>61.1</v>
      </c>
      <c r="S2478" t="str">
        <f t="shared" si="232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230"/>
        <v>41133.399826388893</v>
      </c>
      <c r="K2479">
        <v>1340901345</v>
      </c>
      <c r="L2479" s="9">
        <f t="shared" si="231"/>
        <v>41088.399826388893</v>
      </c>
      <c r="M2479" t="b">
        <v>0</v>
      </c>
      <c r="N2479">
        <v>41</v>
      </c>
      <c r="O2479" t="b">
        <v>1</v>
      </c>
      <c r="P2479" t="s">
        <v>8279</v>
      </c>
      <c r="Q2479">
        <f t="shared" si="228"/>
        <v>171</v>
      </c>
      <c r="R2479">
        <f t="shared" si="229"/>
        <v>31.34</v>
      </c>
      <c r="S2479" t="str">
        <f t="shared" si="232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230"/>
        <v>41287.658715277779</v>
      </c>
      <c r="K2480">
        <v>1355525313</v>
      </c>
      <c r="L2480" s="9">
        <f t="shared" si="231"/>
        <v>41257.658715277779</v>
      </c>
      <c r="M2480" t="b">
        <v>0</v>
      </c>
      <c r="N2480">
        <v>79</v>
      </c>
      <c r="O2480" t="b">
        <v>1</v>
      </c>
      <c r="P2480" t="s">
        <v>8279</v>
      </c>
      <c r="Q2480">
        <f t="shared" si="228"/>
        <v>128</v>
      </c>
      <c r="R2480">
        <f t="shared" si="229"/>
        <v>129.11000000000001</v>
      </c>
      <c r="S2480" t="str">
        <f t="shared" si="232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230"/>
        <v>41117.791666666672</v>
      </c>
      <c r="K2481">
        <v>1342545994</v>
      </c>
      <c r="L2481" s="9">
        <f t="shared" si="231"/>
        <v>41107.435115740744</v>
      </c>
      <c r="M2481" t="b">
        <v>0</v>
      </c>
      <c r="N2481">
        <v>16</v>
      </c>
      <c r="O2481" t="b">
        <v>1</v>
      </c>
      <c r="P2481" t="s">
        <v>8279</v>
      </c>
      <c r="Q2481">
        <f t="shared" si="228"/>
        <v>133</v>
      </c>
      <c r="R2481">
        <f t="shared" si="229"/>
        <v>25.02</v>
      </c>
      <c r="S2481" t="str">
        <f t="shared" si="232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230"/>
        <v>42287.644490740742</v>
      </c>
      <c r="K2482">
        <v>1439332084</v>
      </c>
      <c r="L2482" s="9">
        <f t="shared" si="231"/>
        <v>42227.644490740742</v>
      </c>
      <c r="M2482" t="b">
        <v>0</v>
      </c>
      <c r="N2482">
        <v>8</v>
      </c>
      <c r="O2482" t="b">
        <v>1</v>
      </c>
      <c r="P2482" t="s">
        <v>8279</v>
      </c>
      <c r="Q2482">
        <f t="shared" si="228"/>
        <v>100</v>
      </c>
      <c r="R2482">
        <f t="shared" si="229"/>
        <v>250</v>
      </c>
      <c r="S2482" t="str">
        <f t="shared" si="232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230"/>
        <v>41029.354259259264</v>
      </c>
      <c r="K2483">
        <v>1333207808</v>
      </c>
      <c r="L2483" s="9">
        <f t="shared" si="231"/>
        <v>40999.354259259264</v>
      </c>
      <c r="M2483" t="b">
        <v>0</v>
      </c>
      <c r="N2483">
        <v>95</v>
      </c>
      <c r="O2483" t="b">
        <v>1</v>
      </c>
      <c r="P2483" t="s">
        <v>8279</v>
      </c>
      <c r="Q2483">
        <f t="shared" si="228"/>
        <v>113</v>
      </c>
      <c r="R2483">
        <f t="shared" si="229"/>
        <v>47.54</v>
      </c>
      <c r="S2483" t="str">
        <f t="shared" si="232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230"/>
        <v>40756.490543981483</v>
      </c>
      <c r="K2484">
        <v>1308336383</v>
      </c>
      <c r="L2484" s="9">
        <f t="shared" si="231"/>
        <v>40711.490543981483</v>
      </c>
      <c r="M2484" t="b">
        <v>0</v>
      </c>
      <c r="N2484">
        <v>25</v>
      </c>
      <c r="O2484" t="b">
        <v>1</v>
      </c>
      <c r="P2484" t="s">
        <v>8279</v>
      </c>
      <c r="Q2484">
        <f t="shared" si="228"/>
        <v>100</v>
      </c>
      <c r="R2484">
        <f t="shared" si="229"/>
        <v>40.04</v>
      </c>
      <c r="S2484" t="str">
        <f t="shared" si="232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230"/>
        <v>41030.416701388895</v>
      </c>
      <c r="K2485">
        <v>1330711203</v>
      </c>
      <c r="L2485" s="9">
        <f t="shared" si="231"/>
        <v>40970.458368055559</v>
      </c>
      <c r="M2485" t="b">
        <v>0</v>
      </c>
      <c r="N2485">
        <v>19</v>
      </c>
      <c r="O2485" t="b">
        <v>1</v>
      </c>
      <c r="P2485" t="s">
        <v>8279</v>
      </c>
      <c r="Q2485">
        <f t="shared" si="228"/>
        <v>114</v>
      </c>
      <c r="R2485">
        <f t="shared" si="229"/>
        <v>65.84</v>
      </c>
      <c r="S2485" t="str">
        <f t="shared" si="232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230"/>
        <v>40801.625034722223</v>
      </c>
      <c r="K2486">
        <v>1313532003</v>
      </c>
      <c r="L2486" s="9">
        <f t="shared" si="231"/>
        <v>40771.625034722223</v>
      </c>
      <c r="M2486" t="b">
        <v>0</v>
      </c>
      <c r="N2486">
        <v>90</v>
      </c>
      <c r="O2486" t="b">
        <v>1</v>
      </c>
      <c r="P2486" t="s">
        <v>8279</v>
      </c>
      <c r="Q2486">
        <f t="shared" si="228"/>
        <v>119</v>
      </c>
      <c r="R2486">
        <f t="shared" si="229"/>
        <v>46.4</v>
      </c>
      <c r="S2486" t="str">
        <f t="shared" si="232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230"/>
        <v>40828.706932870373</v>
      </c>
      <c r="K2487">
        <v>1315439879</v>
      </c>
      <c r="L2487" s="9">
        <f t="shared" si="231"/>
        <v>40793.706932870373</v>
      </c>
      <c r="M2487" t="b">
        <v>0</v>
      </c>
      <c r="N2487">
        <v>41</v>
      </c>
      <c r="O2487" t="b">
        <v>1</v>
      </c>
      <c r="P2487" t="s">
        <v>8279</v>
      </c>
      <c r="Q2487">
        <f t="shared" si="228"/>
        <v>103</v>
      </c>
      <c r="R2487">
        <f t="shared" si="229"/>
        <v>50.37</v>
      </c>
      <c r="S2487" t="str">
        <f t="shared" si="232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230"/>
        <v>41021.416388888894</v>
      </c>
      <c r="K2488">
        <v>1332521976</v>
      </c>
      <c r="L2488" s="9">
        <f t="shared" si="231"/>
        <v>40991.416388888894</v>
      </c>
      <c r="M2488" t="b">
        <v>0</v>
      </c>
      <c r="N2488">
        <v>30</v>
      </c>
      <c r="O2488" t="b">
        <v>1</v>
      </c>
      <c r="P2488" t="s">
        <v>8279</v>
      </c>
      <c r="Q2488">
        <f t="shared" si="228"/>
        <v>266</v>
      </c>
      <c r="R2488">
        <f t="shared" si="229"/>
        <v>26.57</v>
      </c>
      <c r="S2488" t="str">
        <f t="shared" si="232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230"/>
        <v>41055.791631944448</v>
      </c>
      <c r="K2489">
        <v>1335491997</v>
      </c>
      <c r="L2489" s="9">
        <f t="shared" si="231"/>
        <v>41025.791631944448</v>
      </c>
      <c r="M2489" t="b">
        <v>0</v>
      </c>
      <c r="N2489">
        <v>38</v>
      </c>
      <c r="O2489" t="b">
        <v>1</v>
      </c>
      <c r="P2489" t="s">
        <v>8279</v>
      </c>
      <c r="Q2489">
        <f t="shared" si="228"/>
        <v>100</v>
      </c>
      <c r="R2489">
        <f t="shared" si="229"/>
        <v>39.49</v>
      </c>
      <c r="S2489" t="str">
        <f t="shared" si="232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230"/>
        <v>40863.383194444446</v>
      </c>
      <c r="K2490">
        <v>1318864308</v>
      </c>
      <c r="L2490" s="9">
        <f t="shared" si="231"/>
        <v>40833.341527777782</v>
      </c>
      <c r="M2490" t="b">
        <v>0</v>
      </c>
      <c r="N2490">
        <v>65</v>
      </c>
      <c r="O2490" t="b">
        <v>1</v>
      </c>
      <c r="P2490" t="s">
        <v>8279</v>
      </c>
      <c r="Q2490">
        <f t="shared" si="228"/>
        <v>107</v>
      </c>
      <c r="R2490">
        <f t="shared" si="229"/>
        <v>49.25</v>
      </c>
      <c r="S2490" t="str">
        <f t="shared" si="232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230"/>
        <v>41403.398599537039</v>
      </c>
      <c r="K2491">
        <v>1365525239</v>
      </c>
      <c r="L2491" s="9">
        <f t="shared" si="231"/>
        <v>41373.398599537039</v>
      </c>
      <c r="M2491" t="b">
        <v>0</v>
      </c>
      <c r="N2491">
        <v>75</v>
      </c>
      <c r="O2491" t="b">
        <v>1</v>
      </c>
      <c r="P2491" t="s">
        <v>8279</v>
      </c>
      <c r="Q2491">
        <f t="shared" si="228"/>
        <v>134</v>
      </c>
      <c r="R2491">
        <f t="shared" si="229"/>
        <v>62.38</v>
      </c>
      <c r="S2491" t="str">
        <f t="shared" si="232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230"/>
        <v>41082.936064814814</v>
      </c>
      <c r="K2492">
        <v>1335245276</v>
      </c>
      <c r="L2492" s="9">
        <f t="shared" si="231"/>
        <v>41022.936064814814</v>
      </c>
      <c r="M2492" t="b">
        <v>0</v>
      </c>
      <c r="N2492">
        <v>16</v>
      </c>
      <c r="O2492" t="b">
        <v>1</v>
      </c>
      <c r="P2492" t="s">
        <v>8279</v>
      </c>
      <c r="Q2492">
        <f t="shared" si="228"/>
        <v>121</v>
      </c>
      <c r="R2492">
        <f t="shared" si="229"/>
        <v>37.94</v>
      </c>
      <c r="S2492" t="str">
        <f t="shared" si="232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230"/>
        <v>40558.785416666666</v>
      </c>
      <c r="K2493">
        <v>1293739714</v>
      </c>
      <c r="L2493" s="9">
        <f t="shared" si="231"/>
        <v>40542.547615740747</v>
      </c>
      <c r="M2493" t="b">
        <v>0</v>
      </c>
      <c r="N2493">
        <v>10</v>
      </c>
      <c r="O2493" t="b">
        <v>1</v>
      </c>
      <c r="P2493" t="s">
        <v>8279</v>
      </c>
      <c r="Q2493">
        <f t="shared" si="228"/>
        <v>103</v>
      </c>
      <c r="R2493">
        <f t="shared" si="229"/>
        <v>51.6</v>
      </c>
      <c r="S2493" t="str">
        <f t="shared" si="232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230"/>
        <v>41076.124305555561</v>
      </c>
      <c r="K2494">
        <v>1335397188</v>
      </c>
      <c r="L2494" s="9">
        <f t="shared" si="231"/>
        <v>41024.69430555556</v>
      </c>
      <c r="M2494" t="b">
        <v>0</v>
      </c>
      <c r="N2494">
        <v>27</v>
      </c>
      <c r="O2494" t="b">
        <v>1</v>
      </c>
      <c r="P2494" t="s">
        <v>8279</v>
      </c>
      <c r="Q2494">
        <f t="shared" si="228"/>
        <v>125</v>
      </c>
      <c r="R2494">
        <f t="shared" si="229"/>
        <v>27.78</v>
      </c>
      <c r="S2494" t="str">
        <f t="shared" si="232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230"/>
        <v>41392.876620370371</v>
      </c>
      <c r="K2495">
        <v>1363320140</v>
      </c>
      <c r="L2495" s="9">
        <f t="shared" si="231"/>
        <v>41347.876620370371</v>
      </c>
      <c r="M2495" t="b">
        <v>0</v>
      </c>
      <c r="N2495">
        <v>259</v>
      </c>
      <c r="O2495" t="b">
        <v>1</v>
      </c>
      <c r="P2495" t="s">
        <v>8279</v>
      </c>
      <c r="Q2495">
        <f t="shared" si="228"/>
        <v>129</v>
      </c>
      <c r="R2495">
        <f t="shared" si="229"/>
        <v>99.38</v>
      </c>
      <c r="S2495" t="str">
        <f t="shared" si="232"/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230"/>
        <v>41052.353518518517</v>
      </c>
      <c r="K2496">
        <v>1335194944</v>
      </c>
      <c r="L2496" s="9">
        <f t="shared" si="231"/>
        <v>41022.353518518517</v>
      </c>
      <c r="M2496" t="b">
        <v>0</v>
      </c>
      <c r="N2496">
        <v>39</v>
      </c>
      <c r="O2496" t="b">
        <v>1</v>
      </c>
      <c r="P2496" t="s">
        <v>8279</v>
      </c>
      <c r="Q2496">
        <f t="shared" si="228"/>
        <v>101</v>
      </c>
      <c r="R2496">
        <f t="shared" si="229"/>
        <v>38.85</v>
      </c>
      <c r="S2496" t="str">
        <f t="shared" si="232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230"/>
        <v>41066.654803240745</v>
      </c>
      <c r="K2497">
        <v>1336430575</v>
      </c>
      <c r="L2497" s="9">
        <f t="shared" si="231"/>
        <v>41036.654803240745</v>
      </c>
      <c r="M2497" t="b">
        <v>0</v>
      </c>
      <c r="N2497">
        <v>42</v>
      </c>
      <c r="O2497" t="b">
        <v>1</v>
      </c>
      <c r="P2497" t="s">
        <v>8279</v>
      </c>
      <c r="Q2497">
        <f t="shared" si="228"/>
        <v>128</v>
      </c>
      <c r="R2497">
        <f t="shared" si="229"/>
        <v>45.55</v>
      </c>
      <c r="S2497" t="str">
        <f t="shared" si="232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230"/>
        <v>41362.663101851853</v>
      </c>
      <c r="K2498">
        <v>1361577292</v>
      </c>
      <c r="L2498" s="9">
        <f t="shared" si="231"/>
        <v>41327.704768518524</v>
      </c>
      <c r="M2498" t="b">
        <v>0</v>
      </c>
      <c r="N2498">
        <v>10</v>
      </c>
      <c r="O2498" t="b">
        <v>1</v>
      </c>
      <c r="P2498" t="s">
        <v>8279</v>
      </c>
      <c r="Q2498">
        <f t="shared" ref="Q2498:Q2561" si="234">ROUND((E2498/D2498*100),0)</f>
        <v>100</v>
      </c>
      <c r="R2498">
        <f t="shared" ref="R2498:R2561" si="235">ROUND(E2498/N2498,2)</f>
        <v>600</v>
      </c>
      <c r="S2498" t="str">
        <f t="shared" si="232"/>
        <v>music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236">(((I2499/60)/60)/24)+DATE(1970,1,1)+(-7/24)</f>
        <v>40760.587245370371</v>
      </c>
      <c r="K2499">
        <v>1309986338</v>
      </c>
      <c r="L2499" s="9">
        <f t="shared" ref="L2499:L2562" si="237">(((K2499/60)/60)/24)+DATE(1970,1,1)+(-7/24)</f>
        <v>40730.587245370371</v>
      </c>
      <c r="M2499" t="b">
        <v>0</v>
      </c>
      <c r="N2499">
        <v>56</v>
      </c>
      <c r="O2499" t="b">
        <v>1</v>
      </c>
      <c r="P2499" t="s">
        <v>8279</v>
      </c>
      <c r="Q2499">
        <f t="shared" si="234"/>
        <v>113</v>
      </c>
      <c r="R2499">
        <f t="shared" si="235"/>
        <v>80.55</v>
      </c>
      <c r="S2499" t="str">
        <f t="shared" ref="S2499:S2562" si="238">LEFT(P2499,SEARCH("/",P2499,1)-1)</f>
        <v>music</v>
      </c>
      <c r="T2499" t="str">
        <f t="shared" ref="T2499:T2562" si="239">RIGHT(P2499,LEN(P2499)-SEARCH("/",P2499,1))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236"/>
        <v>42031.675775462965</v>
      </c>
      <c r="K2500">
        <v>1421190787</v>
      </c>
      <c r="L2500" s="9">
        <f t="shared" si="237"/>
        <v>42017.675775462965</v>
      </c>
      <c r="M2500" t="b">
        <v>0</v>
      </c>
      <c r="N2500">
        <v>20</v>
      </c>
      <c r="O2500" t="b">
        <v>1</v>
      </c>
      <c r="P2500" t="s">
        <v>8279</v>
      </c>
      <c r="Q2500">
        <f t="shared" si="234"/>
        <v>106</v>
      </c>
      <c r="R2500">
        <f t="shared" si="235"/>
        <v>52.8</v>
      </c>
      <c r="S2500" t="str">
        <f t="shared" si="238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236"/>
        <v>41274.458333333336</v>
      </c>
      <c r="K2501">
        <v>1352820837</v>
      </c>
      <c r="L2501" s="9">
        <f t="shared" si="237"/>
        <v>41226.356909722221</v>
      </c>
      <c r="M2501" t="b">
        <v>0</v>
      </c>
      <c r="N2501">
        <v>170</v>
      </c>
      <c r="O2501" t="b">
        <v>1</v>
      </c>
      <c r="P2501" t="s">
        <v>8279</v>
      </c>
      <c r="Q2501">
        <f t="shared" si="234"/>
        <v>203</v>
      </c>
      <c r="R2501">
        <f t="shared" si="235"/>
        <v>47.68</v>
      </c>
      <c r="S2501" t="str">
        <f t="shared" si="238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236"/>
        <v>41083.481192129635</v>
      </c>
      <c r="K2502">
        <v>1337884375</v>
      </c>
      <c r="L2502" s="9">
        <f t="shared" si="237"/>
        <v>41053.481192129635</v>
      </c>
      <c r="M2502" t="b">
        <v>0</v>
      </c>
      <c r="N2502">
        <v>29</v>
      </c>
      <c r="O2502" t="b">
        <v>1</v>
      </c>
      <c r="P2502" t="s">
        <v>8279</v>
      </c>
      <c r="Q2502">
        <f t="shared" si="234"/>
        <v>113</v>
      </c>
      <c r="R2502">
        <f t="shared" si="235"/>
        <v>23.45</v>
      </c>
      <c r="S2502" t="str">
        <f t="shared" si="238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236"/>
        <v>42274.485000000001</v>
      </c>
      <c r="K2503">
        <v>1440787104</v>
      </c>
      <c r="L2503" s="9">
        <f t="shared" si="237"/>
        <v>42244.485000000001</v>
      </c>
      <c r="M2503" t="b">
        <v>0</v>
      </c>
      <c r="N2503">
        <v>7</v>
      </c>
      <c r="O2503" t="b">
        <v>0</v>
      </c>
      <c r="P2503" t="s">
        <v>8299</v>
      </c>
      <c r="Q2503">
        <f t="shared" si="234"/>
        <v>3</v>
      </c>
      <c r="R2503">
        <f t="shared" si="235"/>
        <v>40.14</v>
      </c>
      <c r="S2503" t="str">
        <f t="shared" si="238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236"/>
        <v>41903.533773148149</v>
      </c>
      <c r="K2504">
        <v>1407440918</v>
      </c>
      <c r="L2504" s="9">
        <f t="shared" si="237"/>
        <v>41858.533773148149</v>
      </c>
      <c r="M2504" t="b">
        <v>0</v>
      </c>
      <c r="N2504">
        <v>5</v>
      </c>
      <c r="O2504" t="b">
        <v>0</v>
      </c>
      <c r="P2504" t="s">
        <v>8299</v>
      </c>
      <c r="Q2504">
        <f t="shared" si="234"/>
        <v>0</v>
      </c>
      <c r="R2504">
        <f t="shared" si="235"/>
        <v>17.2</v>
      </c>
      <c r="S2504" t="str">
        <f t="shared" si="238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236"/>
        <v>42528.587500000001</v>
      </c>
      <c r="K2505">
        <v>1462743308</v>
      </c>
      <c r="L2505" s="9">
        <f t="shared" si="237"/>
        <v>42498.607731481483</v>
      </c>
      <c r="M2505" t="b">
        <v>0</v>
      </c>
      <c r="N2505">
        <v>0</v>
      </c>
      <c r="O2505" t="b">
        <v>0</v>
      </c>
      <c r="P2505" t="s">
        <v>8299</v>
      </c>
      <c r="Q2505">
        <f t="shared" si="234"/>
        <v>0</v>
      </c>
      <c r="R2505" t="e">
        <f t="shared" si="235"/>
        <v>#DIV/0!</v>
      </c>
      <c r="S2505" t="str">
        <f t="shared" si="238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236"/>
        <v>41957.765439814822</v>
      </c>
      <c r="K2506">
        <v>1413418934</v>
      </c>
      <c r="L2506" s="9">
        <f t="shared" si="237"/>
        <v>41927.723773148151</v>
      </c>
      <c r="M2506" t="b">
        <v>0</v>
      </c>
      <c r="N2506">
        <v>0</v>
      </c>
      <c r="O2506" t="b">
        <v>0</v>
      </c>
      <c r="P2506" t="s">
        <v>8299</v>
      </c>
      <c r="Q2506">
        <f t="shared" si="234"/>
        <v>0</v>
      </c>
      <c r="R2506" t="e">
        <f t="shared" si="235"/>
        <v>#DIV/0!</v>
      </c>
      <c r="S2506" t="str">
        <f t="shared" si="238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236"/>
        <v>42076.722407407411</v>
      </c>
      <c r="K2507">
        <v>1423704016</v>
      </c>
      <c r="L2507" s="9">
        <f t="shared" si="237"/>
        <v>42046.764074074075</v>
      </c>
      <c r="M2507" t="b">
        <v>0</v>
      </c>
      <c r="N2507">
        <v>0</v>
      </c>
      <c r="O2507" t="b">
        <v>0</v>
      </c>
      <c r="P2507" t="s">
        <v>8299</v>
      </c>
      <c r="Q2507">
        <f t="shared" si="234"/>
        <v>0</v>
      </c>
      <c r="R2507" t="e">
        <f t="shared" si="235"/>
        <v>#DIV/0!</v>
      </c>
      <c r="S2507" t="str">
        <f t="shared" si="238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236"/>
        <v>42280.583333333336</v>
      </c>
      <c r="K2508">
        <v>1441955269</v>
      </c>
      <c r="L2508" s="9">
        <f t="shared" si="237"/>
        <v>42258.005428240744</v>
      </c>
      <c r="M2508" t="b">
        <v>0</v>
      </c>
      <c r="N2508">
        <v>2</v>
      </c>
      <c r="O2508" t="b">
        <v>0</v>
      </c>
      <c r="P2508" t="s">
        <v>8299</v>
      </c>
      <c r="Q2508">
        <f t="shared" si="234"/>
        <v>1</v>
      </c>
      <c r="R2508">
        <f t="shared" si="235"/>
        <v>15</v>
      </c>
      <c r="S2508" t="str">
        <f t="shared" si="238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236"/>
        <v>42134.7812962963</v>
      </c>
      <c r="K2509">
        <v>1428716704</v>
      </c>
      <c r="L2509" s="9">
        <f t="shared" si="237"/>
        <v>42104.7812962963</v>
      </c>
      <c r="M2509" t="b">
        <v>0</v>
      </c>
      <c r="N2509">
        <v>0</v>
      </c>
      <c r="O2509" t="b">
        <v>0</v>
      </c>
      <c r="P2509" t="s">
        <v>8299</v>
      </c>
      <c r="Q2509">
        <f t="shared" si="234"/>
        <v>0</v>
      </c>
      <c r="R2509" t="e">
        <f t="shared" si="235"/>
        <v>#DIV/0!</v>
      </c>
      <c r="S2509" t="str">
        <f t="shared" si="238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236"/>
        <v>41865.660115740742</v>
      </c>
      <c r="K2510">
        <v>1405464634</v>
      </c>
      <c r="L2510" s="9">
        <f t="shared" si="237"/>
        <v>41835.660115740742</v>
      </c>
      <c r="M2510" t="b">
        <v>0</v>
      </c>
      <c r="N2510">
        <v>0</v>
      </c>
      <c r="O2510" t="b">
        <v>0</v>
      </c>
      <c r="P2510" t="s">
        <v>8299</v>
      </c>
      <c r="Q2510">
        <f t="shared" si="234"/>
        <v>0</v>
      </c>
      <c r="R2510" t="e">
        <f t="shared" si="235"/>
        <v>#DIV/0!</v>
      </c>
      <c r="S2510" t="str">
        <f t="shared" si="238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236"/>
        <v>42114.476261574076</v>
      </c>
      <c r="K2511">
        <v>1424719549</v>
      </c>
      <c r="L2511" s="9">
        <f t="shared" si="237"/>
        <v>42058.517928240741</v>
      </c>
      <c r="M2511" t="b">
        <v>0</v>
      </c>
      <c r="N2511">
        <v>28</v>
      </c>
      <c r="O2511" t="b">
        <v>0</v>
      </c>
      <c r="P2511" t="s">
        <v>8299</v>
      </c>
      <c r="Q2511">
        <f t="shared" si="234"/>
        <v>1</v>
      </c>
      <c r="R2511">
        <f t="shared" si="235"/>
        <v>35.71</v>
      </c>
      <c r="S2511" t="str">
        <f t="shared" si="238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236"/>
        <v>42138.705694444441</v>
      </c>
      <c r="K2512">
        <v>1426463772</v>
      </c>
      <c r="L2512" s="9">
        <f t="shared" si="237"/>
        <v>42078.705694444441</v>
      </c>
      <c r="M2512" t="b">
        <v>0</v>
      </c>
      <c r="N2512">
        <v>2</v>
      </c>
      <c r="O2512" t="b">
        <v>0</v>
      </c>
      <c r="P2512" t="s">
        <v>8299</v>
      </c>
      <c r="Q2512">
        <f t="shared" si="234"/>
        <v>0</v>
      </c>
      <c r="R2512">
        <f t="shared" si="235"/>
        <v>37.5</v>
      </c>
      <c r="S2512" t="str">
        <f t="shared" si="238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236"/>
        <v>42401.155243055553</v>
      </c>
      <c r="K2513">
        <v>1451731413</v>
      </c>
      <c r="L2513" s="9">
        <f t="shared" si="237"/>
        <v>42371.155243055553</v>
      </c>
      <c r="M2513" t="b">
        <v>0</v>
      </c>
      <c r="N2513">
        <v>0</v>
      </c>
      <c r="O2513" t="b">
        <v>0</v>
      </c>
      <c r="P2513" t="s">
        <v>8299</v>
      </c>
      <c r="Q2513">
        <f t="shared" si="234"/>
        <v>0</v>
      </c>
      <c r="R2513" t="e">
        <f t="shared" si="235"/>
        <v>#DIV/0!</v>
      </c>
      <c r="S2513" t="str">
        <f t="shared" si="238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236"/>
        <v>41986.585196759261</v>
      </c>
      <c r="K2514">
        <v>1417208561</v>
      </c>
      <c r="L2514" s="9">
        <f t="shared" si="237"/>
        <v>41971.585196759261</v>
      </c>
      <c r="M2514" t="b">
        <v>0</v>
      </c>
      <c r="N2514">
        <v>0</v>
      </c>
      <c r="O2514" t="b">
        <v>0</v>
      </c>
      <c r="P2514" t="s">
        <v>8299</v>
      </c>
      <c r="Q2514">
        <f t="shared" si="234"/>
        <v>0</v>
      </c>
      <c r="R2514" t="e">
        <f t="shared" si="235"/>
        <v>#DIV/0!</v>
      </c>
      <c r="S2514" t="str">
        <f t="shared" si="238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236"/>
        <v>42791.715150462966</v>
      </c>
      <c r="K2515">
        <v>1482883789</v>
      </c>
      <c r="L2515" s="9">
        <f t="shared" si="237"/>
        <v>42731.715150462966</v>
      </c>
      <c r="M2515" t="b">
        <v>0</v>
      </c>
      <c r="N2515">
        <v>0</v>
      </c>
      <c r="O2515" t="b">
        <v>0</v>
      </c>
      <c r="P2515" t="s">
        <v>8299</v>
      </c>
      <c r="Q2515">
        <f t="shared" si="234"/>
        <v>0</v>
      </c>
      <c r="R2515" t="e">
        <f t="shared" si="235"/>
        <v>#DIV/0!</v>
      </c>
      <c r="S2515" t="str">
        <f t="shared" si="238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236"/>
        <v>41871.098113425927</v>
      </c>
      <c r="K2516">
        <v>1407057677</v>
      </c>
      <c r="L2516" s="9">
        <f t="shared" si="237"/>
        <v>41854.098113425927</v>
      </c>
      <c r="M2516" t="b">
        <v>0</v>
      </c>
      <c r="N2516">
        <v>4</v>
      </c>
      <c r="O2516" t="b">
        <v>0</v>
      </c>
      <c r="P2516" t="s">
        <v>8299</v>
      </c>
      <c r="Q2516">
        <f t="shared" si="234"/>
        <v>2</v>
      </c>
      <c r="R2516">
        <f t="shared" si="235"/>
        <v>52.5</v>
      </c>
      <c r="S2516" t="str">
        <f t="shared" si="238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236"/>
        <v>42057.548067129632</v>
      </c>
      <c r="K2517">
        <v>1422043753</v>
      </c>
      <c r="L2517" s="9">
        <f t="shared" si="237"/>
        <v>42027.548067129632</v>
      </c>
      <c r="M2517" t="b">
        <v>0</v>
      </c>
      <c r="N2517">
        <v>12</v>
      </c>
      <c r="O2517" t="b">
        <v>0</v>
      </c>
      <c r="P2517" t="s">
        <v>8299</v>
      </c>
      <c r="Q2517">
        <f t="shared" si="234"/>
        <v>19</v>
      </c>
      <c r="R2517">
        <f t="shared" si="235"/>
        <v>77.5</v>
      </c>
      <c r="S2517" t="str">
        <f t="shared" si="238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236"/>
        <v>41972.403379629635</v>
      </c>
      <c r="K2518">
        <v>1414683652</v>
      </c>
      <c r="L2518" s="9">
        <f t="shared" si="237"/>
        <v>41942.361712962964</v>
      </c>
      <c r="M2518" t="b">
        <v>0</v>
      </c>
      <c r="N2518">
        <v>0</v>
      </c>
      <c r="O2518" t="b">
        <v>0</v>
      </c>
      <c r="P2518" t="s">
        <v>8299</v>
      </c>
      <c r="Q2518">
        <f t="shared" si="234"/>
        <v>0</v>
      </c>
      <c r="R2518" t="e">
        <f t="shared" si="235"/>
        <v>#DIV/0!</v>
      </c>
      <c r="S2518" t="str">
        <f t="shared" si="238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236"/>
        <v>42082.469097222223</v>
      </c>
      <c r="K2519">
        <v>1424200530</v>
      </c>
      <c r="L2519" s="9">
        <f t="shared" si="237"/>
        <v>42052.510763888895</v>
      </c>
      <c r="M2519" t="b">
        <v>0</v>
      </c>
      <c r="N2519">
        <v>33</v>
      </c>
      <c r="O2519" t="b">
        <v>0</v>
      </c>
      <c r="P2519" t="s">
        <v>8299</v>
      </c>
      <c r="Q2519">
        <f t="shared" si="234"/>
        <v>10</v>
      </c>
      <c r="R2519">
        <f t="shared" si="235"/>
        <v>53.55</v>
      </c>
      <c r="S2519" t="str">
        <f t="shared" si="238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236"/>
        <v>41956.430879629632</v>
      </c>
      <c r="K2520">
        <v>1413303628</v>
      </c>
      <c r="L2520" s="9">
        <f t="shared" si="237"/>
        <v>41926.389212962968</v>
      </c>
      <c r="M2520" t="b">
        <v>0</v>
      </c>
      <c r="N2520">
        <v>0</v>
      </c>
      <c r="O2520" t="b">
        <v>0</v>
      </c>
      <c r="P2520" t="s">
        <v>8299</v>
      </c>
      <c r="Q2520">
        <f t="shared" si="234"/>
        <v>0</v>
      </c>
      <c r="R2520" t="e">
        <f t="shared" si="235"/>
        <v>#DIV/0!</v>
      </c>
      <c r="S2520" t="str">
        <f t="shared" si="238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236"/>
        <v>41838.863472222227</v>
      </c>
      <c r="K2521">
        <v>1403149404</v>
      </c>
      <c r="L2521" s="9">
        <f t="shared" si="237"/>
        <v>41808.863472222227</v>
      </c>
      <c r="M2521" t="b">
        <v>0</v>
      </c>
      <c r="N2521">
        <v>4</v>
      </c>
      <c r="O2521" t="b">
        <v>0</v>
      </c>
      <c r="P2521" t="s">
        <v>8299</v>
      </c>
      <c r="Q2521">
        <f t="shared" si="234"/>
        <v>0</v>
      </c>
      <c r="R2521">
        <f t="shared" si="235"/>
        <v>16.25</v>
      </c>
      <c r="S2521" t="str">
        <f t="shared" si="238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236"/>
        <v>42658.51458333333</v>
      </c>
      <c r="K2522">
        <v>1472567085</v>
      </c>
      <c r="L2522" s="9">
        <f t="shared" si="237"/>
        <v>42612.308854166673</v>
      </c>
      <c r="M2522" t="b">
        <v>0</v>
      </c>
      <c r="N2522">
        <v>0</v>
      </c>
      <c r="O2522" t="b">
        <v>0</v>
      </c>
      <c r="P2522" t="s">
        <v>8299</v>
      </c>
      <c r="Q2522">
        <f t="shared" si="234"/>
        <v>0</v>
      </c>
      <c r="R2522" t="e">
        <f t="shared" si="235"/>
        <v>#DIV/0!</v>
      </c>
      <c r="S2522" t="str">
        <f t="shared" si="238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236"/>
        <v>42290.676168981481</v>
      </c>
      <c r="K2523">
        <v>1442963621</v>
      </c>
      <c r="L2523" s="9">
        <f t="shared" si="237"/>
        <v>42269.676168981481</v>
      </c>
      <c r="M2523" t="b">
        <v>0</v>
      </c>
      <c r="N2523">
        <v>132</v>
      </c>
      <c r="O2523" t="b">
        <v>1</v>
      </c>
      <c r="P2523" t="s">
        <v>8300</v>
      </c>
      <c r="Q2523">
        <f t="shared" si="234"/>
        <v>109</v>
      </c>
      <c r="R2523">
        <f t="shared" si="235"/>
        <v>103.68</v>
      </c>
      <c r="S2523" t="str">
        <f t="shared" si="238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236"/>
        <v>42482.327777777777</v>
      </c>
      <c r="K2524">
        <v>1459431960</v>
      </c>
      <c r="L2524" s="9">
        <f t="shared" si="237"/>
        <v>42460.281944444447</v>
      </c>
      <c r="M2524" t="b">
        <v>0</v>
      </c>
      <c r="N2524">
        <v>27</v>
      </c>
      <c r="O2524" t="b">
        <v>1</v>
      </c>
      <c r="P2524" t="s">
        <v>8300</v>
      </c>
      <c r="Q2524">
        <f t="shared" si="234"/>
        <v>100</v>
      </c>
      <c r="R2524">
        <f t="shared" si="235"/>
        <v>185.19</v>
      </c>
      <c r="S2524" t="str">
        <f t="shared" si="238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236"/>
        <v>41960.72560185186</v>
      </c>
      <c r="K2525">
        <v>1413674692</v>
      </c>
      <c r="L2525" s="9">
        <f t="shared" si="237"/>
        <v>41930.683935185189</v>
      </c>
      <c r="M2525" t="b">
        <v>0</v>
      </c>
      <c r="N2525">
        <v>26</v>
      </c>
      <c r="O2525" t="b">
        <v>1</v>
      </c>
      <c r="P2525" t="s">
        <v>8300</v>
      </c>
      <c r="Q2525">
        <f t="shared" si="234"/>
        <v>156</v>
      </c>
      <c r="R2525">
        <f t="shared" si="235"/>
        <v>54.15</v>
      </c>
      <c r="S2525" t="str">
        <f t="shared" si="238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236"/>
        <v>41993.895833333336</v>
      </c>
      <c r="K2526">
        <v>1416338557</v>
      </c>
      <c r="L2526" s="9">
        <f t="shared" si="237"/>
        <v>41961.515706018523</v>
      </c>
      <c r="M2526" t="b">
        <v>0</v>
      </c>
      <c r="N2526">
        <v>43</v>
      </c>
      <c r="O2526" t="b">
        <v>1</v>
      </c>
      <c r="P2526" t="s">
        <v>8300</v>
      </c>
      <c r="Q2526">
        <f t="shared" si="234"/>
        <v>102</v>
      </c>
      <c r="R2526">
        <f t="shared" si="235"/>
        <v>177.21</v>
      </c>
      <c r="S2526" t="str">
        <f t="shared" si="238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236"/>
        <v>41088.552905092598</v>
      </c>
      <c r="K2527">
        <v>1338322571</v>
      </c>
      <c r="L2527" s="9">
        <f t="shared" si="237"/>
        <v>41058.552905092598</v>
      </c>
      <c r="M2527" t="b">
        <v>0</v>
      </c>
      <c r="N2527">
        <v>80</v>
      </c>
      <c r="O2527" t="b">
        <v>1</v>
      </c>
      <c r="P2527" t="s">
        <v>8300</v>
      </c>
      <c r="Q2527">
        <f t="shared" si="234"/>
        <v>100</v>
      </c>
      <c r="R2527">
        <f t="shared" si="235"/>
        <v>100.33</v>
      </c>
      <c r="S2527" t="str">
        <f t="shared" si="238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236"/>
        <v>41980.915972222225</v>
      </c>
      <c r="K2528">
        <v>1415585474</v>
      </c>
      <c r="L2528" s="9">
        <f t="shared" si="237"/>
        <v>41952.799467592595</v>
      </c>
      <c r="M2528" t="b">
        <v>0</v>
      </c>
      <c r="N2528">
        <v>33</v>
      </c>
      <c r="O2528" t="b">
        <v>1</v>
      </c>
      <c r="P2528" t="s">
        <v>8300</v>
      </c>
      <c r="Q2528">
        <f t="shared" si="234"/>
        <v>113</v>
      </c>
      <c r="R2528">
        <f t="shared" si="235"/>
        <v>136.91</v>
      </c>
      <c r="S2528" t="str">
        <f t="shared" si="238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236"/>
        <v>41564.874305555561</v>
      </c>
      <c r="K2529">
        <v>1380477691</v>
      </c>
      <c r="L2529" s="9">
        <f t="shared" si="237"/>
        <v>41546.459386574075</v>
      </c>
      <c r="M2529" t="b">
        <v>0</v>
      </c>
      <c r="N2529">
        <v>71</v>
      </c>
      <c r="O2529" t="b">
        <v>1</v>
      </c>
      <c r="P2529" t="s">
        <v>8300</v>
      </c>
      <c r="Q2529">
        <f t="shared" si="234"/>
        <v>102</v>
      </c>
      <c r="R2529">
        <f t="shared" si="235"/>
        <v>57.54</v>
      </c>
      <c r="S2529" t="str">
        <f t="shared" si="238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236"/>
        <v>42236.166666666664</v>
      </c>
      <c r="K2530">
        <v>1438459303</v>
      </c>
      <c r="L2530" s="9">
        <f t="shared" si="237"/>
        <v>42217.542858796303</v>
      </c>
      <c r="M2530" t="b">
        <v>0</v>
      </c>
      <c r="N2530">
        <v>81</v>
      </c>
      <c r="O2530" t="b">
        <v>1</v>
      </c>
      <c r="P2530" t="s">
        <v>8300</v>
      </c>
      <c r="Q2530">
        <f t="shared" si="234"/>
        <v>107</v>
      </c>
      <c r="R2530">
        <f t="shared" si="235"/>
        <v>52.96</v>
      </c>
      <c r="S2530" t="str">
        <f t="shared" si="238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236"/>
        <v>40992.747395833336</v>
      </c>
      <c r="K2531">
        <v>1328752575</v>
      </c>
      <c r="L2531" s="9">
        <f t="shared" si="237"/>
        <v>40947.7890625</v>
      </c>
      <c r="M2531" t="b">
        <v>0</v>
      </c>
      <c r="N2531">
        <v>76</v>
      </c>
      <c r="O2531" t="b">
        <v>1</v>
      </c>
      <c r="P2531" t="s">
        <v>8300</v>
      </c>
      <c r="Q2531">
        <f t="shared" si="234"/>
        <v>104</v>
      </c>
      <c r="R2531">
        <f t="shared" si="235"/>
        <v>82.33</v>
      </c>
      <c r="S2531" t="str">
        <f t="shared" si="238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236"/>
        <v>42113.909722222226</v>
      </c>
      <c r="K2532">
        <v>1426711505</v>
      </c>
      <c r="L2532" s="9">
        <f t="shared" si="237"/>
        <v>42081.572974537041</v>
      </c>
      <c r="M2532" t="b">
        <v>0</v>
      </c>
      <c r="N2532">
        <v>48</v>
      </c>
      <c r="O2532" t="b">
        <v>1</v>
      </c>
      <c r="P2532" t="s">
        <v>8300</v>
      </c>
      <c r="Q2532">
        <f t="shared" si="234"/>
        <v>100</v>
      </c>
      <c r="R2532">
        <f t="shared" si="235"/>
        <v>135.41999999999999</v>
      </c>
      <c r="S2532" t="str">
        <f t="shared" si="238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236"/>
        <v>42230.874305555561</v>
      </c>
      <c r="K2533">
        <v>1437668354</v>
      </c>
      <c r="L2533" s="9">
        <f t="shared" si="237"/>
        <v>42208.388356481482</v>
      </c>
      <c r="M2533" t="b">
        <v>0</v>
      </c>
      <c r="N2533">
        <v>61</v>
      </c>
      <c r="O2533" t="b">
        <v>1</v>
      </c>
      <c r="P2533" t="s">
        <v>8300</v>
      </c>
      <c r="Q2533">
        <f t="shared" si="234"/>
        <v>100</v>
      </c>
      <c r="R2533">
        <f t="shared" si="235"/>
        <v>74.069999999999993</v>
      </c>
      <c r="S2533" t="str">
        <f t="shared" si="238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236"/>
        <v>41137.557476851856</v>
      </c>
      <c r="K2534">
        <v>1342556566</v>
      </c>
      <c r="L2534" s="9">
        <f t="shared" si="237"/>
        <v>41107.557476851856</v>
      </c>
      <c r="M2534" t="b">
        <v>0</v>
      </c>
      <c r="N2534">
        <v>60</v>
      </c>
      <c r="O2534" t="b">
        <v>1</v>
      </c>
      <c r="P2534" t="s">
        <v>8300</v>
      </c>
      <c r="Q2534">
        <f t="shared" si="234"/>
        <v>126</v>
      </c>
      <c r="R2534">
        <f t="shared" si="235"/>
        <v>84.08</v>
      </c>
      <c r="S2534" t="str">
        <f t="shared" si="238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236"/>
        <v>41334.459120370375</v>
      </c>
      <c r="K2535">
        <v>1359568911</v>
      </c>
      <c r="L2535" s="9">
        <f t="shared" si="237"/>
        <v>41304.45961805556</v>
      </c>
      <c r="M2535" t="b">
        <v>0</v>
      </c>
      <c r="N2535">
        <v>136</v>
      </c>
      <c r="O2535" t="b">
        <v>1</v>
      </c>
      <c r="P2535" t="s">
        <v>8300</v>
      </c>
      <c r="Q2535">
        <f t="shared" si="234"/>
        <v>111</v>
      </c>
      <c r="R2535">
        <f t="shared" si="235"/>
        <v>61.03</v>
      </c>
      <c r="S2535" t="str">
        <f t="shared" si="238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236"/>
        <v>40178.958333333336</v>
      </c>
      <c r="K2536">
        <v>1257871712</v>
      </c>
      <c r="L2536" s="9">
        <f t="shared" si="237"/>
        <v>40127.40870370371</v>
      </c>
      <c r="M2536" t="b">
        <v>0</v>
      </c>
      <c r="N2536">
        <v>14</v>
      </c>
      <c r="O2536" t="b">
        <v>1</v>
      </c>
      <c r="P2536" t="s">
        <v>8300</v>
      </c>
      <c r="Q2536">
        <f t="shared" si="234"/>
        <v>105</v>
      </c>
      <c r="R2536">
        <f t="shared" si="235"/>
        <v>150</v>
      </c>
      <c r="S2536" t="str">
        <f t="shared" si="238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236"/>
        <v>41974.541030092594</v>
      </c>
      <c r="K2537">
        <v>1414781945</v>
      </c>
      <c r="L2537" s="9">
        <f t="shared" si="237"/>
        <v>41943.49936342593</v>
      </c>
      <c r="M2537" t="b">
        <v>0</v>
      </c>
      <c r="N2537">
        <v>78</v>
      </c>
      <c r="O2537" t="b">
        <v>1</v>
      </c>
      <c r="P2537" t="s">
        <v>8300</v>
      </c>
      <c r="Q2537">
        <f t="shared" si="234"/>
        <v>104</v>
      </c>
      <c r="R2537">
        <f t="shared" si="235"/>
        <v>266.08999999999997</v>
      </c>
      <c r="S2537" t="str">
        <f t="shared" si="238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236"/>
        <v>41484.814421296302</v>
      </c>
      <c r="K2538">
        <v>1373337166</v>
      </c>
      <c r="L2538" s="9">
        <f t="shared" si="237"/>
        <v>41463.814421296302</v>
      </c>
      <c r="M2538" t="b">
        <v>0</v>
      </c>
      <c r="N2538">
        <v>4</v>
      </c>
      <c r="O2538" t="b">
        <v>1</v>
      </c>
      <c r="P2538" t="s">
        <v>8300</v>
      </c>
      <c r="Q2538">
        <f t="shared" si="234"/>
        <v>116</v>
      </c>
      <c r="R2538">
        <f t="shared" si="235"/>
        <v>7.25</v>
      </c>
      <c r="S2538" t="str">
        <f t="shared" si="238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236"/>
        <v>40756.357118055559</v>
      </c>
      <c r="K2539">
        <v>1307028855</v>
      </c>
      <c r="L2539" s="9">
        <f t="shared" si="237"/>
        <v>40696.357118055559</v>
      </c>
      <c r="M2539" t="b">
        <v>0</v>
      </c>
      <c r="N2539">
        <v>11</v>
      </c>
      <c r="O2539" t="b">
        <v>1</v>
      </c>
      <c r="P2539" t="s">
        <v>8300</v>
      </c>
      <c r="Q2539">
        <f t="shared" si="234"/>
        <v>110</v>
      </c>
      <c r="R2539">
        <f t="shared" si="235"/>
        <v>100</v>
      </c>
      <c r="S2539" t="str">
        <f t="shared" si="238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236"/>
        <v>41328.915972222225</v>
      </c>
      <c r="K2540">
        <v>1359029661</v>
      </c>
      <c r="L2540" s="9">
        <f t="shared" si="237"/>
        <v>41298.218298611115</v>
      </c>
      <c r="M2540" t="b">
        <v>0</v>
      </c>
      <c r="N2540">
        <v>185</v>
      </c>
      <c r="O2540" t="b">
        <v>1</v>
      </c>
      <c r="P2540" t="s">
        <v>8300</v>
      </c>
      <c r="Q2540">
        <f t="shared" si="234"/>
        <v>113</v>
      </c>
      <c r="R2540">
        <f t="shared" si="235"/>
        <v>109.96</v>
      </c>
      <c r="S2540" t="str">
        <f t="shared" si="238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236"/>
        <v>42037.610555555562</v>
      </c>
      <c r="K2541">
        <v>1417729152</v>
      </c>
      <c r="L2541" s="9">
        <f t="shared" si="237"/>
        <v>41977.610555555562</v>
      </c>
      <c r="M2541" t="b">
        <v>0</v>
      </c>
      <c r="N2541">
        <v>59</v>
      </c>
      <c r="O2541" t="b">
        <v>1</v>
      </c>
      <c r="P2541" t="s">
        <v>8300</v>
      </c>
      <c r="Q2541">
        <f t="shared" si="234"/>
        <v>100</v>
      </c>
      <c r="R2541">
        <f t="shared" si="235"/>
        <v>169.92</v>
      </c>
      <c r="S2541" t="str">
        <f t="shared" si="238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236"/>
        <v>40845.383344907408</v>
      </c>
      <c r="K2542">
        <v>1314720721</v>
      </c>
      <c r="L2542" s="9">
        <f t="shared" si="237"/>
        <v>40785.383344907408</v>
      </c>
      <c r="M2542" t="b">
        <v>0</v>
      </c>
      <c r="N2542">
        <v>27</v>
      </c>
      <c r="O2542" t="b">
        <v>1</v>
      </c>
      <c r="P2542" t="s">
        <v>8300</v>
      </c>
      <c r="Q2542">
        <f t="shared" si="234"/>
        <v>103</v>
      </c>
      <c r="R2542">
        <f t="shared" si="235"/>
        <v>95.74</v>
      </c>
      <c r="S2542" t="str">
        <f t="shared" si="238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236"/>
        <v>41543.15761574074</v>
      </c>
      <c r="K2543">
        <v>1375008418</v>
      </c>
      <c r="L2543" s="9">
        <f t="shared" si="237"/>
        <v>41483.15761574074</v>
      </c>
      <c r="M2543" t="b">
        <v>0</v>
      </c>
      <c r="N2543">
        <v>63</v>
      </c>
      <c r="O2543" t="b">
        <v>1</v>
      </c>
      <c r="P2543" t="s">
        <v>8300</v>
      </c>
      <c r="Q2543">
        <f t="shared" si="234"/>
        <v>107</v>
      </c>
      <c r="R2543">
        <f t="shared" si="235"/>
        <v>59.46</v>
      </c>
      <c r="S2543" t="str">
        <f t="shared" si="238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236"/>
        <v>41547.874305555561</v>
      </c>
      <c r="K2544">
        <v>1377252857</v>
      </c>
      <c r="L2544" s="9">
        <f t="shared" si="237"/>
        <v>41509.134918981486</v>
      </c>
      <c r="M2544" t="b">
        <v>0</v>
      </c>
      <c r="N2544">
        <v>13</v>
      </c>
      <c r="O2544" t="b">
        <v>1</v>
      </c>
      <c r="P2544" t="s">
        <v>8300</v>
      </c>
      <c r="Q2544">
        <f t="shared" si="234"/>
        <v>104</v>
      </c>
      <c r="R2544">
        <f t="shared" si="235"/>
        <v>55.77</v>
      </c>
      <c r="S2544" t="str">
        <f t="shared" si="238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236"/>
        <v>40544.833333333336</v>
      </c>
      <c r="K2545">
        <v>1291257298</v>
      </c>
      <c r="L2545" s="9">
        <f t="shared" si="237"/>
        <v>40513.815949074073</v>
      </c>
      <c r="M2545" t="b">
        <v>0</v>
      </c>
      <c r="N2545">
        <v>13</v>
      </c>
      <c r="O2545" t="b">
        <v>1</v>
      </c>
      <c r="P2545" t="s">
        <v>8300</v>
      </c>
      <c r="Q2545">
        <f t="shared" si="234"/>
        <v>156</v>
      </c>
      <c r="R2545">
        <f t="shared" si="235"/>
        <v>30.08</v>
      </c>
      <c r="S2545" t="str">
        <f t="shared" si="238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236"/>
        <v>41098.228807870371</v>
      </c>
      <c r="K2546">
        <v>1339158569</v>
      </c>
      <c r="L2546" s="9">
        <f t="shared" si="237"/>
        <v>41068.228807870371</v>
      </c>
      <c r="M2546" t="b">
        <v>0</v>
      </c>
      <c r="N2546">
        <v>57</v>
      </c>
      <c r="O2546" t="b">
        <v>1</v>
      </c>
      <c r="P2546" t="s">
        <v>8300</v>
      </c>
      <c r="Q2546">
        <f t="shared" si="234"/>
        <v>101</v>
      </c>
      <c r="R2546">
        <f t="shared" si="235"/>
        <v>88.44</v>
      </c>
      <c r="S2546" t="str">
        <f t="shared" si="238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236"/>
        <v>42061.729166666664</v>
      </c>
      <c r="K2547">
        <v>1421983138</v>
      </c>
      <c r="L2547" s="9">
        <f t="shared" si="237"/>
        <v>42026.846504629626</v>
      </c>
      <c r="M2547" t="b">
        <v>0</v>
      </c>
      <c r="N2547">
        <v>61</v>
      </c>
      <c r="O2547" t="b">
        <v>1</v>
      </c>
      <c r="P2547" t="s">
        <v>8300</v>
      </c>
      <c r="Q2547">
        <f t="shared" si="234"/>
        <v>195</v>
      </c>
      <c r="R2547">
        <f t="shared" si="235"/>
        <v>64.03</v>
      </c>
      <c r="S2547" t="str">
        <f t="shared" si="238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236"/>
        <v>41551.916666666672</v>
      </c>
      <c r="K2548">
        <v>1378586179</v>
      </c>
      <c r="L2548" s="9">
        <f t="shared" si="237"/>
        <v>41524.566886574074</v>
      </c>
      <c r="M2548" t="b">
        <v>0</v>
      </c>
      <c r="N2548">
        <v>65</v>
      </c>
      <c r="O2548" t="b">
        <v>1</v>
      </c>
      <c r="P2548" t="s">
        <v>8300</v>
      </c>
      <c r="Q2548">
        <f t="shared" si="234"/>
        <v>112</v>
      </c>
      <c r="R2548">
        <f t="shared" si="235"/>
        <v>60.15</v>
      </c>
      <c r="S2548" t="str">
        <f t="shared" si="238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236"/>
        <v>41003.439849537041</v>
      </c>
      <c r="K2549">
        <v>1330972403</v>
      </c>
      <c r="L2549" s="9">
        <f t="shared" si="237"/>
        <v>40973.481516203705</v>
      </c>
      <c r="M2549" t="b">
        <v>0</v>
      </c>
      <c r="N2549">
        <v>134</v>
      </c>
      <c r="O2549" t="b">
        <v>1</v>
      </c>
      <c r="P2549" t="s">
        <v>8300</v>
      </c>
      <c r="Q2549">
        <f t="shared" si="234"/>
        <v>120</v>
      </c>
      <c r="R2549">
        <f t="shared" si="235"/>
        <v>49.19</v>
      </c>
      <c r="S2549" t="str">
        <f t="shared" si="238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236"/>
        <v>42642.893750000003</v>
      </c>
      <c r="K2550">
        <v>1473087637</v>
      </c>
      <c r="L2550" s="9">
        <f t="shared" si="237"/>
        <v>42618.333761574082</v>
      </c>
      <c r="M2550" t="b">
        <v>0</v>
      </c>
      <c r="N2550">
        <v>37</v>
      </c>
      <c r="O2550" t="b">
        <v>1</v>
      </c>
      <c r="P2550" t="s">
        <v>8300</v>
      </c>
      <c r="Q2550">
        <f t="shared" si="234"/>
        <v>102</v>
      </c>
      <c r="R2550">
        <f t="shared" si="235"/>
        <v>165.16</v>
      </c>
      <c r="S2550" t="str">
        <f t="shared" si="238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236"/>
        <v>41425.416666666672</v>
      </c>
      <c r="K2551">
        <v>1366999870</v>
      </c>
      <c r="L2551" s="9">
        <f t="shared" si="237"/>
        <v>41390.466087962966</v>
      </c>
      <c r="M2551" t="b">
        <v>0</v>
      </c>
      <c r="N2551">
        <v>37</v>
      </c>
      <c r="O2551" t="b">
        <v>1</v>
      </c>
      <c r="P2551" t="s">
        <v>8300</v>
      </c>
      <c r="Q2551">
        <f t="shared" si="234"/>
        <v>103</v>
      </c>
      <c r="R2551">
        <f t="shared" si="235"/>
        <v>43.62</v>
      </c>
      <c r="S2551" t="str">
        <f t="shared" si="238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236"/>
        <v>42284.874305555561</v>
      </c>
      <c r="K2552">
        <v>1439392406</v>
      </c>
      <c r="L2552" s="9">
        <f t="shared" si="237"/>
        <v>42228.342662037037</v>
      </c>
      <c r="M2552" t="b">
        <v>0</v>
      </c>
      <c r="N2552">
        <v>150</v>
      </c>
      <c r="O2552" t="b">
        <v>1</v>
      </c>
      <c r="P2552" t="s">
        <v>8300</v>
      </c>
      <c r="Q2552">
        <f t="shared" si="234"/>
        <v>101</v>
      </c>
      <c r="R2552">
        <f t="shared" si="235"/>
        <v>43.7</v>
      </c>
      <c r="S2552" t="str">
        <f t="shared" si="238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236"/>
        <v>40989.575000000004</v>
      </c>
      <c r="K2553">
        <v>1329890585</v>
      </c>
      <c r="L2553" s="9">
        <f t="shared" si="237"/>
        <v>40960.960474537038</v>
      </c>
      <c r="M2553" t="b">
        <v>0</v>
      </c>
      <c r="N2553">
        <v>56</v>
      </c>
      <c r="O2553" t="b">
        <v>1</v>
      </c>
      <c r="P2553" t="s">
        <v>8300</v>
      </c>
      <c r="Q2553">
        <f t="shared" si="234"/>
        <v>103</v>
      </c>
      <c r="R2553">
        <f t="shared" si="235"/>
        <v>67.42</v>
      </c>
      <c r="S2553" t="str">
        <f t="shared" si="238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236"/>
        <v>42799.51829861111</v>
      </c>
      <c r="K2554">
        <v>1486149981</v>
      </c>
      <c r="L2554" s="9">
        <f t="shared" si="237"/>
        <v>42769.51829861111</v>
      </c>
      <c r="M2554" t="b">
        <v>0</v>
      </c>
      <c r="N2554">
        <v>18</v>
      </c>
      <c r="O2554" t="b">
        <v>1</v>
      </c>
      <c r="P2554" t="s">
        <v>8300</v>
      </c>
      <c r="Q2554">
        <f t="shared" si="234"/>
        <v>107</v>
      </c>
      <c r="R2554">
        <f t="shared" si="235"/>
        <v>177.5</v>
      </c>
      <c r="S2554" t="str">
        <f t="shared" si="238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236"/>
        <v>41172.907488425932</v>
      </c>
      <c r="K2555">
        <v>1343018807</v>
      </c>
      <c r="L2555" s="9">
        <f t="shared" si="237"/>
        <v>41112.907488425932</v>
      </c>
      <c r="M2555" t="b">
        <v>0</v>
      </c>
      <c r="N2555">
        <v>60</v>
      </c>
      <c r="O2555" t="b">
        <v>1</v>
      </c>
      <c r="P2555" t="s">
        <v>8300</v>
      </c>
      <c r="Q2555">
        <f t="shared" si="234"/>
        <v>156</v>
      </c>
      <c r="R2555">
        <f t="shared" si="235"/>
        <v>38.880000000000003</v>
      </c>
      <c r="S2555" t="str">
        <f t="shared" si="238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236"/>
        <v>42155.874305555561</v>
      </c>
      <c r="K2556">
        <v>1430445163</v>
      </c>
      <c r="L2556" s="9">
        <f t="shared" si="237"/>
        <v>42124.786608796298</v>
      </c>
      <c r="M2556" t="b">
        <v>0</v>
      </c>
      <c r="N2556">
        <v>67</v>
      </c>
      <c r="O2556" t="b">
        <v>1</v>
      </c>
      <c r="P2556" t="s">
        <v>8300</v>
      </c>
      <c r="Q2556">
        <f t="shared" si="234"/>
        <v>123</v>
      </c>
      <c r="R2556">
        <f t="shared" si="235"/>
        <v>54.99</v>
      </c>
      <c r="S2556" t="str">
        <f t="shared" si="238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236"/>
        <v>41057.363344907411</v>
      </c>
      <c r="K2557">
        <v>1335541393</v>
      </c>
      <c r="L2557" s="9">
        <f t="shared" si="237"/>
        <v>41026.363344907411</v>
      </c>
      <c r="M2557" t="b">
        <v>0</v>
      </c>
      <c r="N2557">
        <v>35</v>
      </c>
      <c r="O2557" t="b">
        <v>1</v>
      </c>
      <c r="P2557" t="s">
        <v>8300</v>
      </c>
      <c r="Q2557">
        <f t="shared" si="234"/>
        <v>107</v>
      </c>
      <c r="R2557">
        <f t="shared" si="235"/>
        <v>61.34</v>
      </c>
      <c r="S2557" t="str">
        <f t="shared" si="238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236"/>
        <v>41267.699733796297</v>
      </c>
      <c r="K2558">
        <v>1352504857</v>
      </c>
      <c r="L2558" s="9">
        <f t="shared" si="237"/>
        <v>41222.699733796297</v>
      </c>
      <c r="M2558" t="b">
        <v>0</v>
      </c>
      <c r="N2558">
        <v>34</v>
      </c>
      <c r="O2558" t="b">
        <v>1</v>
      </c>
      <c r="P2558" t="s">
        <v>8300</v>
      </c>
      <c r="Q2558">
        <f t="shared" si="234"/>
        <v>106</v>
      </c>
      <c r="R2558">
        <f t="shared" si="235"/>
        <v>23.12</v>
      </c>
      <c r="S2558" t="str">
        <f t="shared" si="238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236"/>
        <v>41774.453541666669</v>
      </c>
      <c r="K2559">
        <v>1397584386</v>
      </c>
      <c r="L2559" s="9">
        <f t="shared" si="237"/>
        <v>41744.453541666669</v>
      </c>
      <c r="M2559" t="b">
        <v>0</v>
      </c>
      <c r="N2559">
        <v>36</v>
      </c>
      <c r="O2559" t="b">
        <v>1</v>
      </c>
      <c r="P2559" t="s">
        <v>8300</v>
      </c>
      <c r="Q2559">
        <f t="shared" si="234"/>
        <v>118</v>
      </c>
      <c r="R2559">
        <f t="shared" si="235"/>
        <v>29.61</v>
      </c>
      <c r="S2559" t="str">
        <f t="shared" si="238"/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236"/>
        <v>42125.290972222225</v>
      </c>
      <c r="K2560">
        <v>1427747906</v>
      </c>
      <c r="L2560" s="9">
        <f t="shared" si="237"/>
        <v>42093.56835648149</v>
      </c>
      <c r="M2560" t="b">
        <v>0</v>
      </c>
      <c r="N2560">
        <v>18</v>
      </c>
      <c r="O2560" t="b">
        <v>1</v>
      </c>
      <c r="P2560" t="s">
        <v>8300</v>
      </c>
      <c r="Q2560">
        <f t="shared" si="234"/>
        <v>109</v>
      </c>
      <c r="R2560">
        <f t="shared" si="235"/>
        <v>75.61</v>
      </c>
      <c r="S2560" t="str">
        <f t="shared" si="238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236"/>
        <v>40862.525694444448</v>
      </c>
      <c r="K2561">
        <v>1318539484</v>
      </c>
      <c r="L2561" s="9">
        <f t="shared" si="237"/>
        <v>40829.581990740742</v>
      </c>
      <c r="M2561" t="b">
        <v>0</v>
      </c>
      <c r="N2561">
        <v>25</v>
      </c>
      <c r="O2561" t="b">
        <v>1</v>
      </c>
      <c r="P2561" t="s">
        <v>8300</v>
      </c>
      <c r="Q2561">
        <f t="shared" si="234"/>
        <v>111</v>
      </c>
      <c r="R2561">
        <f t="shared" si="235"/>
        <v>35.6</v>
      </c>
      <c r="S2561" t="str">
        <f t="shared" si="238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236"/>
        <v>42069.659421296303</v>
      </c>
      <c r="K2562">
        <v>1423090174</v>
      </c>
      <c r="L2562" s="9">
        <f t="shared" si="237"/>
        <v>42039.659421296303</v>
      </c>
      <c r="M2562" t="b">
        <v>0</v>
      </c>
      <c r="N2562">
        <v>21</v>
      </c>
      <c r="O2562" t="b">
        <v>1</v>
      </c>
      <c r="P2562" t="s">
        <v>8300</v>
      </c>
      <c r="Q2562">
        <f t="shared" ref="Q2562:Q2625" si="240">ROUND((E2562/D2562*100),0)</f>
        <v>100</v>
      </c>
      <c r="R2562">
        <f t="shared" ref="R2562:R2625" si="241">ROUND(E2562/N2562,2)</f>
        <v>143</v>
      </c>
      <c r="S2562" t="str">
        <f t="shared" si="238"/>
        <v>music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242">(((I2563/60)/60)/24)+DATE(1970,1,1)+(-7/24)</f>
        <v>42290.23714120371</v>
      </c>
      <c r="K2563">
        <v>1442148089</v>
      </c>
      <c r="L2563" s="9">
        <f t="shared" ref="L2563:L2626" si="243">(((K2563/60)/60)/24)+DATE(1970,1,1)+(-7/24)</f>
        <v>42260.23714120371</v>
      </c>
      <c r="M2563" t="b">
        <v>0</v>
      </c>
      <c r="N2563">
        <v>0</v>
      </c>
      <c r="O2563" t="b">
        <v>0</v>
      </c>
      <c r="P2563" t="s">
        <v>8284</v>
      </c>
      <c r="Q2563">
        <f t="shared" si="240"/>
        <v>0</v>
      </c>
      <c r="R2563" t="e">
        <f t="shared" si="241"/>
        <v>#DIV/0!</v>
      </c>
      <c r="S2563" t="str">
        <f t="shared" ref="S2563:S2626" si="244">LEFT(P2563,SEARCH("/",P2563,1)-1)</f>
        <v>food</v>
      </c>
      <c r="T2563" t="str">
        <f t="shared" ref="T2563:T2626" si="245">RIGHT(P2563,LEN(P2563)-SEARCH("/",P2563,1))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242"/>
        <v>42654.233090277783</v>
      </c>
      <c r="K2564">
        <v>1471005339</v>
      </c>
      <c r="L2564" s="9">
        <f t="shared" si="243"/>
        <v>42594.233090277783</v>
      </c>
      <c r="M2564" t="b">
        <v>0</v>
      </c>
      <c r="N2564">
        <v>3</v>
      </c>
      <c r="O2564" t="b">
        <v>0</v>
      </c>
      <c r="P2564" t="s">
        <v>8284</v>
      </c>
      <c r="Q2564">
        <f t="shared" si="240"/>
        <v>1</v>
      </c>
      <c r="R2564">
        <f t="shared" si="241"/>
        <v>25</v>
      </c>
      <c r="S2564" t="str">
        <f t="shared" si="244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242"/>
        <v>42214.847812500004</v>
      </c>
      <c r="K2565">
        <v>1433042451</v>
      </c>
      <c r="L2565" s="9">
        <f t="shared" si="243"/>
        <v>42154.847812500004</v>
      </c>
      <c r="M2565" t="b">
        <v>0</v>
      </c>
      <c r="N2565">
        <v>0</v>
      </c>
      <c r="O2565" t="b">
        <v>0</v>
      </c>
      <c r="P2565" t="s">
        <v>8284</v>
      </c>
      <c r="Q2565">
        <f t="shared" si="240"/>
        <v>0</v>
      </c>
      <c r="R2565" t="e">
        <f t="shared" si="241"/>
        <v>#DIV/0!</v>
      </c>
      <c r="S2565" t="str">
        <f t="shared" si="244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242"/>
        <v>41851.748831018522</v>
      </c>
      <c r="K2566">
        <v>1404262699</v>
      </c>
      <c r="L2566" s="9">
        <f t="shared" si="243"/>
        <v>41821.748831018522</v>
      </c>
      <c r="M2566" t="b">
        <v>0</v>
      </c>
      <c r="N2566">
        <v>0</v>
      </c>
      <c r="O2566" t="b">
        <v>0</v>
      </c>
      <c r="P2566" t="s">
        <v>8284</v>
      </c>
      <c r="Q2566">
        <f t="shared" si="240"/>
        <v>0</v>
      </c>
      <c r="R2566" t="e">
        <f t="shared" si="241"/>
        <v>#DIV/0!</v>
      </c>
      <c r="S2566" t="str">
        <f t="shared" si="244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242"/>
        <v>42499.576388888891</v>
      </c>
      <c r="K2567">
        <v>1457710589</v>
      </c>
      <c r="L2567" s="9">
        <f t="shared" si="243"/>
        <v>42440.358668981484</v>
      </c>
      <c r="M2567" t="b">
        <v>0</v>
      </c>
      <c r="N2567">
        <v>1</v>
      </c>
      <c r="O2567" t="b">
        <v>0</v>
      </c>
      <c r="P2567" t="s">
        <v>8284</v>
      </c>
      <c r="Q2567">
        <f t="shared" si="240"/>
        <v>1</v>
      </c>
      <c r="R2567">
        <f t="shared" si="241"/>
        <v>100</v>
      </c>
      <c r="S2567" t="str">
        <f t="shared" si="244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242"/>
        <v>41872.689212962963</v>
      </c>
      <c r="K2568">
        <v>1406071948</v>
      </c>
      <c r="L2568" s="9">
        <f t="shared" si="243"/>
        <v>41842.689212962963</v>
      </c>
      <c r="M2568" t="b">
        <v>0</v>
      </c>
      <c r="N2568">
        <v>0</v>
      </c>
      <c r="O2568" t="b">
        <v>0</v>
      </c>
      <c r="P2568" t="s">
        <v>8284</v>
      </c>
      <c r="Q2568">
        <f t="shared" si="240"/>
        <v>0</v>
      </c>
      <c r="R2568" t="e">
        <f t="shared" si="241"/>
        <v>#DIV/0!</v>
      </c>
      <c r="S2568" t="str">
        <f t="shared" si="244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242"/>
        <v>42117.587245370371</v>
      </c>
      <c r="K2569">
        <v>1427231138</v>
      </c>
      <c r="L2569" s="9">
        <f t="shared" si="243"/>
        <v>42087.587245370371</v>
      </c>
      <c r="M2569" t="b">
        <v>0</v>
      </c>
      <c r="N2569">
        <v>2</v>
      </c>
      <c r="O2569" t="b">
        <v>0</v>
      </c>
      <c r="P2569" t="s">
        <v>8284</v>
      </c>
      <c r="Q2569">
        <f t="shared" si="240"/>
        <v>0</v>
      </c>
      <c r="R2569">
        <f t="shared" si="241"/>
        <v>60</v>
      </c>
      <c r="S2569" t="str">
        <f t="shared" si="244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242"/>
        <v>42614.374930555561</v>
      </c>
      <c r="K2570">
        <v>1470153594</v>
      </c>
      <c r="L2570" s="9">
        <f t="shared" si="243"/>
        <v>42584.374930555561</v>
      </c>
      <c r="M2570" t="b">
        <v>0</v>
      </c>
      <c r="N2570">
        <v>1</v>
      </c>
      <c r="O2570" t="b">
        <v>0</v>
      </c>
      <c r="P2570" t="s">
        <v>8284</v>
      </c>
      <c r="Q2570">
        <f t="shared" si="240"/>
        <v>1</v>
      </c>
      <c r="R2570">
        <f t="shared" si="241"/>
        <v>50</v>
      </c>
      <c r="S2570" t="str">
        <f t="shared" si="244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242"/>
        <v>42263.813796296301</v>
      </c>
      <c r="K2571">
        <v>1439865112</v>
      </c>
      <c r="L2571" s="9">
        <f t="shared" si="243"/>
        <v>42233.813796296301</v>
      </c>
      <c r="M2571" t="b">
        <v>0</v>
      </c>
      <c r="N2571">
        <v>2</v>
      </c>
      <c r="O2571" t="b">
        <v>0</v>
      </c>
      <c r="P2571" t="s">
        <v>8284</v>
      </c>
      <c r="Q2571">
        <f t="shared" si="240"/>
        <v>2</v>
      </c>
      <c r="R2571">
        <f t="shared" si="241"/>
        <v>72.5</v>
      </c>
      <c r="S2571" t="str">
        <f t="shared" si="244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242"/>
        <v>42774.611516203709</v>
      </c>
      <c r="K2572">
        <v>1483998035</v>
      </c>
      <c r="L2572" s="9">
        <f t="shared" si="243"/>
        <v>42744.611516203709</v>
      </c>
      <c r="M2572" t="b">
        <v>0</v>
      </c>
      <c r="N2572">
        <v>2</v>
      </c>
      <c r="O2572" t="b">
        <v>0</v>
      </c>
      <c r="P2572" t="s">
        <v>8284</v>
      </c>
      <c r="Q2572">
        <f t="shared" si="240"/>
        <v>1</v>
      </c>
      <c r="R2572">
        <f t="shared" si="241"/>
        <v>29.5</v>
      </c>
      <c r="S2572" t="str">
        <f t="shared" si="244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242"/>
        <v>42509.05001157408</v>
      </c>
      <c r="K2573">
        <v>1458461521</v>
      </c>
      <c r="L2573" s="9">
        <f t="shared" si="243"/>
        <v>42449.05001157408</v>
      </c>
      <c r="M2573" t="b">
        <v>0</v>
      </c>
      <c r="N2573">
        <v>4</v>
      </c>
      <c r="O2573" t="b">
        <v>0</v>
      </c>
      <c r="P2573" t="s">
        <v>8284</v>
      </c>
      <c r="Q2573">
        <f t="shared" si="240"/>
        <v>0</v>
      </c>
      <c r="R2573">
        <f t="shared" si="241"/>
        <v>62.5</v>
      </c>
      <c r="S2573" t="str">
        <f t="shared" si="244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242"/>
        <v>42106.827743055554</v>
      </c>
      <c r="K2574">
        <v>1426301517</v>
      </c>
      <c r="L2574" s="9">
        <f t="shared" si="243"/>
        <v>42076.827743055554</v>
      </c>
      <c r="M2574" t="b">
        <v>0</v>
      </c>
      <c r="N2574">
        <v>0</v>
      </c>
      <c r="O2574" t="b">
        <v>0</v>
      </c>
      <c r="P2574" t="s">
        <v>8284</v>
      </c>
      <c r="Q2574">
        <f t="shared" si="240"/>
        <v>0</v>
      </c>
      <c r="R2574" t="e">
        <f t="shared" si="241"/>
        <v>#DIV/0!</v>
      </c>
      <c r="S2574" t="str">
        <f t="shared" si="244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242"/>
        <v>41874.300335648149</v>
      </c>
      <c r="K2575">
        <v>1404915149</v>
      </c>
      <c r="L2575" s="9">
        <f t="shared" si="243"/>
        <v>41829.300335648149</v>
      </c>
      <c r="M2575" t="b">
        <v>0</v>
      </c>
      <c r="N2575">
        <v>0</v>
      </c>
      <c r="O2575" t="b">
        <v>0</v>
      </c>
      <c r="P2575" t="s">
        <v>8284</v>
      </c>
      <c r="Q2575">
        <f t="shared" si="240"/>
        <v>0</v>
      </c>
      <c r="R2575" t="e">
        <f t="shared" si="241"/>
        <v>#DIV/0!</v>
      </c>
      <c r="S2575" t="str">
        <f t="shared" si="244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242"/>
        <v>42508.534085648149</v>
      </c>
      <c r="K2576">
        <v>1461786545</v>
      </c>
      <c r="L2576" s="9">
        <f t="shared" si="243"/>
        <v>42487.534085648149</v>
      </c>
      <c r="M2576" t="b">
        <v>0</v>
      </c>
      <c r="N2576">
        <v>0</v>
      </c>
      <c r="O2576" t="b">
        <v>0</v>
      </c>
      <c r="P2576" t="s">
        <v>8284</v>
      </c>
      <c r="Q2576">
        <f t="shared" si="240"/>
        <v>0</v>
      </c>
      <c r="R2576" t="e">
        <f t="shared" si="241"/>
        <v>#DIV/0!</v>
      </c>
      <c r="S2576" t="str">
        <f t="shared" si="244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242"/>
        <v>42015.817060185182</v>
      </c>
      <c r="K2577">
        <v>1418438194</v>
      </c>
      <c r="L2577" s="9">
        <f t="shared" si="243"/>
        <v>41985.817060185182</v>
      </c>
      <c r="M2577" t="b">
        <v>0</v>
      </c>
      <c r="N2577">
        <v>0</v>
      </c>
      <c r="O2577" t="b">
        <v>0</v>
      </c>
      <c r="P2577" t="s">
        <v>8284</v>
      </c>
      <c r="Q2577">
        <f t="shared" si="240"/>
        <v>0</v>
      </c>
      <c r="R2577" t="e">
        <f t="shared" si="241"/>
        <v>#DIV/0!</v>
      </c>
      <c r="S2577" t="str">
        <f t="shared" si="244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242"/>
        <v>42104.676469907405</v>
      </c>
      <c r="K2578">
        <v>1424823247</v>
      </c>
      <c r="L2578" s="9">
        <f t="shared" si="243"/>
        <v>42059.718136574076</v>
      </c>
      <c r="M2578" t="b">
        <v>0</v>
      </c>
      <c r="N2578">
        <v>0</v>
      </c>
      <c r="O2578" t="b">
        <v>0</v>
      </c>
      <c r="P2578" t="s">
        <v>8284</v>
      </c>
      <c r="Q2578">
        <f t="shared" si="240"/>
        <v>0</v>
      </c>
      <c r="R2578" t="e">
        <f t="shared" si="241"/>
        <v>#DIV/0!</v>
      </c>
      <c r="S2578" t="str">
        <f t="shared" si="244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242"/>
        <v>41855.528900462967</v>
      </c>
      <c r="K2579">
        <v>1405021297</v>
      </c>
      <c r="L2579" s="9">
        <f t="shared" si="243"/>
        <v>41830.528900462967</v>
      </c>
      <c r="M2579" t="b">
        <v>0</v>
      </c>
      <c r="N2579">
        <v>0</v>
      </c>
      <c r="O2579" t="b">
        <v>0</v>
      </c>
      <c r="P2579" t="s">
        <v>8284</v>
      </c>
      <c r="Q2579">
        <f t="shared" si="240"/>
        <v>0</v>
      </c>
      <c r="R2579" t="e">
        <f t="shared" si="241"/>
        <v>#DIV/0!</v>
      </c>
      <c r="S2579" t="str">
        <f t="shared" si="244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242"/>
        <v>42286.416666666664</v>
      </c>
      <c r="K2580">
        <v>1440203579</v>
      </c>
      <c r="L2580" s="9">
        <f t="shared" si="243"/>
        <v>42237.731238425935</v>
      </c>
      <c r="M2580" t="b">
        <v>0</v>
      </c>
      <c r="N2580">
        <v>0</v>
      </c>
      <c r="O2580" t="b">
        <v>0</v>
      </c>
      <c r="P2580" t="s">
        <v>8284</v>
      </c>
      <c r="Q2580">
        <f t="shared" si="240"/>
        <v>0</v>
      </c>
      <c r="R2580" t="e">
        <f t="shared" si="241"/>
        <v>#DIV/0!</v>
      </c>
      <c r="S2580" t="str">
        <f t="shared" si="244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242"/>
        <v>41897.538229166668</v>
      </c>
      <c r="K2581">
        <v>1405626903</v>
      </c>
      <c r="L2581" s="9">
        <f t="shared" si="243"/>
        <v>41837.538229166668</v>
      </c>
      <c r="M2581" t="b">
        <v>0</v>
      </c>
      <c r="N2581">
        <v>12</v>
      </c>
      <c r="O2581" t="b">
        <v>0</v>
      </c>
      <c r="P2581" t="s">
        <v>8284</v>
      </c>
      <c r="Q2581">
        <f t="shared" si="240"/>
        <v>0</v>
      </c>
      <c r="R2581">
        <f t="shared" si="241"/>
        <v>23.08</v>
      </c>
      <c r="S2581" t="str">
        <f t="shared" si="244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242"/>
        <v>42139.833333333336</v>
      </c>
      <c r="K2582">
        <v>1429170603</v>
      </c>
      <c r="L2582" s="9">
        <f t="shared" si="243"/>
        <v>42110.034756944449</v>
      </c>
      <c r="M2582" t="b">
        <v>0</v>
      </c>
      <c r="N2582">
        <v>2</v>
      </c>
      <c r="O2582" t="b">
        <v>0</v>
      </c>
      <c r="P2582" t="s">
        <v>8284</v>
      </c>
      <c r="Q2582">
        <f t="shared" si="240"/>
        <v>1</v>
      </c>
      <c r="R2582">
        <f t="shared" si="241"/>
        <v>25.5</v>
      </c>
      <c r="S2582" t="str">
        <f t="shared" si="244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242"/>
        <v>42324.378449074073</v>
      </c>
      <c r="K2583">
        <v>1445094298</v>
      </c>
      <c r="L2583" s="9">
        <f t="shared" si="243"/>
        <v>42294.336782407408</v>
      </c>
      <c r="M2583" t="b">
        <v>0</v>
      </c>
      <c r="N2583">
        <v>11</v>
      </c>
      <c r="O2583" t="b">
        <v>0</v>
      </c>
      <c r="P2583" t="s">
        <v>8284</v>
      </c>
      <c r="Q2583">
        <f t="shared" si="240"/>
        <v>11</v>
      </c>
      <c r="R2583">
        <f t="shared" si="241"/>
        <v>48.18</v>
      </c>
      <c r="S2583" t="str">
        <f t="shared" si="244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242"/>
        <v>42672.697152777779</v>
      </c>
      <c r="K2584">
        <v>1475192634</v>
      </c>
      <c r="L2584" s="9">
        <f t="shared" si="243"/>
        <v>42642.697152777779</v>
      </c>
      <c r="M2584" t="b">
        <v>0</v>
      </c>
      <c r="N2584">
        <v>1</v>
      </c>
      <c r="O2584" t="b">
        <v>0</v>
      </c>
      <c r="P2584" t="s">
        <v>8284</v>
      </c>
      <c r="Q2584">
        <f t="shared" si="240"/>
        <v>0</v>
      </c>
      <c r="R2584">
        <f t="shared" si="241"/>
        <v>1</v>
      </c>
      <c r="S2584" t="str">
        <f t="shared" si="244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242"/>
        <v>42079.436111111114</v>
      </c>
      <c r="K2585">
        <v>1421346480</v>
      </c>
      <c r="L2585" s="9">
        <f t="shared" si="243"/>
        <v>42019.477777777785</v>
      </c>
      <c r="M2585" t="b">
        <v>0</v>
      </c>
      <c r="N2585">
        <v>5</v>
      </c>
      <c r="O2585" t="b">
        <v>0</v>
      </c>
      <c r="P2585" t="s">
        <v>8284</v>
      </c>
      <c r="Q2585">
        <f t="shared" si="240"/>
        <v>1</v>
      </c>
      <c r="R2585">
        <f t="shared" si="241"/>
        <v>1</v>
      </c>
      <c r="S2585" t="str">
        <f t="shared" si="244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242"/>
        <v>42169.881585648152</v>
      </c>
      <c r="K2586">
        <v>1431749369</v>
      </c>
      <c r="L2586" s="9">
        <f t="shared" si="243"/>
        <v>42139.881585648152</v>
      </c>
      <c r="M2586" t="b">
        <v>0</v>
      </c>
      <c r="N2586">
        <v>0</v>
      </c>
      <c r="O2586" t="b">
        <v>0</v>
      </c>
      <c r="P2586" t="s">
        <v>8284</v>
      </c>
      <c r="Q2586">
        <f t="shared" si="240"/>
        <v>0</v>
      </c>
      <c r="R2586" t="e">
        <f t="shared" si="241"/>
        <v>#DIV/0!</v>
      </c>
      <c r="S2586" t="str">
        <f t="shared" si="244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242"/>
        <v>41825.671666666669</v>
      </c>
      <c r="K2587">
        <v>1402009632</v>
      </c>
      <c r="L2587" s="9">
        <f t="shared" si="243"/>
        <v>41795.671666666669</v>
      </c>
      <c r="M2587" t="b">
        <v>0</v>
      </c>
      <c r="N2587">
        <v>1</v>
      </c>
      <c r="O2587" t="b">
        <v>0</v>
      </c>
      <c r="P2587" t="s">
        <v>8284</v>
      </c>
      <c r="Q2587">
        <f t="shared" si="240"/>
        <v>0</v>
      </c>
      <c r="R2587">
        <f t="shared" si="241"/>
        <v>50</v>
      </c>
      <c r="S2587" t="str">
        <f t="shared" si="244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242"/>
        <v>42363.038611111115</v>
      </c>
      <c r="K2588">
        <v>1448438136</v>
      </c>
      <c r="L2588" s="9">
        <f t="shared" si="243"/>
        <v>42333.038611111115</v>
      </c>
      <c r="M2588" t="b">
        <v>0</v>
      </c>
      <c r="N2588">
        <v>1</v>
      </c>
      <c r="O2588" t="b">
        <v>0</v>
      </c>
      <c r="P2588" t="s">
        <v>8284</v>
      </c>
      <c r="Q2588">
        <f t="shared" si="240"/>
        <v>0</v>
      </c>
      <c r="R2588">
        <f t="shared" si="241"/>
        <v>5</v>
      </c>
      <c r="S2588" t="str">
        <f t="shared" si="244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242"/>
        <v>42368.383715277778</v>
      </c>
      <c r="K2589">
        <v>1448899953</v>
      </c>
      <c r="L2589" s="9">
        <f t="shared" si="243"/>
        <v>42338.383715277778</v>
      </c>
      <c r="M2589" t="b">
        <v>0</v>
      </c>
      <c r="N2589">
        <v>6</v>
      </c>
      <c r="O2589" t="b">
        <v>0</v>
      </c>
      <c r="P2589" t="s">
        <v>8284</v>
      </c>
      <c r="Q2589">
        <f t="shared" si="240"/>
        <v>2</v>
      </c>
      <c r="R2589">
        <f t="shared" si="241"/>
        <v>202.83</v>
      </c>
      <c r="S2589" t="str">
        <f t="shared" si="244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242"/>
        <v>42094.259722222225</v>
      </c>
      <c r="K2590">
        <v>1423325626</v>
      </c>
      <c r="L2590" s="9">
        <f t="shared" si="243"/>
        <v>42042.384560185186</v>
      </c>
      <c r="M2590" t="b">
        <v>0</v>
      </c>
      <c r="N2590">
        <v>8</v>
      </c>
      <c r="O2590" t="b">
        <v>0</v>
      </c>
      <c r="P2590" t="s">
        <v>8284</v>
      </c>
      <c r="Q2590">
        <f t="shared" si="240"/>
        <v>4</v>
      </c>
      <c r="R2590">
        <f t="shared" si="241"/>
        <v>29.13</v>
      </c>
      <c r="S2590" t="str">
        <f t="shared" si="244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242"/>
        <v>42452.2028587963</v>
      </c>
      <c r="K2591">
        <v>1456145527</v>
      </c>
      <c r="L2591" s="9">
        <f t="shared" si="243"/>
        <v>42422.244525462964</v>
      </c>
      <c r="M2591" t="b">
        <v>0</v>
      </c>
      <c r="N2591">
        <v>1</v>
      </c>
      <c r="O2591" t="b">
        <v>0</v>
      </c>
      <c r="P2591" t="s">
        <v>8284</v>
      </c>
      <c r="Q2591">
        <f t="shared" si="240"/>
        <v>0</v>
      </c>
      <c r="R2591">
        <f t="shared" si="241"/>
        <v>5</v>
      </c>
      <c r="S2591" t="str">
        <f t="shared" si="244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242"/>
        <v>42395.297418981485</v>
      </c>
      <c r="K2592">
        <v>1453212497</v>
      </c>
      <c r="L2592" s="9">
        <f t="shared" si="243"/>
        <v>42388.297418981485</v>
      </c>
      <c r="M2592" t="b">
        <v>0</v>
      </c>
      <c r="N2592">
        <v>0</v>
      </c>
      <c r="O2592" t="b">
        <v>0</v>
      </c>
      <c r="P2592" t="s">
        <v>8284</v>
      </c>
      <c r="Q2592">
        <f t="shared" si="240"/>
        <v>0</v>
      </c>
      <c r="R2592" t="e">
        <f t="shared" si="241"/>
        <v>#DIV/0!</v>
      </c>
      <c r="S2592" t="str">
        <f t="shared" si="244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242"/>
        <v>42442.573194444449</v>
      </c>
      <c r="K2593">
        <v>1452721524</v>
      </c>
      <c r="L2593" s="9">
        <f t="shared" si="243"/>
        <v>42382.614861111113</v>
      </c>
      <c r="M2593" t="b">
        <v>0</v>
      </c>
      <c r="N2593">
        <v>2</v>
      </c>
      <c r="O2593" t="b">
        <v>0</v>
      </c>
      <c r="P2593" t="s">
        <v>8284</v>
      </c>
      <c r="Q2593">
        <f t="shared" si="240"/>
        <v>2</v>
      </c>
      <c r="R2593">
        <f t="shared" si="241"/>
        <v>13</v>
      </c>
      <c r="S2593" t="str">
        <f t="shared" si="244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242"/>
        <v>41917.509502314817</v>
      </c>
      <c r="K2594">
        <v>1409944421</v>
      </c>
      <c r="L2594" s="9">
        <f t="shared" si="243"/>
        <v>41887.509502314817</v>
      </c>
      <c r="M2594" t="b">
        <v>0</v>
      </c>
      <c r="N2594">
        <v>1</v>
      </c>
      <c r="O2594" t="b">
        <v>0</v>
      </c>
      <c r="P2594" t="s">
        <v>8284</v>
      </c>
      <c r="Q2594">
        <f t="shared" si="240"/>
        <v>0</v>
      </c>
      <c r="R2594">
        <f t="shared" si="241"/>
        <v>50</v>
      </c>
      <c r="S2594" t="str">
        <f t="shared" si="244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242"/>
        <v>42119.553541666675</v>
      </c>
      <c r="K2595">
        <v>1427401026</v>
      </c>
      <c r="L2595" s="9">
        <f t="shared" si="243"/>
        <v>42089.553541666675</v>
      </c>
      <c r="M2595" t="b">
        <v>0</v>
      </c>
      <c r="N2595">
        <v>0</v>
      </c>
      <c r="O2595" t="b">
        <v>0</v>
      </c>
      <c r="P2595" t="s">
        <v>8284</v>
      </c>
      <c r="Q2595">
        <f t="shared" si="240"/>
        <v>0</v>
      </c>
      <c r="R2595" t="e">
        <f t="shared" si="241"/>
        <v>#DIV/0!</v>
      </c>
      <c r="S2595" t="str">
        <f t="shared" si="244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242"/>
        <v>41858.676250000004</v>
      </c>
      <c r="K2596">
        <v>1404861228</v>
      </c>
      <c r="L2596" s="9">
        <f t="shared" si="243"/>
        <v>41828.676250000004</v>
      </c>
      <c r="M2596" t="b">
        <v>0</v>
      </c>
      <c r="N2596">
        <v>1</v>
      </c>
      <c r="O2596" t="b">
        <v>0</v>
      </c>
      <c r="P2596" t="s">
        <v>8284</v>
      </c>
      <c r="Q2596">
        <f t="shared" si="240"/>
        <v>0</v>
      </c>
      <c r="R2596">
        <f t="shared" si="241"/>
        <v>1</v>
      </c>
      <c r="S2596" t="str">
        <f t="shared" si="244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242"/>
        <v>42789.952546296299</v>
      </c>
      <c r="K2597">
        <v>1485323500</v>
      </c>
      <c r="L2597" s="9">
        <f t="shared" si="243"/>
        <v>42759.952546296299</v>
      </c>
      <c r="M2597" t="b">
        <v>0</v>
      </c>
      <c r="N2597">
        <v>19</v>
      </c>
      <c r="O2597" t="b">
        <v>0</v>
      </c>
      <c r="P2597" t="s">
        <v>8284</v>
      </c>
      <c r="Q2597">
        <f t="shared" si="240"/>
        <v>12</v>
      </c>
      <c r="R2597">
        <f t="shared" si="241"/>
        <v>96.05</v>
      </c>
      <c r="S2597" t="str">
        <f t="shared" si="244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242"/>
        <v>41858.372789351852</v>
      </c>
      <c r="K2598">
        <v>1404835009</v>
      </c>
      <c r="L2598" s="9">
        <f t="shared" si="243"/>
        <v>41828.372789351852</v>
      </c>
      <c r="M2598" t="b">
        <v>0</v>
      </c>
      <c r="N2598">
        <v>27</v>
      </c>
      <c r="O2598" t="b">
        <v>0</v>
      </c>
      <c r="P2598" t="s">
        <v>8284</v>
      </c>
      <c r="Q2598">
        <f t="shared" si="240"/>
        <v>24</v>
      </c>
      <c r="R2598">
        <f t="shared" si="241"/>
        <v>305.77999999999997</v>
      </c>
      <c r="S2598" t="str">
        <f t="shared" si="244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242"/>
        <v>42540.04996527778</v>
      </c>
      <c r="K2599">
        <v>1463731917</v>
      </c>
      <c r="L2599" s="9">
        <f t="shared" si="243"/>
        <v>42510.04996527778</v>
      </c>
      <c r="M2599" t="b">
        <v>0</v>
      </c>
      <c r="N2599">
        <v>7</v>
      </c>
      <c r="O2599" t="b">
        <v>0</v>
      </c>
      <c r="P2599" t="s">
        <v>8284</v>
      </c>
      <c r="Q2599">
        <f t="shared" si="240"/>
        <v>6</v>
      </c>
      <c r="R2599">
        <f t="shared" si="241"/>
        <v>12.14</v>
      </c>
      <c r="S2599" t="str">
        <f t="shared" si="244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242"/>
        <v>42270.548622685186</v>
      </c>
      <c r="K2600">
        <v>1440447001</v>
      </c>
      <c r="L2600" s="9">
        <f t="shared" si="243"/>
        <v>42240.548622685186</v>
      </c>
      <c r="M2600" t="b">
        <v>0</v>
      </c>
      <c r="N2600">
        <v>14</v>
      </c>
      <c r="O2600" t="b">
        <v>0</v>
      </c>
      <c r="P2600" t="s">
        <v>8284</v>
      </c>
      <c r="Q2600">
        <f t="shared" si="240"/>
        <v>39</v>
      </c>
      <c r="R2600">
        <f t="shared" si="241"/>
        <v>83.57</v>
      </c>
      <c r="S2600" t="str">
        <f t="shared" si="244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242"/>
        <v>41854.46234953704</v>
      </c>
      <c r="K2601">
        <v>1403201147</v>
      </c>
      <c r="L2601" s="9">
        <f t="shared" si="243"/>
        <v>41809.46234953704</v>
      </c>
      <c r="M2601" t="b">
        <v>0</v>
      </c>
      <c r="N2601">
        <v>5</v>
      </c>
      <c r="O2601" t="b">
        <v>0</v>
      </c>
      <c r="P2601" t="s">
        <v>8284</v>
      </c>
      <c r="Q2601">
        <f t="shared" si="240"/>
        <v>1</v>
      </c>
      <c r="R2601">
        <f t="shared" si="241"/>
        <v>18</v>
      </c>
      <c r="S2601" t="str">
        <f t="shared" si="244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242"/>
        <v>42454.567129629628</v>
      </c>
      <c r="K2602">
        <v>1453757800</v>
      </c>
      <c r="L2602" s="9">
        <f t="shared" si="243"/>
        <v>42394.608796296299</v>
      </c>
      <c r="M2602" t="b">
        <v>0</v>
      </c>
      <c r="N2602">
        <v>30</v>
      </c>
      <c r="O2602" t="b">
        <v>0</v>
      </c>
      <c r="P2602" t="s">
        <v>8284</v>
      </c>
      <c r="Q2602">
        <f t="shared" si="240"/>
        <v>7</v>
      </c>
      <c r="R2602">
        <f t="shared" si="241"/>
        <v>115.53</v>
      </c>
      <c r="S2602" t="str">
        <f t="shared" si="244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242"/>
        <v>41164.874305555561</v>
      </c>
      <c r="K2603">
        <v>1346276349</v>
      </c>
      <c r="L2603" s="9">
        <f t="shared" si="243"/>
        <v>41150.610520833332</v>
      </c>
      <c r="M2603" t="b">
        <v>1</v>
      </c>
      <c r="N2603">
        <v>151</v>
      </c>
      <c r="O2603" t="b">
        <v>1</v>
      </c>
      <c r="P2603" t="s">
        <v>8301</v>
      </c>
      <c r="Q2603">
        <f t="shared" si="240"/>
        <v>661</v>
      </c>
      <c r="R2603">
        <f t="shared" si="241"/>
        <v>21.9</v>
      </c>
      <c r="S2603" t="str">
        <f t="shared" si="244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242"/>
        <v>41955.597222222226</v>
      </c>
      <c r="K2604">
        <v>1412358968</v>
      </c>
      <c r="L2604" s="9">
        <f t="shared" si="243"/>
        <v>41915.455648148149</v>
      </c>
      <c r="M2604" t="b">
        <v>1</v>
      </c>
      <c r="N2604">
        <v>489</v>
      </c>
      <c r="O2604" t="b">
        <v>1</v>
      </c>
      <c r="P2604" t="s">
        <v>8301</v>
      </c>
      <c r="Q2604">
        <f t="shared" si="240"/>
        <v>326</v>
      </c>
      <c r="R2604">
        <f t="shared" si="241"/>
        <v>80.02</v>
      </c>
      <c r="S2604" t="str">
        <f t="shared" si="244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242"/>
        <v>41631.620995370373</v>
      </c>
      <c r="K2605">
        <v>1386626054</v>
      </c>
      <c r="L2605" s="9">
        <f t="shared" si="243"/>
        <v>41617.620995370373</v>
      </c>
      <c r="M2605" t="b">
        <v>1</v>
      </c>
      <c r="N2605">
        <v>50</v>
      </c>
      <c r="O2605" t="b">
        <v>1</v>
      </c>
      <c r="P2605" t="s">
        <v>8301</v>
      </c>
      <c r="Q2605">
        <f t="shared" si="240"/>
        <v>101</v>
      </c>
      <c r="R2605">
        <f t="shared" si="241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242"/>
        <v>41027.759525462963</v>
      </c>
      <c r="K2606">
        <v>1333070023</v>
      </c>
      <c r="L2606" s="9">
        <f t="shared" si="243"/>
        <v>40997.759525462963</v>
      </c>
      <c r="M2606" t="b">
        <v>1</v>
      </c>
      <c r="N2606">
        <v>321</v>
      </c>
      <c r="O2606" t="b">
        <v>1</v>
      </c>
      <c r="P2606" t="s">
        <v>8301</v>
      </c>
      <c r="Q2606">
        <f t="shared" si="240"/>
        <v>104</v>
      </c>
      <c r="R2606">
        <f t="shared" si="241"/>
        <v>64.930000000000007</v>
      </c>
      <c r="S2606" t="str">
        <f t="shared" si="244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242"/>
        <v>42538.249884259261</v>
      </c>
      <c r="K2607">
        <v>1463576390</v>
      </c>
      <c r="L2607" s="9">
        <f t="shared" si="243"/>
        <v>42508.249884259261</v>
      </c>
      <c r="M2607" t="b">
        <v>1</v>
      </c>
      <c r="N2607">
        <v>1762</v>
      </c>
      <c r="O2607" t="b">
        <v>1</v>
      </c>
      <c r="P2607" t="s">
        <v>8301</v>
      </c>
      <c r="Q2607">
        <f t="shared" si="240"/>
        <v>107</v>
      </c>
      <c r="R2607">
        <f t="shared" si="241"/>
        <v>60.97</v>
      </c>
      <c r="S2607" t="str">
        <f t="shared" si="244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242"/>
        <v>41758.421087962968</v>
      </c>
      <c r="K2608">
        <v>1396026382</v>
      </c>
      <c r="L2608" s="9">
        <f t="shared" si="243"/>
        <v>41726.421087962968</v>
      </c>
      <c r="M2608" t="b">
        <v>1</v>
      </c>
      <c r="N2608">
        <v>385</v>
      </c>
      <c r="O2608" t="b">
        <v>1</v>
      </c>
      <c r="P2608" t="s">
        <v>8301</v>
      </c>
      <c r="Q2608">
        <f t="shared" si="240"/>
        <v>110</v>
      </c>
      <c r="R2608">
        <f t="shared" si="241"/>
        <v>31.44</v>
      </c>
      <c r="S2608" t="str">
        <f t="shared" si="244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242"/>
        <v>42227.791666666664</v>
      </c>
      <c r="K2609">
        <v>1435611572</v>
      </c>
      <c r="L2609" s="9">
        <f t="shared" si="243"/>
        <v>42184.583009259259</v>
      </c>
      <c r="M2609" t="b">
        <v>1</v>
      </c>
      <c r="N2609">
        <v>398</v>
      </c>
      <c r="O2609" t="b">
        <v>1</v>
      </c>
      <c r="P2609" t="s">
        <v>8301</v>
      </c>
      <c r="Q2609">
        <f t="shared" si="240"/>
        <v>408</v>
      </c>
      <c r="R2609">
        <f t="shared" si="241"/>
        <v>81.95</v>
      </c>
      <c r="S2609" t="str">
        <f t="shared" si="244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242"/>
        <v>42808.708333333336</v>
      </c>
      <c r="K2610">
        <v>1485976468</v>
      </c>
      <c r="L2610" s="9">
        <f t="shared" si="243"/>
        <v>42767.510046296295</v>
      </c>
      <c r="M2610" t="b">
        <v>1</v>
      </c>
      <c r="N2610">
        <v>304</v>
      </c>
      <c r="O2610" t="b">
        <v>1</v>
      </c>
      <c r="P2610" t="s">
        <v>8301</v>
      </c>
      <c r="Q2610">
        <f t="shared" si="240"/>
        <v>224</v>
      </c>
      <c r="R2610">
        <f t="shared" si="241"/>
        <v>58.93</v>
      </c>
      <c r="S2610" t="str">
        <f t="shared" si="244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242"/>
        <v>41104.946192129632</v>
      </c>
      <c r="K2611">
        <v>1339738951</v>
      </c>
      <c r="L2611" s="9">
        <f t="shared" si="243"/>
        <v>41074.946192129632</v>
      </c>
      <c r="M2611" t="b">
        <v>1</v>
      </c>
      <c r="N2611">
        <v>676</v>
      </c>
      <c r="O2611" t="b">
        <v>1</v>
      </c>
      <c r="P2611" t="s">
        <v>8301</v>
      </c>
      <c r="Q2611">
        <f t="shared" si="240"/>
        <v>304</v>
      </c>
      <c r="R2611">
        <f t="shared" si="241"/>
        <v>157.29</v>
      </c>
      <c r="S2611" t="str">
        <f t="shared" si="244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242"/>
        <v>42603.999305555561</v>
      </c>
      <c r="K2612">
        <v>1468444125</v>
      </c>
      <c r="L2612" s="9">
        <f t="shared" si="243"/>
        <v>42564.589409722226</v>
      </c>
      <c r="M2612" t="b">
        <v>1</v>
      </c>
      <c r="N2612">
        <v>577</v>
      </c>
      <c r="O2612" t="b">
        <v>1</v>
      </c>
      <c r="P2612" t="s">
        <v>8301</v>
      </c>
      <c r="Q2612">
        <f t="shared" si="240"/>
        <v>141</v>
      </c>
      <c r="R2612">
        <f t="shared" si="241"/>
        <v>55.76</v>
      </c>
      <c r="S2612" t="str">
        <f t="shared" si="244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242"/>
        <v>42737.665972222225</v>
      </c>
      <c r="K2613">
        <v>1480493014</v>
      </c>
      <c r="L2613" s="9">
        <f t="shared" si="243"/>
        <v>42704.04414351852</v>
      </c>
      <c r="M2613" t="b">
        <v>1</v>
      </c>
      <c r="N2613">
        <v>3663</v>
      </c>
      <c r="O2613" t="b">
        <v>1</v>
      </c>
      <c r="P2613" t="s">
        <v>8301</v>
      </c>
      <c r="Q2613">
        <f t="shared" si="240"/>
        <v>2791</v>
      </c>
      <c r="R2613">
        <f t="shared" si="241"/>
        <v>83.8</v>
      </c>
      <c r="S2613" t="str">
        <f t="shared" si="244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242"/>
        <v>42012.851504629631</v>
      </c>
      <c r="K2614">
        <v>1418095570</v>
      </c>
      <c r="L2614" s="9">
        <f t="shared" si="243"/>
        <v>41981.851504629631</v>
      </c>
      <c r="M2614" t="b">
        <v>1</v>
      </c>
      <c r="N2614">
        <v>294</v>
      </c>
      <c r="O2614" t="b">
        <v>1</v>
      </c>
      <c r="P2614" t="s">
        <v>8301</v>
      </c>
      <c r="Q2614">
        <f t="shared" si="240"/>
        <v>172</v>
      </c>
      <c r="R2614">
        <f t="shared" si="241"/>
        <v>58.42</v>
      </c>
      <c r="S2614" t="str">
        <f t="shared" si="244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242"/>
        <v>41173.526550925926</v>
      </c>
      <c r="K2615">
        <v>1345664294</v>
      </c>
      <c r="L2615" s="9">
        <f t="shared" si="243"/>
        <v>41143.526550925926</v>
      </c>
      <c r="M2615" t="b">
        <v>1</v>
      </c>
      <c r="N2615">
        <v>28</v>
      </c>
      <c r="O2615" t="b">
        <v>1</v>
      </c>
      <c r="P2615" t="s">
        <v>8301</v>
      </c>
      <c r="Q2615">
        <f t="shared" si="240"/>
        <v>101</v>
      </c>
      <c r="R2615">
        <f t="shared" si="241"/>
        <v>270.57</v>
      </c>
      <c r="S2615" t="str">
        <f t="shared" si="244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242"/>
        <v>41758.916666666672</v>
      </c>
      <c r="K2616">
        <v>1396371612</v>
      </c>
      <c r="L2616" s="9">
        <f t="shared" si="243"/>
        <v>41730.416805555556</v>
      </c>
      <c r="M2616" t="b">
        <v>1</v>
      </c>
      <c r="N2616">
        <v>100</v>
      </c>
      <c r="O2616" t="b">
        <v>1</v>
      </c>
      <c r="P2616" t="s">
        <v>8301</v>
      </c>
      <c r="Q2616">
        <f t="shared" si="240"/>
        <v>102</v>
      </c>
      <c r="R2616">
        <f t="shared" si="241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242"/>
        <v>42490.208333333336</v>
      </c>
      <c r="K2617">
        <v>1458820564</v>
      </c>
      <c r="L2617" s="9">
        <f t="shared" si="243"/>
        <v>42453.205601851856</v>
      </c>
      <c r="M2617" t="b">
        <v>0</v>
      </c>
      <c r="N2617">
        <v>72</v>
      </c>
      <c r="O2617" t="b">
        <v>1</v>
      </c>
      <c r="P2617" t="s">
        <v>8301</v>
      </c>
      <c r="Q2617">
        <f t="shared" si="240"/>
        <v>170</v>
      </c>
      <c r="R2617">
        <f t="shared" si="241"/>
        <v>47.18</v>
      </c>
      <c r="S2617" t="str">
        <f t="shared" si="244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242"/>
        <v>42241.702881944446</v>
      </c>
      <c r="K2618">
        <v>1437954729</v>
      </c>
      <c r="L2618" s="9">
        <f t="shared" si="243"/>
        <v>42211.702881944446</v>
      </c>
      <c r="M2618" t="b">
        <v>1</v>
      </c>
      <c r="N2618">
        <v>238</v>
      </c>
      <c r="O2618" t="b">
        <v>1</v>
      </c>
      <c r="P2618" t="s">
        <v>8301</v>
      </c>
      <c r="Q2618">
        <f t="shared" si="240"/>
        <v>115</v>
      </c>
      <c r="R2618">
        <f t="shared" si="241"/>
        <v>120.31</v>
      </c>
      <c r="S2618" t="str">
        <f t="shared" si="244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242"/>
        <v>41932.582766203705</v>
      </c>
      <c r="K2619">
        <v>1411246751</v>
      </c>
      <c r="L2619" s="9">
        <f t="shared" si="243"/>
        <v>41902.582766203705</v>
      </c>
      <c r="M2619" t="b">
        <v>1</v>
      </c>
      <c r="N2619">
        <v>159</v>
      </c>
      <c r="O2619" t="b">
        <v>1</v>
      </c>
      <c r="P2619" t="s">
        <v>8301</v>
      </c>
      <c r="Q2619">
        <f t="shared" si="240"/>
        <v>878</v>
      </c>
      <c r="R2619">
        <f t="shared" si="241"/>
        <v>27.6</v>
      </c>
      <c r="S2619" t="str">
        <f t="shared" si="244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242"/>
        <v>42339.542372685188</v>
      </c>
      <c r="K2620">
        <v>1443812461</v>
      </c>
      <c r="L2620" s="9">
        <f t="shared" si="243"/>
        <v>42279.500706018523</v>
      </c>
      <c r="M2620" t="b">
        <v>1</v>
      </c>
      <c r="N2620">
        <v>77</v>
      </c>
      <c r="O2620" t="b">
        <v>1</v>
      </c>
      <c r="P2620" t="s">
        <v>8301</v>
      </c>
      <c r="Q2620">
        <f t="shared" si="240"/>
        <v>105</v>
      </c>
      <c r="R2620">
        <f t="shared" si="241"/>
        <v>205.3</v>
      </c>
      <c r="S2620" t="str">
        <f t="shared" si="244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242"/>
        <v>42300.166666666664</v>
      </c>
      <c r="K2621">
        <v>1443302004</v>
      </c>
      <c r="L2621" s="9">
        <f t="shared" si="243"/>
        <v>42273.592638888891</v>
      </c>
      <c r="M2621" t="b">
        <v>1</v>
      </c>
      <c r="N2621">
        <v>53</v>
      </c>
      <c r="O2621" t="b">
        <v>1</v>
      </c>
      <c r="P2621" t="s">
        <v>8301</v>
      </c>
      <c r="Q2621">
        <f t="shared" si="240"/>
        <v>188</v>
      </c>
      <c r="R2621">
        <f t="shared" si="241"/>
        <v>35.549999999999997</v>
      </c>
      <c r="S2621" t="str">
        <f t="shared" si="244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242"/>
        <v>42287.750000000007</v>
      </c>
      <c r="K2622">
        <v>1441339242</v>
      </c>
      <c r="L2622" s="9">
        <f t="shared" si="243"/>
        <v>42250.875486111116</v>
      </c>
      <c r="M2622" t="b">
        <v>1</v>
      </c>
      <c r="N2622">
        <v>1251</v>
      </c>
      <c r="O2622" t="b">
        <v>1</v>
      </c>
      <c r="P2622" t="s">
        <v>8301</v>
      </c>
      <c r="Q2622">
        <f t="shared" si="240"/>
        <v>144</v>
      </c>
      <c r="R2622">
        <f t="shared" si="241"/>
        <v>74.64</v>
      </c>
      <c r="S2622" t="str">
        <f t="shared" si="244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242"/>
        <v>42145.455879629626</v>
      </c>
      <c r="K2623">
        <v>1429638988</v>
      </c>
      <c r="L2623" s="9">
        <f t="shared" si="243"/>
        <v>42115.455879629626</v>
      </c>
      <c r="M2623" t="b">
        <v>1</v>
      </c>
      <c r="N2623">
        <v>465</v>
      </c>
      <c r="O2623" t="b">
        <v>1</v>
      </c>
      <c r="P2623" t="s">
        <v>8301</v>
      </c>
      <c r="Q2623">
        <f t="shared" si="240"/>
        <v>146</v>
      </c>
      <c r="R2623">
        <f t="shared" si="241"/>
        <v>47.06</v>
      </c>
      <c r="S2623" t="str">
        <f t="shared" si="244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242"/>
        <v>42734.451574074075</v>
      </c>
      <c r="K2624">
        <v>1479232216</v>
      </c>
      <c r="L2624" s="9">
        <f t="shared" si="243"/>
        <v>42689.451574074075</v>
      </c>
      <c r="M2624" t="b">
        <v>0</v>
      </c>
      <c r="N2624">
        <v>74</v>
      </c>
      <c r="O2624" t="b">
        <v>1</v>
      </c>
      <c r="P2624" t="s">
        <v>8301</v>
      </c>
      <c r="Q2624">
        <f t="shared" si="240"/>
        <v>131</v>
      </c>
      <c r="R2624">
        <f t="shared" si="241"/>
        <v>26.59</v>
      </c>
      <c r="S2624" t="str">
        <f t="shared" si="244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242"/>
        <v>42705.964884259265</v>
      </c>
      <c r="K2625">
        <v>1479449366</v>
      </c>
      <c r="L2625" s="9">
        <f t="shared" si="243"/>
        <v>42691.964884259265</v>
      </c>
      <c r="M2625" t="b">
        <v>0</v>
      </c>
      <c r="N2625">
        <v>62</v>
      </c>
      <c r="O2625" t="b">
        <v>1</v>
      </c>
      <c r="P2625" t="s">
        <v>8301</v>
      </c>
      <c r="Q2625">
        <f t="shared" si="240"/>
        <v>114</v>
      </c>
      <c r="R2625">
        <f t="shared" si="241"/>
        <v>36.770000000000003</v>
      </c>
      <c r="S2625" t="str">
        <f t="shared" si="244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242"/>
        <v>41165.129884259266</v>
      </c>
      <c r="K2626">
        <v>1345716422</v>
      </c>
      <c r="L2626" s="9">
        <f t="shared" si="243"/>
        <v>41144.129884259266</v>
      </c>
      <c r="M2626" t="b">
        <v>0</v>
      </c>
      <c r="N2626">
        <v>3468</v>
      </c>
      <c r="O2626" t="b">
        <v>1</v>
      </c>
      <c r="P2626" t="s">
        <v>8301</v>
      </c>
      <c r="Q2626">
        <f t="shared" ref="Q2626:Q2689" si="246">ROUND((E2626/D2626*100),0)</f>
        <v>1379</v>
      </c>
      <c r="R2626">
        <f t="shared" ref="R2626:R2689" si="247">ROUND(E2626/N2626,2)</f>
        <v>31.82</v>
      </c>
      <c r="S2626" t="str">
        <f t="shared" si="244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248">(((I2627/60)/60)/24)+DATE(1970,1,1)+(-7/24)</f>
        <v>42683.560277777775</v>
      </c>
      <c r="K2627">
        <v>1476559608</v>
      </c>
      <c r="L2627" s="9">
        <f t="shared" ref="L2627:L2690" si="249">(((K2627/60)/60)/24)+DATE(1970,1,1)+(-7/24)</f>
        <v>42658.518611111118</v>
      </c>
      <c r="M2627" t="b">
        <v>0</v>
      </c>
      <c r="N2627">
        <v>52</v>
      </c>
      <c r="O2627" t="b">
        <v>1</v>
      </c>
      <c r="P2627" t="s">
        <v>8301</v>
      </c>
      <c r="Q2627">
        <f t="shared" si="246"/>
        <v>956</v>
      </c>
      <c r="R2627">
        <f t="shared" si="247"/>
        <v>27.58</v>
      </c>
      <c r="S2627" t="str">
        <f t="shared" ref="S2627:S2690" si="250">LEFT(P2627,SEARCH("/",P2627,1)-1)</f>
        <v>technology</v>
      </c>
      <c r="T2627" t="str">
        <f t="shared" ref="T2627:T2690" si="251">RIGHT(P2627,LEN(P2627)-SEARCH("/",P2627,1))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248"/>
        <v>42158.336446759262</v>
      </c>
      <c r="K2628">
        <v>1430751869</v>
      </c>
      <c r="L2628" s="9">
        <f t="shared" si="249"/>
        <v>42128.336446759262</v>
      </c>
      <c r="M2628" t="b">
        <v>0</v>
      </c>
      <c r="N2628">
        <v>50</v>
      </c>
      <c r="O2628" t="b">
        <v>1</v>
      </c>
      <c r="P2628" t="s">
        <v>8301</v>
      </c>
      <c r="Q2628">
        <f t="shared" si="246"/>
        <v>112</v>
      </c>
      <c r="R2628">
        <f t="shared" si="247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248"/>
        <v>42334.579409722232</v>
      </c>
      <c r="K2629">
        <v>1445975661</v>
      </c>
      <c r="L2629" s="9">
        <f t="shared" si="249"/>
        <v>42304.53774305556</v>
      </c>
      <c r="M2629" t="b">
        <v>0</v>
      </c>
      <c r="N2629">
        <v>45</v>
      </c>
      <c r="O2629" t="b">
        <v>1</v>
      </c>
      <c r="P2629" t="s">
        <v>8301</v>
      </c>
      <c r="Q2629">
        <f t="shared" si="246"/>
        <v>647</v>
      </c>
      <c r="R2629">
        <f t="shared" si="247"/>
        <v>21.56</v>
      </c>
      <c r="S2629" t="str">
        <f t="shared" si="250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248"/>
        <v>41973.674386574079</v>
      </c>
      <c r="K2630">
        <v>1415661067</v>
      </c>
      <c r="L2630" s="9">
        <f t="shared" si="249"/>
        <v>41953.674386574079</v>
      </c>
      <c r="M2630" t="b">
        <v>0</v>
      </c>
      <c r="N2630">
        <v>21</v>
      </c>
      <c r="O2630" t="b">
        <v>1</v>
      </c>
      <c r="P2630" t="s">
        <v>8301</v>
      </c>
      <c r="Q2630">
        <f t="shared" si="246"/>
        <v>110</v>
      </c>
      <c r="R2630">
        <f t="shared" si="247"/>
        <v>44.1</v>
      </c>
      <c r="S2630" t="str">
        <f t="shared" si="250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248"/>
        <v>42138.246782407405</v>
      </c>
      <c r="K2631">
        <v>1429016122</v>
      </c>
      <c r="L2631" s="9">
        <f t="shared" si="249"/>
        <v>42108.246782407405</v>
      </c>
      <c r="M2631" t="b">
        <v>0</v>
      </c>
      <c r="N2631">
        <v>100</v>
      </c>
      <c r="O2631" t="b">
        <v>1</v>
      </c>
      <c r="P2631" t="s">
        <v>8301</v>
      </c>
      <c r="Q2631">
        <f t="shared" si="246"/>
        <v>128</v>
      </c>
      <c r="R2631">
        <f t="shared" si="247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248"/>
        <v>42551.125000000007</v>
      </c>
      <c r="K2632">
        <v>1464921112</v>
      </c>
      <c r="L2632" s="9">
        <f t="shared" si="249"/>
        <v>42523.813796296301</v>
      </c>
      <c r="M2632" t="b">
        <v>0</v>
      </c>
      <c r="N2632">
        <v>81</v>
      </c>
      <c r="O2632" t="b">
        <v>1</v>
      </c>
      <c r="P2632" t="s">
        <v>8301</v>
      </c>
      <c r="Q2632">
        <f t="shared" si="246"/>
        <v>158</v>
      </c>
      <c r="R2632">
        <f t="shared" si="247"/>
        <v>38.99</v>
      </c>
      <c r="S2632" t="str">
        <f t="shared" si="250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248"/>
        <v>42245.877627314818</v>
      </c>
      <c r="K2633">
        <v>1438488227</v>
      </c>
      <c r="L2633" s="9">
        <f t="shared" si="249"/>
        <v>42217.877627314818</v>
      </c>
      <c r="M2633" t="b">
        <v>0</v>
      </c>
      <c r="N2633">
        <v>286</v>
      </c>
      <c r="O2633" t="b">
        <v>1</v>
      </c>
      <c r="P2633" t="s">
        <v>8301</v>
      </c>
      <c r="Q2633">
        <f t="shared" si="246"/>
        <v>115</v>
      </c>
      <c r="R2633">
        <f t="shared" si="247"/>
        <v>80.19</v>
      </c>
      <c r="S2633" t="str">
        <f t="shared" si="250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248"/>
        <v>42518.77012731482</v>
      </c>
      <c r="K2634">
        <v>1462325339</v>
      </c>
      <c r="L2634" s="9">
        <f t="shared" si="249"/>
        <v>42493.77012731482</v>
      </c>
      <c r="M2634" t="b">
        <v>0</v>
      </c>
      <c r="N2634">
        <v>42</v>
      </c>
      <c r="O2634" t="b">
        <v>1</v>
      </c>
      <c r="P2634" t="s">
        <v>8301</v>
      </c>
      <c r="Q2634">
        <f t="shared" si="246"/>
        <v>137</v>
      </c>
      <c r="R2634">
        <f t="shared" si="247"/>
        <v>34.9</v>
      </c>
      <c r="S2634" t="str">
        <f t="shared" si="250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248"/>
        <v>41697.666666666672</v>
      </c>
      <c r="K2635">
        <v>1390938332</v>
      </c>
      <c r="L2635" s="9">
        <f t="shared" si="249"/>
        <v>41667.531620370377</v>
      </c>
      <c r="M2635" t="b">
        <v>0</v>
      </c>
      <c r="N2635">
        <v>199</v>
      </c>
      <c r="O2635" t="b">
        <v>1</v>
      </c>
      <c r="P2635" t="s">
        <v>8301</v>
      </c>
      <c r="Q2635">
        <f t="shared" si="246"/>
        <v>355</v>
      </c>
      <c r="R2635">
        <f t="shared" si="247"/>
        <v>89.1</v>
      </c>
      <c r="S2635" t="str">
        <f t="shared" si="250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248"/>
        <v>42642.364826388897</v>
      </c>
      <c r="K2636">
        <v>1472571921</v>
      </c>
      <c r="L2636" s="9">
        <f t="shared" si="249"/>
        <v>42612.364826388897</v>
      </c>
      <c r="M2636" t="b">
        <v>0</v>
      </c>
      <c r="N2636">
        <v>25</v>
      </c>
      <c r="O2636" t="b">
        <v>1</v>
      </c>
      <c r="P2636" t="s">
        <v>8301</v>
      </c>
      <c r="Q2636">
        <f t="shared" si="246"/>
        <v>106</v>
      </c>
      <c r="R2636">
        <f t="shared" si="247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248"/>
        <v>42072.617604166669</v>
      </c>
      <c r="K2637">
        <v>1422917361</v>
      </c>
      <c r="L2637" s="9">
        <f t="shared" si="249"/>
        <v>42037.659270833341</v>
      </c>
      <c r="M2637" t="b">
        <v>0</v>
      </c>
      <c r="N2637">
        <v>84</v>
      </c>
      <c r="O2637" t="b">
        <v>1</v>
      </c>
      <c r="P2637" t="s">
        <v>8301</v>
      </c>
      <c r="Q2637">
        <f t="shared" si="246"/>
        <v>100</v>
      </c>
      <c r="R2637">
        <f t="shared" si="247"/>
        <v>136.9</v>
      </c>
      <c r="S2637" t="str">
        <f t="shared" si="250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248"/>
        <v>42658.750000000007</v>
      </c>
      <c r="K2638">
        <v>1474641914</v>
      </c>
      <c r="L2638" s="9">
        <f t="shared" si="249"/>
        <v>42636.32307870371</v>
      </c>
      <c r="M2638" t="b">
        <v>0</v>
      </c>
      <c r="N2638">
        <v>50</v>
      </c>
      <c r="O2638" t="b">
        <v>1</v>
      </c>
      <c r="P2638" t="s">
        <v>8301</v>
      </c>
      <c r="Q2638">
        <f t="shared" si="246"/>
        <v>187</v>
      </c>
      <c r="R2638">
        <f t="shared" si="247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248"/>
        <v>42655.257812500007</v>
      </c>
      <c r="K2639">
        <v>1474895475</v>
      </c>
      <c r="L2639" s="9">
        <f t="shared" si="249"/>
        <v>42639.257812500007</v>
      </c>
      <c r="M2639" t="b">
        <v>0</v>
      </c>
      <c r="N2639">
        <v>26</v>
      </c>
      <c r="O2639" t="b">
        <v>1</v>
      </c>
      <c r="P2639" t="s">
        <v>8301</v>
      </c>
      <c r="Q2639">
        <f t="shared" si="246"/>
        <v>166</v>
      </c>
      <c r="R2639">
        <f t="shared" si="247"/>
        <v>31.96</v>
      </c>
      <c r="S2639" t="str">
        <f t="shared" si="250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248"/>
        <v>42019.621469907412</v>
      </c>
      <c r="K2640">
        <v>1418766895</v>
      </c>
      <c r="L2640" s="9">
        <f t="shared" si="249"/>
        <v>41989.621469907412</v>
      </c>
      <c r="M2640" t="b">
        <v>0</v>
      </c>
      <c r="N2640">
        <v>14</v>
      </c>
      <c r="O2640" t="b">
        <v>1</v>
      </c>
      <c r="P2640" t="s">
        <v>8301</v>
      </c>
      <c r="Q2640">
        <f t="shared" si="246"/>
        <v>102</v>
      </c>
      <c r="R2640">
        <f t="shared" si="247"/>
        <v>25.21</v>
      </c>
      <c r="S2640" t="str">
        <f t="shared" si="250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248"/>
        <v>42054.573472222226</v>
      </c>
      <c r="K2641">
        <v>1421786748</v>
      </c>
      <c r="L2641" s="9">
        <f t="shared" si="249"/>
        <v>42024.573472222226</v>
      </c>
      <c r="M2641" t="b">
        <v>0</v>
      </c>
      <c r="N2641">
        <v>49</v>
      </c>
      <c r="O2641" t="b">
        <v>1</v>
      </c>
      <c r="P2641" t="s">
        <v>8301</v>
      </c>
      <c r="Q2641">
        <f t="shared" si="246"/>
        <v>164</v>
      </c>
      <c r="R2641">
        <f t="shared" si="247"/>
        <v>10.039999999999999</v>
      </c>
      <c r="S2641" t="str">
        <f t="shared" si="250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248"/>
        <v>42162.86891203704</v>
      </c>
      <c r="K2642">
        <v>1428551474</v>
      </c>
      <c r="L2642" s="9">
        <f t="shared" si="249"/>
        <v>42102.86891203704</v>
      </c>
      <c r="M2642" t="b">
        <v>0</v>
      </c>
      <c r="N2642">
        <v>69</v>
      </c>
      <c r="O2642" t="b">
        <v>1</v>
      </c>
      <c r="P2642" t="s">
        <v>8301</v>
      </c>
      <c r="Q2642">
        <f t="shared" si="246"/>
        <v>106</v>
      </c>
      <c r="R2642">
        <f t="shared" si="247"/>
        <v>45.94</v>
      </c>
      <c r="S2642" t="str">
        <f t="shared" si="250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248"/>
        <v>41897.54791666667</v>
      </c>
      <c r="K2643">
        <v>1409341863</v>
      </c>
      <c r="L2643" s="9">
        <f t="shared" si="249"/>
        <v>41880.535451388889</v>
      </c>
      <c r="M2643" t="b">
        <v>0</v>
      </c>
      <c r="N2643">
        <v>1</v>
      </c>
      <c r="O2643" t="b">
        <v>0</v>
      </c>
      <c r="P2643" t="s">
        <v>8301</v>
      </c>
      <c r="Q2643">
        <f t="shared" si="246"/>
        <v>1</v>
      </c>
      <c r="R2643">
        <f t="shared" si="247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248"/>
        <v>42565.997916666667</v>
      </c>
      <c r="K2644">
        <v>1465970108</v>
      </c>
      <c r="L2644" s="9">
        <f t="shared" si="249"/>
        <v>42535.954953703702</v>
      </c>
      <c r="M2644" t="b">
        <v>0</v>
      </c>
      <c r="N2644">
        <v>0</v>
      </c>
      <c r="O2644" t="b">
        <v>0</v>
      </c>
      <c r="P2644" t="s">
        <v>8301</v>
      </c>
      <c r="Q2644">
        <f t="shared" si="246"/>
        <v>0</v>
      </c>
      <c r="R2644" t="e">
        <f t="shared" si="247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248"/>
        <v>42725.040972222225</v>
      </c>
      <c r="K2645">
        <v>1479218315</v>
      </c>
      <c r="L2645" s="9">
        <f t="shared" si="249"/>
        <v>42689.290682870371</v>
      </c>
      <c r="M2645" t="b">
        <v>1</v>
      </c>
      <c r="N2645">
        <v>1501</v>
      </c>
      <c r="O2645" t="b">
        <v>0</v>
      </c>
      <c r="P2645" t="s">
        <v>8301</v>
      </c>
      <c r="Q2645">
        <f t="shared" si="246"/>
        <v>34</v>
      </c>
      <c r="R2645">
        <f t="shared" si="247"/>
        <v>223.58</v>
      </c>
      <c r="S2645" t="str">
        <f t="shared" si="250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248"/>
        <v>42804.5004050926</v>
      </c>
      <c r="K2646">
        <v>1486580435</v>
      </c>
      <c r="L2646" s="9">
        <f t="shared" si="249"/>
        <v>42774.5004050926</v>
      </c>
      <c r="M2646" t="b">
        <v>1</v>
      </c>
      <c r="N2646">
        <v>52</v>
      </c>
      <c r="O2646" t="b">
        <v>0</v>
      </c>
      <c r="P2646" t="s">
        <v>8301</v>
      </c>
      <c r="Q2646">
        <f t="shared" si="246"/>
        <v>2</v>
      </c>
      <c r="R2646">
        <f t="shared" si="247"/>
        <v>39.479999999999997</v>
      </c>
      <c r="S2646" t="str">
        <f t="shared" si="250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248"/>
        <v>41951.592627314814</v>
      </c>
      <c r="K2647">
        <v>1412885603</v>
      </c>
      <c r="L2647" s="9">
        <f t="shared" si="249"/>
        <v>41921.55096064815</v>
      </c>
      <c r="M2647" t="b">
        <v>1</v>
      </c>
      <c r="N2647">
        <v>23</v>
      </c>
      <c r="O2647" t="b">
        <v>0</v>
      </c>
      <c r="P2647" t="s">
        <v>8301</v>
      </c>
      <c r="Q2647">
        <f t="shared" si="246"/>
        <v>11</v>
      </c>
      <c r="R2647">
        <f t="shared" si="247"/>
        <v>91.3</v>
      </c>
      <c r="S2647" t="str">
        <f t="shared" si="250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248"/>
        <v>42256.021631944452</v>
      </c>
      <c r="K2648">
        <v>1439191869</v>
      </c>
      <c r="L2648" s="9">
        <f t="shared" si="249"/>
        <v>42226.021631944452</v>
      </c>
      <c r="M2648" t="b">
        <v>1</v>
      </c>
      <c r="N2648">
        <v>535</v>
      </c>
      <c r="O2648" t="b">
        <v>0</v>
      </c>
      <c r="P2648" t="s">
        <v>8301</v>
      </c>
      <c r="Q2648">
        <f t="shared" si="246"/>
        <v>8</v>
      </c>
      <c r="R2648">
        <f t="shared" si="247"/>
        <v>78.67</v>
      </c>
      <c r="S2648" t="str">
        <f t="shared" si="250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248"/>
        <v>42229.970127314817</v>
      </c>
      <c r="K2649">
        <v>1436941019</v>
      </c>
      <c r="L2649" s="9">
        <f t="shared" si="249"/>
        <v>42199.970127314817</v>
      </c>
      <c r="M2649" t="b">
        <v>0</v>
      </c>
      <c r="N2649">
        <v>3</v>
      </c>
      <c r="O2649" t="b">
        <v>0</v>
      </c>
      <c r="P2649" t="s">
        <v>8301</v>
      </c>
      <c r="Q2649">
        <f t="shared" si="246"/>
        <v>1</v>
      </c>
      <c r="R2649">
        <f t="shared" si="247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248"/>
        <v>42438.423148148147</v>
      </c>
      <c r="K2650">
        <v>1454951360</v>
      </c>
      <c r="L2650" s="9">
        <f t="shared" si="249"/>
        <v>42408.423148148147</v>
      </c>
      <c r="M2650" t="b">
        <v>0</v>
      </c>
      <c r="N2650">
        <v>6</v>
      </c>
      <c r="O2650" t="b">
        <v>0</v>
      </c>
      <c r="P2650" t="s">
        <v>8301</v>
      </c>
      <c r="Q2650">
        <f t="shared" si="246"/>
        <v>1</v>
      </c>
      <c r="R2650">
        <f t="shared" si="247"/>
        <v>17.670000000000002</v>
      </c>
      <c r="S2650" t="str">
        <f t="shared" si="250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248"/>
        <v>42401.705335648156</v>
      </c>
      <c r="K2651">
        <v>1449186941</v>
      </c>
      <c r="L2651" s="9">
        <f t="shared" si="249"/>
        <v>42341.705335648156</v>
      </c>
      <c r="M2651" t="b">
        <v>0</v>
      </c>
      <c r="N2651">
        <v>3</v>
      </c>
      <c r="O2651" t="b">
        <v>0</v>
      </c>
      <c r="P2651" t="s">
        <v>8301</v>
      </c>
      <c r="Q2651">
        <f t="shared" si="246"/>
        <v>0</v>
      </c>
      <c r="R2651">
        <f t="shared" si="247"/>
        <v>41.33</v>
      </c>
      <c r="S2651" t="str">
        <f t="shared" si="250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248"/>
        <v>42725.332673611112</v>
      </c>
      <c r="K2652">
        <v>1479740343</v>
      </c>
      <c r="L2652" s="9">
        <f t="shared" si="249"/>
        <v>42695.332673611112</v>
      </c>
      <c r="M2652" t="b">
        <v>0</v>
      </c>
      <c r="N2652">
        <v>5</v>
      </c>
      <c r="O2652" t="b">
        <v>0</v>
      </c>
      <c r="P2652" t="s">
        <v>8301</v>
      </c>
      <c r="Q2652">
        <f t="shared" si="246"/>
        <v>1</v>
      </c>
      <c r="R2652">
        <f t="shared" si="247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248"/>
        <v>42355.513993055552</v>
      </c>
      <c r="K2653">
        <v>1447960809</v>
      </c>
      <c r="L2653" s="9">
        <f t="shared" si="249"/>
        <v>42327.513993055552</v>
      </c>
      <c r="M2653" t="b">
        <v>0</v>
      </c>
      <c r="N2653">
        <v>17</v>
      </c>
      <c r="O2653" t="b">
        <v>0</v>
      </c>
      <c r="P2653" t="s">
        <v>8301</v>
      </c>
      <c r="Q2653">
        <f t="shared" si="246"/>
        <v>2</v>
      </c>
      <c r="R2653">
        <f t="shared" si="247"/>
        <v>307.82</v>
      </c>
      <c r="S2653" t="str">
        <f t="shared" si="250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248"/>
        <v>41982.867187500007</v>
      </c>
      <c r="K2654">
        <v>1415591325</v>
      </c>
      <c r="L2654" s="9">
        <f t="shared" si="249"/>
        <v>41952.867187500007</v>
      </c>
      <c r="M2654" t="b">
        <v>0</v>
      </c>
      <c r="N2654">
        <v>11</v>
      </c>
      <c r="O2654" t="b">
        <v>0</v>
      </c>
      <c r="P2654" t="s">
        <v>8301</v>
      </c>
      <c r="Q2654">
        <f t="shared" si="246"/>
        <v>1</v>
      </c>
      <c r="R2654">
        <f t="shared" si="247"/>
        <v>80.45</v>
      </c>
      <c r="S2654" t="str">
        <f t="shared" si="250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248"/>
        <v>41802.875</v>
      </c>
      <c r="K2655">
        <v>1399909127</v>
      </c>
      <c r="L2655" s="9">
        <f t="shared" si="249"/>
        <v>41771.360266203708</v>
      </c>
      <c r="M2655" t="b">
        <v>0</v>
      </c>
      <c r="N2655">
        <v>70</v>
      </c>
      <c r="O2655" t="b">
        <v>0</v>
      </c>
      <c r="P2655" t="s">
        <v>8301</v>
      </c>
      <c r="Q2655">
        <f t="shared" si="246"/>
        <v>12</v>
      </c>
      <c r="R2655">
        <f t="shared" si="247"/>
        <v>83.94</v>
      </c>
      <c r="S2655" t="str">
        <f t="shared" si="250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248"/>
        <v>42115.26766203704</v>
      </c>
      <c r="K2656">
        <v>1424442326</v>
      </c>
      <c r="L2656" s="9">
        <f t="shared" si="249"/>
        <v>42055.309328703712</v>
      </c>
      <c r="M2656" t="b">
        <v>0</v>
      </c>
      <c r="N2656">
        <v>6</v>
      </c>
      <c r="O2656" t="b">
        <v>0</v>
      </c>
      <c r="P2656" t="s">
        <v>8301</v>
      </c>
      <c r="Q2656">
        <f t="shared" si="246"/>
        <v>0</v>
      </c>
      <c r="R2656">
        <f t="shared" si="247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248"/>
        <v>42409.541666666664</v>
      </c>
      <c r="K2657">
        <v>1452631647</v>
      </c>
      <c r="L2657" s="9">
        <f t="shared" si="249"/>
        <v>42381.574618055558</v>
      </c>
      <c r="M2657" t="b">
        <v>0</v>
      </c>
      <c r="N2657">
        <v>43</v>
      </c>
      <c r="O2657" t="b">
        <v>0</v>
      </c>
      <c r="P2657" t="s">
        <v>8301</v>
      </c>
      <c r="Q2657">
        <f t="shared" si="246"/>
        <v>21</v>
      </c>
      <c r="R2657">
        <f t="shared" si="247"/>
        <v>73.37</v>
      </c>
      <c r="S2657" t="str">
        <f t="shared" si="250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248"/>
        <v>42806.500000000007</v>
      </c>
      <c r="K2658">
        <v>1485966688</v>
      </c>
      <c r="L2658" s="9">
        <f t="shared" si="249"/>
        <v>42767.396851851852</v>
      </c>
      <c r="M2658" t="b">
        <v>0</v>
      </c>
      <c r="N2658">
        <v>152</v>
      </c>
      <c r="O2658" t="b">
        <v>0</v>
      </c>
      <c r="P2658" t="s">
        <v>8301</v>
      </c>
      <c r="Q2658">
        <f t="shared" si="246"/>
        <v>11</v>
      </c>
      <c r="R2658">
        <f t="shared" si="247"/>
        <v>112.86</v>
      </c>
      <c r="S2658" t="str">
        <f t="shared" si="250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248"/>
        <v>42584.770833333336</v>
      </c>
      <c r="K2659">
        <v>1467325053</v>
      </c>
      <c r="L2659" s="9">
        <f t="shared" si="249"/>
        <v>42551.637187500004</v>
      </c>
      <c r="M2659" t="b">
        <v>0</v>
      </c>
      <c r="N2659">
        <v>59</v>
      </c>
      <c r="O2659" t="b">
        <v>0</v>
      </c>
      <c r="P2659" t="s">
        <v>8301</v>
      </c>
      <c r="Q2659">
        <f t="shared" si="246"/>
        <v>19</v>
      </c>
      <c r="R2659">
        <f t="shared" si="247"/>
        <v>95.28</v>
      </c>
      <c r="S2659" t="str">
        <f t="shared" si="250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248"/>
        <v>42581.592523148152</v>
      </c>
      <c r="K2660">
        <v>1467321194</v>
      </c>
      <c r="L2660" s="9">
        <f t="shared" si="249"/>
        <v>42551.592523148152</v>
      </c>
      <c r="M2660" t="b">
        <v>0</v>
      </c>
      <c r="N2660">
        <v>4</v>
      </c>
      <c r="O2660" t="b">
        <v>0</v>
      </c>
      <c r="P2660" t="s">
        <v>8301</v>
      </c>
      <c r="Q2660">
        <f t="shared" si="246"/>
        <v>0</v>
      </c>
      <c r="R2660">
        <f t="shared" si="247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248"/>
        <v>42111.777893518527</v>
      </c>
      <c r="K2661">
        <v>1426729210</v>
      </c>
      <c r="L2661" s="9">
        <f t="shared" si="249"/>
        <v>42081.777893518527</v>
      </c>
      <c r="M2661" t="b">
        <v>0</v>
      </c>
      <c r="N2661">
        <v>10</v>
      </c>
      <c r="O2661" t="b">
        <v>0</v>
      </c>
      <c r="P2661" t="s">
        <v>8301</v>
      </c>
      <c r="Q2661">
        <f t="shared" si="246"/>
        <v>3</v>
      </c>
      <c r="R2661">
        <f t="shared" si="247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248"/>
        <v>42332.463171296295</v>
      </c>
      <c r="K2662">
        <v>1443200818</v>
      </c>
      <c r="L2662" s="9">
        <f t="shared" si="249"/>
        <v>42272.42150462963</v>
      </c>
      <c r="M2662" t="b">
        <v>0</v>
      </c>
      <c r="N2662">
        <v>5</v>
      </c>
      <c r="O2662" t="b">
        <v>0</v>
      </c>
      <c r="P2662" t="s">
        <v>8301</v>
      </c>
      <c r="Q2662">
        <f t="shared" si="246"/>
        <v>0</v>
      </c>
      <c r="R2662">
        <f t="shared" si="247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248"/>
        <v>41572.66678240741</v>
      </c>
      <c r="K2663">
        <v>1380150010</v>
      </c>
      <c r="L2663" s="9">
        <f t="shared" si="249"/>
        <v>41542.66678240741</v>
      </c>
      <c r="M2663" t="b">
        <v>0</v>
      </c>
      <c r="N2663">
        <v>60</v>
      </c>
      <c r="O2663" t="b">
        <v>1</v>
      </c>
      <c r="P2663" t="s">
        <v>8302</v>
      </c>
      <c r="Q2663">
        <f t="shared" si="246"/>
        <v>103</v>
      </c>
      <c r="R2663">
        <f t="shared" si="247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248"/>
        <v>42237.455011574079</v>
      </c>
      <c r="K2664">
        <v>1437587713</v>
      </c>
      <c r="L2664" s="9">
        <f t="shared" si="249"/>
        <v>42207.455011574079</v>
      </c>
      <c r="M2664" t="b">
        <v>0</v>
      </c>
      <c r="N2664">
        <v>80</v>
      </c>
      <c r="O2664" t="b">
        <v>1</v>
      </c>
      <c r="P2664" t="s">
        <v>8302</v>
      </c>
      <c r="Q2664">
        <f t="shared" si="246"/>
        <v>107</v>
      </c>
      <c r="R2664">
        <f t="shared" si="247"/>
        <v>267</v>
      </c>
      <c r="S2664" t="str">
        <f t="shared" si="250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248"/>
        <v>42251.333333333336</v>
      </c>
      <c r="K2665">
        <v>1438873007</v>
      </c>
      <c r="L2665" s="9">
        <f t="shared" si="249"/>
        <v>42222.331099537041</v>
      </c>
      <c r="M2665" t="b">
        <v>0</v>
      </c>
      <c r="N2665">
        <v>56</v>
      </c>
      <c r="O2665" t="b">
        <v>1</v>
      </c>
      <c r="P2665" t="s">
        <v>8302</v>
      </c>
      <c r="Q2665">
        <f t="shared" si="246"/>
        <v>105</v>
      </c>
      <c r="R2665">
        <f t="shared" si="247"/>
        <v>373.56</v>
      </c>
      <c r="S2665" t="str">
        <f t="shared" si="250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248"/>
        <v>42346.999305555561</v>
      </c>
      <c r="K2666">
        <v>1446683797</v>
      </c>
      <c r="L2666" s="9">
        <f t="shared" si="249"/>
        <v>42312.733761574076</v>
      </c>
      <c r="M2666" t="b">
        <v>0</v>
      </c>
      <c r="N2666">
        <v>104</v>
      </c>
      <c r="O2666" t="b">
        <v>1</v>
      </c>
      <c r="P2666" t="s">
        <v>8302</v>
      </c>
      <c r="Q2666">
        <f t="shared" si="246"/>
        <v>103</v>
      </c>
      <c r="R2666">
        <f t="shared" si="247"/>
        <v>174.04</v>
      </c>
      <c r="S2666" t="str">
        <f t="shared" si="250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248"/>
        <v>42128.603865740741</v>
      </c>
      <c r="K2667">
        <v>1426886974</v>
      </c>
      <c r="L2667" s="9">
        <f t="shared" si="249"/>
        <v>42083.603865740741</v>
      </c>
      <c r="M2667" t="b">
        <v>0</v>
      </c>
      <c r="N2667">
        <v>46</v>
      </c>
      <c r="O2667" t="b">
        <v>1</v>
      </c>
      <c r="P2667" t="s">
        <v>8302</v>
      </c>
      <c r="Q2667">
        <f t="shared" si="246"/>
        <v>123</v>
      </c>
      <c r="R2667">
        <f t="shared" si="247"/>
        <v>93.7</v>
      </c>
      <c r="S2667" t="str">
        <f t="shared" si="250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248"/>
        <v>42272.583333333336</v>
      </c>
      <c r="K2668">
        <v>1440008439</v>
      </c>
      <c r="L2668" s="9">
        <f t="shared" si="249"/>
        <v>42235.472673611112</v>
      </c>
      <c r="M2668" t="b">
        <v>0</v>
      </c>
      <c r="N2668">
        <v>206</v>
      </c>
      <c r="O2668" t="b">
        <v>1</v>
      </c>
      <c r="P2668" t="s">
        <v>8302</v>
      </c>
      <c r="Q2668">
        <f t="shared" si="246"/>
        <v>159</v>
      </c>
      <c r="R2668">
        <f t="shared" si="247"/>
        <v>77.33</v>
      </c>
      <c r="S2668" t="str">
        <f t="shared" si="250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248"/>
        <v>42410.634444444448</v>
      </c>
      <c r="K2669">
        <v>1452550416</v>
      </c>
      <c r="L2669" s="9">
        <f t="shared" si="249"/>
        <v>42380.634444444448</v>
      </c>
      <c r="M2669" t="b">
        <v>0</v>
      </c>
      <c r="N2669">
        <v>18</v>
      </c>
      <c r="O2669" t="b">
        <v>1</v>
      </c>
      <c r="P2669" t="s">
        <v>8302</v>
      </c>
      <c r="Q2669">
        <f t="shared" si="246"/>
        <v>111</v>
      </c>
      <c r="R2669">
        <f t="shared" si="247"/>
        <v>92.22</v>
      </c>
      <c r="S2669" t="str">
        <f t="shared" si="250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248"/>
        <v>42317.313888888886</v>
      </c>
      <c r="K2670">
        <v>1443449265</v>
      </c>
      <c r="L2670" s="9">
        <f t="shared" si="249"/>
        <v>42275.297048611108</v>
      </c>
      <c r="M2670" t="b">
        <v>0</v>
      </c>
      <c r="N2670">
        <v>28</v>
      </c>
      <c r="O2670" t="b">
        <v>1</v>
      </c>
      <c r="P2670" t="s">
        <v>8302</v>
      </c>
      <c r="Q2670">
        <f t="shared" si="246"/>
        <v>171</v>
      </c>
      <c r="R2670">
        <f t="shared" si="247"/>
        <v>60.96</v>
      </c>
      <c r="S2670" t="str">
        <f t="shared" si="250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248"/>
        <v>42378.744166666671</v>
      </c>
      <c r="K2671">
        <v>1447203096</v>
      </c>
      <c r="L2671" s="9">
        <f t="shared" si="249"/>
        <v>42318.744166666671</v>
      </c>
      <c r="M2671" t="b">
        <v>0</v>
      </c>
      <c r="N2671">
        <v>11</v>
      </c>
      <c r="O2671" t="b">
        <v>1</v>
      </c>
      <c r="P2671" t="s">
        <v>8302</v>
      </c>
      <c r="Q2671">
        <f t="shared" si="246"/>
        <v>125</v>
      </c>
      <c r="R2671">
        <f t="shared" si="247"/>
        <v>91</v>
      </c>
      <c r="S2671" t="str">
        <f t="shared" si="250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248"/>
        <v>41848.728935185187</v>
      </c>
      <c r="K2672">
        <v>1404174580</v>
      </c>
      <c r="L2672" s="9">
        <f t="shared" si="249"/>
        <v>41820.728935185187</v>
      </c>
      <c r="M2672" t="b">
        <v>1</v>
      </c>
      <c r="N2672">
        <v>60</v>
      </c>
      <c r="O2672" t="b">
        <v>0</v>
      </c>
      <c r="P2672" t="s">
        <v>8302</v>
      </c>
      <c r="Q2672">
        <f t="shared" si="246"/>
        <v>6</v>
      </c>
      <c r="R2672">
        <f t="shared" si="247"/>
        <v>41.58</v>
      </c>
      <c r="S2672" t="str">
        <f t="shared" si="250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248"/>
        <v>41992.526388888895</v>
      </c>
      <c r="K2673">
        <v>1416419916</v>
      </c>
      <c r="L2673" s="9">
        <f t="shared" si="249"/>
        <v>41962.457361111119</v>
      </c>
      <c r="M2673" t="b">
        <v>1</v>
      </c>
      <c r="N2673">
        <v>84</v>
      </c>
      <c r="O2673" t="b">
        <v>0</v>
      </c>
      <c r="P2673" t="s">
        <v>8302</v>
      </c>
      <c r="Q2673">
        <f t="shared" si="246"/>
        <v>11</v>
      </c>
      <c r="R2673">
        <f t="shared" si="247"/>
        <v>33.76</v>
      </c>
      <c r="S2673" t="str">
        <f t="shared" si="250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248"/>
        <v>42365.958333333336</v>
      </c>
      <c r="K2674">
        <v>1449436390</v>
      </c>
      <c r="L2674" s="9">
        <f t="shared" si="249"/>
        <v>42344.592476851853</v>
      </c>
      <c r="M2674" t="b">
        <v>1</v>
      </c>
      <c r="N2674">
        <v>47</v>
      </c>
      <c r="O2674" t="b">
        <v>0</v>
      </c>
      <c r="P2674" t="s">
        <v>8302</v>
      </c>
      <c r="Q2674">
        <f t="shared" si="246"/>
        <v>33</v>
      </c>
      <c r="R2674">
        <f t="shared" si="247"/>
        <v>70.62</v>
      </c>
      <c r="S2674" t="str">
        <f t="shared" si="250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248"/>
        <v>41941.65625</v>
      </c>
      <c r="K2675">
        <v>1412081999</v>
      </c>
      <c r="L2675" s="9">
        <f t="shared" si="249"/>
        <v>41912.24998842593</v>
      </c>
      <c r="M2675" t="b">
        <v>1</v>
      </c>
      <c r="N2675">
        <v>66</v>
      </c>
      <c r="O2675" t="b">
        <v>0</v>
      </c>
      <c r="P2675" t="s">
        <v>8302</v>
      </c>
      <c r="Q2675">
        <f t="shared" si="246"/>
        <v>28</v>
      </c>
      <c r="R2675">
        <f t="shared" si="247"/>
        <v>167.15</v>
      </c>
      <c r="S2675" t="str">
        <f t="shared" si="250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248"/>
        <v>42555.915972222225</v>
      </c>
      <c r="K2676">
        <v>1465398670</v>
      </c>
      <c r="L2676" s="9">
        <f t="shared" si="249"/>
        <v>42529.341087962966</v>
      </c>
      <c r="M2676" t="b">
        <v>1</v>
      </c>
      <c r="N2676">
        <v>171</v>
      </c>
      <c r="O2676" t="b">
        <v>0</v>
      </c>
      <c r="P2676" t="s">
        <v>8302</v>
      </c>
      <c r="Q2676">
        <f t="shared" si="246"/>
        <v>63</v>
      </c>
      <c r="R2676">
        <f t="shared" si="247"/>
        <v>128.62</v>
      </c>
      <c r="S2676" t="str">
        <f t="shared" si="250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248"/>
        <v>41953.607511574075</v>
      </c>
      <c r="K2677">
        <v>1413059689</v>
      </c>
      <c r="L2677" s="9">
        <f t="shared" si="249"/>
        <v>41923.565844907411</v>
      </c>
      <c r="M2677" t="b">
        <v>1</v>
      </c>
      <c r="N2677">
        <v>29</v>
      </c>
      <c r="O2677" t="b">
        <v>0</v>
      </c>
      <c r="P2677" t="s">
        <v>8302</v>
      </c>
      <c r="Q2677">
        <f t="shared" si="246"/>
        <v>8</v>
      </c>
      <c r="R2677">
        <f t="shared" si="247"/>
        <v>65.41</v>
      </c>
      <c r="S2677" t="str">
        <f t="shared" si="250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248"/>
        <v>42512.333032407412</v>
      </c>
      <c r="K2678">
        <v>1461337174</v>
      </c>
      <c r="L2678" s="9">
        <f t="shared" si="249"/>
        <v>42482.333032407412</v>
      </c>
      <c r="M2678" t="b">
        <v>0</v>
      </c>
      <c r="N2678">
        <v>9</v>
      </c>
      <c r="O2678" t="b">
        <v>0</v>
      </c>
      <c r="P2678" t="s">
        <v>8302</v>
      </c>
      <c r="Q2678">
        <f t="shared" si="246"/>
        <v>50</v>
      </c>
      <c r="R2678">
        <f t="shared" si="247"/>
        <v>117.56</v>
      </c>
      <c r="S2678" t="str">
        <f t="shared" si="250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248"/>
        <v>41822.737766203703</v>
      </c>
      <c r="K2679">
        <v>1401756143</v>
      </c>
      <c r="L2679" s="9">
        <f t="shared" si="249"/>
        <v>41792.737766203703</v>
      </c>
      <c r="M2679" t="b">
        <v>0</v>
      </c>
      <c r="N2679">
        <v>27</v>
      </c>
      <c r="O2679" t="b">
        <v>0</v>
      </c>
      <c r="P2679" t="s">
        <v>8302</v>
      </c>
      <c r="Q2679">
        <f t="shared" si="246"/>
        <v>18</v>
      </c>
      <c r="R2679">
        <f t="shared" si="247"/>
        <v>126.48</v>
      </c>
      <c r="S2679" t="str">
        <f t="shared" si="250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248"/>
        <v>42271.506539351853</v>
      </c>
      <c r="K2680">
        <v>1440529765</v>
      </c>
      <c r="L2680" s="9">
        <f t="shared" si="249"/>
        <v>42241.506539351853</v>
      </c>
      <c r="M2680" t="b">
        <v>0</v>
      </c>
      <c r="N2680">
        <v>2</v>
      </c>
      <c r="O2680" t="b">
        <v>0</v>
      </c>
      <c r="P2680" t="s">
        <v>8302</v>
      </c>
      <c r="Q2680">
        <f t="shared" si="246"/>
        <v>0</v>
      </c>
      <c r="R2680">
        <f t="shared" si="247"/>
        <v>550</v>
      </c>
      <c r="S2680" t="str">
        <f t="shared" si="250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248"/>
        <v>42062.709421296298</v>
      </c>
      <c r="K2681">
        <v>1422489694</v>
      </c>
      <c r="L2681" s="9">
        <f t="shared" si="249"/>
        <v>42032.709421296298</v>
      </c>
      <c r="M2681" t="b">
        <v>0</v>
      </c>
      <c r="N2681">
        <v>3</v>
      </c>
      <c r="O2681" t="b">
        <v>0</v>
      </c>
      <c r="P2681" t="s">
        <v>8302</v>
      </c>
      <c r="Q2681">
        <f t="shared" si="246"/>
        <v>0</v>
      </c>
      <c r="R2681">
        <f t="shared" si="247"/>
        <v>44</v>
      </c>
      <c r="S2681" t="str">
        <f t="shared" si="250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248"/>
        <v>42465.878368055557</v>
      </c>
      <c r="K2682">
        <v>1457327091</v>
      </c>
      <c r="L2682" s="9">
        <f t="shared" si="249"/>
        <v>42435.920034722229</v>
      </c>
      <c r="M2682" t="b">
        <v>0</v>
      </c>
      <c r="N2682">
        <v>4</v>
      </c>
      <c r="O2682" t="b">
        <v>0</v>
      </c>
      <c r="P2682" t="s">
        <v>8302</v>
      </c>
      <c r="Q2682">
        <f t="shared" si="246"/>
        <v>1</v>
      </c>
      <c r="R2682">
        <f t="shared" si="247"/>
        <v>69</v>
      </c>
      <c r="S2682" t="str">
        <f t="shared" si="250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248"/>
        <v>41830.603587962964</v>
      </c>
      <c r="K2683">
        <v>1402867750</v>
      </c>
      <c r="L2683" s="9">
        <f t="shared" si="249"/>
        <v>41805.603587962964</v>
      </c>
      <c r="M2683" t="b">
        <v>0</v>
      </c>
      <c r="N2683">
        <v>2</v>
      </c>
      <c r="O2683" t="b">
        <v>0</v>
      </c>
      <c r="P2683" t="s">
        <v>8284</v>
      </c>
      <c r="Q2683">
        <f t="shared" si="246"/>
        <v>1</v>
      </c>
      <c r="R2683">
        <f t="shared" si="247"/>
        <v>27.5</v>
      </c>
      <c r="S2683" t="str">
        <f t="shared" si="250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248"/>
        <v>41964.957638888889</v>
      </c>
      <c r="K2684">
        <v>1413838540</v>
      </c>
      <c r="L2684" s="9">
        <f t="shared" si="249"/>
        <v>41932.580324074079</v>
      </c>
      <c r="M2684" t="b">
        <v>0</v>
      </c>
      <c r="N2684">
        <v>20</v>
      </c>
      <c r="O2684" t="b">
        <v>0</v>
      </c>
      <c r="P2684" t="s">
        <v>8284</v>
      </c>
      <c r="Q2684">
        <f t="shared" si="246"/>
        <v>28</v>
      </c>
      <c r="R2684">
        <f t="shared" si="247"/>
        <v>84.9</v>
      </c>
      <c r="S2684" t="str">
        <f t="shared" si="250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248"/>
        <v>42064.463425925926</v>
      </c>
      <c r="K2685">
        <v>1422641240</v>
      </c>
      <c r="L2685" s="9">
        <f t="shared" si="249"/>
        <v>42034.463425925926</v>
      </c>
      <c r="M2685" t="b">
        <v>0</v>
      </c>
      <c r="N2685">
        <v>3</v>
      </c>
      <c r="O2685" t="b">
        <v>0</v>
      </c>
      <c r="P2685" t="s">
        <v>8284</v>
      </c>
      <c r="Q2685">
        <f t="shared" si="246"/>
        <v>0</v>
      </c>
      <c r="R2685">
        <f t="shared" si="247"/>
        <v>12</v>
      </c>
      <c r="S2685" t="str">
        <f t="shared" si="250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248"/>
        <v>41860.622974537036</v>
      </c>
      <c r="K2686">
        <v>1404165425</v>
      </c>
      <c r="L2686" s="9">
        <f t="shared" si="249"/>
        <v>41820.622974537036</v>
      </c>
      <c r="M2686" t="b">
        <v>0</v>
      </c>
      <c r="N2686">
        <v>4</v>
      </c>
      <c r="O2686" t="b">
        <v>0</v>
      </c>
      <c r="P2686" t="s">
        <v>8284</v>
      </c>
      <c r="Q2686">
        <f t="shared" si="246"/>
        <v>1</v>
      </c>
      <c r="R2686">
        <f t="shared" si="247"/>
        <v>200</v>
      </c>
      <c r="S2686" t="str">
        <f t="shared" si="250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248"/>
        <v>42121.362615740749</v>
      </c>
      <c r="K2687">
        <v>1424968930</v>
      </c>
      <c r="L2687" s="9">
        <f t="shared" si="249"/>
        <v>42061.404282407406</v>
      </c>
      <c r="M2687" t="b">
        <v>0</v>
      </c>
      <c r="N2687">
        <v>1</v>
      </c>
      <c r="O2687" t="b">
        <v>0</v>
      </c>
      <c r="P2687" t="s">
        <v>8284</v>
      </c>
      <c r="Q2687">
        <f t="shared" si="246"/>
        <v>0</v>
      </c>
      <c r="R2687">
        <f t="shared" si="247"/>
        <v>10</v>
      </c>
      <c r="S2687" t="str">
        <f t="shared" si="250"/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248"/>
        <v>41912.683136574073</v>
      </c>
      <c r="K2688">
        <v>1410391423</v>
      </c>
      <c r="L2688" s="9">
        <f t="shared" si="249"/>
        <v>41892.683136574073</v>
      </c>
      <c r="M2688" t="b">
        <v>0</v>
      </c>
      <c r="N2688">
        <v>0</v>
      </c>
      <c r="O2688" t="b">
        <v>0</v>
      </c>
      <c r="P2688" t="s">
        <v>8284</v>
      </c>
      <c r="Q2688">
        <f t="shared" si="246"/>
        <v>0</v>
      </c>
      <c r="R2688" t="e">
        <f t="shared" si="247"/>
        <v>#DIV/0!</v>
      </c>
      <c r="S2688" t="str">
        <f t="shared" si="250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248"/>
        <v>42184.348587962966</v>
      </c>
      <c r="K2689">
        <v>1432999318</v>
      </c>
      <c r="L2689" s="9">
        <f t="shared" si="249"/>
        <v>42154.348587962966</v>
      </c>
      <c r="M2689" t="b">
        <v>0</v>
      </c>
      <c r="N2689">
        <v>0</v>
      </c>
      <c r="O2689" t="b">
        <v>0</v>
      </c>
      <c r="P2689" t="s">
        <v>8284</v>
      </c>
      <c r="Q2689">
        <f t="shared" si="246"/>
        <v>0</v>
      </c>
      <c r="R2689" t="e">
        <f t="shared" si="247"/>
        <v>#DIV/0!</v>
      </c>
      <c r="S2689" t="str">
        <f t="shared" si="250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248"/>
        <v>42058.833333333336</v>
      </c>
      <c r="K2690">
        <v>1422067870</v>
      </c>
      <c r="L2690" s="9">
        <f t="shared" si="249"/>
        <v>42027.827199074083</v>
      </c>
      <c r="M2690" t="b">
        <v>0</v>
      </c>
      <c r="N2690">
        <v>14</v>
      </c>
      <c r="O2690" t="b">
        <v>0</v>
      </c>
      <c r="P2690" t="s">
        <v>8284</v>
      </c>
      <c r="Q2690">
        <f t="shared" ref="Q2690:Q2753" si="252">ROUND((E2690/D2690*100),0)</f>
        <v>0</v>
      </c>
      <c r="R2690">
        <f t="shared" ref="R2690:R2753" si="253">ROUND(E2690/N2690,2)</f>
        <v>5.29</v>
      </c>
      <c r="S2690" t="str">
        <f t="shared" si="250"/>
        <v>food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254">(((I2691/60)/60)/24)+DATE(1970,1,1)+(-7/24)</f>
        <v>42581.670023148145</v>
      </c>
      <c r="K2691">
        <v>1467327890</v>
      </c>
      <c r="L2691" s="9">
        <f t="shared" ref="L2691:L2754" si="255">(((K2691/60)/60)/24)+DATE(1970,1,1)+(-7/24)</f>
        <v>42551.670023148145</v>
      </c>
      <c r="M2691" t="b">
        <v>0</v>
      </c>
      <c r="N2691">
        <v>1</v>
      </c>
      <c r="O2691" t="b">
        <v>0</v>
      </c>
      <c r="P2691" t="s">
        <v>8284</v>
      </c>
      <c r="Q2691">
        <f t="shared" si="252"/>
        <v>0</v>
      </c>
      <c r="R2691">
        <f t="shared" si="253"/>
        <v>1</v>
      </c>
      <c r="S2691" t="str">
        <f t="shared" ref="S2691:S2754" si="256">LEFT(P2691,SEARCH("/",P2691,1)-1)</f>
        <v>food</v>
      </c>
      <c r="T2691" t="str">
        <f t="shared" ref="T2691:T2754" si="257">RIGHT(P2691,LEN(P2691)-SEARCH("/",P2691,1))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254"/>
        <v>42157.813379629632</v>
      </c>
      <c r="K2692">
        <v>1429410676</v>
      </c>
      <c r="L2692" s="9">
        <f t="shared" si="255"/>
        <v>42112.813379629632</v>
      </c>
      <c r="M2692" t="b">
        <v>0</v>
      </c>
      <c r="N2692">
        <v>118</v>
      </c>
      <c r="O2692" t="b">
        <v>0</v>
      </c>
      <c r="P2692" t="s">
        <v>8284</v>
      </c>
      <c r="Q2692">
        <f t="shared" si="252"/>
        <v>11</v>
      </c>
      <c r="R2692">
        <f t="shared" si="253"/>
        <v>72.760000000000005</v>
      </c>
      <c r="S2692" t="str">
        <f t="shared" si="256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254"/>
        <v>42134.432372685187</v>
      </c>
      <c r="K2693">
        <v>1427390557</v>
      </c>
      <c r="L2693" s="9">
        <f t="shared" si="255"/>
        <v>42089.432372685187</v>
      </c>
      <c r="M2693" t="b">
        <v>0</v>
      </c>
      <c r="N2693">
        <v>2</v>
      </c>
      <c r="O2693" t="b">
        <v>0</v>
      </c>
      <c r="P2693" t="s">
        <v>8284</v>
      </c>
      <c r="Q2693">
        <f t="shared" si="252"/>
        <v>0</v>
      </c>
      <c r="R2693">
        <f t="shared" si="253"/>
        <v>17.5</v>
      </c>
      <c r="S2693" t="str">
        <f t="shared" si="256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254"/>
        <v>42088.000694444447</v>
      </c>
      <c r="K2694">
        <v>1424678460</v>
      </c>
      <c r="L2694" s="9">
        <f t="shared" si="255"/>
        <v>42058.042361111111</v>
      </c>
      <c r="M2694" t="b">
        <v>0</v>
      </c>
      <c r="N2694">
        <v>1</v>
      </c>
      <c r="O2694" t="b">
        <v>0</v>
      </c>
      <c r="P2694" t="s">
        <v>8284</v>
      </c>
      <c r="Q2694">
        <f t="shared" si="252"/>
        <v>1</v>
      </c>
      <c r="R2694">
        <f t="shared" si="253"/>
        <v>25</v>
      </c>
      <c r="S2694" t="str">
        <f t="shared" si="256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254"/>
        <v>41863.846828703703</v>
      </c>
      <c r="K2695">
        <v>1405307966</v>
      </c>
      <c r="L2695" s="9">
        <f t="shared" si="255"/>
        <v>41833.846828703703</v>
      </c>
      <c r="M2695" t="b">
        <v>0</v>
      </c>
      <c r="N2695">
        <v>3</v>
      </c>
      <c r="O2695" t="b">
        <v>0</v>
      </c>
      <c r="P2695" t="s">
        <v>8284</v>
      </c>
      <c r="Q2695">
        <f t="shared" si="252"/>
        <v>1</v>
      </c>
      <c r="R2695">
        <f t="shared" si="253"/>
        <v>13.33</v>
      </c>
      <c r="S2695" t="str">
        <f t="shared" si="256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254"/>
        <v>41907.84883101852</v>
      </c>
      <c r="K2696">
        <v>1409109739</v>
      </c>
      <c r="L2696" s="9">
        <f t="shared" si="255"/>
        <v>41877.84883101852</v>
      </c>
      <c r="M2696" t="b">
        <v>0</v>
      </c>
      <c r="N2696">
        <v>1</v>
      </c>
      <c r="O2696" t="b">
        <v>0</v>
      </c>
      <c r="P2696" t="s">
        <v>8284</v>
      </c>
      <c r="Q2696">
        <f t="shared" si="252"/>
        <v>0</v>
      </c>
      <c r="R2696">
        <f t="shared" si="253"/>
        <v>1</v>
      </c>
      <c r="S2696" t="str">
        <f t="shared" si="256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254"/>
        <v>42107.848587962966</v>
      </c>
      <c r="K2697">
        <v>1423801318</v>
      </c>
      <c r="L2697" s="9">
        <f t="shared" si="255"/>
        <v>42047.89025462963</v>
      </c>
      <c r="M2697" t="b">
        <v>0</v>
      </c>
      <c r="N2697">
        <v>3</v>
      </c>
      <c r="O2697" t="b">
        <v>0</v>
      </c>
      <c r="P2697" t="s">
        <v>8284</v>
      </c>
      <c r="Q2697">
        <f t="shared" si="252"/>
        <v>0</v>
      </c>
      <c r="R2697">
        <f t="shared" si="253"/>
        <v>23.67</v>
      </c>
      <c r="S2697" t="str">
        <f t="shared" si="256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254"/>
        <v>41998.552777777782</v>
      </c>
      <c r="K2698">
        <v>1416600960</v>
      </c>
      <c r="L2698" s="9">
        <f t="shared" si="255"/>
        <v>41964.552777777782</v>
      </c>
      <c r="M2698" t="b">
        <v>0</v>
      </c>
      <c r="N2698">
        <v>38</v>
      </c>
      <c r="O2698" t="b">
        <v>0</v>
      </c>
      <c r="P2698" t="s">
        <v>8284</v>
      </c>
      <c r="Q2698">
        <f t="shared" si="252"/>
        <v>6</v>
      </c>
      <c r="R2698">
        <f t="shared" si="253"/>
        <v>89.21</v>
      </c>
      <c r="S2698" t="str">
        <f t="shared" si="256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254"/>
        <v>42218.625000000007</v>
      </c>
      <c r="K2699">
        <v>1435876423</v>
      </c>
      <c r="L2699" s="9">
        <f t="shared" si="255"/>
        <v>42187.648414351854</v>
      </c>
      <c r="M2699" t="b">
        <v>0</v>
      </c>
      <c r="N2699">
        <v>52</v>
      </c>
      <c r="O2699" t="b">
        <v>0</v>
      </c>
      <c r="P2699" t="s">
        <v>8284</v>
      </c>
      <c r="Q2699">
        <f t="shared" si="252"/>
        <v>26</v>
      </c>
      <c r="R2699">
        <f t="shared" si="253"/>
        <v>116.56</v>
      </c>
      <c r="S2699" t="str">
        <f t="shared" si="256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254"/>
        <v>41817.606574074074</v>
      </c>
      <c r="K2700">
        <v>1401312808</v>
      </c>
      <c r="L2700" s="9">
        <f t="shared" si="255"/>
        <v>41787.606574074074</v>
      </c>
      <c r="M2700" t="b">
        <v>0</v>
      </c>
      <c r="N2700">
        <v>2</v>
      </c>
      <c r="O2700" t="b">
        <v>0</v>
      </c>
      <c r="P2700" t="s">
        <v>8284</v>
      </c>
      <c r="Q2700">
        <f t="shared" si="252"/>
        <v>0</v>
      </c>
      <c r="R2700">
        <f t="shared" si="253"/>
        <v>13.01</v>
      </c>
      <c r="S2700" t="str">
        <f t="shared" si="256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254"/>
        <v>41859.604895833334</v>
      </c>
      <c r="K2701">
        <v>1404941463</v>
      </c>
      <c r="L2701" s="9">
        <f t="shared" si="255"/>
        <v>41829.604895833334</v>
      </c>
      <c r="M2701" t="b">
        <v>0</v>
      </c>
      <c r="N2701">
        <v>0</v>
      </c>
      <c r="O2701" t="b">
        <v>0</v>
      </c>
      <c r="P2701" t="s">
        <v>8284</v>
      </c>
      <c r="Q2701">
        <f t="shared" si="252"/>
        <v>0</v>
      </c>
      <c r="R2701" t="e">
        <f t="shared" si="253"/>
        <v>#DIV/0!</v>
      </c>
      <c r="S2701" t="str">
        <f t="shared" si="256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254"/>
        <v>41900.583009259266</v>
      </c>
      <c r="K2702">
        <v>1408481972</v>
      </c>
      <c r="L2702" s="9">
        <f t="shared" si="255"/>
        <v>41870.583009259266</v>
      </c>
      <c r="M2702" t="b">
        <v>0</v>
      </c>
      <c r="N2702">
        <v>4</v>
      </c>
      <c r="O2702" t="b">
        <v>0</v>
      </c>
      <c r="P2702" t="s">
        <v>8284</v>
      </c>
      <c r="Q2702">
        <f t="shared" si="252"/>
        <v>1</v>
      </c>
      <c r="R2702">
        <f t="shared" si="253"/>
        <v>17.5</v>
      </c>
      <c r="S2702" t="str">
        <f t="shared" si="256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254"/>
        <v>42832.441365740742</v>
      </c>
      <c r="K2703">
        <v>1488911734</v>
      </c>
      <c r="L2703" s="9">
        <f t="shared" si="255"/>
        <v>42801.483032407406</v>
      </c>
      <c r="M2703" t="b">
        <v>0</v>
      </c>
      <c r="N2703">
        <v>46</v>
      </c>
      <c r="O2703" t="b">
        <v>0</v>
      </c>
      <c r="P2703" t="s">
        <v>8303</v>
      </c>
      <c r="Q2703">
        <f t="shared" si="252"/>
        <v>46</v>
      </c>
      <c r="R2703">
        <f t="shared" si="253"/>
        <v>34.130000000000003</v>
      </c>
      <c r="S2703" t="str">
        <f t="shared" si="256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254"/>
        <v>42830.4684837963</v>
      </c>
      <c r="K2704">
        <v>1488827677</v>
      </c>
      <c r="L2704" s="9">
        <f t="shared" si="255"/>
        <v>42800.510150462964</v>
      </c>
      <c r="M2704" t="b">
        <v>1</v>
      </c>
      <c r="N2704">
        <v>26</v>
      </c>
      <c r="O2704" t="b">
        <v>0</v>
      </c>
      <c r="P2704" t="s">
        <v>8303</v>
      </c>
      <c r="Q2704">
        <f t="shared" si="252"/>
        <v>34</v>
      </c>
      <c r="R2704">
        <f t="shared" si="253"/>
        <v>132.35</v>
      </c>
      <c r="S2704" t="str">
        <f t="shared" si="256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254"/>
        <v>42816.356828703705</v>
      </c>
      <c r="K2705">
        <v>1485016430</v>
      </c>
      <c r="L2705" s="9">
        <f t="shared" si="255"/>
        <v>42756.398495370369</v>
      </c>
      <c r="M2705" t="b">
        <v>0</v>
      </c>
      <c r="N2705">
        <v>45</v>
      </c>
      <c r="O2705" t="b">
        <v>0</v>
      </c>
      <c r="P2705" t="s">
        <v>8303</v>
      </c>
      <c r="Q2705">
        <f t="shared" si="252"/>
        <v>104</v>
      </c>
      <c r="R2705">
        <f t="shared" si="253"/>
        <v>922.22</v>
      </c>
      <c r="S2705" t="str">
        <f t="shared" si="256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254"/>
        <v>42830.529097222221</v>
      </c>
      <c r="K2706">
        <v>1487709714</v>
      </c>
      <c r="L2706" s="9">
        <f t="shared" si="255"/>
        <v>42787.570763888893</v>
      </c>
      <c r="M2706" t="b">
        <v>0</v>
      </c>
      <c r="N2706">
        <v>7</v>
      </c>
      <c r="O2706" t="b">
        <v>0</v>
      </c>
      <c r="P2706" t="s">
        <v>8303</v>
      </c>
      <c r="Q2706">
        <f t="shared" si="252"/>
        <v>6</v>
      </c>
      <c r="R2706">
        <f t="shared" si="253"/>
        <v>163.57</v>
      </c>
      <c r="S2706" t="str">
        <f t="shared" si="256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254"/>
        <v>42818.582847222227</v>
      </c>
      <c r="K2707">
        <v>1486504758</v>
      </c>
      <c r="L2707" s="9">
        <f t="shared" si="255"/>
        <v>42773.624513888892</v>
      </c>
      <c r="M2707" t="b">
        <v>0</v>
      </c>
      <c r="N2707">
        <v>8</v>
      </c>
      <c r="O2707" t="b">
        <v>0</v>
      </c>
      <c r="P2707" t="s">
        <v>8303</v>
      </c>
      <c r="Q2707">
        <f t="shared" si="252"/>
        <v>11</v>
      </c>
      <c r="R2707">
        <f t="shared" si="253"/>
        <v>217.38</v>
      </c>
      <c r="S2707" t="str">
        <f t="shared" si="256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254"/>
        <v>41927.999305555561</v>
      </c>
      <c r="K2708">
        <v>1410937483</v>
      </c>
      <c r="L2708" s="9">
        <f t="shared" si="255"/>
        <v>41899.003275462965</v>
      </c>
      <c r="M2708" t="b">
        <v>1</v>
      </c>
      <c r="N2708">
        <v>263</v>
      </c>
      <c r="O2708" t="b">
        <v>1</v>
      </c>
      <c r="P2708" t="s">
        <v>8303</v>
      </c>
      <c r="Q2708">
        <f t="shared" si="252"/>
        <v>112</v>
      </c>
      <c r="R2708">
        <f t="shared" si="253"/>
        <v>149.44</v>
      </c>
      <c r="S2708" t="str">
        <f t="shared" si="256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254"/>
        <v>41420.999305555561</v>
      </c>
      <c r="K2709">
        <v>1367088443</v>
      </c>
      <c r="L2709" s="9">
        <f t="shared" si="255"/>
        <v>41391.49123842593</v>
      </c>
      <c r="M2709" t="b">
        <v>1</v>
      </c>
      <c r="N2709">
        <v>394</v>
      </c>
      <c r="O2709" t="b">
        <v>1</v>
      </c>
      <c r="P2709" t="s">
        <v>8303</v>
      </c>
      <c r="Q2709">
        <f t="shared" si="252"/>
        <v>351</v>
      </c>
      <c r="R2709">
        <f t="shared" si="253"/>
        <v>71.239999999999995</v>
      </c>
      <c r="S2709" t="str">
        <f t="shared" si="256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254"/>
        <v>42572.406550925931</v>
      </c>
      <c r="K2710">
        <v>1463935526</v>
      </c>
      <c r="L2710" s="9">
        <f t="shared" si="255"/>
        <v>42512.406550925931</v>
      </c>
      <c r="M2710" t="b">
        <v>1</v>
      </c>
      <c r="N2710">
        <v>1049</v>
      </c>
      <c r="O2710" t="b">
        <v>1</v>
      </c>
      <c r="P2710" t="s">
        <v>8303</v>
      </c>
      <c r="Q2710">
        <f t="shared" si="252"/>
        <v>233</v>
      </c>
      <c r="R2710">
        <f t="shared" si="253"/>
        <v>44.46</v>
      </c>
      <c r="S2710" t="str">
        <f t="shared" si="256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254"/>
        <v>42646.874305555561</v>
      </c>
      <c r="K2711">
        <v>1472528141</v>
      </c>
      <c r="L2711" s="9">
        <f t="shared" si="255"/>
        <v>42611.858113425929</v>
      </c>
      <c r="M2711" t="b">
        <v>1</v>
      </c>
      <c r="N2711">
        <v>308</v>
      </c>
      <c r="O2711" t="b">
        <v>1</v>
      </c>
      <c r="P2711" t="s">
        <v>8303</v>
      </c>
      <c r="Q2711">
        <f t="shared" si="252"/>
        <v>102</v>
      </c>
      <c r="R2711">
        <f t="shared" si="253"/>
        <v>164.94</v>
      </c>
      <c r="S2711" t="str">
        <f t="shared" si="256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254"/>
        <v>41859.791666666672</v>
      </c>
      <c r="K2712">
        <v>1404797428</v>
      </c>
      <c r="L2712" s="9">
        <f t="shared" si="255"/>
        <v>41827.937824074077</v>
      </c>
      <c r="M2712" t="b">
        <v>1</v>
      </c>
      <c r="N2712">
        <v>1088</v>
      </c>
      <c r="O2712" t="b">
        <v>1</v>
      </c>
      <c r="P2712" t="s">
        <v>8303</v>
      </c>
      <c r="Q2712">
        <f t="shared" si="252"/>
        <v>154</v>
      </c>
      <c r="R2712">
        <f t="shared" si="253"/>
        <v>84.87</v>
      </c>
      <c r="S2712" t="str">
        <f t="shared" si="256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254"/>
        <v>41810.625694444447</v>
      </c>
      <c r="K2713">
        <v>1400694790</v>
      </c>
      <c r="L2713" s="9">
        <f t="shared" si="255"/>
        <v>41780.453587962969</v>
      </c>
      <c r="M2713" t="b">
        <v>1</v>
      </c>
      <c r="N2713">
        <v>73</v>
      </c>
      <c r="O2713" t="b">
        <v>1</v>
      </c>
      <c r="P2713" t="s">
        <v>8303</v>
      </c>
      <c r="Q2713">
        <f t="shared" si="252"/>
        <v>101</v>
      </c>
      <c r="R2713">
        <f t="shared" si="253"/>
        <v>53.95</v>
      </c>
      <c r="S2713" t="str">
        <f t="shared" si="256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254"/>
        <v>41468.458333333336</v>
      </c>
      <c r="K2714">
        <v>1370568560</v>
      </c>
      <c r="L2714" s="9">
        <f t="shared" si="255"/>
        <v>41431.770370370374</v>
      </c>
      <c r="M2714" t="b">
        <v>1</v>
      </c>
      <c r="N2714">
        <v>143</v>
      </c>
      <c r="O2714" t="b">
        <v>1</v>
      </c>
      <c r="P2714" t="s">
        <v>8303</v>
      </c>
      <c r="Q2714">
        <f t="shared" si="252"/>
        <v>131</v>
      </c>
      <c r="R2714">
        <f t="shared" si="253"/>
        <v>50.53</v>
      </c>
      <c r="S2714" t="str">
        <f t="shared" si="256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254"/>
        <v>42362.362083333333</v>
      </c>
      <c r="K2715">
        <v>1447515684</v>
      </c>
      <c r="L2715" s="9">
        <f t="shared" si="255"/>
        <v>42322.362083333333</v>
      </c>
      <c r="M2715" t="b">
        <v>1</v>
      </c>
      <c r="N2715">
        <v>1420</v>
      </c>
      <c r="O2715" t="b">
        <v>1</v>
      </c>
      <c r="P2715" t="s">
        <v>8303</v>
      </c>
      <c r="Q2715">
        <f t="shared" si="252"/>
        <v>102</v>
      </c>
      <c r="R2715">
        <f t="shared" si="253"/>
        <v>108</v>
      </c>
      <c r="S2715" t="str">
        <f t="shared" si="256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254"/>
        <v>42657.666666666664</v>
      </c>
      <c r="K2716">
        <v>1474040596</v>
      </c>
      <c r="L2716" s="9">
        <f t="shared" si="255"/>
        <v>42629.363379629627</v>
      </c>
      <c r="M2716" t="b">
        <v>1</v>
      </c>
      <c r="N2716">
        <v>305</v>
      </c>
      <c r="O2716" t="b">
        <v>1</v>
      </c>
      <c r="P2716" t="s">
        <v>8303</v>
      </c>
      <c r="Q2716">
        <f t="shared" si="252"/>
        <v>116</v>
      </c>
      <c r="R2716">
        <f t="shared" si="253"/>
        <v>95.37</v>
      </c>
      <c r="S2716" t="str">
        <f t="shared" si="256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254"/>
        <v>42421.106805555559</v>
      </c>
      <c r="K2717">
        <v>1453109628</v>
      </c>
      <c r="L2717" s="9">
        <f t="shared" si="255"/>
        <v>42387.106805555559</v>
      </c>
      <c r="M2717" t="b">
        <v>1</v>
      </c>
      <c r="N2717">
        <v>551</v>
      </c>
      <c r="O2717" t="b">
        <v>1</v>
      </c>
      <c r="P2717" t="s">
        <v>8303</v>
      </c>
      <c r="Q2717">
        <f t="shared" si="252"/>
        <v>265</v>
      </c>
      <c r="R2717">
        <f t="shared" si="253"/>
        <v>57.63</v>
      </c>
      <c r="S2717" t="str">
        <f t="shared" si="256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254"/>
        <v>42285.041585648149</v>
      </c>
      <c r="K2718">
        <v>1441699193</v>
      </c>
      <c r="L2718" s="9">
        <f t="shared" si="255"/>
        <v>42255.041585648149</v>
      </c>
      <c r="M2718" t="b">
        <v>1</v>
      </c>
      <c r="N2718">
        <v>187</v>
      </c>
      <c r="O2718" t="b">
        <v>1</v>
      </c>
      <c r="P2718" t="s">
        <v>8303</v>
      </c>
      <c r="Q2718">
        <f t="shared" si="252"/>
        <v>120</v>
      </c>
      <c r="R2718">
        <f t="shared" si="253"/>
        <v>64.16</v>
      </c>
      <c r="S2718" t="str">
        <f t="shared" si="256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254"/>
        <v>41979.664918981485</v>
      </c>
      <c r="K2719">
        <v>1414015049</v>
      </c>
      <c r="L2719" s="9">
        <f t="shared" si="255"/>
        <v>41934.623252314821</v>
      </c>
      <c r="M2719" t="b">
        <v>1</v>
      </c>
      <c r="N2719">
        <v>325</v>
      </c>
      <c r="O2719" t="b">
        <v>1</v>
      </c>
      <c r="P2719" t="s">
        <v>8303</v>
      </c>
      <c r="Q2719">
        <f t="shared" si="252"/>
        <v>120</v>
      </c>
      <c r="R2719">
        <f t="shared" si="253"/>
        <v>92.39</v>
      </c>
      <c r="S2719" t="str">
        <f t="shared" si="256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254"/>
        <v>42493.666666666664</v>
      </c>
      <c r="K2720">
        <v>1459865945</v>
      </c>
      <c r="L2720" s="9">
        <f t="shared" si="255"/>
        <v>42465.304918981485</v>
      </c>
      <c r="M2720" t="b">
        <v>1</v>
      </c>
      <c r="N2720">
        <v>148</v>
      </c>
      <c r="O2720" t="b">
        <v>1</v>
      </c>
      <c r="P2720" t="s">
        <v>8303</v>
      </c>
      <c r="Q2720">
        <f t="shared" si="252"/>
        <v>104</v>
      </c>
      <c r="R2720">
        <f t="shared" si="253"/>
        <v>125.98</v>
      </c>
      <c r="S2720" t="str">
        <f t="shared" si="256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254"/>
        <v>42477.697847222218</v>
      </c>
      <c r="K2721">
        <v>1455756294</v>
      </c>
      <c r="L2721" s="9">
        <f t="shared" si="255"/>
        <v>42417.73951388889</v>
      </c>
      <c r="M2721" t="b">
        <v>0</v>
      </c>
      <c r="N2721">
        <v>69</v>
      </c>
      <c r="O2721" t="b">
        <v>1</v>
      </c>
      <c r="P2721" t="s">
        <v>8303</v>
      </c>
      <c r="Q2721">
        <f t="shared" si="252"/>
        <v>109</v>
      </c>
      <c r="R2721">
        <f t="shared" si="253"/>
        <v>94.64</v>
      </c>
      <c r="S2721" t="str">
        <f t="shared" si="256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254"/>
        <v>42685.215891203705</v>
      </c>
      <c r="K2722">
        <v>1476270653</v>
      </c>
      <c r="L2722" s="9">
        <f t="shared" si="255"/>
        <v>42655.174224537033</v>
      </c>
      <c r="M2722" t="b">
        <v>0</v>
      </c>
      <c r="N2722">
        <v>173</v>
      </c>
      <c r="O2722" t="b">
        <v>1</v>
      </c>
      <c r="P2722" t="s">
        <v>8303</v>
      </c>
      <c r="Q2722">
        <f t="shared" si="252"/>
        <v>118</v>
      </c>
      <c r="R2722">
        <f t="shared" si="253"/>
        <v>170.7</v>
      </c>
      <c r="S2722" t="str">
        <f t="shared" si="256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254"/>
        <v>41523.5</v>
      </c>
      <c r="K2723">
        <v>1375880598</v>
      </c>
      <c r="L2723" s="9">
        <f t="shared" si="255"/>
        <v>41493.252291666671</v>
      </c>
      <c r="M2723" t="b">
        <v>0</v>
      </c>
      <c r="N2723">
        <v>269</v>
      </c>
      <c r="O2723" t="b">
        <v>1</v>
      </c>
      <c r="P2723" t="s">
        <v>8295</v>
      </c>
      <c r="Q2723">
        <f t="shared" si="252"/>
        <v>1462</v>
      </c>
      <c r="R2723">
        <f t="shared" si="253"/>
        <v>40.76</v>
      </c>
      <c r="S2723" t="str">
        <f t="shared" si="256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254"/>
        <v>42764.565428240741</v>
      </c>
      <c r="K2724">
        <v>1480538053</v>
      </c>
      <c r="L2724" s="9">
        <f t="shared" si="255"/>
        <v>42704.565428240741</v>
      </c>
      <c r="M2724" t="b">
        <v>0</v>
      </c>
      <c r="N2724">
        <v>185</v>
      </c>
      <c r="O2724" t="b">
        <v>1</v>
      </c>
      <c r="P2724" t="s">
        <v>8295</v>
      </c>
      <c r="Q2724">
        <f t="shared" si="252"/>
        <v>253</v>
      </c>
      <c r="R2724">
        <f t="shared" si="253"/>
        <v>68.25</v>
      </c>
      <c r="S2724" t="str">
        <f t="shared" si="256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254"/>
        <v>42004.58898148148</v>
      </c>
      <c r="K2725">
        <v>1414872488</v>
      </c>
      <c r="L2725" s="9">
        <f t="shared" si="255"/>
        <v>41944.547314814816</v>
      </c>
      <c r="M2725" t="b">
        <v>0</v>
      </c>
      <c r="N2725">
        <v>176</v>
      </c>
      <c r="O2725" t="b">
        <v>1</v>
      </c>
      <c r="P2725" t="s">
        <v>8295</v>
      </c>
      <c r="Q2725">
        <f t="shared" si="252"/>
        <v>140</v>
      </c>
      <c r="R2725">
        <f t="shared" si="253"/>
        <v>95.49</v>
      </c>
      <c r="S2725" t="str">
        <f t="shared" si="256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254"/>
        <v>42231.035405092596</v>
      </c>
      <c r="K2726">
        <v>1436860259</v>
      </c>
      <c r="L2726" s="9">
        <f t="shared" si="255"/>
        <v>42199.035405092596</v>
      </c>
      <c r="M2726" t="b">
        <v>0</v>
      </c>
      <c r="N2726">
        <v>1019</v>
      </c>
      <c r="O2726" t="b">
        <v>1</v>
      </c>
      <c r="P2726" t="s">
        <v>8295</v>
      </c>
      <c r="Q2726">
        <f t="shared" si="252"/>
        <v>297</v>
      </c>
      <c r="R2726">
        <f t="shared" si="253"/>
        <v>7.19</v>
      </c>
      <c r="S2726" t="str">
        <f t="shared" si="256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254"/>
        <v>42795.452951388892</v>
      </c>
      <c r="K2727">
        <v>1484070735</v>
      </c>
      <c r="L2727" s="9">
        <f t="shared" si="255"/>
        <v>42745.452951388892</v>
      </c>
      <c r="M2727" t="b">
        <v>0</v>
      </c>
      <c r="N2727">
        <v>113</v>
      </c>
      <c r="O2727" t="b">
        <v>1</v>
      </c>
      <c r="P2727" t="s">
        <v>8295</v>
      </c>
      <c r="Q2727">
        <f t="shared" si="252"/>
        <v>145</v>
      </c>
      <c r="R2727">
        <f t="shared" si="253"/>
        <v>511.65</v>
      </c>
      <c r="S2727" t="str">
        <f t="shared" si="256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254"/>
        <v>42482.288321759261</v>
      </c>
      <c r="K2728">
        <v>1458741311</v>
      </c>
      <c r="L2728" s="9">
        <f t="shared" si="255"/>
        <v>42452.288321759261</v>
      </c>
      <c r="M2728" t="b">
        <v>0</v>
      </c>
      <c r="N2728">
        <v>404</v>
      </c>
      <c r="O2728" t="b">
        <v>1</v>
      </c>
      <c r="P2728" t="s">
        <v>8295</v>
      </c>
      <c r="Q2728">
        <f t="shared" si="252"/>
        <v>106</v>
      </c>
      <c r="R2728">
        <f t="shared" si="253"/>
        <v>261.75</v>
      </c>
      <c r="S2728" t="str">
        <f t="shared" si="256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254"/>
        <v>42223.384988425933</v>
      </c>
      <c r="K2729">
        <v>1436804063</v>
      </c>
      <c r="L2729" s="9">
        <f t="shared" si="255"/>
        <v>42198.384988425933</v>
      </c>
      <c r="M2729" t="b">
        <v>0</v>
      </c>
      <c r="N2729">
        <v>707</v>
      </c>
      <c r="O2729" t="b">
        <v>1</v>
      </c>
      <c r="P2729" t="s">
        <v>8295</v>
      </c>
      <c r="Q2729">
        <f t="shared" si="252"/>
        <v>493</v>
      </c>
      <c r="R2729">
        <f t="shared" si="253"/>
        <v>69.760000000000005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254"/>
        <v>42368.308263888895</v>
      </c>
      <c r="K2730">
        <v>1448461434</v>
      </c>
      <c r="L2730" s="9">
        <f t="shared" si="255"/>
        <v>42333.308263888895</v>
      </c>
      <c r="M2730" t="b">
        <v>0</v>
      </c>
      <c r="N2730">
        <v>392</v>
      </c>
      <c r="O2730" t="b">
        <v>1</v>
      </c>
      <c r="P2730" t="s">
        <v>8295</v>
      </c>
      <c r="Q2730">
        <f t="shared" si="252"/>
        <v>202</v>
      </c>
      <c r="R2730">
        <f t="shared" si="253"/>
        <v>77.23</v>
      </c>
      <c r="S2730" t="str">
        <f t="shared" si="256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254"/>
        <v>42124.949039351857</v>
      </c>
      <c r="K2731">
        <v>1427867197</v>
      </c>
      <c r="L2731" s="9">
        <f t="shared" si="255"/>
        <v>42094.949039351857</v>
      </c>
      <c r="M2731" t="b">
        <v>0</v>
      </c>
      <c r="N2731">
        <v>23</v>
      </c>
      <c r="O2731" t="b">
        <v>1</v>
      </c>
      <c r="P2731" t="s">
        <v>8295</v>
      </c>
      <c r="Q2731">
        <f t="shared" si="252"/>
        <v>104</v>
      </c>
      <c r="R2731">
        <f t="shared" si="253"/>
        <v>340.57</v>
      </c>
      <c r="S2731" t="str">
        <f t="shared" si="256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254"/>
        <v>41386.249710648153</v>
      </c>
      <c r="K2732">
        <v>1363611575</v>
      </c>
      <c r="L2732" s="9">
        <f t="shared" si="255"/>
        <v>41351.249710648153</v>
      </c>
      <c r="M2732" t="b">
        <v>0</v>
      </c>
      <c r="N2732">
        <v>682</v>
      </c>
      <c r="O2732" t="b">
        <v>1</v>
      </c>
      <c r="P2732" t="s">
        <v>8295</v>
      </c>
      <c r="Q2732">
        <f t="shared" si="252"/>
        <v>170</v>
      </c>
      <c r="R2732">
        <f t="shared" si="253"/>
        <v>67.42</v>
      </c>
      <c r="S2732" t="str">
        <f t="shared" si="256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254"/>
        <v>41929.875</v>
      </c>
      <c r="K2733">
        <v>1408624622</v>
      </c>
      <c r="L2733" s="9">
        <f t="shared" si="255"/>
        <v>41872.23405092593</v>
      </c>
      <c r="M2733" t="b">
        <v>0</v>
      </c>
      <c r="N2733">
        <v>37</v>
      </c>
      <c r="O2733" t="b">
        <v>1</v>
      </c>
      <c r="P2733" t="s">
        <v>8295</v>
      </c>
      <c r="Q2733">
        <f t="shared" si="252"/>
        <v>104</v>
      </c>
      <c r="R2733">
        <f t="shared" si="253"/>
        <v>845.7</v>
      </c>
      <c r="S2733" t="str">
        <f t="shared" si="256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254"/>
        <v>41421.708333333336</v>
      </c>
      <c r="K2734">
        <v>1366917828</v>
      </c>
      <c r="L2734" s="9">
        <f t="shared" si="255"/>
        <v>41389.516527777778</v>
      </c>
      <c r="M2734" t="b">
        <v>0</v>
      </c>
      <c r="N2734">
        <v>146</v>
      </c>
      <c r="O2734" t="b">
        <v>1</v>
      </c>
      <c r="P2734" t="s">
        <v>8295</v>
      </c>
      <c r="Q2734">
        <f t="shared" si="252"/>
        <v>118</v>
      </c>
      <c r="R2734">
        <f t="shared" si="253"/>
        <v>97.19</v>
      </c>
      <c r="S2734" t="str">
        <f t="shared" si="256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254"/>
        <v>42103.939513888887</v>
      </c>
      <c r="K2735">
        <v>1423463574</v>
      </c>
      <c r="L2735" s="9">
        <f t="shared" si="255"/>
        <v>42043.981180555558</v>
      </c>
      <c r="M2735" t="b">
        <v>0</v>
      </c>
      <c r="N2735">
        <v>119</v>
      </c>
      <c r="O2735" t="b">
        <v>1</v>
      </c>
      <c r="P2735" t="s">
        <v>8295</v>
      </c>
      <c r="Q2735">
        <f t="shared" si="252"/>
        <v>108</v>
      </c>
      <c r="R2735">
        <f t="shared" si="253"/>
        <v>451.84</v>
      </c>
      <c r="S2735" t="str">
        <f t="shared" si="256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254"/>
        <v>42656.624305555561</v>
      </c>
      <c r="K2736">
        <v>1473782592</v>
      </c>
      <c r="L2736" s="9">
        <f t="shared" si="255"/>
        <v>42626.377222222225</v>
      </c>
      <c r="M2736" t="b">
        <v>0</v>
      </c>
      <c r="N2736">
        <v>163</v>
      </c>
      <c r="O2736" t="b">
        <v>1</v>
      </c>
      <c r="P2736" t="s">
        <v>8295</v>
      </c>
      <c r="Q2736">
        <f t="shared" si="252"/>
        <v>2260300</v>
      </c>
      <c r="R2736">
        <f t="shared" si="253"/>
        <v>138.66999999999999</v>
      </c>
      <c r="S2736" t="str">
        <f t="shared" si="256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254"/>
        <v>41346.541666666672</v>
      </c>
      <c r="K2737">
        <v>1360551250</v>
      </c>
      <c r="L2737" s="9">
        <f t="shared" si="255"/>
        <v>41315.829282407409</v>
      </c>
      <c r="M2737" t="b">
        <v>0</v>
      </c>
      <c r="N2737">
        <v>339</v>
      </c>
      <c r="O2737" t="b">
        <v>1</v>
      </c>
      <c r="P2737" t="s">
        <v>8295</v>
      </c>
      <c r="Q2737">
        <f t="shared" si="252"/>
        <v>978</v>
      </c>
      <c r="R2737">
        <f t="shared" si="253"/>
        <v>21.64</v>
      </c>
      <c r="S2737" t="str">
        <f t="shared" si="256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254"/>
        <v>41752.3746875</v>
      </c>
      <c r="K2738">
        <v>1395676773</v>
      </c>
      <c r="L2738" s="9">
        <f t="shared" si="255"/>
        <v>41722.3746875</v>
      </c>
      <c r="M2738" t="b">
        <v>0</v>
      </c>
      <c r="N2738">
        <v>58</v>
      </c>
      <c r="O2738" t="b">
        <v>1</v>
      </c>
      <c r="P2738" t="s">
        <v>8295</v>
      </c>
      <c r="Q2738">
        <f t="shared" si="252"/>
        <v>123</v>
      </c>
      <c r="R2738">
        <f t="shared" si="253"/>
        <v>169.52</v>
      </c>
      <c r="S2738" t="str">
        <f t="shared" si="256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254"/>
        <v>41654.5</v>
      </c>
      <c r="K2739">
        <v>1386108087</v>
      </c>
      <c r="L2739" s="9">
        <f t="shared" si="255"/>
        <v>41611.626006944447</v>
      </c>
      <c r="M2739" t="b">
        <v>0</v>
      </c>
      <c r="N2739">
        <v>456</v>
      </c>
      <c r="O2739" t="b">
        <v>1</v>
      </c>
      <c r="P2739" t="s">
        <v>8295</v>
      </c>
      <c r="Q2739">
        <f t="shared" si="252"/>
        <v>246</v>
      </c>
      <c r="R2739">
        <f t="shared" si="253"/>
        <v>161.88</v>
      </c>
      <c r="S2739" t="str">
        <f t="shared" si="256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254"/>
        <v>42679.851898148154</v>
      </c>
      <c r="K2740">
        <v>1473218804</v>
      </c>
      <c r="L2740" s="9">
        <f t="shared" si="255"/>
        <v>42619.851898148154</v>
      </c>
      <c r="M2740" t="b">
        <v>0</v>
      </c>
      <c r="N2740">
        <v>15</v>
      </c>
      <c r="O2740" t="b">
        <v>1</v>
      </c>
      <c r="P2740" t="s">
        <v>8295</v>
      </c>
      <c r="Q2740">
        <f t="shared" si="252"/>
        <v>148</v>
      </c>
      <c r="R2740">
        <f t="shared" si="253"/>
        <v>493.13</v>
      </c>
      <c r="S2740" t="str">
        <f t="shared" si="256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254"/>
        <v>41764.596261574079</v>
      </c>
      <c r="K2741">
        <v>1395436717</v>
      </c>
      <c r="L2741" s="9">
        <f t="shared" si="255"/>
        <v>41719.596261574079</v>
      </c>
      <c r="M2741" t="b">
        <v>0</v>
      </c>
      <c r="N2741">
        <v>191</v>
      </c>
      <c r="O2741" t="b">
        <v>1</v>
      </c>
      <c r="P2741" t="s">
        <v>8295</v>
      </c>
      <c r="Q2741">
        <f t="shared" si="252"/>
        <v>384</v>
      </c>
      <c r="R2741">
        <f t="shared" si="253"/>
        <v>22.12</v>
      </c>
      <c r="S2741" t="str">
        <f t="shared" si="256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254"/>
        <v>42074.698518518526</v>
      </c>
      <c r="K2742">
        <v>1423529152</v>
      </c>
      <c r="L2742" s="9">
        <f t="shared" si="255"/>
        <v>42044.740185185183</v>
      </c>
      <c r="M2742" t="b">
        <v>0</v>
      </c>
      <c r="N2742">
        <v>17</v>
      </c>
      <c r="O2742" t="b">
        <v>1</v>
      </c>
      <c r="P2742" t="s">
        <v>8295</v>
      </c>
      <c r="Q2742">
        <f t="shared" si="252"/>
        <v>103</v>
      </c>
      <c r="R2742">
        <f t="shared" si="253"/>
        <v>18.239999999999998</v>
      </c>
      <c r="S2742" t="str">
        <f t="shared" si="256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254"/>
        <v>41931.796527777777</v>
      </c>
      <c r="K2743">
        <v>1412005602</v>
      </c>
      <c r="L2743" s="9">
        <f t="shared" si="255"/>
        <v>41911.365763888891</v>
      </c>
      <c r="M2743" t="b">
        <v>0</v>
      </c>
      <c r="N2743">
        <v>4</v>
      </c>
      <c r="O2743" t="b">
        <v>0</v>
      </c>
      <c r="P2743" t="s">
        <v>8304</v>
      </c>
      <c r="Q2743">
        <f t="shared" si="252"/>
        <v>0</v>
      </c>
      <c r="R2743">
        <f t="shared" si="253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254"/>
        <v>41044.428090277783</v>
      </c>
      <c r="K2744">
        <v>1335892587</v>
      </c>
      <c r="L2744" s="9">
        <f t="shared" si="255"/>
        <v>41030.428090277783</v>
      </c>
      <c r="M2744" t="b">
        <v>0</v>
      </c>
      <c r="N2744">
        <v>18</v>
      </c>
      <c r="O2744" t="b">
        <v>0</v>
      </c>
      <c r="P2744" t="s">
        <v>8304</v>
      </c>
      <c r="Q2744">
        <f t="shared" si="252"/>
        <v>29</v>
      </c>
      <c r="R2744">
        <f t="shared" si="253"/>
        <v>40.61</v>
      </c>
      <c r="S2744" t="str">
        <f t="shared" si="256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254"/>
        <v>42662.037118055559</v>
      </c>
      <c r="K2745">
        <v>1474271607</v>
      </c>
      <c r="L2745" s="9">
        <f t="shared" si="255"/>
        <v>42632.037118055559</v>
      </c>
      <c r="M2745" t="b">
        <v>0</v>
      </c>
      <c r="N2745">
        <v>0</v>
      </c>
      <c r="O2745" t="b">
        <v>0</v>
      </c>
      <c r="P2745" t="s">
        <v>8304</v>
      </c>
      <c r="Q2745">
        <f t="shared" si="252"/>
        <v>0</v>
      </c>
      <c r="R2745" t="e">
        <f t="shared" si="253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254"/>
        <v>40967.770810185189</v>
      </c>
      <c r="K2746">
        <v>1327886998</v>
      </c>
      <c r="L2746" s="9">
        <f t="shared" si="255"/>
        <v>40937.770810185189</v>
      </c>
      <c r="M2746" t="b">
        <v>0</v>
      </c>
      <c r="N2746">
        <v>22</v>
      </c>
      <c r="O2746" t="b">
        <v>0</v>
      </c>
      <c r="P2746" t="s">
        <v>8304</v>
      </c>
      <c r="Q2746">
        <f t="shared" si="252"/>
        <v>5</v>
      </c>
      <c r="R2746">
        <f t="shared" si="253"/>
        <v>37.950000000000003</v>
      </c>
      <c r="S2746" t="str">
        <f t="shared" si="256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254"/>
        <v>41104.696388888893</v>
      </c>
      <c r="K2747">
        <v>1337125368</v>
      </c>
      <c r="L2747" s="9">
        <f t="shared" si="255"/>
        <v>41044.696388888893</v>
      </c>
      <c r="M2747" t="b">
        <v>0</v>
      </c>
      <c r="N2747">
        <v>49</v>
      </c>
      <c r="O2747" t="b">
        <v>0</v>
      </c>
      <c r="P2747" t="s">
        <v>8304</v>
      </c>
      <c r="Q2747">
        <f t="shared" si="252"/>
        <v>22</v>
      </c>
      <c r="R2747">
        <f t="shared" si="253"/>
        <v>35.729999999999997</v>
      </c>
      <c r="S2747" t="str">
        <f t="shared" si="256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254"/>
        <v>41880.489710648151</v>
      </c>
      <c r="K2748">
        <v>1406745911</v>
      </c>
      <c r="L2748" s="9">
        <f t="shared" si="255"/>
        <v>41850.489710648151</v>
      </c>
      <c r="M2748" t="b">
        <v>0</v>
      </c>
      <c r="N2748">
        <v>19</v>
      </c>
      <c r="O2748" t="b">
        <v>0</v>
      </c>
      <c r="P2748" t="s">
        <v>8304</v>
      </c>
      <c r="Q2748">
        <f t="shared" si="252"/>
        <v>27</v>
      </c>
      <c r="R2748">
        <f t="shared" si="253"/>
        <v>42.16</v>
      </c>
      <c r="S2748" t="str">
        <f t="shared" si="256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254"/>
        <v>41075.840277777781</v>
      </c>
      <c r="K2749">
        <v>1337095997</v>
      </c>
      <c r="L2749" s="9">
        <f t="shared" si="255"/>
        <v>41044.356446759266</v>
      </c>
      <c r="M2749" t="b">
        <v>0</v>
      </c>
      <c r="N2749">
        <v>4</v>
      </c>
      <c r="O2749" t="b">
        <v>0</v>
      </c>
      <c r="P2749" t="s">
        <v>8304</v>
      </c>
      <c r="Q2749">
        <f t="shared" si="252"/>
        <v>28</v>
      </c>
      <c r="R2749">
        <f t="shared" si="253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254"/>
        <v>42615.419004629635</v>
      </c>
      <c r="K2750">
        <v>1470243802</v>
      </c>
      <c r="L2750" s="9">
        <f t="shared" si="255"/>
        <v>42585.419004629635</v>
      </c>
      <c r="M2750" t="b">
        <v>0</v>
      </c>
      <c r="N2750">
        <v>4</v>
      </c>
      <c r="O2750" t="b">
        <v>0</v>
      </c>
      <c r="P2750" t="s">
        <v>8304</v>
      </c>
      <c r="Q2750">
        <f t="shared" si="252"/>
        <v>1</v>
      </c>
      <c r="R2750">
        <f t="shared" si="253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254"/>
        <v>42098.46570601852</v>
      </c>
      <c r="K2751">
        <v>1425582637</v>
      </c>
      <c r="L2751" s="9">
        <f t="shared" si="255"/>
        <v>42068.507372685192</v>
      </c>
      <c r="M2751" t="b">
        <v>0</v>
      </c>
      <c r="N2751">
        <v>2</v>
      </c>
      <c r="O2751" t="b">
        <v>0</v>
      </c>
      <c r="P2751" t="s">
        <v>8304</v>
      </c>
      <c r="Q2751">
        <f t="shared" si="252"/>
        <v>1</v>
      </c>
      <c r="R2751">
        <f t="shared" si="253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254"/>
        <v>41090.541666666672</v>
      </c>
      <c r="K2752">
        <v>1340055345</v>
      </c>
      <c r="L2752" s="9">
        <f t="shared" si="255"/>
        <v>41078.608159722222</v>
      </c>
      <c r="M2752" t="b">
        <v>0</v>
      </c>
      <c r="N2752">
        <v>0</v>
      </c>
      <c r="O2752" t="b">
        <v>0</v>
      </c>
      <c r="P2752" t="s">
        <v>8304</v>
      </c>
      <c r="Q2752">
        <f t="shared" si="252"/>
        <v>0</v>
      </c>
      <c r="R2752" t="e">
        <f t="shared" si="253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254"/>
        <v>41807.595393518524</v>
      </c>
      <c r="K2753">
        <v>1397855842</v>
      </c>
      <c r="L2753" s="9">
        <f t="shared" si="255"/>
        <v>41747.595393518524</v>
      </c>
      <c r="M2753" t="b">
        <v>0</v>
      </c>
      <c r="N2753">
        <v>0</v>
      </c>
      <c r="O2753" t="b">
        <v>0</v>
      </c>
      <c r="P2753" t="s">
        <v>8304</v>
      </c>
      <c r="Q2753">
        <f t="shared" si="252"/>
        <v>0</v>
      </c>
      <c r="R2753" t="e">
        <f t="shared" si="253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254"/>
        <v>40895.473425925928</v>
      </c>
      <c r="K2754">
        <v>1320776504</v>
      </c>
      <c r="L2754" s="9">
        <f t="shared" si="255"/>
        <v>40855.473425925928</v>
      </c>
      <c r="M2754" t="b">
        <v>0</v>
      </c>
      <c r="N2754">
        <v>14</v>
      </c>
      <c r="O2754" t="b">
        <v>0</v>
      </c>
      <c r="P2754" t="s">
        <v>8304</v>
      </c>
      <c r="Q2754">
        <f t="shared" ref="Q2754:Q2817" si="258">ROUND((E2754/D2754*100),0)</f>
        <v>11</v>
      </c>
      <c r="R2754">
        <f t="shared" ref="R2754:R2817" si="259">ROUND(E2754/N2754,2)</f>
        <v>39.29</v>
      </c>
      <c r="S2754" t="str">
        <f t="shared" si="256"/>
        <v>publishing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260">(((I2755/60)/60)/24)+DATE(1970,1,1)+(-7/24)</f>
        <v>41147.6090625</v>
      </c>
      <c r="K2755">
        <v>1343425023</v>
      </c>
      <c r="L2755" s="9">
        <f t="shared" ref="L2755:L2818" si="261">(((K2755/60)/60)/24)+DATE(1970,1,1)+(-7/24)</f>
        <v>41117.6090625</v>
      </c>
      <c r="M2755" t="b">
        <v>0</v>
      </c>
      <c r="N2755">
        <v>8</v>
      </c>
      <c r="O2755" t="b">
        <v>0</v>
      </c>
      <c r="P2755" t="s">
        <v>8304</v>
      </c>
      <c r="Q2755">
        <f t="shared" si="258"/>
        <v>19</v>
      </c>
      <c r="R2755">
        <f t="shared" si="259"/>
        <v>47.5</v>
      </c>
      <c r="S2755" t="str">
        <f t="shared" ref="S2755:S2818" si="262">LEFT(P2755,SEARCH("/",P2755,1)-1)</f>
        <v>publishing</v>
      </c>
      <c r="T2755" t="str">
        <f t="shared" ref="T2755:T2818" si="263">RIGHT(P2755,LEN(P2755)-SEARCH("/",P2755,1))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260"/>
        <v>41893.344340277785</v>
      </c>
      <c r="K2756">
        <v>1407856551</v>
      </c>
      <c r="L2756" s="9">
        <f t="shared" si="261"/>
        <v>41863.344340277785</v>
      </c>
      <c r="M2756" t="b">
        <v>0</v>
      </c>
      <c r="N2756">
        <v>0</v>
      </c>
      <c r="O2756" t="b">
        <v>0</v>
      </c>
      <c r="P2756" t="s">
        <v>8304</v>
      </c>
      <c r="Q2756">
        <f t="shared" si="258"/>
        <v>0</v>
      </c>
      <c r="R2756" t="e">
        <f t="shared" si="259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260"/>
        <v>42102.499155092599</v>
      </c>
      <c r="K2757">
        <v>1425927527</v>
      </c>
      <c r="L2757" s="9">
        <f t="shared" si="261"/>
        <v>42072.499155092599</v>
      </c>
      <c r="M2757" t="b">
        <v>0</v>
      </c>
      <c r="N2757">
        <v>15</v>
      </c>
      <c r="O2757" t="b">
        <v>0</v>
      </c>
      <c r="P2757" t="s">
        <v>8304</v>
      </c>
      <c r="Q2757">
        <f t="shared" si="258"/>
        <v>52</v>
      </c>
      <c r="R2757">
        <f t="shared" si="259"/>
        <v>17.329999999999998</v>
      </c>
      <c r="S2757" t="str">
        <f t="shared" si="262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260"/>
        <v>41650.608807870376</v>
      </c>
      <c r="K2758">
        <v>1386884201</v>
      </c>
      <c r="L2758" s="9">
        <f t="shared" si="261"/>
        <v>41620.608807870376</v>
      </c>
      <c r="M2758" t="b">
        <v>0</v>
      </c>
      <c r="N2758">
        <v>33</v>
      </c>
      <c r="O2758" t="b">
        <v>0</v>
      </c>
      <c r="P2758" t="s">
        <v>8304</v>
      </c>
      <c r="Q2758">
        <f t="shared" si="258"/>
        <v>10</v>
      </c>
      <c r="R2758">
        <f t="shared" si="259"/>
        <v>31.76</v>
      </c>
      <c r="S2758" t="str">
        <f t="shared" si="262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260"/>
        <v>42588.364953703705</v>
      </c>
      <c r="K2759">
        <v>1469202332</v>
      </c>
      <c r="L2759" s="9">
        <f t="shared" si="261"/>
        <v>42573.364953703705</v>
      </c>
      <c r="M2759" t="b">
        <v>0</v>
      </c>
      <c r="N2759">
        <v>2</v>
      </c>
      <c r="O2759" t="b">
        <v>0</v>
      </c>
      <c r="P2759" t="s">
        <v>8304</v>
      </c>
      <c r="Q2759">
        <f t="shared" si="258"/>
        <v>1</v>
      </c>
      <c r="R2759">
        <f t="shared" si="259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260"/>
        <v>42653.150266203702</v>
      </c>
      <c r="K2760">
        <v>1474886183</v>
      </c>
      <c r="L2760" s="9">
        <f t="shared" si="261"/>
        <v>42639.150266203702</v>
      </c>
      <c r="M2760" t="b">
        <v>0</v>
      </c>
      <c r="N2760">
        <v>6</v>
      </c>
      <c r="O2760" t="b">
        <v>0</v>
      </c>
      <c r="P2760" t="s">
        <v>8304</v>
      </c>
      <c r="Q2760">
        <f t="shared" si="258"/>
        <v>12</v>
      </c>
      <c r="R2760">
        <f t="shared" si="259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260"/>
        <v>42567.074837962966</v>
      </c>
      <c r="K2761">
        <v>1464943666</v>
      </c>
      <c r="L2761" s="9">
        <f t="shared" si="261"/>
        <v>42524.074837962966</v>
      </c>
      <c r="M2761" t="b">
        <v>0</v>
      </c>
      <c r="N2761">
        <v>2</v>
      </c>
      <c r="O2761" t="b">
        <v>0</v>
      </c>
      <c r="P2761" t="s">
        <v>8304</v>
      </c>
      <c r="Q2761">
        <f t="shared" si="258"/>
        <v>11</v>
      </c>
      <c r="R2761">
        <f t="shared" si="259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260"/>
        <v>41445.169652777782</v>
      </c>
      <c r="K2762">
        <v>1369134258</v>
      </c>
      <c r="L2762" s="9">
        <f t="shared" si="261"/>
        <v>41415.169652777782</v>
      </c>
      <c r="M2762" t="b">
        <v>0</v>
      </c>
      <c r="N2762">
        <v>0</v>
      </c>
      <c r="O2762" t="b">
        <v>0</v>
      </c>
      <c r="P2762" t="s">
        <v>8304</v>
      </c>
      <c r="Q2762">
        <f t="shared" si="258"/>
        <v>0</v>
      </c>
      <c r="R2762" t="e">
        <f t="shared" si="259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260"/>
        <v>41276.771909722222</v>
      </c>
      <c r="K2763">
        <v>1354584693</v>
      </c>
      <c r="L2763" s="9">
        <f t="shared" si="261"/>
        <v>41246.771909722222</v>
      </c>
      <c r="M2763" t="b">
        <v>0</v>
      </c>
      <c r="N2763">
        <v>4</v>
      </c>
      <c r="O2763" t="b">
        <v>0</v>
      </c>
      <c r="P2763" t="s">
        <v>8304</v>
      </c>
      <c r="Q2763">
        <f t="shared" si="258"/>
        <v>1</v>
      </c>
      <c r="R2763">
        <f t="shared" si="259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260"/>
        <v>40986.703645833339</v>
      </c>
      <c r="K2764">
        <v>1326934395</v>
      </c>
      <c r="L2764" s="9">
        <f t="shared" si="261"/>
        <v>40926.745312500003</v>
      </c>
      <c r="M2764" t="b">
        <v>0</v>
      </c>
      <c r="N2764">
        <v>1</v>
      </c>
      <c r="O2764" t="b">
        <v>0</v>
      </c>
      <c r="P2764" t="s">
        <v>8304</v>
      </c>
      <c r="Q2764">
        <f t="shared" si="258"/>
        <v>1</v>
      </c>
      <c r="R2764">
        <f t="shared" si="259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260"/>
        <v>41418.28800925926</v>
      </c>
      <c r="K2765">
        <v>1365515684</v>
      </c>
      <c r="L2765" s="9">
        <f t="shared" si="261"/>
        <v>41373.28800925926</v>
      </c>
      <c r="M2765" t="b">
        <v>0</v>
      </c>
      <c r="N2765">
        <v>3</v>
      </c>
      <c r="O2765" t="b">
        <v>0</v>
      </c>
      <c r="P2765" t="s">
        <v>8304</v>
      </c>
      <c r="Q2765">
        <f t="shared" si="258"/>
        <v>0</v>
      </c>
      <c r="R2765">
        <f t="shared" si="259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260"/>
        <v>41059.5</v>
      </c>
      <c r="K2766">
        <v>1335855631</v>
      </c>
      <c r="L2766" s="9">
        <f t="shared" si="261"/>
        <v>41030.0003587963</v>
      </c>
      <c r="M2766" t="b">
        <v>0</v>
      </c>
      <c r="N2766">
        <v>4</v>
      </c>
      <c r="O2766" t="b">
        <v>0</v>
      </c>
      <c r="P2766" t="s">
        <v>8304</v>
      </c>
      <c r="Q2766">
        <f t="shared" si="258"/>
        <v>1</v>
      </c>
      <c r="R2766">
        <f t="shared" si="259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260"/>
        <v>41210.287361111114</v>
      </c>
      <c r="K2767">
        <v>1350050028</v>
      </c>
      <c r="L2767" s="9">
        <f t="shared" si="261"/>
        <v>41194.287361111114</v>
      </c>
      <c r="M2767" t="b">
        <v>0</v>
      </c>
      <c r="N2767">
        <v>0</v>
      </c>
      <c r="O2767" t="b">
        <v>0</v>
      </c>
      <c r="P2767" t="s">
        <v>8304</v>
      </c>
      <c r="Q2767">
        <f t="shared" si="258"/>
        <v>0</v>
      </c>
      <c r="R2767" t="e">
        <f t="shared" si="259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260"/>
        <v>40766.37636574074</v>
      </c>
      <c r="K2768">
        <v>1310486518</v>
      </c>
      <c r="L2768" s="9">
        <f t="shared" si="261"/>
        <v>40736.37636574074</v>
      </c>
      <c r="M2768" t="b">
        <v>0</v>
      </c>
      <c r="N2768">
        <v>4</v>
      </c>
      <c r="O2768" t="b">
        <v>0</v>
      </c>
      <c r="P2768" t="s">
        <v>8304</v>
      </c>
      <c r="Q2768">
        <f t="shared" si="258"/>
        <v>2</v>
      </c>
      <c r="R2768">
        <f t="shared" si="259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260"/>
        <v>42232.667245370372</v>
      </c>
      <c r="K2769">
        <v>1434582050</v>
      </c>
      <c r="L2769" s="9">
        <f t="shared" si="261"/>
        <v>42172.667245370372</v>
      </c>
      <c r="M2769" t="b">
        <v>0</v>
      </c>
      <c r="N2769">
        <v>3</v>
      </c>
      <c r="O2769" t="b">
        <v>0</v>
      </c>
      <c r="P2769" t="s">
        <v>8304</v>
      </c>
      <c r="Q2769">
        <f t="shared" si="258"/>
        <v>1</v>
      </c>
      <c r="R2769">
        <f t="shared" si="259"/>
        <v>11.33</v>
      </c>
      <c r="S2769" t="str">
        <f t="shared" si="262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260"/>
        <v>40997.281516203708</v>
      </c>
      <c r="K2770">
        <v>1330440323</v>
      </c>
      <c r="L2770" s="9">
        <f t="shared" si="261"/>
        <v>40967.323182870372</v>
      </c>
      <c r="M2770" t="b">
        <v>0</v>
      </c>
      <c r="N2770">
        <v>34</v>
      </c>
      <c r="O2770" t="b">
        <v>0</v>
      </c>
      <c r="P2770" t="s">
        <v>8304</v>
      </c>
      <c r="Q2770">
        <f t="shared" si="258"/>
        <v>14</v>
      </c>
      <c r="R2770">
        <f t="shared" si="259"/>
        <v>29.47</v>
      </c>
      <c r="S2770" t="str">
        <f t="shared" si="262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260"/>
        <v>41795.53460648148</v>
      </c>
      <c r="K2771">
        <v>1397677790</v>
      </c>
      <c r="L2771" s="9">
        <f t="shared" si="261"/>
        <v>41745.53460648148</v>
      </c>
      <c r="M2771" t="b">
        <v>0</v>
      </c>
      <c r="N2771">
        <v>2</v>
      </c>
      <c r="O2771" t="b">
        <v>0</v>
      </c>
      <c r="P2771" t="s">
        <v>8304</v>
      </c>
      <c r="Q2771">
        <f t="shared" si="258"/>
        <v>0</v>
      </c>
      <c r="R2771">
        <f t="shared" si="259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260"/>
        <v>41716.371875000004</v>
      </c>
      <c r="K2772">
        <v>1392569730</v>
      </c>
      <c r="L2772" s="9">
        <f t="shared" si="261"/>
        <v>41686.413541666669</v>
      </c>
      <c r="M2772" t="b">
        <v>0</v>
      </c>
      <c r="N2772">
        <v>33</v>
      </c>
      <c r="O2772" t="b">
        <v>0</v>
      </c>
      <c r="P2772" t="s">
        <v>8304</v>
      </c>
      <c r="Q2772">
        <f t="shared" si="258"/>
        <v>10</v>
      </c>
      <c r="R2772">
        <f t="shared" si="259"/>
        <v>63.1</v>
      </c>
      <c r="S2772" t="str">
        <f t="shared" si="262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260"/>
        <v>41306.416666666672</v>
      </c>
      <c r="K2773">
        <v>1355489140</v>
      </c>
      <c r="L2773" s="9">
        <f t="shared" si="261"/>
        <v>41257.240046296298</v>
      </c>
      <c r="M2773" t="b">
        <v>0</v>
      </c>
      <c r="N2773">
        <v>0</v>
      </c>
      <c r="O2773" t="b">
        <v>0</v>
      </c>
      <c r="P2773" t="s">
        <v>8304</v>
      </c>
      <c r="Q2773">
        <f t="shared" si="258"/>
        <v>0</v>
      </c>
      <c r="R2773" t="e">
        <f t="shared" si="259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260"/>
        <v>41552.577476851853</v>
      </c>
      <c r="K2774">
        <v>1379710294</v>
      </c>
      <c r="L2774" s="9">
        <f t="shared" si="261"/>
        <v>41537.577476851853</v>
      </c>
      <c r="M2774" t="b">
        <v>0</v>
      </c>
      <c r="N2774">
        <v>0</v>
      </c>
      <c r="O2774" t="b">
        <v>0</v>
      </c>
      <c r="P2774" t="s">
        <v>8304</v>
      </c>
      <c r="Q2774">
        <f t="shared" si="258"/>
        <v>0</v>
      </c>
      <c r="R2774" t="e">
        <f t="shared" si="259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260"/>
        <v>42484.573159722226</v>
      </c>
      <c r="K2775">
        <v>1460666721</v>
      </c>
      <c r="L2775" s="9">
        <f t="shared" si="261"/>
        <v>42474.573159722226</v>
      </c>
      <c r="M2775" t="b">
        <v>0</v>
      </c>
      <c r="N2775">
        <v>1</v>
      </c>
      <c r="O2775" t="b">
        <v>0</v>
      </c>
      <c r="P2775" t="s">
        <v>8304</v>
      </c>
      <c r="Q2775">
        <f t="shared" si="258"/>
        <v>0</v>
      </c>
      <c r="R2775">
        <f t="shared" si="259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260"/>
        <v>41340.834814814814</v>
      </c>
      <c r="K2776">
        <v>1360119728</v>
      </c>
      <c r="L2776" s="9">
        <f t="shared" si="261"/>
        <v>41310.834814814814</v>
      </c>
      <c r="M2776" t="b">
        <v>0</v>
      </c>
      <c r="N2776">
        <v>13</v>
      </c>
      <c r="O2776" t="b">
        <v>0</v>
      </c>
      <c r="P2776" t="s">
        <v>8304</v>
      </c>
      <c r="Q2776">
        <f t="shared" si="258"/>
        <v>14</v>
      </c>
      <c r="R2776">
        <f t="shared" si="259"/>
        <v>43.85</v>
      </c>
      <c r="S2776" t="str">
        <f t="shared" si="262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260"/>
        <v>40892.721689814818</v>
      </c>
      <c r="K2777">
        <v>1321402754</v>
      </c>
      <c r="L2777" s="9">
        <f t="shared" si="261"/>
        <v>40862.721689814818</v>
      </c>
      <c r="M2777" t="b">
        <v>0</v>
      </c>
      <c r="N2777">
        <v>2</v>
      </c>
      <c r="O2777" t="b">
        <v>0</v>
      </c>
      <c r="P2777" t="s">
        <v>8304</v>
      </c>
      <c r="Q2777">
        <f t="shared" si="258"/>
        <v>3</v>
      </c>
      <c r="R2777">
        <f t="shared" si="259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260"/>
        <v>42167.005509259259</v>
      </c>
      <c r="K2778">
        <v>1431414476</v>
      </c>
      <c r="L2778" s="9">
        <f t="shared" si="261"/>
        <v>42136.005509259259</v>
      </c>
      <c r="M2778" t="b">
        <v>0</v>
      </c>
      <c r="N2778">
        <v>36</v>
      </c>
      <c r="O2778" t="b">
        <v>0</v>
      </c>
      <c r="P2778" t="s">
        <v>8304</v>
      </c>
      <c r="Q2778">
        <f t="shared" si="258"/>
        <v>8</v>
      </c>
      <c r="R2778">
        <f t="shared" si="259"/>
        <v>45.97</v>
      </c>
      <c r="S2778" t="str">
        <f t="shared" si="262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260"/>
        <v>42202.377361111117</v>
      </c>
      <c r="K2779">
        <v>1434557004</v>
      </c>
      <c r="L2779" s="9">
        <f t="shared" si="261"/>
        <v>42172.377361111117</v>
      </c>
      <c r="M2779" t="b">
        <v>0</v>
      </c>
      <c r="N2779">
        <v>1</v>
      </c>
      <c r="O2779" t="b">
        <v>0</v>
      </c>
      <c r="P2779" t="s">
        <v>8304</v>
      </c>
      <c r="Q2779">
        <f t="shared" si="258"/>
        <v>0</v>
      </c>
      <c r="R2779">
        <f t="shared" si="259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260"/>
        <v>41876.686412037037</v>
      </c>
      <c r="K2780">
        <v>1406417306</v>
      </c>
      <c r="L2780" s="9">
        <f t="shared" si="261"/>
        <v>41846.686412037037</v>
      </c>
      <c r="M2780" t="b">
        <v>0</v>
      </c>
      <c r="N2780">
        <v>15</v>
      </c>
      <c r="O2780" t="b">
        <v>0</v>
      </c>
      <c r="P2780" t="s">
        <v>8304</v>
      </c>
      <c r="Q2780">
        <f t="shared" si="258"/>
        <v>26</v>
      </c>
      <c r="R2780">
        <f t="shared" si="259"/>
        <v>93.67</v>
      </c>
      <c r="S2780" t="str">
        <f t="shared" si="262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260"/>
        <v>42330.335891203707</v>
      </c>
      <c r="K2781">
        <v>1445609021</v>
      </c>
      <c r="L2781" s="9">
        <f t="shared" si="261"/>
        <v>42300.294224537043</v>
      </c>
      <c r="M2781" t="b">
        <v>0</v>
      </c>
      <c r="N2781">
        <v>1</v>
      </c>
      <c r="O2781" t="b">
        <v>0</v>
      </c>
      <c r="P2781" t="s">
        <v>8304</v>
      </c>
      <c r="Q2781">
        <f t="shared" si="258"/>
        <v>2</v>
      </c>
      <c r="R2781">
        <f t="shared" si="259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260"/>
        <v>42804.156111111115</v>
      </c>
      <c r="K2782">
        <v>1486550688</v>
      </c>
      <c r="L2782" s="9">
        <f t="shared" si="261"/>
        <v>42774.156111111115</v>
      </c>
      <c r="M2782" t="b">
        <v>0</v>
      </c>
      <c r="N2782">
        <v>0</v>
      </c>
      <c r="O2782" t="b">
        <v>0</v>
      </c>
      <c r="P2782" t="s">
        <v>8304</v>
      </c>
      <c r="Q2782">
        <f t="shared" si="258"/>
        <v>0</v>
      </c>
      <c r="R2782" t="e">
        <f t="shared" si="259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260"/>
        <v>42047.000000000007</v>
      </c>
      <c r="K2783">
        <v>1421274954</v>
      </c>
      <c r="L2783" s="9">
        <f t="shared" si="261"/>
        <v>42018.649930555555</v>
      </c>
      <c r="M2783" t="b">
        <v>0</v>
      </c>
      <c r="N2783">
        <v>28</v>
      </c>
      <c r="O2783" t="b">
        <v>1</v>
      </c>
      <c r="P2783" t="s">
        <v>8271</v>
      </c>
      <c r="Q2783">
        <f t="shared" si="258"/>
        <v>105</v>
      </c>
      <c r="R2783">
        <f t="shared" si="259"/>
        <v>47</v>
      </c>
      <c r="S2783" t="str">
        <f t="shared" si="262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260"/>
        <v>42051.915972222225</v>
      </c>
      <c r="K2784">
        <v>1421964718</v>
      </c>
      <c r="L2784" s="9">
        <f t="shared" si="261"/>
        <v>42026.633310185185</v>
      </c>
      <c r="M2784" t="b">
        <v>0</v>
      </c>
      <c r="N2784">
        <v>18</v>
      </c>
      <c r="O2784" t="b">
        <v>1</v>
      </c>
      <c r="P2784" t="s">
        <v>8271</v>
      </c>
      <c r="Q2784">
        <f t="shared" si="258"/>
        <v>120</v>
      </c>
      <c r="R2784">
        <f t="shared" si="259"/>
        <v>66.67</v>
      </c>
      <c r="S2784" t="str">
        <f t="shared" si="262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260"/>
        <v>42117.24358796297</v>
      </c>
      <c r="K2785">
        <v>1428583846</v>
      </c>
      <c r="L2785" s="9">
        <f t="shared" si="261"/>
        <v>42103.24358796297</v>
      </c>
      <c r="M2785" t="b">
        <v>0</v>
      </c>
      <c r="N2785">
        <v>61</v>
      </c>
      <c r="O2785" t="b">
        <v>1</v>
      </c>
      <c r="P2785" t="s">
        <v>8271</v>
      </c>
      <c r="Q2785">
        <f t="shared" si="258"/>
        <v>115</v>
      </c>
      <c r="R2785">
        <f t="shared" si="259"/>
        <v>18.77</v>
      </c>
      <c r="S2785" t="str">
        <f t="shared" si="262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260"/>
        <v>41941.495868055557</v>
      </c>
      <c r="K2786">
        <v>1412794443</v>
      </c>
      <c r="L2786" s="9">
        <f t="shared" si="261"/>
        <v>41920.495868055557</v>
      </c>
      <c r="M2786" t="b">
        <v>0</v>
      </c>
      <c r="N2786">
        <v>108</v>
      </c>
      <c r="O2786" t="b">
        <v>1</v>
      </c>
      <c r="P2786" t="s">
        <v>8271</v>
      </c>
      <c r="Q2786">
        <f t="shared" si="258"/>
        <v>119</v>
      </c>
      <c r="R2786">
        <f t="shared" si="259"/>
        <v>66.11</v>
      </c>
      <c r="S2786" t="str">
        <f t="shared" si="262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260"/>
        <v>42587.583333333336</v>
      </c>
      <c r="K2787">
        <v>1467865967</v>
      </c>
      <c r="L2787" s="9">
        <f t="shared" si="261"/>
        <v>42557.897766203707</v>
      </c>
      <c r="M2787" t="b">
        <v>0</v>
      </c>
      <c r="N2787">
        <v>142</v>
      </c>
      <c r="O2787" t="b">
        <v>1</v>
      </c>
      <c r="P2787" t="s">
        <v>8271</v>
      </c>
      <c r="Q2787">
        <f t="shared" si="258"/>
        <v>105</v>
      </c>
      <c r="R2787">
        <f t="shared" si="259"/>
        <v>36.86</v>
      </c>
      <c r="S2787" t="str">
        <f t="shared" si="262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260"/>
        <v>41829.277546296296</v>
      </c>
      <c r="K2788">
        <v>1403703580</v>
      </c>
      <c r="L2788" s="9">
        <f t="shared" si="261"/>
        <v>41815.277546296296</v>
      </c>
      <c r="M2788" t="b">
        <v>0</v>
      </c>
      <c r="N2788">
        <v>74</v>
      </c>
      <c r="O2788" t="b">
        <v>1</v>
      </c>
      <c r="P2788" t="s">
        <v>8271</v>
      </c>
      <c r="Q2788">
        <f t="shared" si="258"/>
        <v>118</v>
      </c>
      <c r="R2788">
        <f t="shared" si="259"/>
        <v>39.81</v>
      </c>
      <c r="S2788" t="str">
        <f t="shared" si="262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260"/>
        <v>41837.906851851854</v>
      </c>
      <c r="K2789">
        <v>1403066752</v>
      </c>
      <c r="L2789" s="9">
        <f t="shared" si="261"/>
        <v>41807.906851851854</v>
      </c>
      <c r="M2789" t="b">
        <v>0</v>
      </c>
      <c r="N2789">
        <v>38</v>
      </c>
      <c r="O2789" t="b">
        <v>1</v>
      </c>
      <c r="P2789" t="s">
        <v>8271</v>
      </c>
      <c r="Q2789">
        <f t="shared" si="258"/>
        <v>120</v>
      </c>
      <c r="R2789">
        <f t="shared" si="259"/>
        <v>31.5</v>
      </c>
      <c r="S2789" t="str">
        <f t="shared" si="262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260"/>
        <v>42580.410219907404</v>
      </c>
      <c r="K2790">
        <v>1467219043</v>
      </c>
      <c r="L2790" s="9">
        <f t="shared" si="261"/>
        <v>42550.410219907404</v>
      </c>
      <c r="M2790" t="b">
        <v>0</v>
      </c>
      <c r="N2790">
        <v>20</v>
      </c>
      <c r="O2790" t="b">
        <v>1</v>
      </c>
      <c r="P2790" t="s">
        <v>8271</v>
      </c>
      <c r="Q2790">
        <f t="shared" si="258"/>
        <v>103</v>
      </c>
      <c r="R2790">
        <f t="shared" si="259"/>
        <v>102.5</v>
      </c>
      <c r="S2790" t="str">
        <f t="shared" si="262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260"/>
        <v>42074.875000000007</v>
      </c>
      <c r="K2791">
        <v>1424477934</v>
      </c>
      <c r="L2791" s="9">
        <f t="shared" si="261"/>
        <v>42055.721458333333</v>
      </c>
      <c r="M2791" t="b">
        <v>0</v>
      </c>
      <c r="N2791">
        <v>24</v>
      </c>
      <c r="O2791" t="b">
        <v>1</v>
      </c>
      <c r="P2791" t="s">
        <v>8271</v>
      </c>
      <c r="Q2791">
        <f t="shared" si="258"/>
        <v>101</v>
      </c>
      <c r="R2791">
        <f t="shared" si="259"/>
        <v>126.46</v>
      </c>
      <c r="S2791" t="str">
        <f t="shared" si="262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260"/>
        <v>42046.64702546296</v>
      </c>
      <c r="K2792">
        <v>1421101903</v>
      </c>
      <c r="L2792" s="9">
        <f t="shared" si="261"/>
        <v>42016.64702546296</v>
      </c>
      <c r="M2792" t="b">
        <v>0</v>
      </c>
      <c r="N2792">
        <v>66</v>
      </c>
      <c r="O2792" t="b">
        <v>1</v>
      </c>
      <c r="P2792" t="s">
        <v>8271</v>
      </c>
      <c r="Q2792">
        <f t="shared" si="258"/>
        <v>105</v>
      </c>
      <c r="R2792">
        <f t="shared" si="259"/>
        <v>47.88</v>
      </c>
      <c r="S2792" t="str">
        <f t="shared" si="262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260"/>
        <v>42621.875000000007</v>
      </c>
      <c r="K2793">
        <v>1470778559</v>
      </c>
      <c r="L2793" s="9">
        <f t="shared" si="261"/>
        <v>42591.60832175926</v>
      </c>
      <c r="M2793" t="b">
        <v>0</v>
      </c>
      <c r="N2793">
        <v>28</v>
      </c>
      <c r="O2793" t="b">
        <v>1</v>
      </c>
      <c r="P2793" t="s">
        <v>8271</v>
      </c>
      <c r="Q2793">
        <f t="shared" si="258"/>
        <v>103</v>
      </c>
      <c r="R2793">
        <f t="shared" si="259"/>
        <v>73.209999999999994</v>
      </c>
      <c r="S2793" t="str">
        <f t="shared" si="262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260"/>
        <v>42227.939340277779</v>
      </c>
      <c r="K2794">
        <v>1435469559</v>
      </c>
      <c r="L2794" s="9">
        <f t="shared" si="261"/>
        <v>42182.939340277779</v>
      </c>
      <c r="M2794" t="b">
        <v>0</v>
      </c>
      <c r="N2794">
        <v>24</v>
      </c>
      <c r="O2794" t="b">
        <v>1</v>
      </c>
      <c r="P2794" t="s">
        <v>8271</v>
      </c>
      <c r="Q2794">
        <f t="shared" si="258"/>
        <v>108</v>
      </c>
      <c r="R2794">
        <f t="shared" si="259"/>
        <v>89.67</v>
      </c>
      <c r="S2794" t="str">
        <f t="shared" si="262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260"/>
        <v>42206.127372685187</v>
      </c>
      <c r="K2795">
        <v>1434881005</v>
      </c>
      <c r="L2795" s="9">
        <f t="shared" si="261"/>
        <v>42176.127372685187</v>
      </c>
      <c r="M2795" t="b">
        <v>0</v>
      </c>
      <c r="N2795">
        <v>73</v>
      </c>
      <c r="O2795" t="b">
        <v>1</v>
      </c>
      <c r="P2795" t="s">
        <v>8271</v>
      </c>
      <c r="Q2795">
        <f t="shared" si="258"/>
        <v>111</v>
      </c>
      <c r="R2795">
        <f t="shared" si="259"/>
        <v>151.46</v>
      </c>
      <c r="S2795" t="str">
        <f t="shared" si="262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260"/>
        <v>42432.500000000007</v>
      </c>
      <c r="K2796">
        <v>1455640559</v>
      </c>
      <c r="L2796" s="9">
        <f t="shared" si="261"/>
        <v>42416.399988425932</v>
      </c>
      <c r="M2796" t="b">
        <v>0</v>
      </c>
      <c r="N2796">
        <v>3</v>
      </c>
      <c r="O2796" t="b">
        <v>1</v>
      </c>
      <c r="P2796" t="s">
        <v>8271</v>
      </c>
      <c r="Q2796">
        <f t="shared" si="258"/>
        <v>150</v>
      </c>
      <c r="R2796">
        <f t="shared" si="259"/>
        <v>25</v>
      </c>
      <c r="S2796" t="str">
        <f t="shared" si="262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260"/>
        <v>41796.666666666672</v>
      </c>
      <c r="K2797">
        <v>1400675841</v>
      </c>
      <c r="L2797" s="9">
        <f t="shared" si="261"/>
        <v>41780.234270833338</v>
      </c>
      <c r="M2797" t="b">
        <v>0</v>
      </c>
      <c r="N2797">
        <v>20</v>
      </c>
      <c r="O2797" t="b">
        <v>1</v>
      </c>
      <c r="P2797" t="s">
        <v>8271</v>
      </c>
      <c r="Q2797">
        <f t="shared" si="258"/>
        <v>104</v>
      </c>
      <c r="R2797">
        <f t="shared" si="259"/>
        <v>36.5</v>
      </c>
      <c r="S2797" t="str">
        <f t="shared" si="262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260"/>
        <v>41825.236435185187</v>
      </c>
      <c r="K2798">
        <v>1401972028</v>
      </c>
      <c r="L2798" s="9">
        <f t="shared" si="261"/>
        <v>41795.236435185187</v>
      </c>
      <c r="M2798" t="b">
        <v>0</v>
      </c>
      <c r="N2798">
        <v>21</v>
      </c>
      <c r="O2798" t="b">
        <v>1</v>
      </c>
      <c r="P2798" t="s">
        <v>8271</v>
      </c>
      <c r="Q2798">
        <f t="shared" si="258"/>
        <v>116</v>
      </c>
      <c r="R2798">
        <f t="shared" si="259"/>
        <v>44</v>
      </c>
      <c r="S2798" t="str">
        <f t="shared" si="262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260"/>
        <v>41828.648611111115</v>
      </c>
      <c r="K2799">
        <v>1402266840</v>
      </c>
      <c r="L2799" s="9">
        <f t="shared" si="261"/>
        <v>41798.648611111115</v>
      </c>
      <c r="M2799" t="b">
        <v>0</v>
      </c>
      <c r="N2799">
        <v>94</v>
      </c>
      <c r="O2799" t="b">
        <v>1</v>
      </c>
      <c r="P2799" t="s">
        <v>8271</v>
      </c>
      <c r="Q2799">
        <f t="shared" si="258"/>
        <v>103</v>
      </c>
      <c r="R2799">
        <f t="shared" si="259"/>
        <v>87.36</v>
      </c>
      <c r="S2799" t="str">
        <f t="shared" si="262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260"/>
        <v>42216.375000000007</v>
      </c>
      <c r="K2800">
        <v>1437063121</v>
      </c>
      <c r="L2800" s="9">
        <f t="shared" si="261"/>
        <v>42201.383344907408</v>
      </c>
      <c r="M2800" t="b">
        <v>0</v>
      </c>
      <c r="N2800">
        <v>139</v>
      </c>
      <c r="O2800" t="b">
        <v>1</v>
      </c>
      <c r="P2800" t="s">
        <v>8271</v>
      </c>
      <c r="Q2800">
        <f t="shared" si="258"/>
        <v>101</v>
      </c>
      <c r="R2800">
        <f t="shared" si="259"/>
        <v>36.47</v>
      </c>
      <c r="S2800" t="str">
        <f t="shared" si="262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260"/>
        <v>42538.375000000007</v>
      </c>
      <c r="K2801">
        <v>1463466070</v>
      </c>
      <c r="L2801" s="9">
        <f t="shared" si="261"/>
        <v>42506.973032407412</v>
      </c>
      <c r="M2801" t="b">
        <v>0</v>
      </c>
      <c r="N2801">
        <v>130</v>
      </c>
      <c r="O2801" t="b">
        <v>1</v>
      </c>
      <c r="P2801" t="s">
        <v>8271</v>
      </c>
      <c r="Q2801">
        <f t="shared" si="258"/>
        <v>117</v>
      </c>
      <c r="R2801">
        <f t="shared" si="259"/>
        <v>44.86</v>
      </c>
      <c r="S2801" t="str">
        <f t="shared" si="262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260"/>
        <v>42008.261180555557</v>
      </c>
      <c r="K2802">
        <v>1415193366</v>
      </c>
      <c r="L2802" s="9">
        <f t="shared" si="261"/>
        <v>41948.261180555557</v>
      </c>
      <c r="M2802" t="b">
        <v>0</v>
      </c>
      <c r="N2802">
        <v>31</v>
      </c>
      <c r="O2802" t="b">
        <v>1</v>
      </c>
      <c r="P2802" t="s">
        <v>8271</v>
      </c>
      <c r="Q2802">
        <f t="shared" si="258"/>
        <v>133</v>
      </c>
      <c r="R2802">
        <f t="shared" si="259"/>
        <v>42.9</v>
      </c>
      <c r="S2802" t="str">
        <f t="shared" si="262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260"/>
        <v>41922.166666666672</v>
      </c>
      <c r="K2803">
        <v>1411019409</v>
      </c>
      <c r="L2803" s="9">
        <f t="shared" si="261"/>
        <v>41899.95149305556</v>
      </c>
      <c r="M2803" t="b">
        <v>0</v>
      </c>
      <c r="N2803">
        <v>13</v>
      </c>
      <c r="O2803" t="b">
        <v>1</v>
      </c>
      <c r="P2803" t="s">
        <v>8271</v>
      </c>
      <c r="Q2803">
        <f t="shared" si="258"/>
        <v>133</v>
      </c>
      <c r="R2803">
        <f t="shared" si="259"/>
        <v>51.23</v>
      </c>
      <c r="S2803" t="str">
        <f t="shared" si="262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260"/>
        <v>42222.355405092596</v>
      </c>
      <c r="K2804">
        <v>1436283107</v>
      </c>
      <c r="L2804" s="9">
        <f t="shared" si="261"/>
        <v>42192.355405092596</v>
      </c>
      <c r="M2804" t="b">
        <v>0</v>
      </c>
      <c r="N2804">
        <v>90</v>
      </c>
      <c r="O2804" t="b">
        <v>1</v>
      </c>
      <c r="P2804" t="s">
        <v>8271</v>
      </c>
      <c r="Q2804">
        <f t="shared" si="258"/>
        <v>102</v>
      </c>
      <c r="R2804">
        <f t="shared" si="259"/>
        <v>33.94</v>
      </c>
      <c r="S2804" t="str">
        <f t="shared" si="262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260"/>
        <v>42200.708333333336</v>
      </c>
      <c r="K2805">
        <v>1433295276</v>
      </c>
      <c r="L2805" s="9">
        <f t="shared" si="261"/>
        <v>42157.774027777785</v>
      </c>
      <c r="M2805" t="b">
        <v>0</v>
      </c>
      <c r="N2805">
        <v>141</v>
      </c>
      <c r="O2805" t="b">
        <v>1</v>
      </c>
      <c r="P2805" t="s">
        <v>8271</v>
      </c>
      <c r="Q2805">
        <f t="shared" si="258"/>
        <v>128</v>
      </c>
      <c r="R2805">
        <f t="shared" si="259"/>
        <v>90.74</v>
      </c>
      <c r="S2805" t="str">
        <f t="shared" si="262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260"/>
        <v>41911.161921296298</v>
      </c>
      <c r="K2806">
        <v>1409395990</v>
      </c>
      <c r="L2806" s="9">
        <f t="shared" si="261"/>
        <v>41881.161921296298</v>
      </c>
      <c r="M2806" t="b">
        <v>0</v>
      </c>
      <c r="N2806">
        <v>23</v>
      </c>
      <c r="O2806" t="b">
        <v>1</v>
      </c>
      <c r="P2806" t="s">
        <v>8271</v>
      </c>
      <c r="Q2806">
        <f t="shared" si="258"/>
        <v>115</v>
      </c>
      <c r="R2806">
        <f t="shared" si="259"/>
        <v>50</v>
      </c>
      <c r="S2806" t="str">
        <f t="shared" si="262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260"/>
        <v>42238.213807870372</v>
      </c>
      <c r="K2807">
        <v>1438085273</v>
      </c>
      <c r="L2807" s="9">
        <f t="shared" si="261"/>
        <v>42213.213807870372</v>
      </c>
      <c r="M2807" t="b">
        <v>0</v>
      </c>
      <c r="N2807">
        <v>18</v>
      </c>
      <c r="O2807" t="b">
        <v>1</v>
      </c>
      <c r="P2807" t="s">
        <v>8271</v>
      </c>
      <c r="Q2807">
        <f t="shared" si="258"/>
        <v>110</v>
      </c>
      <c r="R2807">
        <f t="shared" si="259"/>
        <v>24.44</v>
      </c>
      <c r="S2807" t="str">
        <f t="shared" si="262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260"/>
        <v>42221.166666666664</v>
      </c>
      <c r="K2808">
        <v>1435645490</v>
      </c>
      <c r="L2808" s="9">
        <f t="shared" si="261"/>
        <v>42184.975578703707</v>
      </c>
      <c r="M2808" t="b">
        <v>0</v>
      </c>
      <c r="N2808">
        <v>76</v>
      </c>
      <c r="O2808" t="b">
        <v>1</v>
      </c>
      <c r="P2808" t="s">
        <v>8271</v>
      </c>
      <c r="Q2808">
        <f t="shared" si="258"/>
        <v>112</v>
      </c>
      <c r="R2808">
        <f t="shared" si="259"/>
        <v>44.25</v>
      </c>
      <c r="S2808" t="str">
        <f t="shared" si="262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260"/>
        <v>42184.581458333334</v>
      </c>
      <c r="K2809">
        <v>1433019438</v>
      </c>
      <c r="L2809" s="9">
        <f t="shared" si="261"/>
        <v>42154.581458333334</v>
      </c>
      <c r="M2809" t="b">
        <v>0</v>
      </c>
      <c r="N2809">
        <v>93</v>
      </c>
      <c r="O2809" t="b">
        <v>1</v>
      </c>
      <c r="P2809" t="s">
        <v>8271</v>
      </c>
      <c r="Q2809">
        <f t="shared" si="258"/>
        <v>126</v>
      </c>
      <c r="R2809">
        <f t="shared" si="259"/>
        <v>67.739999999999995</v>
      </c>
      <c r="S2809" t="str">
        <f t="shared" si="262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260"/>
        <v>42238.554803240746</v>
      </c>
      <c r="K2810">
        <v>1437682735</v>
      </c>
      <c r="L2810" s="9">
        <f t="shared" si="261"/>
        <v>42208.554803240746</v>
      </c>
      <c r="M2810" t="b">
        <v>0</v>
      </c>
      <c r="N2810">
        <v>69</v>
      </c>
      <c r="O2810" t="b">
        <v>1</v>
      </c>
      <c r="P2810" t="s">
        <v>8271</v>
      </c>
      <c r="Q2810">
        <f t="shared" si="258"/>
        <v>100</v>
      </c>
      <c r="R2810">
        <f t="shared" si="259"/>
        <v>65.38</v>
      </c>
      <c r="S2810" t="str">
        <f t="shared" si="262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260"/>
        <v>42459.318749999999</v>
      </c>
      <c r="K2811">
        <v>1458647725</v>
      </c>
      <c r="L2811" s="9">
        <f t="shared" si="261"/>
        <v>42451.205150462971</v>
      </c>
      <c r="M2811" t="b">
        <v>0</v>
      </c>
      <c r="N2811">
        <v>21</v>
      </c>
      <c r="O2811" t="b">
        <v>1</v>
      </c>
      <c r="P2811" t="s">
        <v>8271</v>
      </c>
      <c r="Q2811">
        <f t="shared" si="258"/>
        <v>102</v>
      </c>
      <c r="R2811">
        <f t="shared" si="259"/>
        <v>121.9</v>
      </c>
      <c r="S2811" t="str">
        <f t="shared" si="262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260"/>
        <v>41790.874305555561</v>
      </c>
      <c r="K2812">
        <v>1398828064</v>
      </c>
      <c r="L2812" s="9">
        <f t="shared" si="261"/>
        <v>41758.847962962966</v>
      </c>
      <c r="M2812" t="b">
        <v>0</v>
      </c>
      <c r="N2812">
        <v>57</v>
      </c>
      <c r="O2812" t="b">
        <v>1</v>
      </c>
      <c r="P2812" t="s">
        <v>8271</v>
      </c>
      <c r="Q2812">
        <f t="shared" si="258"/>
        <v>108</v>
      </c>
      <c r="R2812">
        <f t="shared" si="259"/>
        <v>47.46</v>
      </c>
      <c r="S2812" t="str">
        <f t="shared" si="262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260"/>
        <v>42058.20489583334</v>
      </c>
      <c r="K2813">
        <v>1422100503</v>
      </c>
      <c r="L2813" s="9">
        <f t="shared" si="261"/>
        <v>42028.20489583334</v>
      </c>
      <c r="M2813" t="b">
        <v>0</v>
      </c>
      <c r="N2813">
        <v>108</v>
      </c>
      <c r="O2813" t="b">
        <v>1</v>
      </c>
      <c r="P2813" t="s">
        <v>8271</v>
      </c>
      <c r="Q2813">
        <f t="shared" si="258"/>
        <v>100</v>
      </c>
      <c r="R2813">
        <f t="shared" si="259"/>
        <v>92.84</v>
      </c>
      <c r="S2813" t="str">
        <f t="shared" si="262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260"/>
        <v>42099.875000000007</v>
      </c>
      <c r="K2814">
        <v>1424368298</v>
      </c>
      <c r="L2814" s="9">
        <f t="shared" si="261"/>
        <v>42054.452523148146</v>
      </c>
      <c r="M2814" t="b">
        <v>0</v>
      </c>
      <c r="N2814">
        <v>83</v>
      </c>
      <c r="O2814" t="b">
        <v>1</v>
      </c>
      <c r="P2814" t="s">
        <v>8271</v>
      </c>
      <c r="Q2814">
        <f t="shared" si="258"/>
        <v>113</v>
      </c>
      <c r="R2814">
        <f t="shared" si="259"/>
        <v>68.25</v>
      </c>
      <c r="S2814" t="str">
        <f t="shared" si="262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260"/>
        <v>42718.450937499998</v>
      </c>
      <c r="K2815">
        <v>1479577761</v>
      </c>
      <c r="L2815" s="9">
        <f t="shared" si="261"/>
        <v>42693.450937499998</v>
      </c>
      <c r="M2815" t="b">
        <v>0</v>
      </c>
      <c r="N2815">
        <v>96</v>
      </c>
      <c r="O2815" t="b">
        <v>1</v>
      </c>
      <c r="P2815" t="s">
        <v>8271</v>
      </c>
      <c r="Q2815">
        <f t="shared" si="258"/>
        <v>128</v>
      </c>
      <c r="R2815">
        <f t="shared" si="259"/>
        <v>37.21</v>
      </c>
      <c r="S2815" t="str">
        <f t="shared" si="262"/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260"/>
        <v>42133.107812499999</v>
      </c>
      <c r="K2816">
        <v>1428572115</v>
      </c>
      <c r="L2816" s="9">
        <f t="shared" si="261"/>
        <v>42103.107812499999</v>
      </c>
      <c r="M2816" t="b">
        <v>0</v>
      </c>
      <c r="N2816">
        <v>64</v>
      </c>
      <c r="O2816" t="b">
        <v>1</v>
      </c>
      <c r="P2816" t="s">
        <v>8271</v>
      </c>
      <c r="Q2816">
        <f t="shared" si="258"/>
        <v>108</v>
      </c>
      <c r="R2816">
        <f t="shared" si="259"/>
        <v>25.25</v>
      </c>
      <c r="S2816" t="str">
        <f t="shared" si="262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260"/>
        <v>42589.48505787037</v>
      </c>
      <c r="K2817">
        <v>1468003109</v>
      </c>
      <c r="L2817" s="9">
        <f t="shared" si="261"/>
        <v>42559.48505787037</v>
      </c>
      <c r="M2817" t="b">
        <v>0</v>
      </c>
      <c r="N2817">
        <v>14</v>
      </c>
      <c r="O2817" t="b">
        <v>1</v>
      </c>
      <c r="P2817" t="s">
        <v>8271</v>
      </c>
      <c r="Q2817">
        <f t="shared" si="258"/>
        <v>242</v>
      </c>
      <c r="R2817">
        <f t="shared" si="259"/>
        <v>43.21</v>
      </c>
      <c r="S2817" t="str">
        <f t="shared" si="262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260"/>
        <v>42218.375000000007</v>
      </c>
      <c r="K2818">
        <v>1435921992</v>
      </c>
      <c r="L2818" s="9">
        <f t="shared" si="261"/>
        <v>42188.175833333335</v>
      </c>
      <c r="M2818" t="b">
        <v>0</v>
      </c>
      <c r="N2818">
        <v>169</v>
      </c>
      <c r="O2818" t="b">
        <v>1</v>
      </c>
      <c r="P2818" t="s">
        <v>8271</v>
      </c>
      <c r="Q2818">
        <f t="shared" ref="Q2818:Q2881" si="264">ROUND((E2818/D2818*100),0)</f>
        <v>142</v>
      </c>
      <c r="R2818">
        <f t="shared" ref="R2818:R2881" si="265">ROUND(E2818/N2818,2)</f>
        <v>25.13</v>
      </c>
      <c r="S2818" t="str">
        <f t="shared" si="262"/>
        <v>theater</v>
      </c>
      <c r="T2818" t="str">
        <f t="shared" si="263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266">(((I2819/60)/60)/24)+DATE(1970,1,1)+(-7/24)</f>
        <v>42063.343310185192</v>
      </c>
      <c r="K2819">
        <v>1421680462</v>
      </c>
      <c r="L2819" s="9">
        <f t="shared" ref="L2819:L2882" si="267">(((K2819/60)/60)/24)+DATE(1970,1,1)+(-7/24)</f>
        <v>42023.343310185192</v>
      </c>
      <c r="M2819" t="b">
        <v>0</v>
      </c>
      <c r="N2819">
        <v>33</v>
      </c>
      <c r="O2819" t="b">
        <v>1</v>
      </c>
      <c r="P2819" t="s">
        <v>8271</v>
      </c>
      <c r="Q2819">
        <f t="shared" si="264"/>
        <v>130</v>
      </c>
      <c r="R2819">
        <f t="shared" si="265"/>
        <v>23.64</v>
      </c>
      <c r="S2819" t="str">
        <f t="shared" ref="S2819:S2882" si="268">LEFT(P2819,SEARCH("/",P2819,1)-1)</f>
        <v>theater</v>
      </c>
      <c r="T2819" t="str">
        <f t="shared" ref="T2819:T2882" si="269">RIGHT(P2819,LEN(P2819)-SEARCH("/",P2819,1))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266"/>
        <v>42270.306550925925</v>
      </c>
      <c r="K2820">
        <v>1441290086</v>
      </c>
      <c r="L2820" s="9">
        <f t="shared" si="267"/>
        <v>42250.306550925925</v>
      </c>
      <c r="M2820" t="b">
        <v>0</v>
      </c>
      <c r="N2820">
        <v>102</v>
      </c>
      <c r="O2820" t="b">
        <v>1</v>
      </c>
      <c r="P2820" t="s">
        <v>8271</v>
      </c>
      <c r="Q2820">
        <f t="shared" si="264"/>
        <v>106</v>
      </c>
      <c r="R2820">
        <f t="shared" si="265"/>
        <v>103.95</v>
      </c>
      <c r="S2820" t="str">
        <f t="shared" si="268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266"/>
        <v>42169.233900462968</v>
      </c>
      <c r="K2821">
        <v>1431693409</v>
      </c>
      <c r="L2821" s="9">
        <f t="shared" si="267"/>
        <v>42139.233900462968</v>
      </c>
      <c r="M2821" t="b">
        <v>0</v>
      </c>
      <c r="N2821">
        <v>104</v>
      </c>
      <c r="O2821" t="b">
        <v>1</v>
      </c>
      <c r="P2821" t="s">
        <v>8271</v>
      </c>
      <c r="Q2821">
        <f t="shared" si="264"/>
        <v>105</v>
      </c>
      <c r="R2821">
        <f t="shared" si="265"/>
        <v>50.38</v>
      </c>
      <c r="S2821" t="str">
        <f t="shared" si="268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266"/>
        <v>42425.708333333336</v>
      </c>
      <c r="K2822">
        <v>1454337589</v>
      </c>
      <c r="L2822" s="9">
        <f t="shared" si="267"/>
        <v>42401.319317129637</v>
      </c>
      <c r="M2822" t="b">
        <v>0</v>
      </c>
      <c r="N2822">
        <v>20</v>
      </c>
      <c r="O2822" t="b">
        <v>1</v>
      </c>
      <c r="P2822" t="s">
        <v>8271</v>
      </c>
      <c r="Q2822">
        <f t="shared" si="264"/>
        <v>136</v>
      </c>
      <c r="R2822">
        <f t="shared" si="265"/>
        <v>13.6</v>
      </c>
      <c r="S2822" t="str">
        <f t="shared" si="268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266"/>
        <v>41905.631192129636</v>
      </c>
      <c r="K2823">
        <v>1408918135</v>
      </c>
      <c r="L2823" s="9">
        <f t="shared" si="267"/>
        <v>41875.631192129636</v>
      </c>
      <c r="M2823" t="b">
        <v>0</v>
      </c>
      <c r="N2823">
        <v>35</v>
      </c>
      <c r="O2823" t="b">
        <v>1</v>
      </c>
      <c r="P2823" t="s">
        <v>8271</v>
      </c>
      <c r="Q2823">
        <f t="shared" si="264"/>
        <v>100</v>
      </c>
      <c r="R2823">
        <f t="shared" si="265"/>
        <v>28.57</v>
      </c>
      <c r="S2823" t="str">
        <f t="shared" si="268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266"/>
        <v>42090.35060185186</v>
      </c>
      <c r="K2824">
        <v>1424881492</v>
      </c>
      <c r="L2824" s="9">
        <f t="shared" si="267"/>
        <v>42060.392268518517</v>
      </c>
      <c r="M2824" t="b">
        <v>0</v>
      </c>
      <c r="N2824">
        <v>94</v>
      </c>
      <c r="O2824" t="b">
        <v>1</v>
      </c>
      <c r="P2824" t="s">
        <v>8271</v>
      </c>
      <c r="Q2824">
        <f t="shared" si="264"/>
        <v>100</v>
      </c>
      <c r="R2824">
        <f t="shared" si="265"/>
        <v>63.83</v>
      </c>
      <c r="S2824" t="str">
        <f t="shared" si="268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266"/>
        <v>42094.665972222225</v>
      </c>
      <c r="K2825">
        <v>1425428206</v>
      </c>
      <c r="L2825" s="9">
        <f t="shared" si="267"/>
        <v>42066.719976851855</v>
      </c>
      <c r="M2825" t="b">
        <v>0</v>
      </c>
      <c r="N2825">
        <v>14</v>
      </c>
      <c r="O2825" t="b">
        <v>1</v>
      </c>
      <c r="P2825" t="s">
        <v>8271</v>
      </c>
      <c r="Q2825">
        <f t="shared" si="264"/>
        <v>124</v>
      </c>
      <c r="R2825">
        <f t="shared" si="265"/>
        <v>8.86</v>
      </c>
      <c r="S2825" t="str">
        <f t="shared" si="268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266"/>
        <v>42167.779861111114</v>
      </c>
      <c r="K2826">
        <v>1431412196</v>
      </c>
      <c r="L2826" s="9">
        <f t="shared" si="267"/>
        <v>42135.979120370372</v>
      </c>
      <c r="M2826" t="b">
        <v>0</v>
      </c>
      <c r="N2826">
        <v>15</v>
      </c>
      <c r="O2826" t="b">
        <v>1</v>
      </c>
      <c r="P2826" t="s">
        <v>8271</v>
      </c>
      <c r="Q2826">
        <f t="shared" si="264"/>
        <v>117</v>
      </c>
      <c r="R2826">
        <f t="shared" si="265"/>
        <v>50.67</v>
      </c>
      <c r="S2826" t="str">
        <f t="shared" si="268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266"/>
        <v>42342.500995370377</v>
      </c>
      <c r="K2827">
        <v>1446663686</v>
      </c>
      <c r="L2827" s="9">
        <f t="shared" si="267"/>
        <v>42312.500995370377</v>
      </c>
      <c r="M2827" t="b">
        <v>0</v>
      </c>
      <c r="N2827">
        <v>51</v>
      </c>
      <c r="O2827" t="b">
        <v>1</v>
      </c>
      <c r="P2827" t="s">
        <v>8271</v>
      </c>
      <c r="Q2827">
        <f t="shared" si="264"/>
        <v>103</v>
      </c>
      <c r="R2827">
        <f t="shared" si="265"/>
        <v>60.78</v>
      </c>
      <c r="S2827" t="str">
        <f t="shared" si="268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266"/>
        <v>42195.000000000007</v>
      </c>
      <c r="K2828">
        <v>1434415812</v>
      </c>
      <c r="L2828" s="9">
        <f t="shared" si="267"/>
        <v>42170.743194444447</v>
      </c>
      <c r="M2828" t="b">
        <v>0</v>
      </c>
      <c r="N2828">
        <v>19</v>
      </c>
      <c r="O2828" t="b">
        <v>1</v>
      </c>
      <c r="P2828" t="s">
        <v>8271</v>
      </c>
      <c r="Q2828">
        <f t="shared" si="264"/>
        <v>108</v>
      </c>
      <c r="R2828">
        <f t="shared" si="265"/>
        <v>113.42</v>
      </c>
      <c r="S2828" t="str">
        <f t="shared" si="268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266"/>
        <v>42524.395833333336</v>
      </c>
      <c r="K2829">
        <v>1462379066</v>
      </c>
      <c r="L2829" s="9">
        <f t="shared" si="267"/>
        <v>42494.391967592594</v>
      </c>
      <c r="M2829" t="b">
        <v>0</v>
      </c>
      <c r="N2829">
        <v>23</v>
      </c>
      <c r="O2829" t="b">
        <v>1</v>
      </c>
      <c r="P2829" t="s">
        <v>8271</v>
      </c>
      <c r="Q2829">
        <f t="shared" si="264"/>
        <v>120</v>
      </c>
      <c r="R2829">
        <f t="shared" si="265"/>
        <v>104.57</v>
      </c>
      <c r="S2829" t="str">
        <f t="shared" si="268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266"/>
        <v>42279.666666666664</v>
      </c>
      <c r="K2830">
        <v>1441606869</v>
      </c>
      <c r="L2830" s="9">
        <f t="shared" si="267"/>
        <v>42253.973020833335</v>
      </c>
      <c r="M2830" t="b">
        <v>0</v>
      </c>
      <c r="N2830">
        <v>97</v>
      </c>
      <c r="O2830" t="b">
        <v>1</v>
      </c>
      <c r="P2830" t="s">
        <v>8271</v>
      </c>
      <c r="Q2830">
        <f t="shared" si="264"/>
        <v>100</v>
      </c>
      <c r="R2830">
        <f t="shared" si="265"/>
        <v>98.31</v>
      </c>
      <c r="S2830" t="str">
        <f t="shared" si="268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266"/>
        <v>42523.142569444448</v>
      </c>
      <c r="K2831">
        <v>1462443918</v>
      </c>
      <c r="L2831" s="9">
        <f t="shared" si="267"/>
        <v>42495.142569444448</v>
      </c>
      <c r="M2831" t="b">
        <v>0</v>
      </c>
      <c r="N2831">
        <v>76</v>
      </c>
      <c r="O2831" t="b">
        <v>1</v>
      </c>
      <c r="P2831" t="s">
        <v>8271</v>
      </c>
      <c r="Q2831">
        <f t="shared" si="264"/>
        <v>107</v>
      </c>
      <c r="R2831">
        <f t="shared" si="265"/>
        <v>35.04</v>
      </c>
      <c r="S2831" t="str">
        <f t="shared" si="268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266"/>
        <v>41770.874305555561</v>
      </c>
      <c r="K2832">
        <v>1398802148</v>
      </c>
      <c r="L2832" s="9">
        <f t="shared" si="267"/>
        <v>41758.548009259262</v>
      </c>
      <c r="M2832" t="b">
        <v>0</v>
      </c>
      <c r="N2832">
        <v>11</v>
      </c>
      <c r="O2832" t="b">
        <v>1</v>
      </c>
      <c r="P2832" t="s">
        <v>8271</v>
      </c>
      <c r="Q2832">
        <f t="shared" si="264"/>
        <v>100</v>
      </c>
      <c r="R2832">
        <f t="shared" si="265"/>
        <v>272.73</v>
      </c>
      <c r="S2832" t="str">
        <f t="shared" si="268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266"/>
        <v>42201.533217592594</v>
      </c>
      <c r="K2833">
        <v>1434484070</v>
      </c>
      <c r="L2833" s="9">
        <f t="shared" si="267"/>
        <v>42171.533217592594</v>
      </c>
      <c r="M2833" t="b">
        <v>0</v>
      </c>
      <c r="N2833">
        <v>52</v>
      </c>
      <c r="O2833" t="b">
        <v>1</v>
      </c>
      <c r="P2833" t="s">
        <v>8271</v>
      </c>
      <c r="Q2833">
        <f t="shared" si="264"/>
        <v>111</v>
      </c>
      <c r="R2833">
        <f t="shared" si="265"/>
        <v>63.85</v>
      </c>
      <c r="S2833" t="str">
        <f t="shared" si="268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266"/>
        <v>41966.625000000007</v>
      </c>
      <c r="K2834">
        <v>1414342894</v>
      </c>
      <c r="L2834" s="9">
        <f t="shared" si="267"/>
        <v>41938.417754629634</v>
      </c>
      <c r="M2834" t="b">
        <v>0</v>
      </c>
      <c r="N2834">
        <v>95</v>
      </c>
      <c r="O2834" t="b">
        <v>1</v>
      </c>
      <c r="P2834" t="s">
        <v>8271</v>
      </c>
      <c r="Q2834">
        <f t="shared" si="264"/>
        <v>115</v>
      </c>
      <c r="R2834">
        <f t="shared" si="265"/>
        <v>30.19</v>
      </c>
      <c r="S2834" t="str">
        <f t="shared" si="268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266"/>
        <v>42287.791666666664</v>
      </c>
      <c r="K2835">
        <v>1442804633</v>
      </c>
      <c r="L2835" s="9">
        <f t="shared" si="267"/>
        <v>42267.836030092592</v>
      </c>
      <c r="M2835" t="b">
        <v>0</v>
      </c>
      <c r="N2835">
        <v>35</v>
      </c>
      <c r="O2835" t="b">
        <v>1</v>
      </c>
      <c r="P2835" t="s">
        <v>8271</v>
      </c>
      <c r="Q2835">
        <f t="shared" si="264"/>
        <v>108</v>
      </c>
      <c r="R2835">
        <f t="shared" si="265"/>
        <v>83.51</v>
      </c>
      <c r="S2835" t="str">
        <f t="shared" si="268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266"/>
        <v>42034.668171296296</v>
      </c>
      <c r="K2836">
        <v>1421362930</v>
      </c>
      <c r="L2836" s="9">
        <f t="shared" si="267"/>
        <v>42019.668171296296</v>
      </c>
      <c r="M2836" t="b">
        <v>0</v>
      </c>
      <c r="N2836">
        <v>21</v>
      </c>
      <c r="O2836" t="b">
        <v>1</v>
      </c>
      <c r="P2836" t="s">
        <v>8271</v>
      </c>
      <c r="Q2836">
        <f t="shared" si="264"/>
        <v>170</v>
      </c>
      <c r="R2836">
        <f t="shared" si="265"/>
        <v>64.760000000000005</v>
      </c>
      <c r="S2836" t="str">
        <f t="shared" si="268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266"/>
        <v>42342.708333333336</v>
      </c>
      <c r="K2837">
        <v>1446742417</v>
      </c>
      <c r="L2837" s="9">
        <f t="shared" si="267"/>
        <v>42313.412233796298</v>
      </c>
      <c r="M2837" t="b">
        <v>0</v>
      </c>
      <c r="N2837">
        <v>93</v>
      </c>
      <c r="O2837" t="b">
        <v>1</v>
      </c>
      <c r="P2837" t="s">
        <v>8271</v>
      </c>
      <c r="Q2837">
        <f t="shared" si="264"/>
        <v>187</v>
      </c>
      <c r="R2837">
        <f t="shared" si="265"/>
        <v>20.12</v>
      </c>
      <c r="S2837" t="str">
        <f t="shared" si="268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266"/>
        <v>42783.915972222225</v>
      </c>
      <c r="K2838">
        <v>1484115418</v>
      </c>
      <c r="L2838" s="9">
        <f t="shared" si="267"/>
        <v>42745.970115740747</v>
      </c>
      <c r="M2838" t="b">
        <v>0</v>
      </c>
      <c r="N2838">
        <v>11</v>
      </c>
      <c r="O2838" t="b">
        <v>1</v>
      </c>
      <c r="P2838" t="s">
        <v>8271</v>
      </c>
      <c r="Q2838">
        <f t="shared" si="264"/>
        <v>108</v>
      </c>
      <c r="R2838">
        <f t="shared" si="265"/>
        <v>44.09</v>
      </c>
      <c r="S2838" t="str">
        <f t="shared" si="268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266"/>
        <v>42347.658379629633</v>
      </c>
      <c r="K2839">
        <v>1446241684</v>
      </c>
      <c r="L2839" s="9">
        <f t="shared" si="267"/>
        <v>42307.616712962968</v>
      </c>
      <c r="M2839" t="b">
        <v>0</v>
      </c>
      <c r="N2839">
        <v>21</v>
      </c>
      <c r="O2839" t="b">
        <v>1</v>
      </c>
      <c r="P2839" t="s">
        <v>8271</v>
      </c>
      <c r="Q2839">
        <f t="shared" si="264"/>
        <v>100</v>
      </c>
      <c r="R2839">
        <f t="shared" si="265"/>
        <v>40.479999999999997</v>
      </c>
      <c r="S2839" t="str">
        <f t="shared" si="268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266"/>
        <v>41864.625</v>
      </c>
      <c r="K2840">
        <v>1406039696</v>
      </c>
      <c r="L2840" s="9">
        <f t="shared" si="267"/>
        <v>41842.315925925926</v>
      </c>
      <c r="M2840" t="b">
        <v>0</v>
      </c>
      <c r="N2840">
        <v>54</v>
      </c>
      <c r="O2840" t="b">
        <v>1</v>
      </c>
      <c r="P2840" t="s">
        <v>8271</v>
      </c>
      <c r="Q2840">
        <f t="shared" si="264"/>
        <v>120</v>
      </c>
      <c r="R2840">
        <f t="shared" si="265"/>
        <v>44.54</v>
      </c>
      <c r="S2840" t="str">
        <f t="shared" si="268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266"/>
        <v>41875.915972222225</v>
      </c>
      <c r="K2841">
        <v>1406958354</v>
      </c>
      <c r="L2841" s="9">
        <f t="shared" si="267"/>
        <v>41852.948541666665</v>
      </c>
      <c r="M2841" t="b">
        <v>0</v>
      </c>
      <c r="N2841">
        <v>31</v>
      </c>
      <c r="O2841" t="b">
        <v>1</v>
      </c>
      <c r="P2841" t="s">
        <v>8271</v>
      </c>
      <c r="Q2841">
        <f t="shared" si="264"/>
        <v>111</v>
      </c>
      <c r="R2841">
        <f t="shared" si="265"/>
        <v>125.81</v>
      </c>
      <c r="S2841" t="str">
        <f t="shared" si="268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266"/>
        <v>42081.416666666664</v>
      </c>
      <c r="K2842">
        <v>1424825479</v>
      </c>
      <c r="L2842" s="9">
        <f t="shared" si="267"/>
        <v>42059.743969907409</v>
      </c>
      <c r="M2842" t="b">
        <v>0</v>
      </c>
      <c r="N2842">
        <v>132</v>
      </c>
      <c r="O2842" t="b">
        <v>1</v>
      </c>
      <c r="P2842" t="s">
        <v>8271</v>
      </c>
      <c r="Q2842">
        <f t="shared" si="264"/>
        <v>104</v>
      </c>
      <c r="R2842">
        <f t="shared" si="265"/>
        <v>19.7</v>
      </c>
      <c r="S2842" t="str">
        <f t="shared" si="268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266"/>
        <v>42351.489548611113</v>
      </c>
      <c r="K2843">
        <v>1444844697</v>
      </c>
      <c r="L2843" s="9">
        <f t="shared" si="267"/>
        <v>42291.447881944441</v>
      </c>
      <c r="M2843" t="b">
        <v>0</v>
      </c>
      <c r="N2843">
        <v>1</v>
      </c>
      <c r="O2843" t="b">
        <v>0</v>
      </c>
      <c r="P2843" t="s">
        <v>8271</v>
      </c>
      <c r="Q2843">
        <f t="shared" si="264"/>
        <v>1</v>
      </c>
      <c r="R2843">
        <f t="shared" si="265"/>
        <v>10</v>
      </c>
      <c r="S2843" t="str">
        <f t="shared" si="268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266"/>
        <v>41811.166666666672</v>
      </c>
      <c r="K2844">
        <v>1401058295</v>
      </c>
      <c r="L2844" s="9">
        <f t="shared" si="267"/>
        <v>41784.660821759258</v>
      </c>
      <c r="M2844" t="b">
        <v>0</v>
      </c>
      <c r="N2844">
        <v>0</v>
      </c>
      <c r="O2844" t="b">
        <v>0</v>
      </c>
      <c r="P2844" t="s">
        <v>8271</v>
      </c>
      <c r="Q2844">
        <f t="shared" si="264"/>
        <v>0</v>
      </c>
      <c r="R2844" t="e">
        <f t="shared" si="265"/>
        <v>#DIV/0!</v>
      </c>
      <c r="S2844" t="str">
        <f t="shared" si="268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266"/>
        <v>42533.875000000007</v>
      </c>
      <c r="K2845">
        <v>1462210950</v>
      </c>
      <c r="L2845" s="9">
        <f t="shared" si="267"/>
        <v>42492.446180555555</v>
      </c>
      <c r="M2845" t="b">
        <v>0</v>
      </c>
      <c r="N2845">
        <v>0</v>
      </c>
      <c r="O2845" t="b">
        <v>0</v>
      </c>
      <c r="P2845" t="s">
        <v>8271</v>
      </c>
      <c r="Q2845">
        <f t="shared" si="264"/>
        <v>0</v>
      </c>
      <c r="R2845" t="e">
        <f t="shared" si="265"/>
        <v>#DIV/0!</v>
      </c>
      <c r="S2845" t="str">
        <f t="shared" si="268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266"/>
        <v>42739.25439814815</v>
      </c>
      <c r="K2846">
        <v>1480943180</v>
      </c>
      <c r="L2846" s="9">
        <f t="shared" si="267"/>
        <v>42709.25439814815</v>
      </c>
      <c r="M2846" t="b">
        <v>0</v>
      </c>
      <c r="N2846">
        <v>1</v>
      </c>
      <c r="O2846" t="b">
        <v>0</v>
      </c>
      <c r="P2846" t="s">
        <v>8271</v>
      </c>
      <c r="Q2846">
        <f t="shared" si="264"/>
        <v>5</v>
      </c>
      <c r="R2846">
        <f t="shared" si="265"/>
        <v>30</v>
      </c>
      <c r="S2846" t="str">
        <f t="shared" si="268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266"/>
        <v>42162.724918981483</v>
      </c>
      <c r="K2847">
        <v>1428539033</v>
      </c>
      <c r="L2847" s="9">
        <f t="shared" si="267"/>
        <v>42102.724918981483</v>
      </c>
      <c r="M2847" t="b">
        <v>0</v>
      </c>
      <c r="N2847">
        <v>39</v>
      </c>
      <c r="O2847" t="b">
        <v>0</v>
      </c>
      <c r="P2847" t="s">
        <v>8271</v>
      </c>
      <c r="Q2847">
        <f t="shared" si="264"/>
        <v>32</v>
      </c>
      <c r="R2847">
        <f t="shared" si="265"/>
        <v>60.67</v>
      </c>
      <c r="S2847" t="str">
        <f t="shared" si="268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266"/>
        <v>42153.400393518525</v>
      </c>
      <c r="K2848">
        <v>1429029394</v>
      </c>
      <c r="L2848" s="9">
        <f t="shared" si="267"/>
        <v>42108.400393518525</v>
      </c>
      <c r="M2848" t="b">
        <v>0</v>
      </c>
      <c r="N2848">
        <v>0</v>
      </c>
      <c r="O2848" t="b">
        <v>0</v>
      </c>
      <c r="P2848" t="s">
        <v>8271</v>
      </c>
      <c r="Q2848">
        <f t="shared" si="264"/>
        <v>0</v>
      </c>
      <c r="R2848" t="e">
        <f t="shared" si="265"/>
        <v>#DIV/0!</v>
      </c>
      <c r="S2848" t="str">
        <f t="shared" si="268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266"/>
        <v>42513.514641203707</v>
      </c>
      <c r="K2849">
        <v>1458847265</v>
      </c>
      <c r="L2849" s="9">
        <f t="shared" si="267"/>
        <v>42453.514641203707</v>
      </c>
      <c r="M2849" t="b">
        <v>0</v>
      </c>
      <c r="N2849">
        <v>0</v>
      </c>
      <c r="O2849" t="b">
        <v>0</v>
      </c>
      <c r="P2849" t="s">
        <v>8271</v>
      </c>
      <c r="Q2849">
        <f t="shared" si="264"/>
        <v>0</v>
      </c>
      <c r="R2849" t="e">
        <f t="shared" si="265"/>
        <v>#DIV/0!</v>
      </c>
      <c r="S2849" t="str">
        <f t="shared" si="268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266"/>
        <v>42153.357164351859</v>
      </c>
      <c r="K2850">
        <v>1430321659</v>
      </c>
      <c r="L2850" s="9">
        <f t="shared" si="267"/>
        <v>42123.357164351859</v>
      </c>
      <c r="M2850" t="b">
        <v>0</v>
      </c>
      <c r="N2850">
        <v>3</v>
      </c>
      <c r="O2850" t="b">
        <v>0</v>
      </c>
      <c r="P2850" t="s">
        <v>8271</v>
      </c>
      <c r="Q2850">
        <f t="shared" si="264"/>
        <v>0</v>
      </c>
      <c r="R2850">
        <f t="shared" si="265"/>
        <v>23.33</v>
      </c>
      <c r="S2850" t="str">
        <f t="shared" si="268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266"/>
        <v>42483.13657407408</v>
      </c>
      <c r="K2851">
        <v>1458814600</v>
      </c>
      <c r="L2851" s="9">
        <f t="shared" si="267"/>
        <v>42453.13657407408</v>
      </c>
      <c r="M2851" t="b">
        <v>0</v>
      </c>
      <c r="N2851">
        <v>1</v>
      </c>
      <c r="O2851" t="b">
        <v>0</v>
      </c>
      <c r="P2851" t="s">
        <v>8271</v>
      </c>
      <c r="Q2851">
        <f t="shared" si="264"/>
        <v>1</v>
      </c>
      <c r="R2851">
        <f t="shared" si="265"/>
        <v>5</v>
      </c>
      <c r="S2851" t="str">
        <f t="shared" si="268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266"/>
        <v>41887.715405092596</v>
      </c>
      <c r="K2852">
        <v>1407370211</v>
      </c>
      <c r="L2852" s="9">
        <f t="shared" si="267"/>
        <v>41857.715405092596</v>
      </c>
      <c r="M2852" t="b">
        <v>0</v>
      </c>
      <c r="N2852">
        <v>13</v>
      </c>
      <c r="O2852" t="b">
        <v>0</v>
      </c>
      <c r="P2852" t="s">
        <v>8271</v>
      </c>
      <c r="Q2852">
        <f t="shared" si="264"/>
        <v>4</v>
      </c>
      <c r="R2852">
        <f t="shared" si="265"/>
        <v>23.92</v>
      </c>
      <c r="S2852" t="str">
        <f t="shared" si="268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266"/>
        <v>42398.678472222229</v>
      </c>
      <c r="K2853">
        <v>1453334629</v>
      </c>
      <c r="L2853" s="9">
        <f t="shared" si="267"/>
        <v>42389.7109837963</v>
      </c>
      <c r="M2853" t="b">
        <v>0</v>
      </c>
      <c r="N2853">
        <v>0</v>
      </c>
      <c r="O2853" t="b">
        <v>0</v>
      </c>
      <c r="P2853" t="s">
        <v>8271</v>
      </c>
      <c r="Q2853">
        <f t="shared" si="264"/>
        <v>0</v>
      </c>
      <c r="R2853" t="e">
        <f t="shared" si="265"/>
        <v>#DIV/0!</v>
      </c>
      <c r="S2853" t="str">
        <f t="shared" si="268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266"/>
        <v>41810.753506944449</v>
      </c>
      <c r="K2854">
        <v>1400720703</v>
      </c>
      <c r="L2854" s="9">
        <f t="shared" si="267"/>
        <v>41780.753506944449</v>
      </c>
      <c r="M2854" t="b">
        <v>0</v>
      </c>
      <c r="N2854">
        <v>6</v>
      </c>
      <c r="O2854" t="b">
        <v>0</v>
      </c>
      <c r="P2854" t="s">
        <v>8271</v>
      </c>
      <c r="Q2854">
        <f t="shared" si="264"/>
        <v>2</v>
      </c>
      <c r="R2854">
        <f t="shared" si="265"/>
        <v>15.83</v>
      </c>
      <c r="S2854" t="str">
        <f t="shared" si="268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266"/>
        <v>41895.899270833332</v>
      </c>
      <c r="K2855">
        <v>1405485297</v>
      </c>
      <c r="L2855" s="9">
        <f t="shared" si="267"/>
        <v>41835.899270833332</v>
      </c>
      <c r="M2855" t="b">
        <v>0</v>
      </c>
      <c r="N2855">
        <v>0</v>
      </c>
      <c r="O2855" t="b">
        <v>0</v>
      </c>
      <c r="P2855" t="s">
        <v>8271</v>
      </c>
      <c r="Q2855">
        <f t="shared" si="264"/>
        <v>0</v>
      </c>
      <c r="R2855" t="e">
        <f t="shared" si="265"/>
        <v>#DIV/0!</v>
      </c>
      <c r="S2855" t="str">
        <f t="shared" si="268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266"/>
        <v>42131.424988425926</v>
      </c>
      <c r="K2856">
        <v>1429290719</v>
      </c>
      <c r="L2856" s="9">
        <f t="shared" si="267"/>
        <v>42111.424988425926</v>
      </c>
      <c r="M2856" t="b">
        <v>0</v>
      </c>
      <c r="N2856">
        <v>14</v>
      </c>
      <c r="O2856" t="b">
        <v>0</v>
      </c>
      <c r="P2856" t="s">
        <v>8271</v>
      </c>
      <c r="Q2856">
        <f t="shared" si="264"/>
        <v>42</v>
      </c>
      <c r="R2856">
        <f t="shared" si="265"/>
        <v>29.79</v>
      </c>
      <c r="S2856" t="str">
        <f t="shared" si="268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266"/>
        <v>42398.69027777778</v>
      </c>
      <c r="K2857">
        <v>1451607071</v>
      </c>
      <c r="L2857" s="9">
        <f t="shared" si="267"/>
        <v>42369.716099537043</v>
      </c>
      <c r="M2857" t="b">
        <v>0</v>
      </c>
      <c r="N2857">
        <v>5</v>
      </c>
      <c r="O2857" t="b">
        <v>0</v>
      </c>
      <c r="P2857" t="s">
        <v>8271</v>
      </c>
      <c r="Q2857">
        <f t="shared" si="264"/>
        <v>50</v>
      </c>
      <c r="R2857">
        <f t="shared" si="265"/>
        <v>60</v>
      </c>
      <c r="S2857" t="str">
        <f t="shared" si="268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266"/>
        <v>42224.606944444451</v>
      </c>
      <c r="K2858">
        <v>1433897647</v>
      </c>
      <c r="L2858" s="9">
        <f t="shared" si="267"/>
        <v>42164.745914351857</v>
      </c>
      <c r="M2858" t="b">
        <v>0</v>
      </c>
      <c r="N2858">
        <v>6</v>
      </c>
      <c r="O2858" t="b">
        <v>0</v>
      </c>
      <c r="P2858" t="s">
        <v>8271</v>
      </c>
      <c r="Q2858">
        <f t="shared" si="264"/>
        <v>5</v>
      </c>
      <c r="R2858">
        <f t="shared" si="265"/>
        <v>24.33</v>
      </c>
      <c r="S2858" t="str">
        <f t="shared" si="268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266"/>
        <v>42786.458333333336</v>
      </c>
      <c r="K2859">
        <v>1482444295</v>
      </c>
      <c r="L2859" s="9">
        <f t="shared" si="267"/>
        <v>42726.62841435185</v>
      </c>
      <c r="M2859" t="b">
        <v>0</v>
      </c>
      <c r="N2859">
        <v>15</v>
      </c>
      <c r="O2859" t="b">
        <v>0</v>
      </c>
      <c r="P2859" t="s">
        <v>8271</v>
      </c>
      <c r="Q2859">
        <f t="shared" si="264"/>
        <v>20</v>
      </c>
      <c r="R2859">
        <f t="shared" si="265"/>
        <v>500</v>
      </c>
      <c r="S2859" t="str">
        <f t="shared" si="268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266"/>
        <v>41978.186111111114</v>
      </c>
      <c r="K2860">
        <v>1415711095</v>
      </c>
      <c r="L2860" s="9">
        <f t="shared" si="267"/>
        <v>41954.25341435185</v>
      </c>
      <c r="M2860" t="b">
        <v>0</v>
      </c>
      <c r="N2860">
        <v>0</v>
      </c>
      <c r="O2860" t="b">
        <v>0</v>
      </c>
      <c r="P2860" t="s">
        <v>8271</v>
      </c>
      <c r="Q2860">
        <f t="shared" si="264"/>
        <v>0</v>
      </c>
      <c r="R2860" t="e">
        <f t="shared" si="265"/>
        <v>#DIV/0!</v>
      </c>
      <c r="S2860" t="str">
        <f t="shared" si="268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266"/>
        <v>42293.070648148154</v>
      </c>
      <c r="K2861">
        <v>1439800904</v>
      </c>
      <c r="L2861" s="9">
        <f t="shared" si="267"/>
        <v>42233.070648148154</v>
      </c>
      <c r="M2861" t="b">
        <v>0</v>
      </c>
      <c r="N2861">
        <v>1</v>
      </c>
      <c r="O2861" t="b">
        <v>0</v>
      </c>
      <c r="P2861" t="s">
        <v>8271</v>
      </c>
      <c r="Q2861">
        <f t="shared" si="264"/>
        <v>2</v>
      </c>
      <c r="R2861">
        <f t="shared" si="265"/>
        <v>35</v>
      </c>
      <c r="S2861" t="str">
        <f t="shared" si="268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266"/>
        <v>42540.508981481478</v>
      </c>
      <c r="K2862">
        <v>1461179576</v>
      </c>
      <c r="L2862" s="9">
        <f t="shared" si="267"/>
        <v>42480.508981481478</v>
      </c>
      <c r="M2862" t="b">
        <v>0</v>
      </c>
      <c r="N2862">
        <v>9</v>
      </c>
      <c r="O2862" t="b">
        <v>0</v>
      </c>
      <c r="P2862" t="s">
        <v>8271</v>
      </c>
      <c r="Q2862">
        <f t="shared" si="264"/>
        <v>7</v>
      </c>
      <c r="R2862">
        <f t="shared" si="265"/>
        <v>29.56</v>
      </c>
      <c r="S2862" t="str">
        <f t="shared" si="268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266"/>
        <v>42271.299166666671</v>
      </c>
      <c r="K2863">
        <v>1441894248</v>
      </c>
      <c r="L2863" s="9">
        <f t="shared" si="267"/>
        <v>42257.299166666671</v>
      </c>
      <c r="M2863" t="b">
        <v>0</v>
      </c>
      <c r="N2863">
        <v>3</v>
      </c>
      <c r="O2863" t="b">
        <v>0</v>
      </c>
      <c r="P2863" t="s">
        <v>8271</v>
      </c>
      <c r="Q2863">
        <f t="shared" si="264"/>
        <v>32</v>
      </c>
      <c r="R2863">
        <f t="shared" si="265"/>
        <v>26.67</v>
      </c>
      <c r="S2863" t="str">
        <f t="shared" si="268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266"/>
        <v>41814.498020833336</v>
      </c>
      <c r="K2864">
        <v>1401044229</v>
      </c>
      <c r="L2864" s="9">
        <f t="shared" si="267"/>
        <v>41784.498020833336</v>
      </c>
      <c r="M2864" t="b">
        <v>0</v>
      </c>
      <c r="N2864">
        <v>3</v>
      </c>
      <c r="O2864" t="b">
        <v>0</v>
      </c>
      <c r="P2864" t="s">
        <v>8271</v>
      </c>
      <c r="Q2864">
        <f t="shared" si="264"/>
        <v>0</v>
      </c>
      <c r="R2864">
        <f t="shared" si="265"/>
        <v>18.329999999999998</v>
      </c>
      <c r="S2864" t="str">
        <f t="shared" si="268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266"/>
        <v>41891.383368055562</v>
      </c>
      <c r="K2865">
        <v>1405095123</v>
      </c>
      <c r="L2865" s="9">
        <f t="shared" si="267"/>
        <v>41831.383368055562</v>
      </c>
      <c r="M2865" t="b">
        <v>0</v>
      </c>
      <c r="N2865">
        <v>1</v>
      </c>
      <c r="O2865" t="b">
        <v>0</v>
      </c>
      <c r="P2865" t="s">
        <v>8271</v>
      </c>
      <c r="Q2865">
        <f t="shared" si="264"/>
        <v>0</v>
      </c>
      <c r="R2865">
        <f t="shared" si="265"/>
        <v>20</v>
      </c>
      <c r="S2865" t="str">
        <f t="shared" si="268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266"/>
        <v>42202.262500000004</v>
      </c>
      <c r="K2866">
        <v>1434552207</v>
      </c>
      <c r="L2866" s="9">
        <f t="shared" si="267"/>
        <v>42172.321840277778</v>
      </c>
      <c r="M2866" t="b">
        <v>0</v>
      </c>
      <c r="N2866">
        <v>3</v>
      </c>
      <c r="O2866" t="b">
        <v>0</v>
      </c>
      <c r="P2866" t="s">
        <v>8271</v>
      </c>
      <c r="Q2866">
        <f t="shared" si="264"/>
        <v>2</v>
      </c>
      <c r="R2866">
        <f t="shared" si="265"/>
        <v>13.33</v>
      </c>
      <c r="S2866" t="str">
        <f t="shared" si="268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266"/>
        <v>42009.822442129633</v>
      </c>
      <c r="K2867">
        <v>1415328259</v>
      </c>
      <c r="L2867" s="9">
        <f t="shared" si="267"/>
        <v>41949.822442129633</v>
      </c>
      <c r="M2867" t="b">
        <v>0</v>
      </c>
      <c r="N2867">
        <v>0</v>
      </c>
      <c r="O2867" t="b">
        <v>0</v>
      </c>
      <c r="P2867" t="s">
        <v>8271</v>
      </c>
      <c r="Q2867">
        <f t="shared" si="264"/>
        <v>0</v>
      </c>
      <c r="R2867" t="e">
        <f t="shared" si="265"/>
        <v>#DIV/0!</v>
      </c>
      <c r="S2867" t="str">
        <f t="shared" si="268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266"/>
        <v>42657.625000000007</v>
      </c>
      <c r="K2868">
        <v>1473893721</v>
      </c>
      <c r="L2868" s="9">
        <f t="shared" si="267"/>
        <v>42627.663437500007</v>
      </c>
      <c r="M2868" t="b">
        <v>0</v>
      </c>
      <c r="N2868">
        <v>2</v>
      </c>
      <c r="O2868" t="b">
        <v>0</v>
      </c>
      <c r="P2868" t="s">
        <v>8271</v>
      </c>
      <c r="Q2868">
        <f t="shared" si="264"/>
        <v>1</v>
      </c>
      <c r="R2868">
        <f t="shared" si="265"/>
        <v>22.5</v>
      </c>
      <c r="S2868" t="str">
        <f t="shared" si="268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266"/>
        <v>42554.875000000007</v>
      </c>
      <c r="K2869">
        <v>1465533672</v>
      </c>
      <c r="L2869" s="9">
        <f t="shared" si="267"/>
        <v>42530.903611111113</v>
      </c>
      <c r="M2869" t="b">
        <v>0</v>
      </c>
      <c r="N2869">
        <v>10</v>
      </c>
      <c r="O2869" t="b">
        <v>0</v>
      </c>
      <c r="P2869" t="s">
        <v>8271</v>
      </c>
      <c r="Q2869">
        <f t="shared" si="264"/>
        <v>20</v>
      </c>
      <c r="R2869">
        <f t="shared" si="265"/>
        <v>50.4</v>
      </c>
      <c r="S2869" t="str">
        <f t="shared" si="268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266"/>
        <v>42648.535347222227</v>
      </c>
      <c r="K2870">
        <v>1473105054</v>
      </c>
      <c r="L2870" s="9">
        <f t="shared" si="267"/>
        <v>42618.535347222227</v>
      </c>
      <c r="M2870" t="b">
        <v>0</v>
      </c>
      <c r="N2870">
        <v>60</v>
      </c>
      <c r="O2870" t="b">
        <v>0</v>
      </c>
      <c r="P2870" t="s">
        <v>8271</v>
      </c>
      <c r="Q2870">
        <f t="shared" si="264"/>
        <v>42</v>
      </c>
      <c r="R2870">
        <f t="shared" si="265"/>
        <v>105.03</v>
      </c>
      <c r="S2870" t="str">
        <f t="shared" si="268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266"/>
        <v>42570.301863425928</v>
      </c>
      <c r="K2871">
        <v>1466345681</v>
      </c>
      <c r="L2871" s="9">
        <f t="shared" si="267"/>
        <v>42540.301863425928</v>
      </c>
      <c r="M2871" t="b">
        <v>0</v>
      </c>
      <c r="N2871">
        <v>5</v>
      </c>
      <c r="O2871" t="b">
        <v>0</v>
      </c>
      <c r="P2871" t="s">
        <v>8271</v>
      </c>
      <c r="Q2871">
        <f t="shared" si="264"/>
        <v>1</v>
      </c>
      <c r="R2871">
        <f t="shared" si="265"/>
        <v>35.4</v>
      </c>
      <c r="S2871" t="str">
        <f t="shared" si="268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266"/>
        <v>41775.897743055561</v>
      </c>
      <c r="K2872">
        <v>1397709165</v>
      </c>
      <c r="L2872" s="9">
        <f t="shared" si="267"/>
        <v>41745.897743055561</v>
      </c>
      <c r="M2872" t="b">
        <v>0</v>
      </c>
      <c r="N2872">
        <v>9</v>
      </c>
      <c r="O2872" t="b">
        <v>0</v>
      </c>
      <c r="P2872" t="s">
        <v>8271</v>
      </c>
      <c r="Q2872">
        <f t="shared" si="264"/>
        <v>15</v>
      </c>
      <c r="R2872">
        <f t="shared" si="265"/>
        <v>83.33</v>
      </c>
      <c r="S2872" t="str">
        <f t="shared" si="268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266"/>
        <v>41994.446909722225</v>
      </c>
      <c r="K2873">
        <v>1417455813</v>
      </c>
      <c r="L2873" s="9">
        <f t="shared" si="267"/>
        <v>41974.446909722225</v>
      </c>
      <c r="M2873" t="b">
        <v>0</v>
      </c>
      <c r="N2873">
        <v>13</v>
      </c>
      <c r="O2873" t="b">
        <v>0</v>
      </c>
      <c r="P2873" t="s">
        <v>8271</v>
      </c>
      <c r="Q2873">
        <f t="shared" si="264"/>
        <v>5</v>
      </c>
      <c r="R2873">
        <f t="shared" si="265"/>
        <v>35.92</v>
      </c>
      <c r="S2873" t="str">
        <f t="shared" si="268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266"/>
        <v>42174.824513888896</v>
      </c>
      <c r="K2874">
        <v>1429584438</v>
      </c>
      <c r="L2874" s="9">
        <f t="shared" si="267"/>
        <v>42114.824513888896</v>
      </c>
      <c r="M2874" t="b">
        <v>0</v>
      </c>
      <c r="N2874">
        <v>0</v>
      </c>
      <c r="O2874" t="b">
        <v>0</v>
      </c>
      <c r="P2874" t="s">
        <v>8271</v>
      </c>
      <c r="Q2874">
        <f t="shared" si="264"/>
        <v>0</v>
      </c>
      <c r="R2874" t="e">
        <f t="shared" si="265"/>
        <v>#DIV/0!</v>
      </c>
      <c r="S2874" t="str">
        <f t="shared" si="268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266"/>
        <v>42032.525821759256</v>
      </c>
      <c r="K2875">
        <v>1419881831</v>
      </c>
      <c r="L2875" s="9">
        <f t="shared" si="267"/>
        <v>42002.525821759256</v>
      </c>
      <c r="M2875" t="b">
        <v>0</v>
      </c>
      <c r="N2875">
        <v>8</v>
      </c>
      <c r="O2875" t="b">
        <v>0</v>
      </c>
      <c r="P2875" t="s">
        <v>8271</v>
      </c>
      <c r="Q2875">
        <f t="shared" si="264"/>
        <v>38</v>
      </c>
      <c r="R2875">
        <f t="shared" si="265"/>
        <v>119.13</v>
      </c>
      <c r="S2875" t="str">
        <f t="shared" si="268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266"/>
        <v>42752.553078703706</v>
      </c>
      <c r="K2876">
        <v>1482092186</v>
      </c>
      <c r="L2876" s="9">
        <f t="shared" si="267"/>
        <v>42722.553078703706</v>
      </c>
      <c r="M2876" t="b">
        <v>0</v>
      </c>
      <c r="N2876">
        <v>3</v>
      </c>
      <c r="O2876" t="b">
        <v>0</v>
      </c>
      <c r="P2876" t="s">
        <v>8271</v>
      </c>
      <c r="Q2876">
        <f t="shared" si="264"/>
        <v>5</v>
      </c>
      <c r="R2876">
        <f t="shared" si="265"/>
        <v>90.33</v>
      </c>
      <c r="S2876" t="str">
        <f t="shared" si="268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266"/>
        <v>42494.836724537039</v>
      </c>
      <c r="K2877">
        <v>1459825493</v>
      </c>
      <c r="L2877" s="9">
        <f t="shared" si="267"/>
        <v>42464.836724537039</v>
      </c>
      <c r="M2877" t="b">
        <v>0</v>
      </c>
      <c r="N2877">
        <v>3</v>
      </c>
      <c r="O2877" t="b">
        <v>0</v>
      </c>
      <c r="P2877" t="s">
        <v>8271</v>
      </c>
      <c r="Q2877">
        <f t="shared" si="264"/>
        <v>0</v>
      </c>
      <c r="R2877">
        <f t="shared" si="265"/>
        <v>2.33</v>
      </c>
      <c r="S2877" t="str">
        <f t="shared" si="268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266"/>
        <v>42201.452303240738</v>
      </c>
      <c r="K2878">
        <v>1434477079</v>
      </c>
      <c r="L2878" s="9">
        <f t="shared" si="267"/>
        <v>42171.452303240738</v>
      </c>
      <c r="M2878" t="b">
        <v>0</v>
      </c>
      <c r="N2878">
        <v>0</v>
      </c>
      <c r="O2878" t="b">
        <v>0</v>
      </c>
      <c r="P2878" t="s">
        <v>8271</v>
      </c>
      <c r="Q2878">
        <f t="shared" si="264"/>
        <v>0</v>
      </c>
      <c r="R2878" t="e">
        <f t="shared" si="265"/>
        <v>#DIV/0!</v>
      </c>
      <c r="S2878" t="str">
        <f t="shared" si="268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266"/>
        <v>42704.416666666664</v>
      </c>
      <c r="K2879">
        <v>1477781724</v>
      </c>
      <c r="L2879" s="9">
        <f t="shared" si="267"/>
        <v>42672.663472222222</v>
      </c>
      <c r="M2879" t="b">
        <v>0</v>
      </c>
      <c r="N2879">
        <v>6</v>
      </c>
      <c r="O2879" t="b">
        <v>0</v>
      </c>
      <c r="P2879" t="s">
        <v>8271</v>
      </c>
      <c r="Q2879">
        <f t="shared" si="264"/>
        <v>11</v>
      </c>
      <c r="R2879">
        <f t="shared" si="265"/>
        <v>108.33</v>
      </c>
      <c r="S2879" t="str">
        <f t="shared" si="268"/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266"/>
        <v>42188.324016203704</v>
      </c>
      <c r="K2880">
        <v>1430750795</v>
      </c>
      <c r="L2880" s="9">
        <f t="shared" si="267"/>
        <v>42128.324016203704</v>
      </c>
      <c r="M2880" t="b">
        <v>0</v>
      </c>
      <c r="N2880">
        <v>4</v>
      </c>
      <c r="O2880" t="b">
        <v>0</v>
      </c>
      <c r="P2880" t="s">
        <v>8271</v>
      </c>
      <c r="Q2880">
        <f t="shared" si="264"/>
        <v>2</v>
      </c>
      <c r="R2880">
        <f t="shared" si="265"/>
        <v>15.75</v>
      </c>
      <c r="S2880" t="str">
        <f t="shared" si="268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266"/>
        <v>42389.433576388888</v>
      </c>
      <c r="K2881">
        <v>1450718661</v>
      </c>
      <c r="L2881" s="9">
        <f t="shared" si="267"/>
        <v>42359.433576388888</v>
      </c>
      <c r="M2881" t="b">
        <v>0</v>
      </c>
      <c r="N2881">
        <v>1</v>
      </c>
      <c r="O2881" t="b">
        <v>0</v>
      </c>
      <c r="P2881" t="s">
        <v>8271</v>
      </c>
      <c r="Q2881">
        <f t="shared" si="264"/>
        <v>0</v>
      </c>
      <c r="R2881">
        <f t="shared" si="265"/>
        <v>29</v>
      </c>
      <c r="S2881" t="str">
        <f t="shared" si="268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266"/>
        <v>42236.420138888891</v>
      </c>
      <c r="K2882">
        <v>1436305452</v>
      </c>
      <c r="L2882" s="9">
        <f t="shared" si="267"/>
        <v>42192.614027777781</v>
      </c>
      <c r="M2882" t="b">
        <v>0</v>
      </c>
      <c r="N2882">
        <v>29</v>
      </c>
      <c r="O2882" t="b">
        <v>0</v>
      </c>
      <c r="P2882" t="s">
        <v>8271</v>
      </c>
      <c r="Q2882">
        <f t="shared" ref="Q2882:Q2945" si="270">ROUND((E2882/D2882*100),0)</f>
        <v>23</v>
      </c>
      <c r="R2882">
        <f t="shared" ref="R2882:R2945" si="271">ROUND(E2882/N2882,2)</f>
        <v>96.55</v>
      </c>
      <c r="S2882" t="str">
        <f t="shared" si="268"/>
        <v>theater</v>
      </c>
      <c r="T2882" t="str">
        <f t="shared" si="26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272">(((I2883/60)/60)/24)+DATE(1970,1,1)+(-7/24)</f>
        <v>41976.347638888888</v>
      </c>
      <c r="K2883">
        <v>1412432436</v>
      </c>
      <c r="L2883" s="9">
        <f t="shared" ref="L2883:L2946" si="273">(((K2883/60)/60)/24)+DATE(1970,1,1)+(-7/24)</f>
        <v>41916.305972222224</v>
      </c>
      <c r="M2883" t="b">
        <v>0</v>
      </c>
      <c r="N2883">
        <v>0</v>
      </c>
      <c r="O2883" t="b">
        <v>0</v>
      </c>
      <c r="P2883" t="s">
        <v>8271</v>
      </c>
      <c r="Q2883">
        <f t="shared" si="270"/>
        <v>0</v>
      </c>
      <c r="R2883" t="e">
        <f t="shared" si="271"/>
        <v>#DIV/0!</v>
      </c>
      <c r="S2883" t="str">
        <f t="shared" ref="S2883:S2946" si="274">LEFT(P2883,SEARCH("/",P2883,1)-1)</f>
        <v>theater</v>
      </c>
      <c r="T2883" t="str">
        <f t="shared" ref="T2883:T2946" si="275">RIGHT(P2883,LEN(P2883)-SEARCH("/",P2883,1))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272"/>
        <v>42491.304606481484</v>
      </c>
      <c r="K2884">
        <v>1459520318</v>
      </c>
      <c r="L2884" s="9">
        <f t="shared" si="273"/>
        <v>42461.304606481484</v>
      </c>
      <c r="M2884" t="b">
        <v>0</v>
      </c>
      <c r="N2884">
        <v>4</v>
      </c>
      <c r="O2884" t="b">
        <v>0</v>
      </c>
      <c r="P2884" t="s">
        <v>8271</v>
      </c>
      <c r="Q2884">
        <f t="shared" si="270"/>
        <v>34</v>
      </c>
      <c r="R2884">
        <f t="shared" si="271"/>
        <v>63</v>
      </c>
      <c r="S2884" t="str">
        <f t="shared" si="274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272"/>
        <v>42405.915972222225</v>
      </c>
      <c r="K2885">
        <v>1451684437</v>
      </c>
      <c r="L2885" s="9">
        <f t="shared" si="273"/>
        <v>42370.611539351856</v>
      </c>
      <c r="M2885" t="b">
        <v>0</v>
      </c>
      <c r="N2885">
        <v>5</v>
      </c>
      <c r="O2885" t="b">
        <v>0</v>
      </c>
      <c r="P2885" t="s">
        <v>8271</v>
      </c>
      <c r="Q2885">
        <f t="shared" si="270"/>
        <v>19</v>
      </c>
      <c r="R2885">
        <f t="shared" si="271"/>
        <v>381.6</v>
      </c>
      <c r="S2885" t="str">
        <f t="shared" si="274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272"/>
        <v>41978.435590277782</v>
      </c>
      <c r="K2886">
        <v>1415208435</v>
      </c>
      <c r="L2886" s="9">
        <f t="shared" si="273"/>
        <v>41948.435590277782</v>
      </c>
      <c r="M2886" t="b">
        <v>0</v>
      </c>
      <c r="N2886">
        <v>4</v>
      </c>
      <c r="O2886" t="b">
        <v>0</v>
      </c>
      <c r="P2886" t="s">
        <v>8271</v>
      </c>
      <c r="Q2886">
        <f t="shared" si="270"/>
        <v>0</v>
      </c>
      <c r="R2886">
        <f t="shared" si="271"/>
        <v>46.25</v>
      </c>
      <c r="S2886" t="str">
        <f t="shared" si="274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272"/>
        <v>42076.743067129632</v>
      </c>
      <c r="K2887">
        <v>1423705801</v>
      </c>
      <c r="L2887" s="9">
        <f t="shared" si="273"/>
        <v>42046.784733796296</v>
      </c>
      <c r="M2887" t="b">
        <v>0</v>
      </c>
      <c r="N2887">
        <v>5</v>
      </c>
      <c r="O2887" t="b">
        <v>0</v>
      </c>
      <c r="P2887" t="s">
        <v>8271</v>
      </c>
      <c r="Q2887">
        <f t="shared" si="270"/>
        <v>33</v>
      </c>
      <c r="R2887">
        <f t="shared" si="271"/>
        <v>26</v>
      </c>
      <c r="S2887" t="str">
        <f t="shared" si="274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272"/>
        <v>42265.874305555561</v>
      </c>
      <c r="K2888">
        <v>1442243484</v>
      </c>
      <c r="L2888" s="9">
        <f t="shared" si="273"/>
        <v>42261.341250000005</v>
      </c>
      <c r="M2888" t="b">
        <v>0</v>
      </c>
      <c r="N2888">
        <v>1</v>
      </c>
      <c r="O2888" t="b">
        <v>0</v>
      </c>
      <c r="P2888" t="s">
        <v>8271</v>
      </c>
      <c r="Q2888">
        <f t="shared" si="270"/>
        <v>5</v>
      </c>
      <c r="R2888">
        <f t="shared" si="271"/>
        <v>10</v>
      </c>
      <c r="S2888" t="str">
        <f t="shared" si="274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272"/>
        <v>42015.135694444449</v>
      </c>
      <c r="K2889">
        <v>1418379324</v>
      </c>
      <c r="L2889" s="9">
        <f t="shared" si="273"/>
        <v>41985.135694444449</v>
      </c>
      <c r="M2889" t="b">
        <v>0</v>
      </c>
      <c r="N2889">
        <v>1</v>
      </c>
      <c r="O2889" t="b">
        <v>0</v>
      </c>
      <c r="P2889" t="s">
        <v>8271</v>
      </c>
      <c r="Q2889">
        <f t="shared" si="270"/>
        <v>0</v>
      </c>
      <c r="R2889">
        <f t="shared" si="271"/>
        <v>5</v>
      </c>
      <c r="S2889" t="str">
        <f t="shared" si="274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272"/>
        <v>41929.915972222225</v>
      </c>
      <c r="K2890">
        <v>1412945440</v>
      </c>
      <c r="L2890" s="9">
        <f t="shared" si="273"/>
        <v>41922.243518518524</v>
      </c>
      <c r="M2890" t="b">
        <v>0</v>
      </c>
      <c r="N2890">
        <v>0</v>
      </c>
      <c r="O2890" t="b">
        <v>0</v>
      </c>
      <c r="P2890" t="s">
        <v>8271</v>
      </c>
      <c r="Q2890">
        <f t="shared" si="270"/>
        <v>0</v>
      </c>
      <c r="R2890" t="e">
        <f t="shared" si="271"/>
        <v>#DIV/0!</v>
      </c>
      <c r="S2890" t="str">
        <f t="shared" si="274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272"/>
        <v>41880.571585648147</v>
      </c>
      <c r="K2891">
        <v>1406752985</v>
      </c>
      <c r="L2891" s="9">
        <f t="shared" si="273"/>
        <v>41850.571585648147</v>
      </c>
      <c r="M2891" t="b">
        <v>0</v>
      </c>
      <c r="N2891">
        <v>14</v>
      </c>
      <c r="O2891" t="b">
        <v>0</v>
      </c>
      <c r="P2891" t="s">
        <v>8271</v>
      </c>
      <c r="Q2891">
        <f t="shared" si="270"/>
        <v>38</v>
      </c>
      <c r="R2891">
        <f t="shared" si="271"/>
        <v>81.569999999999993</v>
      </c>
      <c r="S2891" t="str">
        <f t="shared" si="274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272"/>
        <v>41859.833333333336</v>
      </c>
      <c r="K2892">
        <v>1405100992</v>
      </c>
      <c r="L2892" s="9">
        <f t="shared" si="273"/>
        <v>41831.451296296298</v>
      </c>
      <c r="M2892" t="b">
        <v>0</v>
      </c>
      <c r="N2892">
        <v>3</v>
      </c>
      <c r="O2892" t="b">
        <v>0</v>
      </c>
      <c r="P2892" t="s">
        <v>8271</v>
      </c>
      <c r="Q2892">
        <f t="shared" si="270"/>
        <v>1</v>
      </c>
      <c r="R2892">
        <f t="shared" si="271"/>
        <v>7</v>
      </c>
      <c r="S2892" t="str">
        <f t="shared" si="274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272"/>
        <v>42475.550092592595</v>
      </c>
      <c r="K2893">
        <v>1455570728</v>
      </c>
      <c r="L2893" s="9">
        <f t="shared" si="273"/>
        <v>42415.591759259267</v>
      </c>
      <c r="M2893" t="b">
        <v>0</v>
      </c>
      <c r="N2893">
        <v>10</v>
      </c>
      <c r="O2893" t="b">
        <v>0</v>
      </c>
      <c r="P2893" t="s">
        <v>8271</v>
      </c>
      <c r="Q2893">
        <f t="shared" si="270"/>
        <v>3</v>
      </c>
      <c r="R2893">
        <f t="shared" si="271"/>
        <v>27.3</v>
      </c>
      <c r="S2893" t="str">
        <f t="shared" si="274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272"/>
        <v>41876.583333333336</v>
      </c>
      <c r="K2894">
        <v>1408381704</v>
      </c>
      <c r="L2894" s="9">
        <f t="shared" si="273"/>
        <v>41869.422500000001</v>
      </c>
      <c r="M2894" t="b">
        <v>0</v>
      </c>
      <c r="N2894">
        <v>17</v>
      </c>
      <c r="O2894" t="b">
        <v>0</v>
      </c>
      <c r="P2894" t="s">
        <v>8271</v>
      </c>
      <c r="Q2894">
        <f t="shared" si="270"/>
        <v>9</v>
      </c>
      <c r="R2894">
        <f t="shared" si="271"/>
        <v>29.41</v>
      </c>
      <c r="S2894" t="str">
        <f t="shared" si="274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272"/>
        <v>42012.791666666664</v>
      </c>
      <c r="K2895">
        <v>1415644395</v>
      </c>
      <c r="L2895" s="9">
        <f t="shared" si="273"/>
        <v>41953.481423611112</v>
      </c>
      <c r="M2895" t="b">
        <v>0</v>
      </c>
      <c r="N2895">
        <v>2</v>
      </c>
      <c r="O2895" t="b">
        <v>0</v>
      </c>
      <c r="P2895" t="s">
        <v>8271</v>
      </c>
      <c r="Q2895">
        <f t="shared" si="270"/>
        <v>1</v>
      </c>
      <c r="R2895">
        <f t="shared" si="271"/>
        <v>12.5</v>
      </c>
      <c r="S2895" t="str">
        <f t="shared" si="274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272"/>
        <v>42097.652951388889</v>
      </c>
      <c r="K2896">
        <v>1422920415</v>
      </c>
      <c r="L2896" s="9">
        <f t="shared" si="273"/>
        <v>42037.694618055561</v>
      </c>
      <c r="M2896" t="b">
        <v>0</v>
      </c>
      <c r="N2896">
        <v>0</v>
      </c>
      <c r="O2896" t="b">
        <v>0</v>
      </c>
      <c r="P2896" t="s">
        <v>8271</v>
      </c>
      <c r="Q2896">
        <f t="shared" si="270"/>
        <v>0</v>
      </c>
      <c r="R2896" t="e">
        <f t="shared" si="271"/>
        <v>#DIV/0!</v>
      </c>
      <c r="S2896" t="str">
        <f t="shared" si="274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272"/>
        <v>41812.583333333336</v>
      </c>
      <c r="K2897">
        <v>1403356792</v>
      </c>
      <c r="L2897" s="9">
        <f t="shared" si="273"/>
        <v>41811.263796296298</v>
      </c>
      <c r="M2897" t="b">
        <v>0</v>
      </c>
      <c r="N2897">
        <v>4</v>
      </c>
      <c r="O2897" t="b">
        <v>0</v>
      </c>
      <c r="P2897" t="s">
        <v>8271</v>
      </c>
      <c r="Q2897">
        <f t="shared" si="270"/>
        <v>5</v>
      </c>
      <c r="R2897">
        <f t="shared" si="271"/>
        <v>5.75</v>
      </c>
      <c r="S2897" t="str">
        <f t="shared" si="274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272"/>
        <v>42715.958333333336</v>
      </c>
      <c r="K2898">
        <v>1480283321</v>
      </c>
      <c r="L2898" s="9">
        <f t="shared" si="273"/>
        <v>42701.617141203707</v>
      </c>
      <c r="M2898" t="b">
        <v>0</v>
      </c>
      <c r="N2898">
        <v>12</v>
      </c>
      <c r="O2898" t="b">
        <v>0</v>
      </c>
      <c r="P2898" t="s">
        <v>8271</v>
      </c>
      <c r="Q2898">
        <f t="shared" si="270"/>
        <v>21</v>
      </c>
      <c r="R2898">
        <f t="shared" si="271"/>
        <v>52.08</v>
      </c>
      <c r="S2898" t="str">
        <f t="shared" si="274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272"/>
        <v>42288.353530092594</v>
      </c>
      <c r="K2899">
        <v>1441985458</v>
      </c>
      <c r="L2899" s="9">
        <f t="shared" si="273"/>
        <v>42258.354837962965</v>
      </c>
      <c r="M2899" t="b">
        <v>0</v>
      </c>
      <c r="N2899">
        <v>3</v>
      </c>
      <c r="O2899" t="b">
        <v>0</v>
      </c>
      <c r="P2899" t="s">
        <v>8271</v>
      </c>
      <c r="Q2899">
        <f t="shared" si="270"/>
        <v>5</v>
      </c>
      <c r="R2899">
        <f t="shared" si="271"/>
        <v>183.33</v>
      </c>
      <c r="S2899" t="str">
        <f t="shared" si="274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272"/>
        <v>42308.373298611114</v>
      </c>
      <c r="K2900">
        <v>1443715053</v>
      </c>
      <c r="L2900" s="9">
        <f t="shared" si="273"/>
        <v>42278.373298611114</v>
      </c>
      <c r="M2900" t="b">
        <v>0</v>
      </c>
      <c r="N2900">
        <v>12</v>
      </c>
      <c r="O2900" t="b">
        <v>0</v>
      </c>
      <c r="P2900" t="s">
        <v>8271</v>
      </c>
      <c r="Q2900">
        <f t="shared" si="270"/>
        <v>4</v>
      </c>
      <c r="R2900">
        <f t="shared" si="271"/>
        <v>26.33</v>
      </c>
      <c r="S2900" t="str">
        <f t="shared" si="274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272"/>
        <v>42574.786550925928</v>
      </c>
      <c r="K2901">
        <v>1464141158</v>
      </c>
      <c r="L2901" s="9">
        <f t="shared" si="273"/>
        <v>42514.786550925928</v>
      </c>
      <c r="M2901" t="b">
        <v>0</v>
      </c>
      <c r="N2901">
        <v>0</v>
      </c>
      <c r="O2901" t="b">
        <v>0</v>
      </c>
      <c r="P2901" t="s">
        <v>8271</v>
      </c>
      <c r="Q2901">
        <f t="shared" si="270"/>
        <v>0</v>
      </c>
      <c r="R2901" t="e">
        <f t="shared" si="271"/>
        <v>#DIV/0!</v>
      </c>
      <c r="S2901" t="str">
        <f t="shared" si="274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272"/>
        <v>41859.942500000005</v>
      </c>
      <c r="K2902">
        <v>1404970632</v>
      </c>
      <c r="L2902" s="9">
        <f t="shared" si="273"/>
        <v>41829.942500000005</v>
      </c>
      <c r="M2902" t="b">
        <v>0</v>
      </c>
      <c r="N2902">
        <v>7</v>
      </c>
      <c r="O2902" t="b">
        <v>0</v>
      </c>
      <c r="P2902" t="s">
        <v>8271</v>
      </c>
      <c r="Q2902">
        <f t="shared" si="270"/>
        <v>62</v>
      </c>
      <c r="R2902">
        <f t="shared" si="271"/>
        <v>486.43</v>
      </c>
      <c r="S2902" t="str">
        <f t="shared" si="274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272"/>
        <v>42042.612719907411</v>
      </c>
      <c r="K2903">
        <v>1418161339</v>
      </c>
      <c r="L2903" s="9">
        <f t="shared" si="273"/>
        <v>41982.612719907411</v>
      </c>
      <c r="M2903" t="b">
        <v>0</v>
      </c>
      <c r="N2903">
        <v>2</v>
      </c>
      <c r="O2903" t="b">
        <v>0</v>
      </c>
      <c r="P2903" t="s">
        <v>8271</v>
      </c>
      <c r="Q2903">
        <f t="shared" si="270"/>
        <v>1</v>
      </c>
      <c r="R2903">
        <f t="shared" si="271"/>
        <v>3</v>
      </c>
      <c r="S2903" t="str">
        <f t="shared" si="274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272"/>
        <v>42240.148101851853</v>
      </c>
      <c r="K2904">
        <v>1437820396</v>
      </c>
      <c r="L2904" s="9">
        <f t="shared" si="273"/>
        <v>42210.148101851853</v>
      </c>
      <c r="M2904" t="b">
        <v>0</v>
      </c>
      <c r="N2904">
        <v>1</v>
      </c>
      <c r="O2904" t="b">
        <v>0</v>
      </c>
      <c r="P2904" t="s">
        <v>8271</v>
      </c>
      <c r="Q2904">
        <f t="shared" si="270"/>
        <v>0</v>
      </c>
      <c r="R2904">
        <f t="shared" si="271"/>
        <v>25</v>
      </c>
      <c r="S2904" t="str">
        <f t="shared" si="274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272"/>
        <v>42255.875208333331</v>
      </c>
      <c r="K2905">
        <v>1436587218</v>
      </c>
      <c r="L2905" s="9">
        <f t="shared" si="273"/>
        <v>42195.875208333331</v>
      </c>
      <c r="M2905" t="b">
        <v>0</v>
      </c>
      <c r="N2905">
        <v>4</v>
      </c>
      <c r="O2905" t="b">
        <v>0</v>
      </c>
      <c r="P2905" t="s">
        <v>8271</v>
      </c>
      <c r="Q2905">
        <f t="shared" si="270"/>
        <v>1</v>
      </c>
      <c r="R2905">
        <f t="shared" si="271"/>
        <v>9.75</v>
      </c>
      <c r="S2905" t="str">
        <f t="shared" si="274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272"/>
        <v>41952.208333333336</v>
      </c>
      <c r="K2906">
        <v>1414538031</v>
      </c>
      <c r="L2906" s="9">
        <f t="shared" si="273"/>
        <v>41940.676284722227</v>
      </c>
      <c r="M2906" t="b">
        <v>0</v>
      </c>
      <c r="N2906">
        <v>4</v>
      </c>
      <c r="O2906" t="b">
        <v>0</v>
      </c>
      <c r="P2906" t="s">
        <v>8271</v>
      </c>
      <c r="Q2906">
        <f t="shared" si="270"/>
        <v>5</v>
      </c>
      <c r="R2906">
        <f t="shared" si="271"/>
        <v>18.75</v>
      </c>
      <c r="S2906" t="str">
        <f t="shared" si="274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272"/>
        <v>42619.765196759261</v>
      </c>
      <c r="K2907">
        <v>1472001713</v>
      </c>
      <c r="L2907" s="9">
        <f t="shared" si="273"/>
        <v>42605.765196759261</v>
      </c>
      <c r="M2907" t="b">
        <v>0</v>
      </c>
      <c r="N2907">
        <v>17</v>
      </c>
      <c r="O2907" t="b">
        <v>0</v>
      </c>
      <c r="P2907" t="s">
        <v>8271</v>
      </c>
      <c r="Q2907">
        <f t="shared" si="270"/>
        <v>18</v>
      </c>
      <c r="R2907">
        <f t="shared" si="271"/>
        <v>36.590000000000003</v>
      </c>
      <c r="S2907" t="str">
        <f t="shared" si="274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272"/>
        <v>42216.750000000007</v>
      </c>
      <c r="K2908">
        <v>1436888066</v>
      </c>
      <c r="L2908" s="9">
        <f t="shared" si="273"/>
        <v>42199.357245370375</v>
      </c>
      <c r="M2908" t="b">
        <v>0</v>
      </c>
      <c r="N2908">
        <v>7</v>
      </c>
      <c r="O2908" t="b">
        <v>0</v>
      </c>
      <c r="P2908" t="s">
        <v>8271</v>
      </c>
      <c r="Q2908">
        <f t="shared" si="270"/>
        <v>9</v>
      </c>
      <c r="R2908">
        <f t="shared" si="271"/>
        <v>80.709999999999994</v>
      </c>
      <c r="S2908" t="str">
        <f t="shared" si="274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272"/>
        <v>42504.586076388885</v>
      </c>
      <c r="K2909">
        <v>1458075837</v>
      </c>
      <c r="L2909" s="9">
        <f t="shared" si="273"/>
        <v>42444.586076388885</v>
      </c>
      <c r="M2909" t="b">
        <v>0</v>
      </c>
      <c r="N2909">
        <v>2</v>
      </c>
      <c r="O2909" t="b">
        <v>0</v>
      </c>
      <c r="P2909" t="s">
        <v>8271</v>
      </c>
      <c r="Q2909">
        <f t="shared" si="270"/>
        <v>0</v>
      </c>
      <c r="R2909">
        <f t="shared" si="271"/>
        <v>1</v>
      </c>
      <c r="S2909" t="str">
        <f t="shared" si="274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272"/>
        <v>42529.440034722218</v>
      </c>
      <c r="K2910">
        <v>1462815219</v>
      </c>
      <c r="L2910" s="9">
        <f t="shared" si="273"/>
        <v>42499.440034722218</v>
      </c>
      <c r="M2910" t="b">
        <v>0</v>
      </c>
      <c r="N2910">
        <v>5</v>
      </c>
      <c r="O2910" t="b">
        <v>0</v>
      </c>
      <c r="P2910" t="s">
        <v>8271</v>
      </c>
      <c r="Q2910">
        <f t="shared" si="270"/>
        <v>3</v>
      </c>
      <c r="R2910">
        <f t="shared" si="271"/>
        <v>52.8</v>
      </c>
      <c r="S2910" t="str">
        <f t="shared" si="274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272"/>
        <v>41968.531944444447</v>
      </c>
      <c r="K2911">
        <v>1413527001</v>
      </c>
      <c r="L2911" s="9">
        <f t="shared" si="273"/>
        <v>41928.974548611113</v>
      </c>
      <c r="M2911" t="b">
        <v>0</v>
      </c>
      <c r="N2911">
        <v>1</v>
      </c>
      <c r="O2911" t="b">
        <v>0</v>
      </c>
      <c r="P2911" t="s">
        <v>8271</v>
      </c>
      <c r="Q2911">
        <f t="shared" si="270"/>
        <v>0</v>
      </c>
      <c r="R2911">
        <f t="shared" si="271"/>
        <v>20</v>
      </c>
      <c r="S2911" t="str">
        <f t="shared" si="274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272"/>
        <v>42167.549618055556</v>
      </c>
      <c r="K2912">
        <v>1428955887</v>
      </c>
      <c r="L2912" s="9">
        <f t="shared" si="273"/>
        <v>42107.549618055556</v>
      </c>
      <c r="M2912" t="b">
        <v>0</v>
      </c>
      <c r="N2912">
        <v>1</v>
      </c>
      <c r="O2912" t="b">
        <v>0</v>
      </c>
      <c r="P2912" t="s">
        <v>8271</v>
      </c>
      <c r="Q2912">
        <f t="shared" si="270"/>
        <v>0</v>
      </c>
      <c r="R2912">
        <f t="shared" si="271"/>
        <v>1</v>
      </c>
      <c r="S2912" t="str">
        <f t="shared" si="274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272"/>
        <v>42182.477152777785</v>
      </c>
      <c r="K2913">
        <v>1431973626</v>
      </c>
      <c r="L2913" s="9">
        <f t="shared" si="273"/>
        <v>42142.477152777785</v>
      </c>
      <c r="M2913" t="b">
        <v>0</v>
      </c>
      <c r="N2913">
        <v>14</v>
      </c>
      <c r="O2913" t="b">
        <v>0</v>
      </c>
      <c r="P2913" t="s">
        <v>8271</v>
      </c>
      <c r="Q2913">
        <f t="shared" si="270"/>
        <v>37</v>
      </c>
      <c r="R2913">
        <f t="shared" si="271"/>
        <v>46.93</v>
      </c>
      <c r="S2913" t="str">
        <f t="shared" si="274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272"/>
        <v>42383.83997685185</v>
      </c>
      <c r="K2914">
        <v>1450235374</v>
      </c>
      <c r="L2914" s="9">
        <f t="shared" si="273"/>
        <v>42353.83997685185</v>
      </c>
      <c r="M2914" t="b">
        <v>0</v>
      </c>
      <c r="N2914">
        <v>26</v>
      </c>
      <c r="O2914" t="b">
        <v>0</v>
      </c>
      <c r="P2914" t="s">
        <v>8271</v>
      </c>
      <c r="Q2914">
        <f t="shared" si="270"/>
        <v>14</v>
      </c>
      <c r="R2914">
        <f t="shared" si="271"/>
        <v>78.08</v>
      </c>
      <c r="S2914" t="str">
        <f t="shared" si="274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272"/>
        <v>41888.631238425929</v>
      </c>
      <c r="K2915">
        <v>1404857339</v>
      </c>
      <c r="L2915" s="9">
        <f t="shared" si="273"/>
        <v>41828.631238425929</v>
      </c>
      <c r="M2915" t="b">
        <v>0</v>
      </c>
      <c r="N2915">
        <v>2</v>
      </c>
      <c r="O2915" t="b">
        <v>0</v>
      </c>
      <c r="P2915" t="s">
        <v>8271</v>
      </c>
      <c r="Q2915">
        <f t="shared" si="270"/>
        <v>0</v>
      </c>
      <c r="R2915">
        <f t="shared" si="271"/>
        <v>1</v>
      </c>
      <c r="S2915" t="str">
        <f t="shared" si="274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272"/>
        <v>42077.574004629634</v>
      </c>
      <c r="K2916">
        <v>1421185594</v>
      </c>
      <c r="L2916" s="9">
        <f t="shared" si="273"/>
        <v>42017.615671296298</v>
      </c>
      <c r="M2916" t="b">
        <v>0</v>
      </c>
      <c r="N2916">
        <v>1</v>
      </c>
      <c r="O2916" t="b">
        <v>0</v>
      </c>
      <c r="P2916" t="s">
        <v>8271</v>
      </c>
      <c r="Q2916">
        <f t="shared" si="270"/>
        <v>0</v>
      </c>
      <c r="R2916">
        <f t="shared" si="271"/>
        <v>1</v>
      </c>
      <c r="S2916" t="str">
        <f t="shared" si="274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272"/>
        <v>42445.064699074072</v>
      </c>
      <c r="K2917">
        <v>1455528790</v>
      </c>
      <c r="L2917" s="9">
        <f t="shared" si="273"/>
        <v>42415.106365740743</v>
      </c>
      <c r="M2917" t="b">
        <v>0</v>
      </c>
      <c r="N2917">
        <v>3</v>
      </c>
      <c r="O2917" t="b">
        <v>0</v>
      </c>
      <c r="P2917" t="s">
        <v>8271</v>
      </c>
      <c r="Q2917">
        <f t="shared" si="270"/>
        <v>61</v>
      </c>
      <c r="R2917">
        <f t="shared" si="271"/>
        <v>203.67</v>
      </c>
      <c r="S2917" t="str">
        <f t="shared" si="274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272"/>
        <v>41778.185057870374</v>
      </c>
      <c r="K2918">
        <v>1398511589</v>
      </c>
      <c r="L2918" s="9">
        <f t="shared" si="273"/>
        <v>41755.185057870374</v>
      </c>
      <c r="M2918" t="b">
        <v>0</v>
      </c>
      <c r="N2918">
        <v>7</v>
      </c>
      <c r="O2918" t="b">
        <v>0</v>
      </c>
      <c r="P2918" t="s">
        <v>8271</v>
      </c>
      <c r="Q2918">
        <f t="shared" si="270"/>
        <v>8</v>
      </c>
      <c r="R2918">
        <f t="shared" si="271"/>
        <v>20.71</v>
      </c>
      <c r="S2918" t="str">
        <f t="shared" si="274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272"/>
        <v>42262.942673611113</v>
      </c>
      <c r="K2919">
        <v>1440826647</v>
      </c>
      <c r="L2919" s="9">
        <f t="shared" si="273"/>
        <v>42244.942673611113</v>
      </c>
      <c r="M2919" t="b">
        <v>0</v>
      </c>
      <c r="N2919">
        <v>9</v>
      </c>
      <c r="O2919" t="b">
        <v>0</v>
      </c>
      <c r="P2919" t="s">
        <v>8271</v>
      </c>
      <c r="Q2919">
        <f t="shared" si="270"/>
        <v>22</v>
      </c>
      <c r="R2919">
        <f t="shared" si="271"/>
        <v>48.56</v>
      </c>
      <c r="S2919" t="str">
        <f t="shared" si="274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272"/>
        <v>42306.338043981486</v>
      </c>
      <c r="K2920">
        <v>1443712007</v>
      </c>
      <c r="L2920" s="9">
        <f t="shared" si="273"/>
        <v>42278.338043981486</v>
      </c>
      <c r="M2920" t="b">
        <v>0</v>
      </c>
      <c r="N2920">
        <v>20</v>
      </c>
      <c r="O2920" t="b">
        <v>0</v>
      </c>
      <c r="P2920" t="s">
        <v>8271</v>
      </c>
      <c r="Q2920">
        <f t="shared" si="270"/>
        <v>27</v>
      </c>
      <c r="R2920">
        <f t="shared" si="271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272"/>
        <v>41856.327881944446</v>
      </c>
      <c r="K2921">
        <v>1404658329</v>
      </c>
      <c r="L2921" s="9">
        <f t="shared" si="273"/>
        <v>41826.327881944446</v>
      </c>
      <c r="M2921" t="b">
        <v>0</v>
      </c>
      <c r="N2921">
        <v>6</v>
      </c>
      <c r="O2921" t="b">
        <v>0</v>
      </c>
      <c r="P2921" t="s">
        <v>8271</v>
      </c>
      <c r="Q2921">
        <f t="shared" si="270"/>
        <v>9</v>
      </c>
      <c r="R2921">
        <f t="shared" si="271"/>
        <v>8.5</v>
      </c>
      <c r="S2921" t="str">
        <f t="shared" si="274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272"/>
        <v>42088.459143518521</v>
      </c>
      <c r="K2922">
        <v>1424718070</v>
      </c>
      <c r="L2922" s="9">
        <f t="shared" si="273"/>
        <v>42058.500810185193</v>
      </c>
      <c r="M2922" t="b">
        <v>0</v>
      </c>
      <c r="N2922">
        <v>13</v>
      </c>
      <c r="O2922" t="b">
        <v>0</v>
      </c>
      <c r="P2922" t="s">
        <v>8271</v>
      </c>
      <c r="Q2922">
        <f t="shared" si="270"/>
        <v>27</v>
      </c>
      <c r="R2922">
        <f t="shared" si="271"/>
        <v>51.62</v>
      </c>
      <c r="S2922" t="str">
        <f t="shared" si="274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272"/>
        <v>41907.594953703709</v>
      </c>
      <c r="K2923">
        <v>1409087804</v>
      </c>
      <c r="L2923" s="9">
        <f t="shared" si="273"/>
        <v>41877.594953703709</v>
      </c>
      <c r="M2923" t="b">
        <v>0</v>
      </c>
      <c r="N2923">
        <v>3</v>
      </c>
      <c r="O2923" t="b">
        <v>1</v>
      </c>
      <c r="P2923" t="s">
        <v>8305</v>
      </c>
      <c r="Q2923">
        <f t="shared" si="270"/>
        <v>129</v>
      </c>
      <c r="R2923">
        <f t="shared" si="271"/>
        <v>43</v>
      </c>
      <c r="S2923" t="str">
        <f t="shared" si="274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272"/>
        <v>42142.582488425927</v>
      </c>
      <c r="K2924">
        <v>1428094727</v>
      </c>
      <c r="L2924" s="9">
        <f t="shared" si="273"/>
        <v>42097.582488425927</v>
      </c>
      <c r="M2924" t="b">
        <v>0</v>
      </c>
      <c r="N2924">
        <v>6</v>
      </c>
      <c r="O2924" t="b">
        <v>1</v>
      </c>
      <c r="P2924" t="s">
        <v>8305</v>
      </c>
      <c r="Q2924">
        <f t="shared" si="270"/>
        <v>100</v>
      </c>
      <c r="R2924">
        <f t="shared" si="271"/>
        <v>83.33</v>
      </c>
      <c r="S2924" t="str">
        <f t="shared" si="274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272"/>
        <v>42027.833333333336</v>
      </c>
      <c r="K2925">
        <v>1420774779</v>
      </c>
      <c r="L2925" s="9">
        <f t="shared" si="273"/>
        <v>42012.860868055555</v>
      </c>
      <c r="M2925" t="b">
        <v>0</v>
      </c>
      <c r="N2925">
        <v>10</v>
      </c>
      <c r="O2925" t="b">
        <v>1</v>
      </c>
      <c r="P2925" t="s">
        <v>8305</v>
      </c>
      <c r="Q2925">
        <f t="shared" si="270"/>
        <v>100</v>
      </c>
      <c r="R2925">
        <f t="shared" si="271"/>
        <v>30</v>
      </c>
      <c r="S2925" t="str">
        <f t="shared" si="274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272"/>
        <v>42132.874305555561</v>
      </c>
      <c r="K2926">
        <v>1428585710</v>
      </c>
      <c r="L2926" s="9">
        <f t="shared" si="273"/>
        <v>42103.265162037038</v>
      </c>
      <c r="M2926" t="b">
        <v>0</v>
      </c>
      <c r="N2926">
        <v>147</v>
      </c>
      <c r="O2926" t="b">
        <v>1</v>
      </c>
      <c r="P2926" t="s">
        <v>8305</v>
      </c>
      <c r="Q2926">
        <f t="shared" si="270"/>
        <v>103</v>
      </c>
      <c r="R2926">
        <f t="shared" si="271"/>
        <v>175.51</v>
      </c>
      <c r="S2926" t="str">
        <f t="shared" si="274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272"/>
        <v>41893.292453703703</v>
      </c>
      <c r="K2927">
        <v>1407852068</v>
      </c>
      <c r="L2927" s="9">
        <f t="shared" si="273"/>
        <v>41863.292453703703</v>
      </c>
      <c r="M2927" t="b">
        <v>0</v>
      </c>
      <c r="N2927">
        <v>199</v>
      </c>
      <c r="O2927" t="b">
        <v>1</v>
      </c>
      <c r="P2927" t="s">
        <v>8305</v>
      </c>
      <c r="Q2927">
        <f t="shared" si="270"/>
        <v>102</v>
      </c>
      <c r="R2927">
        <f t="shared" si="271"/>
        <v>231.66</v>
      </c>
      <c r="S2927" t="str">
        <f t="shared" si="274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272"/>
        <v>42058.474293981482</v>
      </c>
      <c r="K2928">
        <v>1423506179</v>
      </c>
      <c r="L2928" s="9">
        <f t="shared" si="273"/>
        <v>42044.474293981482</v>
      </c>
      <c r="M2928" t="b">
        <v>0</v>
      </c>
      <c r="N2928">
        <v>50</v>
      </c>
      <c r="O2928" t="b">
        <v>1</v>
      </c>
      <c r="P2928" t="s">
        <v>8305</v>
      </c>
      <c r="Q2928">
        <f t="shared" si="270"/>
        <v>125</v>
      </c>
      <c r="R2928">
        <f t="shared" si="271"/>
        <v>75</v>
      </c>
      <c r="S2928" t="str">
        <f t="shared" si="274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272"/>
        <v>41834.916666666672</v>
      </c>
      <c r="K2929">
        <v>1402934629</v>
      </c>
      <c r="L2929" s="9">
        <f t="shared" si="273"/>
        <v>41806.377650462964</v>
      </c>
      <c r="M2929" t="b">
        <v>0</v>
      </c>
      <c r="N2929">
        <v>21</v>
      </c>
      <c r="O2929" t="b">
        <v>1</v>
      </c>
      <c r="P2929" t="s">
        <v>8305</v>
      </c>
      <c r="Q2929">
        <f t="shared" si="270"/>
        <v>131</v>
      </c>
      <c r="R2929">
        <f t="shared" si="271"/>
        <v>112.14</v>
      </c>
      <c r="S2929" t="str">
        <f t="shared" si="274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272"/>
        <v>42433.706550925934</v>
      </c>
      <c r="K2930">
        <v>1454543846</v>
      </c>
      <c r="L2930" s="9">
        <f t="shared" si="273"/>
        <v>42403.706550925934</v>
      </c>
      <c r="M2930" t="b">
        <v>0</v>
      </c>
      <c r="N2930">
        <v>24</v>
      </c>
      <c r="O2930" t="b">
        <v>1</v>
      </c>
      <c r="P2930" t="s">
        <v>8305</v>
      </c>
      <c r="Q2930">
        <f t="shared" si="270"/>
        <v>100</v>
      </c>
      <c r="R2930">
        <f t="shared" si="271"/>
        <v>41.67</v>
      </c>
      <c r="S2930" t="str">
        <f t="shared" si="274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272"/>
        <v>41784.272662037038</v>
      </c>
      <c r="K2931">
        <v>1398432758</v>
      </c>
      <c r="L2931" s="9">
        <f t="shared" si="273"/>
        <v>41754.272662037038</v>
      </c>
      <c r="M2931" t="b">
        <v>0</v>
      </c>
      <c r="N2931">
        <v>32</v>
      </c>
      <c r="O2931" t="b">
        <v>1</v>
      </c>
      <c r="P2931" t="s">
        <v>8305</v>
      </c>
      <c r="Q2931">
        <f t="shared" si="270"/>
        <v>102</v>
      </c>
      <c r="R2931">
        <f t="shared" si="271"/>
        <v>255.17</v>
      </c>
      <c r="S2931" t="str">
        <f t="shared" si="274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272"/>
        <v>42131.292407407411</v>
      </c>
      <c r="K2932">
        <v>1428415264</v>
      </c>
      <c r="L2932" s="9">
        <f t="shared" si="273"/>
        <v>42101.292407407411</v>
      </c>
      <c r="M2932" t="b">
        <v>0</v>
      </c>
      <c r="N2932">
        <v>62</v>
      </c>
      <c r="O2932" t="b">
        <v>1</v>
      </c>
      <c r="P2932" t="s">
        <v>8305</v>
      </c>
      <c r="Q2932">
        <f t="shared" si="270"/>
        <v>101</v>
      </c>
      <c r="R2932">
        <f t="shared" si="271"/>
        <v>162.77000000000001</v>
      </c>
      <c r="S2932" t="str">
        <f t="shared" si="274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272"/>
        <v>41896.963888888895</v>
      </c>
      <c r="K2933">
        <v>1408604363</v>
      </c>
      <c r="L2933" s="9">
        <f t="shared" si="273"/>
        <v>41871.999571759261</v>
      </c>
      <c r="M2933" t="b">
        <v>0</v>
      </c>
      <c r="N2933">
        <v>9</v>
      </c>
      <c r="O2933" t="b">
        <v>1</v>
      </c>
      <c r="P2933" t="s">
        <v>8305</v>
      </c>
      <c r="Q2933">
        <f t="shared" si="270"/>
        <v>106</v>
      </c>
      <c r="R2933">
        <f t="shared" si="271"/>
        <v>88.33</v>
      </c>
      <c r="S2933" t="str">
        <f t="shared" si="274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272"/>
        <v>42056.166666666664</v>
      </c>
      <c r="K2934">
        <v>1421812637</v>
      </c>
      <c r="L2934" s="9">
        <f t="shared" si="273"/>
        <v>42024.873113425929</v>
      </c>
      <c r="M2934" t="b">
        <v>0</v>
      </c>
      <c r="N2934">
        <v>38</v>
      </c>
      <c r="O2934" t="b">
        <v>1</v>
      </c>
      <c r="P2934" t="s">
        <v>8305</v>
      </c>
      <c r="Q2934">
        <f t="shared" si="270"/>
        <v>105</v>
      </c>
      <c r="R2934">
        <f t="shared" si="271"/>
        <v>85.74</v>
      </c>
      <c r="S2934" t="str">
        <f t="shared" si="274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272"/>
        <v>42525.664965277778</v>
      </c>
      <c r="K2935">
        <v>1462489053</v>
      </c>
      <c r="L2935" s="9">
        <f t="shared" si="273"/>
        <v>42495.664965277778</v>
      </c>
      <c r="M2935" t="b">
        <v>0</v>
      </c>
      <c r="N2935">
        <v>54</v>
      </c>
      <c r="O2935" t="b">
        <v>1</v>
      </c>
      <c r="P2935" t="s">
        <v>8305</v>
      </c>
      <c r="Q2935">
        <f t="shared" si="270"/>
        <v>103</v>
      </c>
      <c r="R2935">
        <f t="shared" si="271"/>
        <v>47.57</v>
      </c>
      <c r="S2935" t="str">
        <f t="shared" si="274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272"/>
        <v>41805.344490740747</v>
      </c>
      <c r="K2936">
        <v>1400253364</v>
      </c>
      <c r="L2936" s="9">
        <f t="shared" si="273"/>
        <v>41775.344490740747</v>
      </c>
      <c r="M2936" t="b">
        <v>0</v>
      </c>
      <c r="N2936">
        <v>37</v>
      </c>
      <c r="O2936" t="b">
        <v>1</v>
      </c>
      <c r="P2936" t="s">
        <v>8305</v>
      </c>
      <c r="Q2936">
        <f t="shared" si="270"/>
        <v>108</v>
      </c>
      <c r="R2936">
        <f t="shared" si="271"/>
        <v>72.97</v>
      </c>
      <c r="S2936" t="str">
        <f t="shared" si="274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272"/>
        <v>42611.416666666664</v>
      </c>
      <c r="K2937">
        <v>1467468008</v>
      </c>
      <c r="L2937" s="9">
        <f t="shared" si="273"/>
        <v>42553.291759259264</v>
      </c>
      <c r="M2937" t="b">
        <v>0</v>
      </c>
      <c r="N2937">
        <v>39</v>
      </c>
      <c r="O2937" t="b">
        <v>1</v>
      </c>
      <c r="P2937" t="s">
        <v>8305</v>
      </c>
      <c r="Q2937">
        <f t="shared" si="270"/>
        <v>101</v>
      </c>
      <c r="R2937">
        <f t="shared" si="271"/>
        <v>90.54</v>
      </c>
      <c r="S2937" t="str">
        <f t="shared" si="274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272"/>
        <v>41924.915972222225</v>
      </c>
      <c r="K2938">
        <v>1412091423</v>
      </c>
      <c r="L2938" s="9">
        <f t="shared" si="273"/>
        <v>41912.3590625</v>
      </c>
      <c r="M2938" t="b">
        <v>0</v>
      </c>
      <c r="N2938">
        <v>34</v>
      </c>
      <c r="O2938" t="b">
        <v>1</v>
      </c>
      <c r="P2938" t="s">
        <v>8305</v>
      </c>
      <c r="Q2938">
        <f t="shared" si="270"/>
        <v>128</v>
      </c>
      <c r="R2938">
        <f t="shared" si="271"/>
        <v>37.65</v>
      </c>
      <c r="S2938" t="str">
        <f t="shared" si="274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272"/>
        <v>41833.165659722225</v>
      </c>
      <c r="K2939">
        <v>1402657113</v>
      </c>
      <c r="L2939" s="9">
        <f t="shared" si="273"/>
        <v>41803.165659722225</v>
      </c>
      <c r="M2939" t="b">
        <v>0</v>
      </c>
      <c r="N2939">
        <v>55</v>
      </c>
      <c r="O2939" t="b">
        <v>1</v>
      </c>
      <c r="P2939" t="s">
        <v>8305</v>
      </c>
      <c r="Q2939">
        <f t="shared" si="270"/>
        <v>133</v>
      </c>
      <c r="R2939">
        <f t="shared" si="271"/>
        <v>36.36</v>
      </c>
      <c r="S2939" t="str">
        <f t="shared" si="274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272"/>
        <v>42034.412199074075</v>
      </c>
      <c r="K2940">
        <v>1420044814</v>
      </c>
      <c r="L2940" s="9">
        <f t="shared" si="273"/>
        <v>42004.412199074075</v>
      </c>
      <c r="M2940" t="b">
        <v>0</v>
      </c>
      <c r="N2940">
        <v>32</v>
      </c>
      <c r="O2940" t="b">
        <v>1</v>
      </c>
      <c r="P2940" t="s">
        <v>8305</v>
      </c>
      <c r="Q2940">
        <f t="shared" si="270"/>
        <v>101</v>
      </c>
      <c r="R2940">
        <f t="shared" si="271"/>
        <v>126.72</v>
      </c>
      <c r="S2940" t="str">
        <f t="shared" si="274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272"/>
        <v>41878.75</v>
      </c>
      <c r="K2941">
        <v>1406316312</v>
      </c>
      <c r="L2941" s="9">
        <f t="shared" si="273"/>
        <v>41845.517500000002</v>
      </c>
      <c r="M2941" t="b">
        <v>0</v>
      </c>
      <c r="N2941">
        <v>25</v>
      </c>
      <c r="O2941" t="b">
        <v>1</v>
      </c>
      <c r="P2941" t="s">
        <v>8305</v>
      </c>
      <c r="Q2941">
        <f t="shared" si="270"/>
        <v>103</v>
      </c>
      <c r="R2941">
        <f t="shared" si="271"/>
        <v>329.2</v>
      </c>
      <c r="S2941" t="str">
        <f t="shared" si="274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272"/>
        <v>42022.48168981482</v>
      </c>
      <c r="K2942">
        <v>1418150018</v>
      </c>
      <c r="L2942" s="9">
        <f t="shared" si="273"/>
        <v>41982.48168981482</v>
      </c>
      <c r="M2942" t="b">
        <v>0</v>
      </c>
      <c r="N2942">
        <v>33</v>
      </c>
      <c r="O2942" t="b">
        <v>1</v>
      </c>
      <c r="P2942" t="s">
        <v>8305</v>
      </c>
      <c r="Q2942">
        <f t="shared" si="270"/>
        <v>107</v>
      </c>
      <c r="R2942">
        <f t="shared" si="271"/>
        <v>81.239999999999995</v>
      </c>
      <c r="S2942" t="str">
        <f t="shared" si="274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272"/>
        <v>42064.66846064815</v>
      </c>
      <c r="K2943">
        <v>1422658955</v>
      </c>
      <c r="L2943" s="9">
        <f t="shared" si="273"/>
        <v>42034.66846064815</v>
      </c>
      <c r="M2943" t="b">
        <v>0</v>
      </c>
      <c r="N2943">
        <v>1</v>
      </c>
      <c r="O2943" t="b">
        <v>0</v>
      </c>
      <c r="P2943" t="s">
        <v>8303</v>
      </c>
      <c r="Q2943">
        <f t="shared" si="270"/>
        <v>0</v>
      </c>
      <c r="R2943">
        <f t="shared" si="271"/>
        <v>1</v>
      </c>
      <c r="S2943" t="str">
        <f t="shared" si="274"/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272"/>
        <v>42354.554166666669</v>
      </c>
      <c r="K2944">
        <v>1448565459</v>
      </c>
      <c r="L2944" s="9">
        <f t="shared" si="273"/>
        <v>42334.512256944443</v>
      </c>
      <c r="M2944" t="b">
        <v>0</v>
      </c>
      <c r="N2944">
        <v>202</v>
      </c>
      <c r="O2944" t="b">
        <v>0</v>
      </c>
      <c r="P2944" t="s">
        <v>8303</v>
      </c>
      <c r="Q2944">
        <f t="shared" si="270"/>
        <v>20</v>
      </c>
      <c r="R2944">
        <f t="shared" si="271"/>
        <v>202.23</v>
      </c>
      <c r="S2944" t="str">
        <f t="shared" si="274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272"/>
        <v>42106.837731481479</v>
      </c>
      <c r="K2945">
        <v>1426302380</v>
      </c>
      <c r="L2945" s="9">
        <f t="shared" si="273"/>
        <v>42076.837731481479</v>
      </c>
      <c r="M2945" t="b">
        <v>0</v>
      </c>
      <c r="N2945">
        <v>0</v>
      </c>
      <c r="O2945" t="b">
        <v>0</v>
      </c>
      <c r="P2945" t="s">
        <v>8303</v>
      </c>
      <c r="Q2945">
        <f t="shared" si="270"/>
        <v>0</v>
      </c>
      <c r="R2945" t="e">
        <f t="shared" si="271"/>
        <v>#DIV/0!</v>
      </c>
      <c r="S2945" t="str">
        <f t="shared" si="274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272"/>
        <v>42162.622662037036</v>
      </c>
      <c r="K2946">
        <v>1431122198</v>
      </c>
      <c r="L2946" s="9">
        <f t="shared" si="273"/>
        <v>42132.622662037036</v>
      </c>
      <c r="M2946" t="b">
        <v>0</v>
      </c>
      <c r="N2946">
        <v>1</v>
      </c>
      <c r="O2946" t="b">
        <v>0</v>
      </c>
      <c r="P2946" t="s">
        <v>8303</v>
      </c>
      <c r="Q2946">
        <f t="shared" ref="Q2946:Q3009" si="276">ROUND((E2946/D2946*100),0)</f>
        <v>1</v>
      </c>
      <c r="R2946">
        <f t="shared" ref="R2946:R3009" si="277">ROUND(E2946/N2946,2)</f>
        <v>100</v>
      </c>
      <c r="S2946" t="str">
        <f t="shared" si="274"/>
        <v>theater</v>
      </c>
      <c r="T2946" t="str">
        <f t="shared" si="275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278">(((I2947/60)/60)/24)+DATE(1970,1,1)+(-7/24)</f>
        <v>42147.847916666673</v>
      </c>
      <c r="K2947">
        <v>1429845660</v>
      </c>
      <c r="L2947" s="9">
        <f t="shared" ref="L2947:L3010" si="279">(((K2947/60)/60)/24)+DATE(1970,1,1)+(-7/24)</f>
        <v>42117.847916666673</v>
      </c>
      <c r="M2947" t="b">
        <v>0</v>
      </c>
      <c r="N2947">
        <v>0</v>
      </c>
      <c r="O2947" t="b">
        <v>0</v>
      </c>
      <c r="P2947" t="s">
        <v>8303</v>
      </c>
      <c r="Q2947">
        <f t="shared" si="276"/>
        <v>0</v>
      </c>
      <c r="R2947" t="e">
        <f t="shared" si="277"/>
        <v>#DIV/0!</v>
      </c>
      <c r="S2947" t="str">
        <f t="shared" ref="S2947:S3010" si="280">LEFT(P2947,SEARCH("/",P2947,1)-1)</f>
        <v>theater</v>
      </c>
      <c r="T2947" t="str">
        <f t="shared" ref="T2947:T3010" si="281">RIGHT(P2947,LEN(P2947)-SEARCH("/",P2947,1))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278"/>
        <v>42597.239490740743</v>
      </c>
      <c r="K2948">
        <v>1468673092</v>
      </c>
      <c r="L2948" s="9">
        <f t="shared" si="279"/>
        <v>42567.239490740743</v>
      </c>
      <c r="M2948" t="b">
        <v>0</v>
      </c>
      <c r="N2948">
        <v>2</v>
      </c>
      <c r="O2948" t="b">
        <v>0</v>
      </c>
      <c r="P2948" t="s">
        <v>8303</v>
      </c>
      <c r="Q2948">
        <f t="shared" si="276"/>
        <v>0</v>
      </c>
      <c r="R2948">
        <f t="shared" si="277"/>
        <v>1</v>
      </c>
      <c r="S2948" t="str">
        <f t="shared" si="280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278"/>
        <v>42698.424305555563</v>
      </c>
      <c r="K2949">
        <v>1475760567</v>
      </c>
      <c r="L2949" s="9">
        <f t="shared" si="279"/>
        <v>42649.270451388897</v>
      </c>
      <c r="M2949" t="b">
        <v>0</v>
      </c>
      <c r="N2949">
        <v>13</v>
      </c>
      <c r="O2949" t="b">
        <v>0</v>
      </c>
      <c r="P2949" t="s">
        <v>8303</v>
      </c>
      <c r="Q2949">
        <f t="shared" si="276"/>
        <v>4</v>
      </c>
      <c r="R2949">
        <f t="shared" si="277"/>
        <v>82.46</v>
      </c>
      <c r="S2949" t="str">
        <f t="shared" si="280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278"/>
        <v>42157.357557870368</v>
      </c>
      <c r="K2950">
        <v>1428075293</v>
      </c>
      <c r="L2950" s="9">
        <f t="shared" si="279"/>
        <v>42097.357557870368</v>
      </c>
      <c r="M2950" t="b">
        <v>0</v>
      </c>
      <c r="N2950">
        <v>9</v>
      </c>
      <c r="O2950" t="b">
        <v>0</v>
      </c>
      <c r="P2950" t="s">
        <v>8303</v>
      </c>
      <c r="Q2950">
        <f t="shared" si="276"/>
        <v>0</v>
      </c>
      <c r="R2950">
        <f t="shared" si="277"/>
        <v>2.67</v>
      </c>
      <c r="S2950" t="str">
        <f t="shared" si="280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278"/>
        <v>42327.573113425933</v>
      </c>
      <c r="K2951">
        <v>1445370317</v>
      </c>
      <c r="L2951" s="9">
        <f t="shared" si="279"/>
        <v>42297.531446759262</v>
      </c>
      <c r="M2951" t="b">
        <v>0</v>
      </c>
      <c r="N2951">
        <v>2</v>
      </c>
      <c r="O2951" t="b">
        <v>0</v>
      </c>
      <c r="P2951" t="s">
        <v>8303</v>
      </c>
      <c r="Q2951">
        <f t="shared" si="276"/>
        <v>3</v>
      </c>
      <c r="R2951">
        <f t="shared" si="277"/>
        <v>12.5</v>
      </c>
      <c r="S2951" t="str">
        <f t="shared" si="280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278"/>
        <v>42392.073518518526</v>
      </c>
      <c r="K2952">
        <v>1450946752</v>
      </c>
      <c r="L2952" s="9">
        <f t="shared" si="279"/>
        <v>42362.073518518526</v>
      </c>
      <c r="M2952" t="b">
        <v>0</v>
      </c>
      <c r="N2952">
        <v>0</v>
      </c>
      <c r="O2952" t="b">
        <v>0</v>
      </c>
      <c r="P2952" t="s">
        <v>8303</v>
      </c>
      <c r="Q2952">
        <f t="shared" si="276"/>
        <v>0</v>
      </c>
      <c r="R2952" t="e">
        <f t="shared" si="277"/>
        <v>#DIV/0!</v>
      </c>
      <c r="S2952" t="str">
        <f t="shared" si="280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278"/>
        <v>41917.511261574073</v>
      </c>
      <c r="K2953">
        <v>1408648573</v>
      </c>
      <c r="L2953" s="9">
        <f t="shared" si="279"/>
        <v>41872.511261574073</v>
      </c>
      <c r="M2953" t="b">
        <v>0</v>
      </c>
      <c r="N2953">
        <v>58</v>
      </c>
      <c r="O2953" t="b">
        <v>0</v>
      </c>
      <c r="P2953" t="s">
        <v>8303</v>
      </c>
      <c r="Q2953">
        <f t="shared" si="276"/>
        <v>2</v>
      </c>
      <c r="R2953">
        <f t="shared" si="277"/>
        <v>18.899999999999999</v>
      </c>
      <c r="S2953" t="str">
        <f t="shared" si="280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278"/>
        <v>42659.875000000007</v>
      </c>
      <c r="K2954">
        <v>1473957239</v>
      </c>
      <c r="L2954" s="9">
        <f t="shared" si="279"/>
        <v>42628.398599537039</v>
      </c>
      <c r="M2954" t="b">
        <v>0</v>
      </c>
      <c r="N2954">
        <v>8</v>
      </c>
      <c r="O2954" t="b">
        <v>0</v>
      </c>
      <c r="P2954" t="s">
        <v>8303</v>
      </c>
      <c r="Q2954">
        <f t="shared" si="276"/>
        <v>8</v>
      </c>
      <c r="R2954">
        <f t="shared" si="277"/>
        <v>200.63</v>
      </c>
      <c r="S2954" t="str">
        <f t="shared" si="280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278"/>
        <v>42285.500243055554</v>
      </c>
      <c r="K2955">
        <v>1441738821</v>
      </c>
      <c r="L2955" s="9">
        <f t="shared" si="279"/>
        <v>42255.500243055554</v>
      </c>
      <c r="M2955" t="b">
        <v>0</v>
      </c>
      <c r="N2955">
        <v>3</v>
      </c>
      <c r="O2955" t="b">
        <v>0</v>
      </c>
      <c r="P2955" t="s">
        <v>8303</v>
      </c>
      <c r="Q2955">
        <f t="shared" si="276"/>
        <v>0</v>
      </c>
      <c r="R2955">
        <f t="shared" si="277"/>
        <v>201.67</v>
      </c>
      <c r="S2955" t="str">
        <f t="shared" si="280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278"/>
        <v>42810.25003472223</v>
      </c>
      <c r="K2956">
        <v>1487944803</v>
      </c>
      <c r="L2956" s="9">
        <f t="shared" si="279"/>
        <v>42790.291701388887</v>
      </c>
      <c r="M2956" t="b">
        <v>0</v>
      </c>
      <c r="N2956">
        <v>0</v>
      </c>
      <c r="O2956" t="b">
        <v>0</v>
      </c>
      <c r="P2956" t="s">
        <v>8303</v>
      </c>
      <c r="Q2956">
        <f t="shared" si="276"/>
        <v>0</v>
      </c>
      <c r="R2956" t="e">
        <f t="shared" si="277"/>
        <v>#DIV/0!</v>
      </c>
      <c r="S2956" t="str">
        <f t="shared" si="280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278"/>
        <v>42171.449641203704</v>
      </c>
      <c r="K2957">
        <v>1431884849</v>
      </c>
      <c r="L2957" s="9">
        <f t="shared" si="279"/>
        <v>42141.449641203704</v>
      </c>
      <c r="M2957" t="b">
        <v>0</v>
      </c>
      <c r="N2957">
        <v>11</v>
      </c>
      <c r="O2957" t="b">
        <v>0</v>
      </c>
      <c r="P2957" t="s">
        <v>8303</v>
      </c>
      <c r="Q2957">
        <f t="shared" si="276"/>
        <v>60</v>
      </c>
      <c r="R2957">
        <f t="shared" si="277"/>
        <v>65</v>
      </c>
      <c r="S2957" t="str">
        <f t="shared" si="280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278"/>
        <v>42494.667245370372</v>
      </c>
      <c r="K2958">
        <v>1459810850</v>
      </c>
      <c r="L2958" s="9">
        <f t="shared" si="279"/>
        <v>42464.667245370372</v>
      </c>
      <c r="M2958" t="b">
        <v>0</v>
      </c>
      <c r="N2958">
        <v>20</v>
      </c>
      <c r="O2958" t="b">
        <v>0</v>
      </c>
      <c r="P2958" t="s">
        <v>8303</v>
      </c>
      <c r="Q2958">
        <f t="shared" si="276"/>
        <v>17</v>
      </c>
      <c r="R2958">
        <f t="shared" si="277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278"/>
        <v>42090.677916666667</v>
      </c>
      <c r="K2959">
        <v>1422317772</v>
      </c>
      <c r="L2959" s="9">
        <f t="shared" si="279"/>
        <v>42030.719583333332</v>
      </c>
      <c r="M2959" t="b">
        <v>0</v>
      </c>
      <c r="N2959">
        <v>3</v>
      </c>
      <c r="O2959" t="b">
        <v>0</v>
      </c>
      <c r="P2959" t="s">
        <v>8303</v>
      </c>
      <c r="Q2959">
        <f t="shared" si="276"/>
        <v>2</v>
      </c>
      <c r="R2959">
        <f t="shared" si="277"/>
        <v>93.33</v>
      </c>
      <c r="S2959" t="str">
        <f t="shared" si="280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278"/>
        <v>42498.445798611116</v>
      </c>
      <c r="K2960">
        <v>1457548917</v>
      </c>
      <c r="L2960" s="9">
        <f t="shared" si="279"/>
        <v>42438.48746527778</v>
      </c>
      <c r="M2960" t="b">
        <v>0</v>
      </c>
      <c r="N2960">
        <v>0</v>
      </c>
      <c r="O2960" t="b">
        <v>0</v>
      </c>
      <c r="P2960" t="s">
        <v>8303</v>
      </c>
      <c r="Q2960">
        <f t="shared" si="276"/>
        <v>0</v>
      </c>
      <c r="R2960" t="e">
        <f t="shared" si="277"/>
        <v>#DIV/0!</v>
      </c>
      <c r="S2960" t="str">
        <f t="shared" si="280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278"/>
        <v>42527.716724537044</v>
      </c>
      <c r="K2961">
        <v>1462666325</v>
      </c>
      <c r="L2961" s="9">
        <f t="shared" si="279"/>
        <v>42497.716724537044</v>
      </c>
      <c r="M2961" t="b">
        <v>0</v>
      </c>
      <c r="N2961">
        <v>0</v>
      </c>
      <c r="O2961" t="b">
        <v>0</v>
      </c>
      <c r="P2961" t="s">
        <v>8303</v>
      </c>
      <c r="Q2961">
        <f t="shared" si="276"/>
        <v>0</v>
      </c>
      <c r="R2961" t="e">
        <f t="shared" si="277"/>
        <v>#DIV/0!</v>
      </c>
      <c r="S2961" t="str">
        <f t="shared" si="280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278"/>
        <v>41893.465543981481</v>
      </c>
      <c r="K2962">
        <v>1407867023</v>
      </c>
      <c r="L2962" s="9">
        <f t="shared" si="279"/>
        <v>41863.465543981481</v>
      </c>
      <c r="M2962" t="b">
        <v>0</v>
      </c>
      <c r="N2962">
        <v>0</v>
      </c>
      <c r="O2962" t="b">
        <v>0</v>
      </c>
      <c r="P2962" t="s">
        <v>8303</v>
      </c>
      <c r="Q2962">
        <f t="shared" si="276"/>
        <v>0</v>
      </c>
      <c r="R2962" t="e">
        <f t="shared" si="277"/>
        <v>#DIV/0!</v>
      </c>
      <c r="S2962" t="str">
        <f t="shared" si="280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278"/>
        <v>42088.875000000007</v>
      </c>
      <c r="K2963">
        <v>1424927159</v>
      </c>
      <c r="L2963" s="9">
        <f t="shared" si="279"/>
        <v>42060.92082175926</v>
      </c>
      <c r="M2963" t="b">
        <v>0</v>
      </c>
      <c r="N2963">
        <v>108</v>
      </c>
      <c r="O2963" t="b">
        <v>1</v>
      </c>
      <c r="P2963" t="s">
        <v>8271</v>
      </c>
      <c r="Q2963">
        <f t="shared" si="276"/>
        <v>110</v>
      </c>
      <c r="R2963">
        <f t="shared" si="277"/>
        <v>50.75</v>
      </c>
      <c r="S2963" t="str">
        <f t="shared" si="280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278"/>
        <v>42063.999305555561</v>
      </c>
      <c r="K2964">
        <v>1422769906</v>
      </c>
      <c r="L2964" s="9">
        <f t="shared" si="279"/>
        <v>42035.952615740745</v>
      </c>
      <c r="M2964" t="b">
        <v>0</v>
      </c>
      <c r="N2964">
        <v>20</v>
      </c>
      <c r="O2964" t="b">
        <v>1</v>
      </c>
      <c r="P2964" t="s">
        <v>8271</v>
      </c>
      <c r="Q2964">
        <f t="shared" si="276"/>
        <v>122</v>
      </c>
      <c r="R2964">
        <f t="shared" si="277"/>
        <v>60.9</v>
      </c>
      <c r="S2964" t="str">
        <f t="shared" si="280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278"/>
        <v>42187.178518518522</v>
      </c>
      <c r="K2965">
        <v>1433243824</v>
      </c>
      <c r="L2965" s="9">
        <f t="shared" si="279"/>
        <v>42157.178518518522</v>
      </c>
      <c r="M2965" t="b">
        <v>0</v>
      </c>
      <c r="N2965">
        <v>98</v>
      </c>
      <c r="O2965" t="b">
        <v>1</v>
      </c>
      <c r="P2965" t="s">
        <v>8271</v>
      </c>
      <c r="Q2965">
        <f t="shared" si="276"/>
        <v>107</v>
      </c>
      <c r="R2965">
        <f t="shared" si="277"/>
        <v>109.03</v>
      </c>
      <c r="S2965" t="str">
        <f t="shared" si="280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278"/>
        <v>41857.605555555558</v>
      </c>
      <c r="K2966">
        <v>1404769819</v>
      </c>
      <c r="L2966" s="9">
        <f t="shared" si="279"/>
        <v>41827.618275462963</v>
      </c>
      <c r="M2966" t="b">
        <v>0</v>
      </c>
      <c r="N2966">
        <v>196</v>
      </c>
      <c r="O2966" t="b">
        <v>1</v>
      </c>
      <c r="P2966" t="s">
        <v>8271</v>
      </c>
      <c r="Q2966">
        <f t="shared" si="276"/>
        <v>101</v>
      </c>
      <c r="R2966">
        <f t="shared" si="277"/>
        <v>25.69</v>
      </c>
      <c r="S2966" t="str">
        <f t="shared" si="280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278"/>
        <v>42192.437881944446</v>
      </c>
      <c r="K2967">
        <v>1433698233</v>
      </c>
      <c r="L2967" s="9">
        <f t="shared" si="279"/>
        <v>42162.437881944446</v>
      </c>
      <c r="M2967" t="b">
        <v>0</v>
      </c>
      <c r="N2967">
        <v>39</v>
      </c>
      <c r="O2967" t="b">
        <v>1</v>
      </c>
      <c r="P2967" t="s">
        <v>8271</v>
      </c>
      <c r="Q2967">
        <f t="shared" si="276"/>
        <v>109</v>
      </c>
      <c r="R2967">
        <f t="shared" si="277"/>
        <v>41.92</v>
      </c>
      <c r="S2967" t="str">
        <f t="shared" si="280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278"/>
        <v>42263.446898148155</v>
      </c>
      <c r="K2968">
        <v>1439833412</v>
      </c>
      <c r="L2968" s="9">
        <f t="shared" si="279"/>
        <v>42233.446898148155</v>
      </c>
      <c r="M2968" t="b">
        <v>0</v>
      </c>
      <c r="N2968">
        <v>128</v>
      </c>
      <c r="O2968" t="b">
        <v>1</v>
      </c>
      <c r="P2968" t="s">
        <v>8271</v>
      </c>
      <c r="Q2968">
        <f t="shared" si="276"/>
        <v>114</v>
      </c>
      <c r="R2968">
        <f t="shared" si="277"/>
        <v>88.77</v>
      </c>
      <c r="S2968" t="str">
        <f t="shared" si="280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278"/>
        <v>42071.864490740743</v>
      </c>
      <c r="K2969">
        <v>1423284292</v>
      </c>
      <c r="L2969" s="9">
        <f t="shared" si="279"/>
        <v>42041.906157407408</v>
      </c>
      <c r="M2969" t="b">
        <v>0</v>
      </c>
      <c r="N2969">
        <v>71</v>
      </c>
      <c r="O2969" t="b">
        <v>1</v>
      </c>
      <c r="P2969" t="s">
        <v>8271</v>
      </c>
      <c r="Q2969">
        <f t="shared" si="276"/>
        <v>114</v>
      </c>
      <c r="R2969">
        <f t="shared" si="277"/>
        <v>80.23</v>
      </c>
      <c r="S2969" t="str">
        <f t="shared" si="280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278"/>
        <v>42598.874305555561</v>
      </c>
      <c r="K2970">
        <v>1470227660</v>
      </c>
      <c r="L2970" s="9">
        <f t="shared" si="279"/>
        <v>42585.232175925928</v>
      </c>
      <c r="M2970" t="b">
        <v>0</v>
      </c>
      <c r="N2970">
        <v>47</v>
      </c>
      <c r="O2970" t="b">
        <v>1</v>
      </c>
      <c r="P2970" t="s">
        <v>8271</v>
      </c>
      <c r="Q2970">
        <f t="shared" si="276"/>
        <v>106</v>
      </c>
      <c r="R2970">
        <f t="shared" si="277"/>
        <v>78.94</v>
      </c>
      <c r="S2970" t="str">
        <f t="shared" si="280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278"/>
        <v>42127.660416666673</v>
      </c>
      <c r="K2971">
        <v>1428087153</v>
      </c>
      <c r="L2971" s="9">
        <f t="shared" si="279"/>
        <v>42097.494826388887</v>
      </c>
      <c r="M2971" t="b">
        <v>0</v>
      </c>
      <c r="N2971">
        <v>17</v>
      </c>
      <c r="O2971" t="b">
        <v>1</v>
      </c>
      <c r="P2971" t="s">
        <v>8271</v>
      </c>
      <c r="Q2971">
        <f t="shared" si="276"/>
        <v>163</v>
      </c>
      <c r="R2971">
        <f t="shared" si="277"/>
        <v>95.59</v>
      </c>
      <c r="S2971" t="str">
        <f t="shared" si="280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278"/>
        <v>41838.377905092595</v>
      </c>
      <c r="K2972">
        <v>1403107451</v>
      </c>
      <c r="L2972" s="9">
        <f t="shared" si="279"/>
        <v>41808.377905092595</v>
      </c>
      <c r="M2972" t="b">
        <v>0</v>
      </c>
      <c r="N2972">
        <v>91</v>
      </c>
      <c r="O2972" t="b">
        <v>1</v>
      </c>
      <c r="P2972" t="s">
        <v>8271</v>
      </c>
      <c r="Q2972">
        <f t="shared" si="276"/>
        <v>106</v>
      </c>
      <c r="R2972">
        <f t="shared" si="277"/>
        <v>69.89</v>
      </c>
      <c r="S2972" t="str">
        <f t="shared" si="280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278"/>
        <v>41882.366643518522</v>
      </c>
      <c r="K2973">
        <v>1406908078</v>
      </c>
      <c r="L2973" s="9">
        <f t="shared" si="279"/>
        <v>41852.366643518522</v>
      </c>
      <c r="M2973" t="b">
        <v>0</v>
      </c>
      <c r="N2973">
        <v>43</v>
      </c>
      <c r="O2973" t="b">
        <v>1</v>
      </c>
      <c r="P2973" t="s">
        <v>8271</v>
      </c>
      <c r="Q2973">
        <f t="shared" si="276"/>
        <v>100</v>
      </c>
      <c r="R2973">
        <f t="shared" si="277"/>
        <v>74.53</v>
      </c>
      <c r="S2973" t="str">
        <f t="shared" si="280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278"/>
        <v>42708.750000000007</v>
      </c>
      <c r="K2974">
        <v>1479609520</v>
      </c>
      <c r="L2974" s="9">
        <f t="shared" si="279"/>
        <v>42693.818518518521</v>
      </c>
      <c r="M2974" t="b">
        <v>0</v>
      </c>
      <c r="N2974">
        <v>17</v>
      </c>
      <c r="O2974" t="b">
        <v>1</v>
      </c>
      <c r="P2974" t="s">
        <v>8271</v>
      </c>
      <c r="Q2974">
        <f t="shared" si="276"/>
        <v>105</v>
      </c>
      <c r="R2974">
        <f t="shared" si="277"/>
        <v>123.94</v>
      </c>
      <c r="S2974" t="str">
        <f t="shared" si="280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278"/>
        <v>42369.875000000007</v>
      </c>
      <c r="K2975">
        <v>1449171508</v>
      </c>
      <c r="L2975" s="9">
        <f t="shared" si="279"/>
        <v>42341.526712962965</v>
      </c>
      <c r="M2975" t="b">
        <v>0</v>
      </c>
      <c r="N2975">
        <v>33</v>
      </c>
      <c r="O2975" t="b">
        <v>1</v>
      </c>
      <c r="P2975" t="s">
        <v>8271</v>
      </c>
      <c r="Q2975">
        <f t="shared" si="276"/>
        <v>175</v>
      </c>
      <c r="R2975">
        <f t="shared" si="277"/>
        <v>264.85000000000002</v>
      </c>
      <c r="S2975" t="str">
        <f t="shared" si="280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278"/>
        <v>41907.774305555555</v>
      </c>
      <c r="K2976">
        <v>1409275671</v>
      </c>
      <c r="L2976" s="9">
        <f t="shared" si="279"/>
        <v>41879.76934027778</v>
      </c>
      <c r="M2976" t="b">
        <v>0</v>
      </c>
      <c r="N2976">
        <v>87</v>
      </c>
      <c r="O2976" t="b">
        <v>1</v>
      </c>
      <c r="P2976" t="s">
        <v>8271</v>
      </c>
      <c r="Q2976">
        <f t="shared" si="276"/>
        <v>102</v>
      </c>
      <c r="R2976">
        <f t="shared" si="277"/>
        <v>58.62</v>
      </c>
      <c r="S2976" t="str">
        <f t="shared" si="280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278"/>
        <v>41969.833333333336</v>
      </c>
      <c r="K2977">
        <v>1414599886</v>
      </c>
      <c r="L2977" s="9">
        <f t="shared" si="279"/>
        <v>41941.392199074078</v>
      </c>
      <c r="M2977" t="b">
        <v>0</v>
      </c>
      <c r="N2977">
        <v>113</v>
      </c>
      <c r="O2977" t="b">
        <v>1</v>
      </c>
      <c r="P2977" t="s">
        <v>8271</v>
      </c>
      <c r="Q2977">
        <f t="shared" si="276"/>
        <v>100</v>
      </c>
      <c r="R2977">
        <f t="shared" si="277"/>
        <v>70.88</v>
      </c>
      <c r="S2977" t="str">
        <f t="shared" si="280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278"/>
        <v>42442.208333333336</v>
      </c>
      <c r="K2978">
        <v>1456421530</v>
      </c>
      <c r="L2978" s="9">
        <f t="shared" si="279"/>
        <v>42425.439004629632</v>
      </c>
      <c r="M2978" t="b">
        <v>0</v>
      </c>
      <c r="N2978">
        <v>14</v>
      </c>
      <c r="O2978" t="b">
        <v>1</v>
      </c>
      <c r="P2978" t="s">
        <v>8271</v>
      </c>
      <c r="Q2978">
        <f t="shared" si="276"/>
        <v>171</v>
      </c>
      <c r="R2978">
        <f t="shared" si="277"/>
        <v>8.57</v>
      </c>
      <c r="S2978" t="str">
        <f t="shared" si="280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278"/>
        <v>42085.801388888889</v>
      </c>
      <c r="K2979">
        <v>1421960934</v>
      </c>
      <c r="L2979" s="9">
        <f t="shared" si="279"/>
        <v>42026.589513888895</v>
      </c>
      <c r="M2979" t="b">
        <v>0</v>
      </c>
      <c r="N2979">
        <v>30</v>
      </c>
      <c r="O2979" t="b">
        <v>1</v>
      </c>
      <c r="P2979" t="s">
        <v>8271</v>
      </c>
      <c r="Q2979">
        <f t="shared" si="276"/>
        <v>114</v>
      </c>
      <c r="R2979">
        <f t="shared" si="277"/>
        <v>113.57</v>
      </c>
      <c r="S2979" t="str">
        <f t="shared" si="280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278"/>
        <v>41931.957638888889</v>
      </c>
      <c r="K2980">
        <v>1412954547</v>
      </c>
      <c r="L2980" s="9">
        <f t="shared" si="279"/>
        <v>41922.348923611113</v>
      </c>
      <c r="M2980" t="b">
        <v>0</v>
      </c>
      <c r="N2980">
        <v>16</v>
      </c>
      <c r="O2980" t="b">
        <v>1</v>
      </c>
      <c r="P2980" t="s">
        <v>8271</v>
      </c>
      <c r="Q2980">
        <f t="shared" si="276"/>
        <v>129</v>
      </c>
      <c r="R2980">
        <f t="shared" si="277"/>
        <v>60.69</v>
      </c>
      <c r="S2980" t="str">
        <f t="shared" si="280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278"/>
        <v>42009.958333333336</v>
      </c>
      <c r="K2981">
        <v>1419104823</v>
      </c>
      <c r="L2981" s="9">
        <f t="shared" si="279"/>
        <v>41993.532673611109</v>
      </c>
      <c r="M2981" t="b">
        <v>0</v>
      </c>
      <c r="N2981">
        <v>46</v>
      </c>
      <c r="O2981" t="b">
        <v>1</v>
      </c>
      <c r="P2981" t="s">
        <v>8271</v>
      </c>
      <c r="Q2981">
        <f t="shared" si="276"/>
        <v>101</v>
      </c>
      <c r="R2981">
        <f t="shared" si="277"/>
        <v>110.22</v>
      </c>
      <c r="S2981" t="str">
        <f t="shared" si="280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278"/>
        <v>42239.791666666664</v>
      </c>
      <c r="K2982">
        <v>1438639130</v>
      </c>
      <c r="L2982" s="9">
        <f t="shared" si="279"/>
        <v>42219.624189814822</v>
      </c>
      <c r="M2982" t="b">
        <v>0</v>
      </c>
      <c r="N2982">
        <v>24</v>
      </c>
      <c r="O2982" t="b">
        <v>1</v>
      </c>
      <c r="P2982" t="s">
        <v>8271</v>
      </c>
      <c r="Q2982">
        <f t="shared" si="276"/>
        <v>109</v>
      </c>
      <c r="R2982">
        <f t="shared" si="277"/>
        <v>136.46</v>
      </c>
      <c r="S2982" t="str">
        <f t="shared" si="280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278"/>
        <v>42270.268009259256</v>
      </c>
      <c r="K2983">
        <v>1439126756</v>
      </c>
      <c r="L2983" s="9">
        <f t="shared" si="279"/>
        <v>42225.268009259256</v>
      </c>
      <c r="M2983" t="b">
        <v>1</v>
      </c>
      <c r="N2983">
        <v>97</v>
      </c>
      <c r="O2983" t="b">
        <v>1</v>
      </c>
      <c r="P2983" t="s">
        <v>8303</v>
      </c>
      <c r="Q2983">
        <f t="shared" si="276"/>
        <v>129</v>
      </c>
      <c r="R2983">
        <f t="shared" si="277"/>
        <v>53.16</v>
      </c>
      <c r="S2983" t="str">
        <f t="shared" si="280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278"/>
        <v>42411.395173611112</v>
      </c>
      <c r="K2984">
        <v>1452616143</v>
      </c>
      <c r="L2984" s="9">
        <f t="shared" si="279"/>
        <v>42381.395173611112</v>
      </c>
      <c r="M2984" t="b">
        <v>1</v>
      </c>
      <c r="N2984">
        <v>59</v>
      </c>
      <c r="O2984" t="b">
        <v>1</v>
      </c>
      <c r="P2984" t="s">
        <v>8303</v>
      </c>
      <c r="Q2984">
        <f t="shared" si="276"/>
        <v>102</v>
      </c>
      <c r="R2984">
        <f t="shared" si="277"/>
        <v>86.49</v>
      </c>
      <c r="S2984" t="str">
        <f t="shared" si="280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278"/>
        <v>41954.382361111115</v>
      </c>
      <c r="K2985">
        <v>1410534636</v>
      </c>
      <c r="L2985" s="9">
        <f t="shared" si="279"/>
        <v>41894.34069444445</v>
      </c>
      <c r="M2985" t="b">
        <v>1</v>
      </c>
      <c r="N2985">
        <v>1095</v>
      </c>
      <c r="O2985" t="b">
        <v>1</v>
      </c>
      <c r="P2985" t="s">
        <v>8303</v>
      </c>
      <c r="Q2985">
        <f t="shared" si="276"/>
        <v>147</v>
      </c>
      <c r="R2985">
        <f t="shared" si="277"/>
        <v>155.24</v>
      </c>
      <c r="S2985" t="str">
        <f t="shared" si="280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278"/>
        <v>42605.98704861111</v>
      </c>
      <c r="K2986">
        <v>1469428881</v>
      </c>
      <c r="L2986" s="9">
        <f t="shared" si="279"/>
        <v>42575.98704861111</v>
      </c>
      <c r="M2986" t="b">
        <v>1</v>
      </c>
      <c r="N2986">
        <v>218</v>
      </c>
      <c r="O2986" t="b">
        <v>1</v>
      </c>
      <c r="P2986" t="s">
        <v>8303</v>
      </c>
      <c r="Q2986">
        <f t="shared" si="276"/>
        <v>100</v>
      </c>
      <c r="R2986">
        <f t="shared" si="277"/>
        <v>115.08</v>
      </c>
      <c r="S2986" t="str">
        <f t="shared" si="280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278"/>
        <v>42673.875000000007</v>
      </c>
      <c r="K2987">
        <v>1476228128</v>
      </c>
      <c r="L2987" s="9">
        <f t="shared" si="279"/>
        <v>42654.682037037033</v>
      </c>
      <c r="M2987" t="b">
        <v>0</v>
      </c>
      <c r="N2987">
        <v>111</v>
      </c>
      <c r="O2987" t="b">
        <v>1</v>
      </c>
      <c r="P2987" t="s">
        <v>8303</v>
      </c>
      <c r="Q2987">
        <f t="shared" si="276"/>
        <v>122</v>
      </c>
      <c r="R2987">
        <f t="shared" si="277"/>
        <v>109.59</v>
      </c>
      <c r="S2987" t="str">
        <f t="shared" si="280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278"/>
        <v>42491.16673611111</v>
      </c>
      <c r="K2988">
        <v>1456920006</v>
      </c>
      <c r="L2988" s="9">
        <f t="shared" si="279"/>
        <v>42431.208402777782</v>
      </c>
      <c r="M2988" t="b">
        <v>0</v>
      </c>
      <c r="N2988">
        <v>56</v>
      </c>
      <c r="O2988" t="b">
        <v>1</v>
      </c>
      <c r="P2988" t="s">
        <v>8303</v>
      </c>
      <c r="Q2988">
        <f t="shared" si="276"/>
        <v>106</v>
      </c>
      <c r="R2988">
        <f t="shared" si="277"/>
        <v>45.21</v>
      </c>
      <c r="S2988" t="str">
        <f t="shared" si="280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278"/>
        <v>42655.708333333336</v>
      </c>
      <c r="K2989">
        <v>1473837751</v>
      </c>
      <c r="L2989" s="9">
        <f t="shared" si="279"/>
        <v>42627.015636574077</v>
      </c>
      <c r="M2989" t="b">
        <v>0</v>
      </c>
      <c r="N2989">
        <v>265</v>
      </c>
      <c r="O2989" t="b">
        <v>1</v>
      </c>
      <c r="P2989" t="s">
        <v>8303</v>
      </c>
      <c r="Q2989">
        <f t="shared" si="276"/>
        <v>110</v>
      </c>
      <c r="R2989">
        <f t="shared" si="277"/>
        <v>104.15</v>
      </c>
      <c r="S2989" t="str">
        <f t="shared" si="280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278"/>
        <v>42541.070381944453</v>
      </c>
      <c r="K2990">
        <v>1463820081</v>
      </c>
      <c r="L2990" s="9">
        <f t="shared" si="279"/>
        <v>42511.070381944453</v>
      </c>
      <c r="M2990" t="b">
        <v>0</v>
      </c>
      <c r="N2990">
        <v>28</v>
      </c>
      <c r="O2990" t="b">
        <v>1</v>
      </c>
      <c r="P2990" t="s">
        <v>8303</v>
      </c>
      <c r="Q2990">
        <f t="shared" si="276"/>
        <v>100</v>
      </c>
      <c r="R2990">
        <f t="shared" si="277"/>
        <v>35.71</v>
      </c>
      <c r="S2990" t="str">
        <f t="shared" si="280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278"/>
        <v>42358.915972222225</v>
      </c>
      <c r="K2991">
        <v>1448756962</v>
      </c>
      <c r="L2991" s="9">
        <f t="shared" si="279"/>
        <v>42336.728726851856</v>
      </c>
      <c r="M2991" t="b">
        <v>0</v>
      </c>
      <c r="N2991">
        <v>364</v>
      </c>
      <c r="O2991" t="b">
        <v>1</v>
      </c>
      <c r="P2991" t="s">
        <v>8303</v>
      </c>
      <c r="Q2991">
        <f t="shared" si="276"/>
        <v>177</v>
      </c>
      <c r="R2991">
        <f t="shared" si="277"/>
        <v>97</v>
      </c>
      <c r="S2991" t="str">
        <f t="shared" si="280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278"/>
        <v>42376.282638888886</v>
      </c>
      <c r="K2992">
        <v>1449150420</v>
      </c>
      <c r="L2992" s="9">
        <f t="shared" si="279"/>
        <v>42341.282638888886</v>
      </c>
      <c r="M2992" t="b">
        <v>0</v>
      </c>
      <c r="N2992">
        <v>27</v>
      </c>
      <c r="O2992" t="b">
        <v>1</v>
      </c>
      <c r="P2992" t="s">
        <v>8303</v>
      </c>
      <c r="Q2992">
        <f t="shared" si="276"/>
        <v>100</v>
      </c>
      <c r="R2992">
        <f t="shared" si="277"/>
        <v>370.37</v>
      </c>
      <c r="S2992" t="str">
        <f t="shared" si="280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278"/>
        <v>42762.545486111114</v>
      </c>
      <c r="K2993">
        <v>1483646730</v>
      </c>
      <c r="L2993" s="9">
        <f t="shared" si="279"/>
        <v>42740.545486111114</v>
      </c>
      <c r="M2993" t="b">
        <v>0</v>
      </c>
      <c r="N2993">
        <v>93</v>
      </c>
      <c r="O2993" t="b">
        <v>1</v>
      </c>
      <c r="P2993" t="s">
        <v>8303</v>
      </c>
      <c r="Q2993">
        <f t="shared" si="276"/>
        <v>103</v>
      </c>
      <c r="R2993">
        <f t="shared" si="277"/>
        <v>94.41</v>
      </c>
      <c r="S2993" t="str">
        <f t="shared" si="280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278"/>
        <v>42652.475810185184</v>
      </c>
      <c r="K2994">
        <v>1473445510</v>
      </c>
      <c r="L2994" s="9">
        <f t="shared" si="279"/>
        <v>42622.475810185184</v>
      </c>
      <c r="M2994" t="b">
        <v>0</v>
      </c>
      <c r="N2994">
        <v>64</v>
      </c>
      <c r="O2994" t="b">
        <v>1</v>
      </c>
      <c r="P2994" t="s">
        <v>8303</v>
      </c>
      <c r="Q2994">
        <f t="shared" si="276"/>
        <v>105</v>
      </c>
      <c r="R2994">
        <f t="shared" si="277"/>
        <v>48.98</v>
      </c>
      <c r="S2994" t="str">
        <f t="shared" si="280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278"/>
        <v>42420.547071759262</v>
      </c>
      <c r="K2995">
        <v>1453406867</v>
      </c>
      <c r="L2995" s="9">
        <f t="shared" si="279"/>
        <v>42390.547071759262</v>
      </c>
      <c r="M2995" t="b">
        <v>0</v>
      </c>
      <c r="N2995">
        <v>22</v>
      </c>
      <c r="O2995" t="b">
        <v>1</v>
      </c>
      <c r="P2995" t="s">
        <v>8303</v>
      </c>
      <c r="Q2995">
        <f t="shared" si="276"/>
        <v>100</v>
      </c>
      <c r="R2995">
        <f t="shared" si="277"/>
        <v>45.59</v>
      </c>
      <c r="S2995" t="str">
        <f t="shared" si="280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278"/>
        <v>41915.18717592593</v>
      </c>
      <c r="K2996">
        <v>1409743772</v>
      </c>
      <c r="L2996" s="9">
        <f t="shared" si="279"/>
        <v>41885.18717592593</v>
      </c>
      <c r="M2996" t="b">
        <v>0</v>
      </c>
      <c r="N2996">
        <v>59</v>
      </c>
      <c r="O2996" t="b">
        <v>1</v>
      </c>
      <c r="P2996" t="s">
        <v>8303</v>
      </c>
      <c r="Q2996">
        <f t="shared" si="276"/>
        <v>458</v>
      </c>
      <c r="R2996">
        <f t="shared" si="277"/>
        <v>23.28</v>
      </c>
      <c r="S2996" t="str">
        <f t="shared" si="280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278"/>
        <v>42754.373506944445</v>
      </c>
      <c r="K2997">
        <v>1482249471</v>
      </c>
      <c r="L2997" s="9">
        <f t="shared" si="279"/>
        <v>42724.373506944445</v>
      </c>
      <c r="M2997" t="b">
        <v>0</v>
      </c>
      <c r="N2997">
        <v>249</v>
      </c>
      <c r="O2997" t="b">
        <v>1</v>
      </c>
      <c r="P2997" t="s">
        <v>8303</v>
      </c>
      <c r="Q2997">
        <f t="shared" si="276"/>
        <v>105</v>
      </c>
      <c r="R2997">
        <f t="shared" si="277"/>
        <v>63.23</v>
      </c>
      <c r="S2997" t="str">
        <f t="shared" si="280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278"/>
        <v>42150.620833333342</v>
      </c>
      <c r="K2998">
        <v>1427493240</v>
      </c>
      <c r="L2998" s="9">
        <f t="shared" si="279"/>
        <v>42090.620833333342</v>
      </c>
      <c r="M2998" t="b">
        <v>0</v>
      </c>
      <c r="N2998">
        <v>392</v>
      </c>
      <c r="O2998" t="b">
        <v>1</v>
      </c>
      <c r="P2998" t="s">
        <v>8303</v>
      </c>
      <c r="Q2998">
        <f t="shared" si="276"/>
        <v>172</v>
      </c>
      <c r="R2998">
        <f t="shared" si="277"/>
        <v>153.52000000000001</v>
      </c>
      <c r="S2998" t="str">
        <f t="shared" si="280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278"/>
        <v>42792.915972222225</v>
      </c>
      <c r="K2999">
        <v>1486661793</v>
      </c>
      <c r="L2999" s="9">
        <f t="shared" si="279"/>
        <v>42775.442048611112</v>
      </c>
      <c r="M2999" t="b">
        <v>0</v>
      </c>
      <c r="N2999">
        <v>115</v>
      </c>
      <c r="O2999" t="b">
        <v>1</v>
      </c>
      <c r="P2999" t="s">
        <v>8303</v>
      </c>
      <c r="Q2999">
        <f t="shared" si="276"/>
        <v>104</v>
      </c>
      <c r="R2999">
        <f t="shared" si="277"/>
        <v>90.2</v>
      </c>
      <c r="S2999" t="str">
        <f t="shared" si="280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278"/>
        <v>41805.892361111117</v>
      </c>
      <c r="K3000">
        <v>1400474329</v>
      </c>
      <c r="L3000" s="9">
        <f t="shared" si="279"/>
        <v>41777.901956018519</v>
      </c>
      <c r="M3000" t="b">
        <v>0</v>
      </c>
      <c r="N3000">
        <v>433</v>
      </c>
      <c r="O3000" t="b">
        <v>1</v>
      </c>
      <c r="P3000" t="s">
        <v>8303</v>
      </c>
      <c r="Q3000">
        <f t="shared" si="276"/>
        <v>103</v>
      </c>
      <c r="R3000">
        <f t="shared" si="277"/>
        <v>118.97</v>
      </c>
      <c r="S3000" t="str">
        <f t="shared" si="280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278"/>
        <v>42794.791666666664</v>
      </c>
      <c r="K3001">
        <v>1487094360</v>
      </c>
      <c r="L3001" s="9">
        <f t="shared" si="279"/>
        <v>42780.448611111111</v>
      </c>
      <c r="M3001" t="b">
        <v>0</v>
      </c>
      <c r="N3001">
        <v>20</v>
      </c>
      <c r="O3001" t="b">
        <v>1</v>
      </c>
      <c r="P3001" t="s">
        <v>8303</v>
      </c>
      <c r="Q3001">
        <f t="shared" si="276"/>
        <v>119</v>
      </c>
      <c r="R3001">
        <f t="shared" si="277"/>
        <v>80.25</v>
      </c>
      <c r="S3001" t="str">
        <f t="shared" si="280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278"/>
        <v>42766.458333333336</v>
      </c>
      <c r="K3002">
        <v>1484682670</v>
      </c>
      <c r="L3002" s="9">
        <f t="shared" si="279"/>
        <v>42752.535532407412</v>
      </c>
      <c r="M3002" t="b">
        <v>0</v>
      </c>
      <c r="N3002">
        <v>8</v>
      </c>
      <c r="O3002" t="b">
        <v>1</v>
      </c>
      <c r="P3002" t="s">
        <v>8303</v>
      </c>
      <c r="Q3002">
        <f t="shared" si="276"/>
        <v>100</v>
      </c>
      <c r="R3002">
        <f t="shared" si="277"/>
        <v>62.5</v>
      </c>
      <c r="S3002" t="str">
        <f t="shared" si="280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278"/>
        <v>42564.60395833334</v>
      </c>
      <c r="K3003">
        <v>1465853382</v>
      </c>
      <c r="L3003" s="9">
        <f t="shared" si="279"/>
        <v>42534.60395833334</v>
      </c>
      <c r="M3003" t="b">
        <v>0</v>
      </c>
      <c r="N3003">
        <v>175</v>
      </c>
      <c r="O3003" t="b">
        <v>1</v>
      </c>
      <c r="P3003" t="s">
        <v>8303</v>
      </c>
      <c r="Q3003">
        <f t="shared" si="276"/>
        <v>319</v>
      </c>
      <c r="R3003">
        <f t="shared" si="277"/>
        <v>131.38</v>
      </c>
      <c r="S3003" t="str">
        <f t="shared" si="280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278"/>
        <v>41269.544583333336</v>
      </c>
      <c r="K3004">
        <v>1353960252</v>
      </c>
      <c r="L3004" s="9">
        <f t="shared" si="279"/>
        <v>41239.544583333336</v>
      </c>
      <c r="M3004" t="b">
        <v>0</v>
      </c>
      <c r="N3004">
        <v>104</v>
      </c>
      <c r="O3004" t="b">
        <v>1</v>
      </c>
      <c r="P3004" t="s">
        <v>8303</v>
      </c>
      <c r="Q3004">
        <f t="shared" si="276"/>
        <v>109</v>
      </c>
      <c r="R3004">
        <f t="shared" si="277"/>
        <v>73.03</v>
      </c>
      <c r="S3004" t="str">
        <f t="shared" si="280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278"/>
        <v>42429.957638888889</v>
      </c>
      <c r="K3005">
        <v>1454098976</v>
      </c>
      <c r="L3005" s="9">
        <f t="shared" si="279"/>
        <v>42398.557592592595</v>
      </c>
      <c r="M3005" t="b">
        <v>0</v>
      </c>
      <c r="N3005">
        <v>17</v>
      </c>
      <c r="O3005" t="b">
        <v>1</v>
      </c>
      <c r="P3005" t="s">
        <v>8303</v>
      </c>
      <c r="Q3005">
        <f t="shared" si="276"/>
        <v>101</v>
      </c>
      <c r="R3005">
        <f t="shared" si="277"/>
        <v>178.53</v>
      </c>
      <c r="S3005" t="str">
        <f t="shared" si="280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278"/>
        <v>41958.631064814814</v>
      </c>
      <c r="K3006">
        <v>1413493724</v>
      </c>
      <c r="L3006" s="9">
        <f t="shared" si="279"/>
        <v>41928.589398148149</v>
      </c>
      <c r="M3006" t="b">
        <v>0</v>
      </c>
      <c r="N3006">
        <v>277</v>
      </c>
      <c r="O3006" t="b">
        <v>1</v>
      </c>
      <c r="P3006" t="s">
        <v>8303</v>
      </c>
      <c r="Q3006">
        <f t="shared" si="276"/>
        <v>113</v>
      </c>
      <c r="R3006">
        <f t="shared" si="277"/>
        <v>162.91</v>
      </c>
      <c r="S3006" t="str">
        <f t="shared" si="280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278"/>
        <v>41918.383159722223</v>
      </c>
      <c r="K3007">
        <v>1410019905</v>
      </c>
      <c r="L3007" s="9">
        <f t="shared" si="279"/>
        <v>41888.383159722223</v>
      </c>
      <c r="M3007" t="b">
        <v>0</v>
      </c>
      <c r="N3007">
        <v>118</v>
      </c>
      <c r="O3007" t="b">
        <v>1</v>
      </c>
      <c r="P3007" t="s">
        <v>8303</v>
      </c>
      <c r="Q3007">
        <f t="shared" si="276"/>
        <v>120</v>
      </c>
      <c r="R3007">
        <f t="shared" si="277"/>
        <v>108.24</v>
      </c>
      <c r="S3007" t="str">
        <f t="shared" si="280"/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278"/>
        <v>41987.465173611119</v>
      </c>
      <c r="K3008">
        <v>1415988591</v>
      </c>
      <c r="L3008" s="9">
        <f t="shared" si="279"/>
        <v>41957.465173611119</v>
      </c>
      <c r="M3008" t="b">
        <v>0</v>
      </c>
      <c r="N3008">
        <v>97</v>
      </c>
      <c r="O3008" t="b">
        <v>1</v>
      </c>
      <c r="P3008" t="s">
        <v>8303</v>
      </c>
      <c r="Q3008">
        <f t="shared" si="276"/>
        <v>108</v>
      </c>
      <c r="R3008">
        <f t="shared" si="277"/>
        <v>88.87</v>
      </c>
      <c r="S3008" t="str">
        <f t="shared" si="280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278"/>
        <v>42118.924571759264</v>
      </c>
      <c r="K3009">
        <v>1428124283</v>
      </c>
      <c r="L3009" s="9">
        <f t="shared" si="279"/>
        <v>42097.924571759264</v>
      </c>
      <c r="M3009" t="b">
        <v>0</v>
      </c>
      <c r="N3009">
        <v>20</v>
      </c>
      <c r="O3009" t="b">
        <v>1</v>
      </c>
      <c r="P3009" t="s">
        <v>8303</v>
      </c>
      <c r="Q3009">
        <f t="shared" si="276"/>
        <v>180</v>
      </c>
      <c r="R3009">
        <f t="shared" si="277"/>
        <v>54</v>
      </c>
      <c r="S3009" t="str">
        <f t="shared" si="280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278"/>
        <v>42389.920358796298</v>
      </c>
      <c r="K3010">
        <v>1450760719</v>
      </c>
      <c r="L3010" s="9">
        <f t="shared" si="279"/>
        <v>42359.920358796298</v>
      </c>
      <c r="M3010" t="b">
        <v>0</v>
      </c>
      <c r="N3010">
        <v>26</v>
      </c>
      <c r="O3010" t="b">
        <v>1</v>
      </c>
      <c r="P3010" t="s">
        <v>8303</v>
      </c>
      <c r="Q3010">
        <f t="shared" ref="Q3010:Q3073" si="282">ROUND((E3010/D3010*100),0)</f>
        <v>101</v>
      </c>
      <c r="R3010">
        <f t="shared" ref="R3010:R3073" si="283">ROUND(E3010/N3010,2)</f>
        <v>116.73</v>
      </c>
      <c r="S3010" t="str">
        <f t="shared" si="280"/>
        <v>theater</v>
      </c>
      <c r="T3010" t="str">
        <f t="shared" si="281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284">(((I3011/60)/60)/24)+DATE(1970,1,1)+(-7/24)</f>
        <v>41969.319907407415</v>
      </c>
      <c r="K3011">
        <v>1414417240</v>
      </c>
      <c r="L3011" s="9">
        <f t="shared" ref="L3011:L3074" si="285">(((K3011/60)/60)/24)+DATE(1970,1,1)+(-7/24)</f>
        <v>41939.278240740743</v>
      </c>
      <c r="M3011" t="b">
        <v>0</v>
      </c>
      <c r="N3011">
        <v>128</v>
      </c>
      <c r="O3011" t="b">
        <v>1</v>
      </c>
      <c r="P3011" t="s">
        <v>8303</v>
      </c>
      <c r="Q3011">
        <f t="shared" si="282"/>
        <v>120</v>
      </c>
      <c r="R3011">
        <f t="shared" si="283"/>
        <v>233.9</v>
      </c>
      <c r="S3011" t="str">
        <f t="shared" ref="S3011:S3074" si="286">LEFT(P3011,SEARCH("/",P3011,1)-1)</f>
        <v>theater</v>
      </c>
      <c r="T3011" t="str">
        <f t="shared" ref="T3011:T3074" si="287">RIGHT(P3011,LEN(P3011)-SEARCH("/",P3011,1))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284"/>
        <v>42056.540729166671</v>
      </c>
      <c r="K3012">
        <v>1419364719</v>
      </c>
      <c r="L3012" s="9">
        <f t="shared" si="285"/>
        <v>41996.540729166671</v>
      </c>
      <c r="M3012" t="b">
        <v>0</v>
      </c>
      <c r="N3012">
        <v>15</v>
      </c>
      <c r="O3012" t="b">
        <v>1</v>
      </c>
      <c r="P3012" t="s">
        <v>8303</v>
      </c>
      <c r="Q3012">
        <f t="shared" si="282"/>
        <v>158</v>
      </c>
      <c r="R3012">
        <f t="shared" si="283"/>
        <v>158</v>
      </c>
      <c r="S3012" t="str">
        <f t="shared" si="286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284"/>
        <v>42361.665972222225</v>
      </c>
      <c r="K3013">
        <v>1448536516</v>
      </c>
      <c r="L3013" s="9">
        <f t="shared" si="285"/>
        <v>42334.177268518521</v>
      </c>
      <c r="M3013" t="b">
        <v>0</v>
      </c>
      <c r="N3013">
        <v>25</v>
      </c>
      <c r="O3013" t="b">
        <v>1</v>
      </c>
      <c r="P3013" t="s">
        <v>8303</v>
      </c>
      <c r="Q3013">
        <f t="shared" si="282"/>
        <v>124</v>
      </c>
      <c r="R3013">
        <f t="shared" si="283"/>
        <v>14.84</v>
      </c>
      <c r="S3013" t="str">
        <f t="shared" si="286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284"/>
        <v>42045.411226851858</v>
      </c>
      <c r="K3014">
        <v>1421772730</v>
      </c>
      <c r="L3014" s="9">
        <f t="shared" si="285"/>
        <v>42024.411226851858</v>
      </c>
      <c r="M3014" t="b">
        <v>0</v>
      </c>
      <c r="N3014">
        <v>55</v>
      </c>
      <c r="O3014" t="b">
        <v>1</v>
      </c>
      <c r="P3014" t="s">
        <v>8303</v>
      </c>
      <c r="Q3014">
        <f t="shared" si="282"/>
        <v>117</v>
      </c>
      <c r="R3014">
        <f t="shared" si="283"/>
        <v>85.18</v>
      </c>
      <c r="S3014" t="str">
        <f t="shared" si="286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284"/>
        <v>42176.544548611113</v>
      </c>
      <c r="K3015">
        <v>1432325049</v>
      </c>
      <c r="L3015" s="9">
        <f t="shared" si="285"/>
        <v>42146.544548611113</v>
      </c>
      <c r="M3015" t="b">
        <v>0</v>
      </c>
      <c r="N3015">
        <v>107</v>
      </c>
      <c r="O3015" t="b">
        <v>1</v>
      </c>
      <c r="P3015" t="s">
        <v>8303</v>
      </c>
      <c r="Q3015">
        <f t="shared" si="282"/>
        <v>157</v>
      </c>
      <c r="R3015">
        <f t="shared" si="283"/>
        <v>146.69</v>
      </c>
      <c r="S3015" t="str">
        <f t="shared" si="286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284"/>
        <v>41947.916666666672</v>
      </c>
      <c r="K3016">
        <v>1412737080</v>
      </c>
      <c r="L3016" s="9">
        <f t="shared" si="285"/>
        <v>41919.83194444445</v>
      </c>
      <c r="M3016" t="b">
        <v>0</v>
      </c>
      <c r="N3016">
        <v>557</v>
      </c>
      <c r="O3016" t="b">
        <v>1</v>
      </c>
      <c r="P3016" t="s">
        <v>8303</v>
      </c>
      <c r="Q3016">
        <f t="shared" si="282"/>
        <v>113</v>
      </c>
      <c r="R3016">
        <f t="shared" si="283"/>
        <v>50.76</v>
      </c>
      <c r="S3016" t="str">
        <f t="shared" si="286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284"/>
        <v>41800.875</v>
      </c>
      <c r="K3017">
        <v>1401125238</v>
      </c>
      <c r="L3017" s="9">
        <f t="shared" si="285"/>
        <v>41785.435625000006</v>
      </c>
      <c r="M3017" t="b">
        <v>0</v>
      </c>
      <c r="N3017">
        <v>40</v>
      </c>
      <c r="O3017" t="b">
        <v>1</v>
      </c>
      <c r="P3017" t="s">
        <v>8303</v>
      </c>
      <c r="Q3017">
        <f t="shared" si="282"/>
        <v>103</v>
      </c>
      <c r="R3017">
        <f t="shared" si="283"/>
        <v>87.7</v>
      </c>
      <c r="S3017" t="str">
        <f t="shared" si="286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284"/>
        <v>41838.256388888891</v>
      </c>
      <c r="K3018">
        <v>1400504952</v>
      </c>
      <c r="L3018" s="9">
        <f t="shared" si="285"/>
        <v>41778.256388888891</v>
      </c>
      <c r="M3018" t="b">
        <v>0</v>
      </c>
      <c r="N3018">
        <v>36</v>
      </c>
      <c r="O3018" t="b">
        <v>1</v>
      </c>
      <c r="P3018" t="s">
        <v>8303</v>
      </c>
      <c r="Q3018">
        <f t="shared" si="282"/>
        <v>103</v>
      </c>
      <c r="R3018">
        <f t="shared" si="283"/>
        <v>242.28</v>
      </c>
      <c r="S3018" t="str">
        <f t="shared" si="286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284"/>
        <v>41871.558368055557</v>
      </c>
      <c r="K3019">
        <v>1405974243</v>
      </c>
      <c r="L3019" s="9">
        <f t="shared" si="285"/>
        <v>41841.558368055557</v>
      </c>
      <c r="M3019" t="b">
        <v>0</v>
      </c>
      <c r="N3019">
        <v>159</v>
      </c>
      <c r="O3019" t="b">
        <v>1</v>
      </c>
      <c r="P3019" t="s">
        <v>8303</v>
      </c>
      <c r="Q3019">
        <f t="shared" si="282"/>
        <v>106</v>
      </c>
      <c r="R3019">
        <f t="shared" si="283"/>
        <v>146.44999999999999</v>
      </c>
      <c r="S3019" t="str">
        <f t="shared" si="286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284"/>
        <v>42205.625000000007</v>
      </c>
      <c r="K3020">
        <v>1433747376</v>
      </c>
      <c r="L3020" s="9">
        <f t="shared" si="285"/>
        <v>42163.006666666675</v>
      </c>
      <c r="M3020" t="b">
        <v>0</v>
      </c>
      <c r="N3020">
        <v>41</v>
      </c>
      <c r="O3020" t="b">
        <v>1</v>
      </c>
      <c r="P3020" t="s">
        <v>8303</v>
      </c>
      <c r="Q3020">
        <f t="shared" si="282"/>
        <v>101</v>
      </c>
      <c r="R3020">
        <f t="shared" si="283"/>
        <v>103.17</v>
      </c>
      <c r="S3020" t="str">
        <f t="shared" si="286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284"/>
        <v>41785.833333333336</v>
      </c>
      <c r="K3021">
        <v>1398801620</v>
      </c>
      <c r="L3021" s="9">
        <f t="shared" si="285"/>
        <v>41758.541898148149</v>
      </c>
      <c r="M3021" t="b">
        <v>0</v>
      </c>
      <c r="N3021">
        <v>226</v>
      </c>
      <c r="O3021" t="b">
        <v>1</v>
      </c>
      <c r="P3021" t="s">
        <v>8303</v>
      </c>
      <c r="Q3021">
        <f t="shared" si="282"/>
        <v>121</v>
      </c>
      <c r="R3021">
        <f t="shared" si="283"/>
        <v>80.459999999999994</v>
      </c>
      <c r="S3021" t="str">
        <f t="shared" si="286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284"/>
        <v>42230.554780092592</v>
      </c>
      <c r="K3022">
        <v>1434399533</v>
      </c>
      <c r="L3022" s="9">
        <f t="shared" si="285"/>
        <v>42170.554780092592</v>
      </c>
      <c r="M3022" t="b">
        <v>0</v>
      </c>
      <c r="N3022">
        <v>30</v>
      </c>
      <c r="O3022" t="b">
        <v>1</v>
      </c>
      <c r="P3022" t="s">
        <v>8303</v>
      </c>
      <c r="Q3022">
        <f t="shared" si="282"/>
        <v>101</v>
      </c>
      <c r="R3022">
        <f t="shared" si="283"/>
        <v>234.67</v>
      </c>
      <c r="S3022" t="str">
        <f t="shared" si="286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284"/>
        <v>42695.957638888889</v>
      </c>
      <c r="K3023">
        <v>1476715869</v>
      </c>
      <c r="L3023" s="9">
        <f t="shared" si="285"/>
        <v>42660.327187499999</v>
      </c>
      <c r="M3023" t="b">
        <v>0</v>
      </c>
      <c r="N3023">
        <v>103</v>
      </c>
      <c r="O3023" t="b">
        <v>1</v>
      </c>
      <c r="P3023" t="s">
        <v>8303</v>
      </c>
      <c r="Q3023">
        <f t="shared" si="282"/>
        <v>116</v>
      </c>
      <c r="R3023">
        <f t="shared" si="283"/>
        <v>50.69</v>
      </c>
      <c r="S3023" t="str">
        <f t="shared" si="286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284"/>
        <v>42609.662141203706</v>
      </c>
      <c r="K3024">
        <v>1468450409</v>
      </c>
      <c r="L3024" s="9">
        <f t="shared" si="285"/>
        <v>42564.662141203706</v>
      </c>
      <c r="M3024" t="b">
        <v>0</v>
      </c>
      <c r="N3024">
        <v>62</v>
      </c>
      <c r="O3024" t="b">
        <v>1</v>
      </c>
      <c r="P3024" t="s">
        <v>8303</v>
      </c>
      <c r="Q3024">
        <f t="shared" si="282"/>
        <v>101</v>
      </c>
      <c r="R3024">
        <f t="shared" si="283"/>
        <v>162.71</v>
      </c>
      <c r="S3024" t="str">
        <f t="shared" si="286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284"/>
        <v>42166.384097222232</v>
      </c>
      <c r="K3025">
        <v>1430151186</v>
      </c>
      <c r="L3025" s="9">
        <f t="shared" si="285"/>
        <v>42121.384097222232</v>
      </c>
      <c r="M3025" t="b">
        <v>0</v>
      </c>
      <c r="N3025">
        <v>6</v>
      </c>
      <c r="O3025" t="b">
        <v>1</v>
      </c>
      <c r="P3025" t="s">
        <v>8303</v>
      </c>
      <c r="Q3025">
        <f t="shared" si="282"/>
        <v>103</v>
      </c>
      <c r="R3025">
        <f t="shared" si="283"/>
        <v>120.17</v>
      </c>
      <c r="S3025" t="str">
        <f t="shared" si="286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284"/>
        <v>41188.702256944445</v>
      </c>
      <c r="K3026">
        <v>1346975475</v>
      </c>
      <c r="L3026" s="9">
        <f t="shared" si="285"/>
        <v>41158.702256944445</v>
      </c>
      <c r="M3026" t="b">
        <v>0</v>
      </c>
      <c r="N3026">
        <v>182</v>
      </c>
      <c r="O3026" t="b">
        <v>1</v>
      </c>
      <c r="P3026" t="s">
        <v>8303</v>
      </c>
      <c r="Q3026">
        <f t="shared" si="282"/>
        <v>246</v>
      </c>
      <c r="R3026">
        <f t="shared" si="283"/>
        <v>67.7</v>
      </c>
      <c r="S3026" t="str">
        <f t="shared" si="286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284"/>
        <v>41789.375</v>
      </c>
      <c r="K3027">
        <v>1399032813</v>
      </c>
      <c r="L3027" s="9">
        <f t="shared" si="285"/>
        <v>41761.21774305556</v>
      </c>
      <c r="M3027" t="b">
        <v>0</v>
      </c>
      <c r="N3027">
        <v>145</v>
      </c>
      <c r="O3027" t="b">
        <v>1</v>
      </c>
      <c r="P3027" t="s">
        <v>8303</v>
      </c>
      <c r="Q3027">
        <f t="shared" si="282"/>
        <v>302</v>
      </c>
      <c r="R3027">
        <f t="shared" si="283"/>
        <v>52.1</v>
      </c>
      <c r="S3027" t="str">
        <f t="shared" si="286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284"/>
        <v>42797.167731481481</v>
      </c>
      <c r="K3028">
        <v>1487329292</v>
      </c>
      <c r="L3028" s="9">
        <f t="shared" si="285"/>
        <v>42783.167731481481</v>
      </c>
      <c r="M3028" t="b">
        <v>0</v>
      </c>
      <c r="N3028">
        <v>25</v>
      </c>
      <c r="O3028" t="b">
        <v>1</v>
      </c>
      <c r="P3028" t="s">
        <v>8303</v>
      </c>
      <c r="Q3028">
        <f t="shared" si="282"/>
        <v>143</v>
      </c>
      <c r="R3028">
        <f t="shared" si="283"/>
        <v>51.6</v>
      </c>
      <c r="S3028" t="str">
        <f t="shared" si="286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284"/>
        <v>42083.37096064815</v>
      </c>
      <c r="K3029">
        <v>1424278451</v>
      </c>
      <c r="L3029" s="9">
        <f t="shared" si="285"/>
        <v>42053.412627314821</v>
      </c>
      <c r="M3029" t="b">
        <v>0</v>
      </c>
      <c r="N3029">
        <v>320</v>
      </c>
      <c r="O3029" t="b">
        <v>1</v>
      </c>
      <c r="P3029" t="s">
        <v>8303</v>
      </c>
      <c r="Q3029">
        <f t="shared" si="282"/>
        <v>131</v>
      </c>
      <c r="R3029">
        <f t="shared" si="283"/>
        <v>164.3</v>
      </c>
      <c r="S3029" t="str">
        <f t="shared" si="286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284"/>
        <v>42596.97251157408</v>
      </c>
      <c r="K3030">
        <v>1468650025</v>
      </c>
      <c r="L3030" s="9">
        <f t="shared" si="285"/>
        <v>42566.97251157408</v>
      </c>
      <c r="M3030" t="b">
        <v>0</v>
      </c>
      <c r="N3030">
        <v>99</v>
      </c>
      <c r="O3030" t="b">
        <v>1</v>
      </c>
      <c r="P3030" t="s">
        <v>8303</v>
      </c>
      <c r="Q3030">
        <f t="shared" si="282"/>
        <v>168</v>
      </c>
      <c r="R3030">
        <f t="shared" si="283"/>
        <v>84.86</v>
      </c>
      <c r="S3030" t="str">
        <f t="shared" si="286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284"/>
        <v>41960.899305555555</v>
      </c>
      <c r="K3031">
        <v>1413824447</v>
      </c>
      <c r="L3031" s="9">
        <f t="shared" si="285"/>
        <v>41932.417210648149</v>
      </c>
      <c r="M3031" t="b">
        <v>0</v>
      </c>
      <c r="N3031">
        <v>348</v>
      </c>
      <c r="O3031" t="b">
        <v>1</v>
      </c>
      <c r="P3031" t="s">
        <v>8303</v>
      </c>
      <c r="Q3031">
        <f t="shared" si="282"/>
        <v>110</v>
      </c>
      <c r="R3031">
        <f t="shared" si="283"/>
        <v>94.55</v>
      </c>
      <c r="S3031" t="str">
        <f t="shared" si="286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284"/>
        <v>42263.455682870372</v>
      </c>
      <c r="K3032">
        <v>1439834171</v>
      </c>
      <c r="L3032" s="9">
        <f t="shared" si="285"/>
        <v>42233.455682870372</v>
      </c>
      <c r="M3032" t="b">
        <v>0</v>
      </c>
      <c r="N3032">
        <v>41</v>
      </c>
      <c r="O3032" t="b">
        <v>1</v>
      </c>
      <c r="P3032" t="s">
        <v>8303</v>
      </c>
      <c r="Q3032">
        <f t="shared" si="282"/>
        <v>107</v>
      </c>
      <c r="R3032">
        <f t="shared" si="283"/>
        <v>45.54</v>
      </c>
      <c r="S3032" t="str">
        <f t="shared" si="286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284"/>
        <v>42657.590821759259</v>
      </c>
      <c r="K3033">
        <v>1471295447</v>
      </c>
      <c r="L3033" s="9">
        <f t="shared" si="285"/>
        <v>42597.590821759259</v>
      </c>
      <c r="M3033" t="b">
        <v>0</v>
      </c>
      <c r="N3033">
        <v>29</v>
      </c>
      <c r="O3033" t="b">
        <v>1</v>
      </c>
      <c r="P3033" t="s">
        <v>8303</v>
      </c>
      <c r="Q3033">
        <f t="shared" si="282"/>
        <v>100</v>
      </c>
      <c r="R3033">
        <f t="shared" si="283"/>
        <v>51.72</v>
      </c>
      <c r="S3033" t="str">
        <f t="shared" si="286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284"/>
        <v>42257.752997685187</v>
      </c>
      <c r="K3034">
        <v>1439341459</v>
      </c>
      <c r="L3034" s="9">
        <f t="shared" si="285"/>
        <v>42227.752997685187</v>
      </c>
      <c r="M3034" t="b">
        <v>0</v>
      </c>
      <c r="N3034">
        <v>25</v>
      </c>
      <c r="O3034" t="b">
        <v>1</v>
      </c>
      <c r="P3034" t="s">
        <v>8303</v>
      </c>
      <c r="Q3034">
        <f t="shared" si="282"/>
        <v>127</v>
      </c>
      <c r="R3034">
        <f t="shared" si="283"/>
        <v>50.88</v>
      </c>
      <c r="S3034" t="str">
        <f t="shared" si="286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284"/>
        <v>42599.818576388891</v>
      </c>
      <c r="K3035">
        <v>1468895925</v>
      </c>
      <c r="L3035" s="9">
        <f t="shared" si="285"/>
        <v>42569.818576388891</v>
      </c>
      <c r="M3035" t="b">
        <v>0</v>
      </c>
      <c r="N3035">
        <v>23</v>
      </c>
      <c r="O3035" t="b">
        <v>1</v>
      </c>
      <c r="P3035" t="s">
        <v>8303</v>
      </c>
      <c r="Q3035">
        <f t="shared" si="282"/>
        <v>147</v>
      </c>
      <c r="R3035">
        <f t="shared" si="283"/>
        <v>191.13</v>
      </c>
      <c r="S3035" t="str">
        <f t="shared" si="286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284"/>
        <v>42674.874305555561</v>
      </c>
      <c r="K3036">
        <v>1475326255</v>
      </c>
      <c r="L3036" s="9">
        <f t="shared" si="285"/>
        <v>42644.243692129632</v>
      </c>
      <c r="M3036" t="b">
        <v>0</v>
      </c>
      <c r="N3036">
        <v>1260</v>
      </c>
      <c r="O3036" t="b">
        <v>1</v>
      </c>
      <c r="P3036" t="s">
        <v>8303</v>
      </c>
      <c r="Q3036">
        <f t="shared" si="282"/>
        <v>113</v>
      </c>
      <c r="R3036">
        <f t="shared" si="283"/>
        <v>89.31</v>
      </c>
      <c r="S3036" t="str">
        <f t="shared" si="286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284"/>
        <v>41398.268622685187</v>
      </c>
      <c r="K3037">
        <v>1365082009</v>
      </c>
      <c r="L3037" s="9">
        <f t="shared" si="285"/>
        <v>41368.268622685187</v>
      </c>
      <c r="M3037" t="b">
        <v>0</v>
      </c>
      <c r="N3037">
        <v>307</v>
      </c>
      <c r="O3037" t="b">
        <v>1</v>
      </c>
      <c r="P3037" t="s">
        <v>8303</v>
      </c>
      <c r="Q3037">
        <f t="shared" si="282"/>
        <v>109</v>
      </c>
      <c r="R3037">
        <f t="shared" si="283"/>
        <v>88.59</v>
      </c>
      <c r="S3037" t="str">
        <f t="shared" si="286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284"/>
        <v>41502.207638888889</v>
      </c>
      <c r="K3038">
        <v>1373568644</v>
      </c>
      <c r="L3038" s="9">
        <f t="shared" si="285"/>
        <v>41466.493564814817</v>
      </c>
      <c r="M3038" t="b">
        <v>0</v>
      </c>
      <c r="N3038">
        <v>329</v>
      </c>
      <c r="O3038" t="b">
        <v>1</v>
      </c>
      <c r="P3038" t="s">
        <v>8303</v>
      </c>
      <c r="Q3038">
        <f t="shared" si="282"/>
        <v>127</v>
      </c>
      <c r="R3038">
        <f t="shared" si="283"/>
        <v>96.3</v>
      </c>
      <c r="S3038" t="str">
        <f t="shared" si="286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284"/>
        <v>40452.915972222225</v>
      </c>
      <c r="K3039">
        <v>1279574773</v>
      </c>
      <c r="L3039" s="9">
        <f t="shared" si="285"/>
        <v>40378.601539351854</v>
      </c>
      <c r="M3039" t="b">
        <v>0</v>
      </c>
      <c r="N3039">
        <v>32</v>
      </c>
      <c r="O3039" t="b">
        <v>1</v>
      </c>
      <c r="P3039" t="s">
        <v>8303</v>
      </c>
      <c r="Q3039">
        <f t="shared" si="282"/>
        <v>213</v>
      </c>
      <c r="R3039">
        <f t="shared" si="283"/>
        <v>33.31</v>
      </c>
      <c r="S3039" t="str">
        <f t="shared" si="286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284"/>
        <v>42432.96061342593</v>
      </c>
      <c r="K3040">
        <v>1451887397</v>
      </c>
      <c r="L3040" s="9">
        <f t="shared" si="285"/>
        <v>42372.96061342593</v>
      </c>
      <c r="M3040" t="b">
        <v>0</v>
      </c>
      <c r="N3040">
        <v>27</v>
      </c>
      <c r="O3040" t="b">
        <v>1</v>
      </c>
      <c r="P3040" t="s">
        <v>8303</v>
      </c>
      <c r="Q3040">
        <f t="shared" si="282"/>
        <v>101</v>
      </c>
      <c r="R3040">
        <f t="shared" si="283"/>
        <v>37.22</v>
      </c>
      <c r="S3040" t="str">
        <f t="shared" si="286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284"/>
        <v>41637.040972222225</v>
      </c>
      <c r="K3041">
        <v>1386011038</v>
      </c>
      <c r="L3041" s="9">
        <f t="shared" si="285"/>
        <v>41610.502754629633</v>
      </c>
      <c r="M3041" t="b">
        <v>0</v>
      </c>
      <c r="N3041">
        <v>236</v>
      </c>
      <c r="O3041" t="b">
        <v>1</v>
      </c>
      <c r="P3041" t="s">
        <v>8303</v>
      </c>
      <c r="Q3041">
        <f t="shared" si="282"/>
        <v>109</v>
      </c>
      <c r="R3041">
        <f t="shared" si="283"/>
        <v>92.13</v>
      </c>
      <c r="S3041" t="str">
        <f t="shared" si="286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284"/>
        <v>42181.666666666664</v>
      </c>
      <c r="K3042">
        <v>1434999621</v>
      </c>
      <c r="L3042" s="9">
        <f t="shared" si="285"/>
        <v>42177.500243055554</v>
      </c>
      <c r="M3042" t="b">
        <v>0</v>
      </c>
      <c r="N3042">
        <v>42</v>
      </c>
      <c r="O3042" t="b">
        <v>1</v>
      </c>
      <c r="P3042" t="s">
        <v>8303</v>
      </c>
      <c r="Q3042">
        <f t="shared" si="282"/>
        <v>108</v>
      </c>
      <c r="R3042">
        <f t="shared" si="283"/>
        <v>76.790000000000006</v>
      </c>
      <c r="S3042" t="str">
        <f t="shared" si="286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284"/>
        <v>42389.576944444452</v>
      </c>
      <c r="K3043">
        <v>1450731048</v>
      </c>
      <c r="L3043" s="9">
        <f t="shared" si="285"/>
        <v>42359.576944444452</v>
      </c>
      <c r="M3043" t="b">
        <v>0</v>
      </c>
      <c r="N3043">
        <v>95</v>
      </c>
      <c r="O3043" t="b">
        <v>1</v>
      </c>
      <c r="P3043" t="s">
        <v>8303</v>
      </c>
      <c r="Q3043">
        <f t="shared" si="282"/>
        <v>110</v>
      </c>
      <c r="R3043">
        <f t="shared" si="283"/>
        <v>96.53</v>
      </c>
      <c r="S3043" t="str">
        <f t="shared" si="286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284"/>
        <v>42283.396377314821</v>
      </c>
      <c r="K3044">
        <v>1441557047</v>
      </c>
      <c r="L3044" s="9">
        <f t="shared" si="285"/>
        <v>42253.396377314821</v>
      </c>
      <c r="M3044" t="b">
        <v>0</v>
      </c>
      <c r="N3044">
        <v>37</v>
      </c>
      <c r="O3044" t="b">
        <v>1</v>
      </c>
      <c r="P3044" t="s">
        <v>8303</v>
      </c>
      <c r="Q3044">
        <f t="shared" si="282"/>
        <v>128</v>
      </c>
      <c r="R3044">
        <f t="shared" si="283"/>
        <v>51.89</v>
      </c>
      <c r="S3044" t="str">
        <f t="shared" si="286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284"/>
        <v>42109.826388888891</v>
      </c>
      <c r="K3045">
        <v>1426815699</v>
      </c>
      <c r="L3045" s="9">
        <f t="shared" si="285"/>
        <v>42082.778923611113</v>
      </c>
      <c r="M3045" t="b">
        <v>0</v>
      </c>
      <c r="N3045">
        <v>128</v>
      </c>
      <c r="O3045" t="b">
        <v>1</v>
      </c>
      <c r="P3045" t="s">
        <v>8303</v>
      </c>
      <c r="Q3045">
        <f t="shared" si="282"/>
        <v>110</v>
      </c>
      <c r="R3045">
        <f t="shared" si="283"/>
        <v>128.91</v>
      </c>
      <c r="S3045" t="str">
        <f t="shared" si="286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284"/>
        <v>42402.435162037036</v>
      </c>
      <c r="K3046">
        <v>1453137998</v>
      </c>
      <c r="L3046" s="9">
        <f t="shared" si="285"/>
        <v>42387.435162037036</v>
      </c>
      <c r="M3046" t="b">
        <v>0</v>
      </c>
      <c r="N3046">
        <v>156</v>
      </c>
      <c r="O3046" t="b">
        <v>1</v>
      </c>
      <c r="P3046" t="s">
        <v>8303</v>
      </c>
      <c r="Q3046">
        <f t="shared" si="282"/>
        <v>109</v>
      </c>
      <c r="R3046">
        <f t="shared" si="283"/>
        <v>84.11</v>
      </c>
      <c r="S3046" t="str">
        <f t="shared" si="286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284"/>
        <v>41872.864062500004</v>
      </c>
      <c r="K3047">
        <v>1406087055</v>
      </c>
      <c r="L3047" s="9">
        <f t="shared" si="285"/>
        <v>41842.864062500004</v>
      </c>
      <c r="M3047" t="b">
        <v>0</v>
      </c>
      <c r="N3047">
        <v>64</v>
      </c>
      <c r="O3047" t="b">
        <v>1</v>
      </c>
      <c r="P3047" t="s">
        <v>8303</v>
      </c>
      <c r="Q3047">
        <f t="shared" si="282"/>
        <v>133</v>
      </c>
      <c r="R3047">
        <f t="shared" si="283"/>
        <v>82.94</v>
      </c>
      <c r="S3047" t="str">
        <f t="shared" si="286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284"/>
        <v>41891.911111111112</v>
      </c>
      <c r="K3048">
        <v>1407784586</v>
      </c>
      <c r="L3048" s="9">
        <f t="shared" si="285"/>
        <v>41862.511412037042</v>
      </c>
      <c r="M3048" t="b">
        <v>0</v>
      </c>
      <c r="N3048">
        <v>58</v>
      </c>
      <c r="O3048" t="b">
        <v>1</v>
      </c>
      <c r="P3048" t="s">
        <v>8303</v>
      </c>
      <c r="Q3048">
        <f t="shared" si="282"/>
        <v>191</v>
      </c>
      <c r="R3048">
        <f t="shared" si="283"/>
        <v>259.95</v>
      </c>
      <c r="S3048" t="str">
        <f t="shared" si="286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284"/>
        <v>42487.261111111111</v>
      </c>
      <c r="K3049">
        <v>1457999054</v>
      </c>
      <c r="L3049" s="9">
        <f t="shared" si="285"/>
        <v>42443.697384259263</v>
      </c>
      <c r="M3049" t="b">
        <v>0</v>
      </c>
      <c r="N3049">
        <v>20</v>
      </c>
      <c r="O3049" t="b">
        <v>1</v>
      </c>
      <c r="P3049" t="s">
        <v>8303</v>
      </c>
      <c r="Q3049">
        <f t="shared" si="282"/>
        <v>149</v>
      </c>
      <c r="R3049">
        <f t="shared" si="283"/>
        <v>37.25</v>
      </c>
      <c r="S3049" t="str">
        <f t="shared" si="286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284"/>
        <v>42004.598611111112</v>
      </c>
      <c r="K3050">
        <v>1417556262</v>
      </c>
      <c r="L3050" s="9">
        <f t="shared" si="285"/>
        <v>41975.609513888885</v>
      </c>
      <c r="M3050" t="b">
        <v>0</v>
      </c>
      <c r="N3050">
        <v>47</v>
      </c>
      <c r="O3050" t="b">
        <v>1</v>
      </c>
      <c r="P3050" t="s">
        <v>8303</v>
      </c>
      <c r="Q3050">
        <f t="shared" si="282"/>
        <v>166</v>
      </c>
      <c r="R3050">
        <f t="shared" si="283"/>
        <v>177.02</v>
      </c>
      <c r="S3050" t="str">
        <f t="shared" si="286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284"/>
        <v>42168.722858796296</v>
      </c>
      <c r="K3051">
        <v>1431649255</v>
      </c>
      <c r="L3051" s="9">
        <f t="shared" si="285"/>
        <v>42138.722858796296</v>
      </c>
      <c r="M3051" t="b">
        <v>0</v>
      </c>
      <c r="N3051">
        <v>54</v>
      </c>
      <c r="O3051" t="b">
        <v>1</v>
      </c>
      <c r="P3051" t="s">
        <v>8303</v>
      </c>
      <c r="Q3051">
        <f t="shared" si="282"/>
        <v>107</v>
      </c>
      <c r="R3051">
        <f t="shared" si="283"/>
        <v>74.069999999999993</v>
      </c>
      <c r="S3051" t="str">
        <f t="shared" si="286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284"/>
        <v>42494.876851851855</v>
      </c>
      <c r="K3052">
        <v>1459828960</v>
      </c>
      <c r="L3052" s="9">
        <f t="shared" si="285"/>
        <v>42464.876851851855</v>
      </c>
      <c r="M3052" t="b">
        <v>0</v>
      </c>
      <c r="N3052">
        <v>9</v>
      </c>
      <c r="O3052" t="b">
        <v>1</v>
      </c>
      <c r="P3052" t="s">
        <v>8303</v>
      </c>
      <c r="Q3052">
        <f t="shared" si="282"/>
        <v>106</v>
      </c>
      <c r="R3052">
        <f t="shared" si="283"/>
        <v>70.67</v>
      </c>
      <c r="S3052" t="str">
        <f t="shared" si="286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284"/>
        <v>42774.124363425923</v>
      </c>
      <c r="K3053">
        <v>1483955945</v>
      </c>
      <c r="L3053" s="9">
        <f t="shared" si="285"/>
        <v>42744.124363425923</v>
      </c>
      <c r="M3053" t="b">
        <v>1</v>
      </c>
      <c r="N3053">
        <v>35</v>
      </c>
      <c r="O3053" t="b">
        <v>0</v>
      </c>
      <c r="P3053" t="s">
        <v>8303</v>
      </c>
      <c r="Q3053">
        <f t="shared" si="282"/>
        <v>24</v>
      </c>
      <c r="R3053">
        <f t="shared" si="283"/>
        <v>23.63</v>
      </c>
      <c r="S3053" t="str">
        <f t="shared" si="286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284"/>
        <v>42152.374305555561</v>
      </c>
      <c r="K3054">
        <v>1430237094</v>
      </c>
      <c r="L3054" s="9">
        <f t="shared" si="285"/>
        <v>42122.37840277778</v>
      </c>
      <c r="M3054" t="b">
        <v>0</v>
      </c>
      <c r="N3054">
        <v>2</v>
      </c>
      <c r="O3054" t="b">
        <v>0</v>
      </c>
      <c r="P3054" t="s">
        <v>8303</v>
      </c>
      <c r="Q3054">
        <f t="shared" si="282"/>
        <v>0</v>
      </c>
      <c r="R3054">
        <f t="shared" si="283"/>
        <v>37.5</v>
      </c>
      <c r="S3054" t="str">
        <f t="shared" si="286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284"/>
        <v>41913.874305555561</v>
      </c>
      <c r="K3055">
        <v>1407781013</v>
      </c>
      <c r="L3055" s="9">
        <f t="shared" si="285"/>
        <v>41862.470057870371</v>
      </c>
      <c r="M3055" t="b">
        <v>0</v>
      </c>
      <c r="N3055">
        <v>3</v>
      </c>
      <c r="O3055" t="b">
        <v>0</v>
      </c>
      <c r="P3055" t="s">
        <v>8303</v>
      </c>
      <c r="Q3055">
        <f t="shared" si="282"/>
        <v>0</v>
      </c>
      <c r="R3055">
        <f t="shared" si="283"/>
        <v>13.33</v>
      </c>
      <c r="S3055" t="str">
        <f t="shared" si="286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284"/>
        <v>42064.75277777778</v>
      </c>
      <c r="K3056">
        <v>1422043154</v>
      </c>
      <c r="L3056" s="9">
        <f t="shared" si="285"/>
        <v>42027.541134259263</v>
      </c>
      <c r="M3056" t="b">
        <v>0</v>
      </c>
      <c r="N3056">
        <v>0</v>
      </c>
      <c r="O3056" t="b">
        <v>0</v>
      </c>
      <c r="P3056" t="s">
        <v>8303</v>
      </c>
      <c r="Q3056">
        <f t="shared" si="282"/>
        <v>0</v>
      </c>
      <c r="R3056" t="e">
        <f t="shared" si="283"/>
        <v>#DIV/0!</v>
      </c>
      <c r="S3056" t="str">
        <f t="shared" si="286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284"/>
        <v>42013.666550925926</v>
      </c>
      <c r="K3057">
        <v>1415660390</v>
      </c>
      <c r="L3057" s="9">
        <f t="shared" si="285"/>
        <v>41953.666550925926</v>
      </c>
      <c r="M3057" t="b">
        <v>0</v>
      </c>
      <c r="N3057">
        <v>1</v>
      </c>
      <c r="O3057" t="b">
        <v>0</v>
      </c>
      <c r="P3057" t="s">
        <v>8303</v>
      </c>
      <c r="Q3057">
        <f t="shared" si="282"/>
        <v>0</v>
      </c>
      <c r="R3057">
        <f t="shared" si="283"/>
        <v>1</v>
      </c>
      <c r="S3057" t="str">
        <f t="shared" si="286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284"/>
        <v>41911.344722222224</v>
      </c>
      <c r="K3058">
        <v>1406819784</v>
      </c>
      <c r="L3058" s="9">
        <f t="shared" si="285"/>
        <v>41851.344722222224</v>
      </c>
      <c r="M3058" t="b">
        <v>0</v>
      </c>
      <c r="N3058">
        <v>0</v>
      </c>
      <c r="O3058" t="b">
        <v>0</v>
      </c>
      <c r="P3058" t="s">
        <v>8303</v>
      </c>
      <c r="Q3058">
        <f t="shared" si="282"/>
        <v>0</v>
      </c>
      <c r="R3058" t="e">
        <f t="shared" si="283"/>
        <v>#DIV/0!</v>
      </c>
      <c r="S3058" t="str">
        <f t="shared" si="286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284"/>
        <v>42463.31725694445</v>
      </c>
      <c r="K3059">
        <v>1457105811</v>
      </c>
      <c r="L3059" s="9">
        <f t="shared" si="285"/>
        <v>42433.358923611115</v>
      </c>
      <c r="M3059" t="b">
        <v>0</v>
      </c>
      <c r="N3059">
        <v>0</v>
      </c>
      <c r="O3059" t="b">
        <v>0</v>
      </c>
      <c r="P3059" t="s">
        <v>8303</v>
      </c>
      <c r="Q3059">
        <f t="shared" si="282"/>
        <v>0</v>
      </c>
      <c r="R3059" t="e">
        <f t="shared" si="283"/>
        <v>#DIV/0!</v>
      </c>
      <c r="S3059" t="str">
        <f t="shared" si="286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284"/>
        <v>42510.082638888889</v>
      </c>
      <c r="K3060">
        <v>1459414740</v>
      </c>
      <c r="L3060" s="9">
        <f t="shared" si="285"/>
        <v>42460.082638888889</v>
      </c>
      <c r="M3060" t="b">
        <v>0</v>
      </c>
      <c r="N3060">
        <v>3</v>
      </c>
      <c r="O3060" t="b">
        <v>0</v>
      </c>
      <c r="P3060" t="s">
        <v>8303</v>
      </c>
      <c r="Q3060">
        <f t="shared" si="282"/>
        <v>0</v>
      </c>
      <c r="R3060">
        <f t="shared" si="283"/>
        <v>1</v>
      </c>
      <c r="S3060" t="str">
        <f t="shared" si="286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284"/>
        <v>41859.644050925926</v>
      </c>
      <c r="K3061">
        <v>1404944846</v>
      </c>
      <c r="L3061" s="9">
        <f t="shared" si="285"/>
        <v>41829.644050925926</v>
      </c>
      <c r="M3061" t="b">
        <v>0</v>
      </c>
      <c r="N3061">
        <v>11</v>
      </c>
      <c r="O3061" t="b">
        <v>0</v>
      </c>
      <c r="P3061" t="s">
        <v>8303</v>
      </c>
      <c r="Q3061">
        <f t="shared" si="282"/>
        <v>3</v>
      </c>
      <c r="R3061">
        <f t="shared" si="283"/>
        <v>41</v>
      </c>
      <c r="S3061" t="str">
        <f t="shared" si="286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284"/>
        <v>42274.983032407406</v>
      </c>
      <c r="K3062">
        <v>1440830134</v>
      </c>
      <c r="L3062" s="9">
        <f t="shared" si="285"/>
        <v>42244.983032407406</v>
      </c>
      <c r="M3062" t="b">
        <v>0</v>
      </c>
      <c r="N3062">
        <v>6</v>
      </c>
      <c r="O3062" t="b">
        <v>0</v>
      </c>
      <c r="P3062" t="s">
        <v>8303</v>
      </c>
      <c r="Q3062">
        <f t="shared" si="282"/>
        <v>0</v>
      </c>
      <c r="R3062">
        <f t="shared" si="283"/>
        <v>55.83</v>
      </c>
      <c r="S3062" t="str">
        <f t="shared" si="286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284"/>
        <v>41864.492453703708</v>
      </c>
      <c r="K3063">
        <v>1405363748</v>
      </c>
      <c r="L3063" s="9">
        <f t="shared" si="285"/>
        <v>41834.492453703708</v>
      </c>
      <c r="M3063" t="b">
        <v>0</v>
      </c>
      <c r="N3063">
        <v>0</v>
      </c>
      <c r="O3063" t="b">
        <v>0</v>
      </c>
      <c r="P3063" t="s">
        <v>8303</v>
      </c>
      <c r="Q3063">
        <f t="shared" si="282"/>
        <v>0</v>
      </c>
      <c r="R3063" t="e">
        <f t="shared" si="283"/>
        <v>#DIV/0!</v>
      </c>
      <c r="S3063" t="str">
        <f t="shared" si="286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284"/>
        <v>42277.458333333336</v>
      </c>
      <c r="K3064">
        <v>1441111892</v>
      </c>
      <c r="L3064" s="9">
        <f t="shared" si="285"/>
        <v>42248.244120370371</v>
      </c>
      <c r="M3064" t="b">
        <v>0</v>
      </c>
      <c r="N3064">
        <v>67</v>
      </c>
      <c r="O3064" t="b">
        <v>0</v>
      </c>
      <c r="P3064" t="s">
        <v>8303</v>
      </c>
      <c r="Q3064">
        <f t="shared" si="282"/>
        <v>67</v>
      </c>
      <c r="R3064">
        <f t="shared" si="283"/>
        <v>99.76</v>
      </c>
      <c r="S3064" t="str">
        <f t="shared" si="286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284"/>
        <v>42665.631226851852</v>
      </c>
      <c r="K3065">
        <v>1474150138</v>
      </c>
      <c r="L3065" s="9">
        <f t="shared" si="285"/>
        <v>42630.631226851852</v>
      </c>
      <c r="M3065" t="b">
        <v>0</v>
      </c>
      <c r="N3065">
        <v>23</v>
      </c>
      <c r="O3065" t="b">
        <v>0</v>
      </c>
      <c r="P3065" t="s">
        <v>8303</v>
      </c>
      <c r="Q3065">
        <f t="shared" si="282"/>
        <v>20</v>
      </c>
      <c r="R3065">
        <f t="shared" si="283"/>
        <v>25.52</v>
      </c>
      <c r="S3065" t="str">
        <f t="shared" si="286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284"/>
        <v>42329.999305555561</v>
      </c>
      <c r="K3066">
        <v>1445483246</v>
      </c>
      <c r="L3066" s="9">
        <f t="shared" si="285"/>
        <v>42298.838495370372</v>
      </c>
      <c r="M3066" t="b">
        <v>0</v>
      </c>
      <c r="N3066">
        <v>72</v>
      </c>
      <c r="O3066" t="b">
        <v>0</v>
      </c>
      <c r="P3066" t="s">
        <v>8303</v>
      </c>
      <c r="Q3066">
        <f t="shared" si="282"/>
        <v>11</v>
      </c>
      <c r="R3066">
        <f t="shared" si="283"/>
        <v>117.65</v>
      </c>
      <c r="S3066" t="str">
        <f t="shared" si="286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284"/>
        <v>41849.763564814821</v>
      </c>
      <c r="K3067">
        <v>1404523172</v>
      </c>
      <c r="L3067" s="9">
        <f t="shared" si="285"/>
        <v>41824.763564814821</v>
      </c>
      <c r="M3067" t="b">
        <v>0</v>
      </c>
      <c r="N3067">
        <v>2</v>
      </c>
      <c r="O3067" t="b">
        <v>0</v>
      </c>
      <c r="P3067" t="s">
        <v>8303</v>
      </c>
      <c r="Q3067">
        <f t="shared" si="282"/>
        <v>0</v>
      </c>
      <c r="R3067">
        <f t="shared" si="283"/>
        <v>5</v>
      </c>
      <c r="S3067" t="str">
        <f t="shared" si="286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284"/>
        <v>42560.936770833338</v>
      </c>
      <c r="K3068">
        <v>1465536537</v>
      </c>
      <c r="L3068" s="9">
        <f t="shared" si="285"/>
        <v>42530.936770833338</v>
      </c>
      <c r="M3068" t="b">
        <v>0</v>
      </c>
      <c r="N3068">
        <v>15</v>
      </c>
      <c r="O3068" t="b">
        <v>0</v>
      </c>
      <c r="P3068" t="s">
        <v>8303</v>
      </c>
      <c r="Q3068">
        <f t="shared" si="282"/>
        <v>12</v>
      </c>
      <c r="R3068">
        <f t="shared" si="283"/>
        <v>2796.67</v>
      </c>
      <c r="S3068" t="str">
        <f t="shared" si="286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284"/>
        <v>42256.64674768519</v>
      </c>
      <c r="K3069">
        <v>1439245879</v>
      </c>
      <c r="L3069" s="9">
        <f t="shared" si="285"/>
        <v>42226.64674768519</v>
      </c>
      <c r="M3069" t="b">
        <v>0</v>
      </c>
      <c r="N3069">
        <v>1</v>
      </c>
      <c r="O3069" t="b">
        <v>0</v>
      </c>
      <c r="P3069" t="s">
        <v>8303</v>
      </c>
      <c r="Q3069">
        <f t="shared" si="282"/>
        <v>3</v>
      </c>
      <c r="R3069">
        <f t="shared" si="283"/>
        <v>200</v>
      </c>
      <c r="S3069" t="str">
        <f t="shared" si="286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284"/>
        <v>42293.399907407409</v>
      </c>
      <c r="K3070">
        <v>1442421352</v>
      </c>
      <c r="L3070" s="9">
        <f t="shared" si="285"/>
        <v>42263.399907407409</v>
      </c>
      <c r="M3070" t="b">
        <v>0</v>
      </c>
      <c r="N3070">
        <v>2</v>
      </c>
      <c r="O3070" t="b">
        <v>0</v>
      </c>
      <c r="P3070" t="s">
        <v>8303</v>
      </c>
      <c r="Q3070">
        <f t="shared" si="282"/>
        <v>0</v>
      </c>
      <c r="R3070">
        <f t="shared" si="283"/>
        <v>87.5</v>
      </c>
      <c r="S3070" t="str">
        <f t="shared" si="286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284"/>
        <v>41987.542060185187</v>
      </c>
      <c r="K3071">
        <v>1415995234</v>
      </c>
      <c r="L3071" s="9">
        <f t="shared" si="285"/>
        <v>41957.542060185187</v>
      </c>
      <c r="M3071" t="b">
        <v>0</v>
      </c>
      <c r="N3071">
        <v>7</v>
      </c>
      <c r="O3071" t="b">
        <v>0</v>
      </c>
      <c r="P3071" t="s">
        <v>8303</v>
      </c>
      <c r="Q3071">
        <f t="shared" si="282"/>
        <v>14</v>
      </c>
      <c r="R3071">
        <f t="shared" si="283"/>
        <v>20.14</v>
      </c>
      <c r="S3071" t="str">
        <f t="shared" si="286"/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284"/>
        <v>42711.441770833335</v>
      </c>
      <c r="K3072">
        <v>1479317769</v>
      </c>
      <c r="L3072" s="9">
        <f t="shared" si="285"/>
        <v>42690.441770833335</v>
      </c>
      <c r="M3072" t="b">
        <v>0</v>
      </c>
      <c r="N3072">
        <v>16</v>
      </c>
      <c r="O3072" t="b">
        <v>0</v>
      </c>
      <c r="P3072" t="s">
        <v>8303</v>
      </c>
      <c r="Q3072">
        <f t="shared" si="282"/>
        <v>3</v>
      </c>
      <c r="R3072">
        <f t="shared" si="283"/>
        <v>20.88</v>
      </c>
      <c r="S3072" t="str">
        <f t="shared" si="286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284"/>
        <v>42114.957638888889</v>
      </c>
      <c r="K3073">
        <v>1428082481</v>
      </c>
      <c r="L3073" s="9">
        <f t="shared" si="285"/>
        <v>42097.440752314818</v>
      </c>
      <c r="M3073" t="b">
        <v>0</v>
      </c>
      <c r="N3073">
        <v>117</v>
      </c>
      <c r="O3073" t="b">
        <v>0</v>
      </c>
      <c r="P3073" t="s">
        <v>8303</v>
      </c>
      <c r="Q3073">
        <f t="shared" si="282"/>
        <v>60</v>
      </c>
      <c r="R3073">
        <f t="shared" si="283"/>
        <v>61.31</v>
      </c>
      <c r="S3073" t="str">
        <f t="shared" si="286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284"/>
        <v>42672.781944444447</v>
      </c>
      <c r="K3074">
        <v>1476549262</v>
      </c>
      <c r="L3074" s="9">
        <f t="shared" si="285"/>
        <v>42658.398865740739</v>
      </c>
      <c r="M3074" t="b">
        <v>0</v>
      </c>
      <c r="N3074">
        <v>2</v>
      </c>
      <c r="O3074" t="b">
        <v>0</v>
      </c>
      <c r="P3074" t="s">
        <v>8303</v>
      </c>
      <c r="Q3074">
        <f t="shared" ref="Q3074:Q3137" si="288">ROUND((E3074/D3074*100),0)</f>
        <v>0</v>
      </c>
      <c r="R3074">
        <f t="shared" ref="R3074:R3137" si="289">ROUND(E3074/N3074,2)</f>
        <v>1</v>
      </c>
      <c r="S3074" t="str">
        <f t="shared" si="286"/>
        <v>theater</v>
      </c>
      <c r="T3074" t="str">
        <f t="shared" si="287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290">(((I3075/60)/60)/24)+DATE(1970,1,1)+(-7/24)</f>
        <v>42169.513194444451</v>
      </c>
      <c r="K3075">
        <v>1429287900</v>
      </c>
      <c r="L3075" s="9">
        <f t="shared" ref="L3075:L3138" si="291">(((K3075/60)/60)/24)+DATE(1970,1,1)+(-7/24)</f>
        <v>42111.392361111117</v>
      </c>
      <c r="M3075" t="b">
        <v>0</v>
      </c>
      <c r="N3075">
        <v>7</v>
      </c>
      <c r="O3075" t="b">
        <v>0</v>
      </c>
      <c r="P3075" t="s">
        <v>8303</v>
      </c>
      <c r="Q3075">
        <f t="shared" si="288"/>
        <v>0</v>
      </c>
      <c r="R3075">
        <f t="shared" si="289"/>
        <v>92.14</v>
      </c>
      <c r="S3075" t="str">
        <f t="shared" ref="S3075:S3138" si="292">LEFT(P3075,SEARCH("/",P3075,1)-1)</f>
        <v>theater</v>
      </c>
      <c r="T3075" t="str">
        <f t="shared" ref="T3075:T3138" si="293">RIGHT(P3075,LEN(P3075)-SEARCH("/",P3075,1))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290"/>
        <v>42439.279618055552</v>
      </c>
      <c r="K3076">
        <v>1455025359</v>
      </c>
      <c r="L3076" s="9">
        <f t="shared" si="291"/>
        <v>42409.279618055552</v>
      </c>
      <c r="M3076" t="b">
        <v>0</v>
      </c>
      <c r="N3076">
        <v>3</v>
      </c>
      <c r="O3076" t="b">
        <v>0</v>
      </c>
      <c r="P3076" t="s">
        <v>8303</v>
      </c>
      <c r="Q3076">
        <f t="shared" si="288"/>
        <v>0</v>
      </c>
      <c r="R3076">
        <f t="shared" si="289"/>
        <v>7.33</v>
      </c>
      <c r="S3076" t="str">
        <f t="shared" si="292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290"/>
        <v>42600.810648148145</v>
      </c>
      <c r="K3077">
        <v>1467253640</v>
      </c>
      <c r="L3077" s="9">
        <f t="shared" si="291"/>
        <v>42550.810648148145</v>
      </c>
      <c r="M3077" t="b">
        <v>0</v>
      </c>
      <c r="N3077">
        <v>20</v>
      </c>
      <c r="O3077" t="b">
        <v>0</v>
      </c>
      <c r="P3077" t="s">
        <v>8303</v>
      </c>
      <c r="Q3077">
        <f t="shared" si="288"/>
        <v>9</v>
      </c>
      <c r="R3077">
        <f t="shared" si="289"/>
        <v>64.8</v>
      </c>
      <c r="S3077" t="str">
        <f t="shared" si="292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290"/>
        <v>42286.360219907408</v>
      </c>
      <c r="K3078">
        <v>1439221123</v>
      </c>
      <c r="L3078" s="9">
        <f t="shared" si="291"/>
        <v>42226.360219907408</v>
      </c>
      <c r="M3078" t="b">
        <v>0</v>
      </c>
      <c r="N3078">
        <v>50</v>
      </c>
      <c r="O3078" t="b">
        <v>0</v>
      </c>
      <c r="P3078" t="s">
        <v>8303</v>
      </c>
      <c r="Q3078">
        <f t="shared" si="288"/>
        <v>15</v>
      </c>
      <c r="R3078">
        <f t="shared" si="289"/>
        <v>30.12</v>
      </c>
      <c r="S3078" t="str">
        <f t="shared" si="292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290"/>
        <v>42796.665254629632</v>
      </c>
      <c r="K3079">
        <v>1485903478</v>
      </c>
      <c r="L3079" s="9">
        <f t="shared" si="291"/>
        <v>42766.665254629632</v>
      </c>
      <c r="M3079" t="b">
        <v>0</v>
      </c>
      <c r="N3079">
        <v>2</v>
      </c>
      <c r="O3079" t="b">
        <v>0</v>
      </c>
      <c r="P3079" t="s">
        <v>8303</v>
      </c>
      <c r="Q3079">
        <f t="shared" si="288"/>
        <v>0</v>
      </c>
      <c r="R3079">
        <f t="shared" si="289"/>
        <v>52.5</v>
      </c>
      <c r="S3079" t="str">
        <f t="shared" si="292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290"/>
        <v>42060.84716435185</v>
      </c>
      <c r="K3080">
        <v>1422328795</v>
      </c>
      <c r="L3080" s="9">
        <f t="shared" si="291"/>
        <v>42030.84716435185</v>
      </c>
      <c r="M3080" t="b">
        <v>0</v>
      </c>
      <c r="N3080">
        <v>3</v>
      </c>
      <c r="O3080" t="b">
        <v>0</v>
      </c>
      <c r="P3080" t="s">
        <v>8303</v>
      </c>
      <c r="Q3080">
        <f t="shared" si="288"/>
        <v>0</v>
      </c>
      <c r="R3080">
        <f t="shared" si="289"/>
        <v>23.67</v>
      </c>
      <c r="S3080" t="str">
        <f t="shared" si="292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290"/>
        <v>42085.38003472222</v>
      </c>
      <c r="K3081">
        <v>1424452035</v>
      </c>
      <c r="L3081" s="9">
        <f t="shared" si="291"/>
        <v>42055.421701388892</v>
      </c>
      <c r="M3081" t="b">
        <v>0</v>
      </c>
      <c r="N3081">
        <v>27</v>
      </c>
      <c r="O3081" t="b">
        <v>0</v>
      </c>
      <c r="P3081" t="s">
        <v>8303</v>
      </c>
      <c r="Q3081">
        <f t="shared" si="288"/>
        <v>1</v>
      </c>
      <c r="R3081">
        <f t="shared" si="289"/>
        <v>415.78</v>
      </c>
      <c r="S3081" t="str">
        <f t="shared" si="292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290"/>
        <v>41999.778287037036</v>
      </c>
      <c r="K3082">
        <v>1414456844</v>
      </c>
      <c r="L3082" s="9">
        <f t="shared" si="291"/>
        <v>41939.736620370371</v>
      </c>
      <c r="M3082" t="b">
        <v>0</v>
      </c>
      <c r="N3082">
        <v>7</v>
      </c>
      <c r="O3082" t="b">
        <v>0</v>
      </c>
      <c r="P3082" t="s">
        <v>8303</v>
      </c>
      <c r="Q3082">
        <f t="shared" si="288"/>
        <v>0</v>
      </c>
      <c r="R3082">
        <f t="shared" si="289"/>
        <v>53.71</v>
      </c>
      <c r="S3082" t="str">
        <f t="shared" si="292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290"/>
        <v>42266.88994212963</v>
      </c>
      <c r="K3083">
        <v>1440130891</v>
      </c>
      <c r="L3083" s="9">
        <f t="shared" si="291"/>
        <v>42236.88994212963</v>
      </c>
      <c r="M3083" t="b">
        <v>0</v>
      </c>
      <c r="N3083">
        <v>5</v>
      </c>
      <c r="O3083" t="b">
        <v>0</v>
      </c>
      <c r="P3083" t="s">
        <v>8303</v>
      </c>
      <c r="Q3083">
        <f t="shared" si="288"/>
        <v>0</v>
      </c>
      <c r="R3083">
        <f t="shared" si="289"/>
        <v>420.6</v>
      </c>
      <c r="S3083" t="str">
        <f t="shared" si="292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290"/>
        <v>42323.672986111116</v>
      </c>
      <c r="K3084">
        <v>1445033346</v>
      </c>
      <c r="L3084" s="9">
        <f t="shared" si="291"/>
        <v>42293.631319444445</v>
      </c>
      <c r="M3084" t="b">
        <v>0</v>
      </c>
      <c r="N3084">
        <v>0</v>
      </c>
      <c r="O3084" t="b">
        <v>0</v>
      </c>
      <c r="P3084" t="s">
        <v>8303</v>
      </c>
      <c r="Q3084">
        <f t="shared" si="288"/>
        <v>0</v>
      </c>
      <c r="R3084" t="e">
        <f t="shared" si="289"/>
        <v>#DIV/0!</v>
      </c>
      <c r="S3084" t="str">
        <f t="shared" si="292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290"/>
        <v>41882.916666666672</v>
      </c>
      <c r="K3085">
        <v>1406986278</v>
      </c>
      <c r="L3085" s="9">
        <f t="shared" si="291"/>
        <v>41853.271736111114</v>
      </c>
      <c r="M3085" t="b">
        <v>0</v>
      </c>
      <c r="N3085">
        <v>3</v>
      </c>
      <c r="O3085" t="b">
        <v>0</v>
      </c>
      <c r="P3085" t="s">
        <v>8303</v>
      </c>
      <c r="Q3085">
        <f t="shared" si="288"/>
        <v>0</v>
      </c>
      <c r="R3085">
        <f t="shared" si="289"/>
        <v>18.670000000000002</v>
      </c>
      <c r="S3085" t="str">
        <f t="shared" si="292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290"/>
        <v>42129.491666666669</v>
      </c>
      <c r="K3086">
        <v>1428340931</v>
      </c>
      <c r="L3086" s="9">
        <f t="shared" si="291"/>
        <v>42100.432071759256</v>
      </c>
      <c r="M3086" t="b">
        <v>0</v>
      </c>
      <c r="N3086">
        <v>6</v>
      </c>
      <c r="O3086" t="b">
        <v>0</v>
      </c>
      <c r="P3086" t="s">
        <v>8303</v>
      </c>
      <c r="Q3086">
        <f t="shared" si="288"/>
        <v>12</v>
      </c>
      <c r="R3086">
        <f t="shared" si="289"/>
        <v>78.33</v>
      </c>
      <c r="S3086" t="str">
        <f t="shared" si="292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290"/>
        <v>42276.592118055552</v>
      </c>
      <c r="K3087">
        <v>1440969159</v>
      </c>
      <c r="L3087" s="9">
        <f t="shared" si="291"/>
        <v>42246.592118055552</v>
      </c>
      <c r="M3087" t="b">
        <v>0</v>
      </c>
      <c r="N3087">
        <v>9</v>
      </c>
      <c r="O3087" t="b">
        <v>0</v>
      </c>
      <c r="P3087" t="s">
        <v>8303</v>
      </c>
      <c r="Q3087">
        <f t="shared" si="288"/>
        <v>2</v>
      </c>
      <c r="R3087">
        <f t="shared" si="289"/>
        <v>67.78</v>
      </c>
      <c r="S3087" t="str">
        <f t="shared" si="292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290"/>
        <v>42233.379155092596</v>
      </c>
      <c r="K3088">
        <v>1434643559</v>
      </c>
      <c r="L3088" s="9">
        <f t="shared" si="291"/>
        <v>42173.379155092596</v>
      </c>
      <c r="M3088" t="b">
        <v>0</v>
      </c>
      <c r="N3088">
        <v>3</v>
      </c>
      <c r="O3088" t="b">
        <v>0</v>
      </c>
      <c r="P3088" t="s">
        <v>8303</v>
      </c>
      <c r="Q3088">
        <f t="shared" si="288"/>
        <v>0</v>
      </c>
      <c r="R3088">
        <f t="shared" si="289"/>
        <v>16.670000000000002</v>
      </c>
      <c r="S3088" t="str">
        <f t="shared" si="292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290"/>
        <v>42724.900347222225</v>
      </c>
      <c r="K3089">
        <v>1477107390</v>
      </c>
      <c r="L3089" s="9">
        <f t="shared" si="291"/>
        <v>42664.858680555561</v>
      </c>
      <c r="M3089" t="b">
        <v>0</v>
      </c>
      <c r="N3089">
        <v>2</v>
      </c>
      <c r="O3089" t="b">
        <v>0</v>
      </c>
      <c r="P3089" t="s">
        <v>8303</v>
      </c>
      <c r="Q3089">
        <f t="shared" si="288"/>
        <v>1</v>
      </c>
      <c r="R3089">
        <f t="shared" si="289"/>
        <v>62.5</v>
      </c>
      <c r="S3089" t="str">
        <f t="shared" si="292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290"/>
        <v>42012.27847222222</v>
      </c>
      <c r="K3090">
        <v>1418046247</v>
      </c>
      <c r="L3090" s="9">
        <f t="shared" si="291"/>
        <v>41981.280636574076</v>
      </c>
      <c r="M3090" t="b">
        <v>0</v>
      </c>
      <c r="N3090">
        <v>3</v>
      </c>
      <c r="O3090" t="b">
        <v>0</v>
      </c>
      <c r="P3090" t="s">
        <v>8303</v>
      </c>
      <c r="Q3090">
        <f t="shared" si="288"/>
        <v>0</v>
      </c>
      <c r="R3090">
        <f t="shared" si="289"/>
        <v>42</v>
      </c>
      <c r="S3090" t="str">
        <f t="shared" si="292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290"/>
        <v>42559.790972222225</v>
      </c>
      <c r="K3091">
        <v>1465304483</v>
      </c>
      <c r="L3091" s="9">
        <f t="shared" si="291"/>
        <v>42528.250960648154</v>
      </c>
      <c r="M3091" t="b">
        <v>0</v>
      </c>
      <c r="N3091">
        <v>45</v>
      </c>
      <c r="O3091" t="b">
        <v>0</v>
      </c>
      <c r="P3091" t="s">
        <v>8303</v>
      </c>
      <c r="Q3091">
        <f t="shared" si="288"/>
        <v>23</v>
      </c>
      <c r="R3091">
        <f t="shared" si="289"/>
        <v>130.09</v>
      </c>
      <c r="S3091" t="str">
        <f t="shared" si="292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290"/>
        <v>42125.485474537039</v>
      </c>
      <c r="K3092">
        <v>1425325145</v>
      </c>
      <c r="L3092" s="9">
        <f t="shared" si="291"/>
        <v>42065.527141203704</v>
      </c>
      <c r="M3092" t="b">
        <v>0</v>
      </c>
      <c r="N3092">
        <v>9</v>
      </c>
      <c r="O3092" t="b">
        <v>0</v>
      </c>
      <c r="P3092" t="s">
        <v>8303</v>
      </c>
      <c r="Q3092">
        <f t="shared" si="288"/>
        <v>5</v>
      </c>
      <c r="R3092">
        <f t="shared" si="289"/>
        <v>1270.22</v>
      </c>
      <c r="S3092" t="str">
        <f t="shared" si="292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290"/>
        <v>42596.656747685185</v>
      </c>
      <c r="K3093">
        <v>1468622743</v>
      </c>
      <c r="L3093" s="9">
        <f t="shared" si="291"/>
        <v>42566.656747685185</v>
      </c>
      <c r="M3093" t="b">
        <v>0</v>
      </c>
      <c r="N3093">
        <v>9</v>
      </c>
      <c r="O3093" t="b">
        <v>0</v>
      </c>
      <c r="P3093" t="s">
        <v>8303</v>
      </c>
      <c r="Q3093">
        <f t="shared" si="288"/>
        <v>16</v>
      </c>
      <c r="R3093">
        <f t="shared" si="289"/>
        <v>88.44</v>
      </c>
      <c r="S3093" t="str">
        <f t="shared" si="292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290"/>
        <v>42292.625000000007</v>
      </c>
      <c r="K3094">
        <v>1441723912</v>
      </c>
      <c r="L3094" s="9">
        <f t="shared" si="291"/>
        <v>42255.327685185192</v>
      </c>
      <c r="M3094" t="b">
        <v>0</v>
      </c>
      <c r="N3094">
        <v>21</v>
      </c>
      <c r="O3094" t="b">
        <v>0</v>
      </c>
      <c r="P3094" t="s">
        <v>8303</v>
      </c>
      <c r="Q3094">
        <f t="shared" si="288"/>
        <v>1</v>
      </c>
      <c r="R3094">
        <f t="shared" si="289"/>
        <v>56.34</v>
      </c>
      <c r="S3094" t="str">
        <f t="shared" si="292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290"/>
        <v>41790.874305555561</v>
      </c>
      <c r="K3095">
        <v>1398980941</v>
      </c>
      <c r="L3095" s="9">
        <f t="shared" si="291"/>
        <v>41760.617372685185</v>
      </c>
      <c r="M3095" t="b">
        <v>0</v>
      </c>
      <c r="N3095">
        <v>17</v>
      </c>
      <c r="O3095" t="b">
        <v>0</v>
      </c>
      <c r="P3095" t="s">
        <v>8303</v>
      </c>
      <c r="Q3095">
        <f t="shared" si="288"/>
        <v>23</v>
      </c>
      <c r="R3095">
        <f t="shared" si="289"/>
        <v>53.53</v>
      </c>
      <c r="S3095" t="str">
        <f t="shared" si="292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290"/>
        <v>42267.504120370373</v>
      </c>
      <c r="K3096">
        <v>1437591956</v>
      </c>
      <c r="L3096" s="9">
        <f t="shared" si="291"/>
        <v>42207.504120370373</v>
      </c>
      <c r="M3096" t="b">
        <v>0</v>
      </c>
      <c r="N3096">
        <v>1</v>
      </c>
      <c r="O3096" t="b">
        <v>0</v>
      </c>
      <c r="P3096" t="s">
        <v>8303</v>
      </c>
      <c r="Q3096">
        <f t="shared" si="288"/>
        <v>0</v>
      </c>
      <c r="R3096">
        <f t="shared" si="289"/>
        <v>25</v>
      </c>
      <c r="S3096" t="str">
        <f t="shared" si="292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290"/>
        <v>42582.733564814822</v>
      </c>
      <c r="K3097">
        <v>1464827780</v>
      </c>
      <c r="L3097" s="9">
        <f t="shared" si="291"/>
        <v>42522.733564814822</v>
      </c>
      <c r="M3097" t="b">
        <v>0</v>
      </c>
      <c r="N3097">
        <v>1</v>
      </c>
      <c r="O3097" t="b">
        <v>0</v>
      </c>
      <c r="P3097" t="s">
        <v>8303</v>
      </c>
      <c r="Q3097">
        <f t="shared" si="288"/>
        <v>0</v>
      </c>
      <c r="R3097">
        <f t="shared" si="289"/>
        <v>50</v>
      </c>
      <c r="S3097" t="str">
        <f t="shared" si="292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290"/>
        <v>42144.533865740748</v>
      </c>
      <c r="K3098">
        <v>1429559326</v>
      </c>
      <c r="L3098" s="9">
        <f t="shared" si="291"/>
        <v>42114.533865740748</v>
      </c>
      <c r="M3098" t="b">
        <v>0</v>
      </c>
      <c r="N3098">
        <v>14</v>
      </c>
      <c r="O3098" t="b">
        <v>0</v>
      </c>
      <c r="P3098" t="s">
        <v>8303</v>
      </c>
      <c r="Q3098">
        <f t="shared" si="288"/>
        <v>4</v>
      </c>
      <c r="R3098">
        <f t="shared" si="289"/>
        <v>56.79</v>
      </c>
      <c r="S3098" t="str">
        <f t="shared" si="292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290"/>
        <v>42650.291666666664</v>
      </c>
      <c r="K3099">
        <v>1474027501</v>
      </c>
      <c r="L3099" s="9">
        <f t="shared" si="291"/>
        <v>42629.211817129632</v>
      </c>
      <c r="M3099" t="b">
        <v>0</v>
      </c>
      <c r="N3099">
        <v>42</v>
      </c>
      <c r="O3099" t="b">
        <v>0</v>
      </c>
      <c r="P3099" t="s">
        <v>8303</v>
      </c>
      <c r="Q3099">
        <f t="shared" si="288"/>
        <v>17</v>
      </c>
      <c r="R3099">
        <f t="shared" si="289"/>
        <v>40.83</v>
      </c>
      <c r="S3099" t="str">
        <f t="shared" si="292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290"/>
        <v>42407.720138888886</v>
      </c>
      <c r="K3100">
        <v>1450724449</v>
      </c>
      <c r="L3100" s="9">
        <f t="shared" si="291"/>
        <v>42359.500567129631</v>
      </c>
      <c r="M3100" t="b">
        <v>0</v>
      </c>
      <c r="N3100">
        <v>27</v>
      </c>
      <c r="O3100" t="b">
        <v>0</v>
      </c>
      <c r="P3100" t="s">
        <v>8303</v>
      </c>
      <c r="Q3100">
        <f t="shared" si="288"/>
        <v>4</v>
      </c>
      <c r="R3100">
        <f t="shared" si="289"/>
        <v>65.11</v>
      </c>
      <c r="S3100" t="str">
        <f t="shared" si="292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290"/>
        <v>42411.898043981484</v>
      </c>
      <c r="K3101">
        <v>1452659591</v>
      </c>
      <c r="L3101" s="9">
        <f t="shared" si="291"/>
        <v>42381.898043981484</v>
      </c>
      <c r="M3101" t="b">
        <v>0</v>
      </c>
      <c r="N3101">
        <v>5</v>
      </c>
      <c r="O3101" t="b">
        <v>0</v>
      </c>
      <c r="P3101" t="s">
        <v>8303</v>
      </c>
      <c r="Q3101">
        <f t="shared" si="288"/>
        <v>14</v>
      </c>
      <c r="R3101">
        <f t="shared" si="289"/>
        <v>55.6</v>
      </c>
      <c r="S3101" t="str">
        <f t="shared" si="292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290"/>
        <v>41932.330729166672</v>
      </c>
      <c r="K3102">
        <v>1411224975</v>
      </c>
      <c r="L3102" s="9">
        <f t="shared" si="291"/>
        <v>41902.330729166672</v>
      </c>
      <c r="M3102" t="b">
        <v>0</v>
      </c>
      <c r="N3102">
        <v>13</v>
      </c>
      <c r="O3102" t="b">
        <v>0</v>
      </c>
      <c r="P3102" t="s">
        <v>8303</v>
      </c>
      <c r="Q3102">
        <f t="shared" si="288"/>
        <v>15</v>
      </c>
      <c r="R3102">
        <f t="shared" si="289"/>
        <v>140.54</v>
      </c>
      <c r="S3102" t="str">
        <f t="shared" si="292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290"/>
        <v>42201.038888888892</v>
      </c>
      <c r="K3103">
        <v>1434445937</v>
      </c>
      <c r="L3103" s="9">
        <f t="shared" si="291"/>
        <v>42171.091863425929</v>
      </c>
      <c r="M3103" t="b">
        <v>0</v>
      </c>
      <c r="N3103">
        <v>12</v>
      </c>
      <c r="O3103" t="b">
        <v>0</v>
      </c>
      <c r="P3103" t="s">
        <v>8303</v>
      </c>
      <c r="Q3103">
        <f t="shared" si="288"/>
        <v>12</v>
      </c>
      <c r="R3103">
        <f t="shared" si="289"/>
        <v>25</v>
      </c>
      <c r="S3103" t="str">
        <f t="shared" si="292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290"/>
        <v>42605.048819444448</v>
      </c>
      <c r="K3104">
        <v>1467619818</v>
      </c>
      <c r="L3104" s="9">
        <f t="shared" si="291"/>
        <v>42555.048819444448</v>
      </c>
      <c r="M3104" t="b">
        <v>0</v>
      </c>
      <c r="N3104">
        <v>90</v>
      </c>
      <c r="O3104" t="b">
        <v>0</v>
      </c>
      <c r="P3104" t="s">
        <v>8303</v>
      </c>
      <c r="Q3104">
        <f t="shared" si="288"/>
        <v>39</v>
      </c>
      <c r="R3104">
        <f t="shared" si="289"/>
        <v>69.53</v>
      </c>
      <c r="S3104" t="str">
        <f t="shared" si="292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290"/>
        <v>42166.864652777782</v>
      </c>
      <c r="K3105">
        <v>1428896706</v>
      </c>
      <c r="L3105" s="9">
        <f t="shared" si="291"/>
        <v>42106.864652777782</v>
      </c>
      <c r="M3105" t="b">
        <v>0</v>
      </c>
      <c r="N3105">
        <v>2</v>
      </c>
      <c r="O3105" t="b">
        <v>0</v>
      </c>
      <c r="P3105" t="s">
        <v>8303</v>
      </c>
      <c r="Q3105">
        <f t="shared" si="288"/>
        <v>0</v>
      </c>
      <c r="R3105">
        <f t="shared" si="289"/>
        <v>5.5</v>
      </c>
      <c r="S3105" t="str">
        <f t="shared" si="292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290"/>
        <v>42037.791666666664</v>
      </c>
      <c r="K3106">
        <v>1420235311</v>
      </c>
      <c r="L3106" s="9">
        <f t="shared" si="291"/>
        <v>42006.617025462961</v>
      </c>
      <c r="M3106" t="b">
        <v>0</v>
      </c>
      <c r="N3106">
        <v>5</v>
      </c>
      <c r="O3106" t="b">
        <v>0</v>
      </c>
      <c r="P3106" t="s">
        <v>8303</v>
      </c>
      <c r="Q3106">
        <f t="shared" si="288"/>
        <v>30</v>
      </c>
      <c r="R3106">
        <f t="shared" si="289"/>
        <v>237</v>
      </c>
      <c r="S3106" t="str">
        <f t="shared" si="292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290"/>
        <v>41930.916666666672</v>
      </c>
      <c r="K3107">
        <v>1408986916</v>
      </c>
      <c r="L3107" s="9">
        <f t="shared" si="291"/>
        <v>41876.427268518521</v>
      </c>
      <c r="M3107" t="b">
        <v>0</v>
      </c>
      <c r="N3107">
        <v>31</v>
      </c>
      <c r="O3107" t="b">
        <v>0</v>
      </c>
      <c r="P3107" t="s">
        <v>8303</v>
      </c>
      <c r="Q3107">
        <f t="shared" si="288"/>
        <v>42</v>
      </c>
      <c r="R3107">
        <f t="shared" si="289"/>
        <v>79.87</v>
      </c>
      <c r="S3107" t="str">
        <f t="shared" si="292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290"/>
        <v>42263.625000000007</v>
      </c>
      <c r="K3108">
        <v>1440497876</v>
      </c>
      <c r="L3108" s="9">
        <f t="shared" si="291"/>
        <v>42241.137453703712</v>
      </c>
      <c r="M3108" t="b">
        <v>0</v>
      </c>
      <c r="N3108">
        <v>4</v>
      </c>
      <c r="O3108" t="b">
        <v>0</v>
      </c>
      <c r="P3108" t="s">
        <v>8303</v>
      </c>
      <c r="Q3108">
        <f t="shared" si="288"/>
        <v>4</v>
      </c>
      <c r="R3108">
        <f t="shared" si="289"/>
        <v>10.25</v>
      </c>
      <c r="S3108" t="str">
        <f t="shared" si="292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290"/>
        <v>42135.522581018515</v>
      </c>
      <c r="K3109">
        <v>1430767951</v>
      </c>
      <c r="L3109" s="9">
        <f t="shared" si="291"/>
        <v>42128.522581018515</v>
      </c>
      <c r="M3109" t="b">
        <v>0</v>
      </c>
      <c r="N3109">
        <v>29</v>
      </c>
      <c r="O3109" t="b">
        <v>0</v>
      </c>
      <c r="P3109" t="s">
        <v>8303</v>
      </c>
      <c r="Q3109">
        <f t="shared" si="288"/>
        <v>20</v>
      </c>
      <c r="R3109">
        <f t="shared" si="289"/>
        <v>272.58999999999997</v>
      </c>
      <c r="S3109" t="str">
        <f t="shared" si="292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290"/>
        <v>42122.34715277778</v>
      </c>
      <c r="K3110">
        <v>1425053994</v>
      </c>
      <c r="L3110" s="9">
        <f t="shared" si="291"/>
        <v>42062.388819444452</v>
      </c>
      <c r="M3110" t="b">
        <v>0</v>
      </c>
      <c r="N3110">
        <v>2</v>
      </c>
      <c r="O3110" t="b">
        <v>0</v>
      </c>
      <c r="P3110" t="s">
        <v>8303</v>
      </c>
      <c r="Q3110">
        <f t="shared" si="288"/>
        <v>0</v>
      </c>
      <c r="R3110">
        <f t="shared" si="289"/>
        <v>13</v>
      </c>
      <c r="S3110" t="str">
        <f t="shared" si="292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290"/>
        <v>41878.833449074074</v>
      </c>
      <c r="K3111">
        <v>1406170810</v>
      </c>
      <c r="L3111" s="9">
        <f t="shared" si="291"/>
        <v>41843.833449074074</v>
      </c>
      <c r="M3111" t="b">
        <v>0</v>
      </c>
      <c r="N3111">
        <v>114</v>
      </c>
      <c r="O3111" t="b">
        <v>0</v>
      </c>
      <c r="P3111" t="s">
        <v>8303</v>
      </c>
      <c r="Q3111">
        <f t="shared" si="288"/>
        <v>25</v>
      </c>
      <c r="R3111">
        <f t="shared" si="289"/>
        <v>58.18</v>
      </c>
      <c r="S3111" t="str">
        <f t="shared" si="292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290"/>
        <v>42784.739803240744</v>
      </c>
      <c r="K3112">
        <v>1484009119</v>
      </c>
      <c r="L3112" s="9">
        <f t="shared" si="291"/>
        <v>42744.739803240744</v>
      </c>
      <c r="M3112" t="b">
        <v>0</v>
      </c>
      <c r="N3112">
        <v>1</v>
      </c>
      <c r="O3112" t="b">
        <v>0</v>
      </c>
      <c r="P3112" t="s">
        <v>8303</v>
      </c>
      <c r="Q3112">
        <f t="shared" si="288"/>
        <v>0</v>
      </c>
      <c r="R3112">
        <f t="shared" si="289"/>
        <v>10</v>
      </c>
      <c r="S3112" t="str">
        <f t="shared" si="292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290"/>
        <v>41916.303472222222</v>
      </c>
      <c r="K3113">
        <v>1409753820</v>
      </c>
      <c r="L3113" s="9">
        <f t="shared" si="291"/>
        <v>41885.303472222222</v>
      </c>
      <c r="M3113" t="b">
        <v>0</v>
      </c>
      <c r="N3113">
        <v>76</v>
      </c>
      <c r="O3113" t="b">
        <v>0</v>
      </c>
      <c r="P3113" t="s">
        <v>8303</v>
      </c>
      <c r="Q3113">
        <f t="shared" si="288"/>
        <v>27</v>
      </c>
      <c r="R3113">
        <f t="shared" si="289"/>
        <v>70.11</v>
      </c>
      <c r="S3113" t="str">
        <f t="shared" si="292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290"/>
        <v>42674.830254629633</v>
      </c>
      <c r="K3114">
        <v>1472784934</v>
      </c>
      <c r="L3114" s="9">
        <f t="shared" si="291"/>
        <v>42614.830254629633</v>
      </c>
      <c r="M3114" t="b">
        <v>0</v>
      </c>
      <c r="N3114">
        <v>9</v>
      </c>
      <c r="O3114" t="b">
        <v>0</v>
      </c>
      <c r="P3114" t="s">
        <v>8303</v>
      </c>
      <c r="Q3114">
        <f t="shared" si="288"/>
        <v>5</v>
      </c>
      <c r="R3114">
        <f t="shared" si="289"/>
        <v>57.89</v>
      </c>
      <c r="S3114" t="str">
        <f t="shared" si="292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290"/>
        <v>42111.439606481486</v>
      </c>
      <c r="K3115">
        <v>1426699982</v>
      </c>
      <c r="L3115" s="9">
        <f t="shared" si="291"/>
        <v>42081.439606481486</v>
      </c>
      <c r="M3115" t="b">
        <v>0</v>
      </c>
      <c r="N3115">
        <v>37</v>
      </c>
      <c r="O3115" t="b">
        <v>0</v>
      </c>
      <c r="P3115" t="s">
        <v>8303</v>
      </c>
      <c r="Q3115">
        <f t="shared" si="288"/>
        <v>4</v>
      </c>
      <c r="R3115">
        <f t="shared" si="289"/>
        <v>125.27</v>
      </c>
      <c r="S3115" t="str">
        <f t="shared" si="292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290"/>
        <v>41903.340856481482</v>
      </c>
      <c r="K3116">
        <v>1406128250</v>
      </c>
      <c r="L3116" s="9">
        <f t="shared" si="291"/>
        <v>41843.340856481482</v>
      </c>
      <c r="M3116" t="b">
        <v>0</v>
      </c>
      <c r="N3116">
        <v>0</v>
      </c>
      <c r="O3116" t="b">
        <v>0</v>
      </c>
      <c r="P3116" t="s">
        <v>8303</v>
      </c>
      <c r="Q3116">
        <f t="shared" si="288"/>
        <v>0</v>
      </c>
      <c r="R3116" t="e">
        <f t="shared" si="289"/>
        <v>#DIV/0!</v>
      </c>
      <c r="S3116" t="str">
        <f t="shared" si="292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290"/>
        <v>42526.155405092599</v>
      </c>
      <c r="K3117">
        <v>1462531427</v>
      </c>
      <c r="L3117" s="9">
        <f t="shared" si="291"/>
        <v>42496.155405092599</v>
      </c>
      <c r="M3117" t="b">
        <v>0</v>
      </c>
      <c r="N3117">
        <v>1</v>
      </c>
      <c r="O3117" t="b">
        <v>0</v>
      </c>
      <c r="P3117" t="s">
        <v>8303</v>
      </c>
      <c r="Q3117">
        <f t="shared" si="288"/>
        <v>3</v>
      </c>
      <c r="R3117">
        <f t="shared" si="289"/>
        <v>300</v>
      </c>
      <c r="S3117" t="str">
        <f t="shared" si="292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290"/>
        <v>42095.223668981482</v>
      </c>
      <c r="K3118">
        <v>1426681325</v>
      </c>
      <c r="L3118" s="9">
        <f t="shared" si="291"/>
        <v>42081.223668981482</v>
      </c>
      <c r="M3118" t="b">
        <v>0</v>
      </c>
      <c r="N3118">
        <v>10</v>
      </c>
      <c r="O3118" t="b">
        <v>0</v>
      </c>
      <c r="P3118" t="s">
        <v>8303</v>
      </c>
      <c r="Q3118">
        <f t="shared" si="288"/>
        <v>57</v>
      </c>
      <c r="R3118">
        <f t="shared" si="289"/>
        <v>43</v>
      </c>
      <c r="S3118" t="str">
        <f t="shared" si="292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290"/>
        <v>42517.258333333339</v>
      </c>
      <c r="K3119">
        <v>1463648360</v>
      </c>
      <c r="L3119" s="9">
        <f t="shared" si="291"/>
        <v>42509.082870370366</v>
      </c>
      <c r="M3119" t="b">
        <v>0</v>
      </c>
      <c r="N3119">
        <v>1</v>
      </c>
      <c r="O3119" t="b">
        <v>0</v>
      </c>
      <c r="P3119" t="s">
        <v>8303</v>
      </c>
      <c r="Q3119">
        <f t="shared" si="288"/>
        <v>0</v>
      </c>
      <c r="R3119">
        <f t="shared" si="289"/>
        <v>1</v>
      </c>
      <c r="S3119" t="str">
        <f t="shared" si="292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290"/>
        <v>42553.357905092598</v>
      </c>
      <c r="K3120">
        <v>1465832123</v>
      </c>
      <c r="L3120" s="9">
        <f t="shared" si="291"/>
        <v>42534.357905092598</v>
      </c>
      <c r="M3120" t="b">
        <v>0</v>
      </c>
      <c r="N3120">
        <v>2</v>
      </c>
      <c r="O3120" t="b">
        <v>0</v>
      </c>
      <c r="P3120" t="s">
        <v>8303</v>
      </c>
      <c r="Q3120">
        <f t="shared" si="288"/>
        <v>0</v>
      </c>
      <c r="R3120">
        <f t="shared" si="289"/>
        <v>775</v>
      </c>
      <c r="S3120" t="str">
        <f t="shared" si="292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290"/>
        <v>42089.712175925924</v>
      </c>
      <c r="K3121">
        <v>1424826332</v>
      </c>
      <c r="L3121" s="9">
        <f t="shared" si="291"/>
        <v>42059.753842592596</v>
      </c>
      <c r="M3121" t="b">
        <v>0</v>
      </c>
      <c r="N3121">
        <v>1</v>
      </c>
      <c r="O3121" t="b">
        <v>0</v>
      </c>
      <c r="P3121" t="s">
        <v>8303</v>
      </c>
      <c r="Q3121">
        <f t="shared" si="288"/>
        <v>0</v>
      </c>
      <c r="R3121">
        <f t="shared" si="289"/>
        <v>5</v>
      </c>
      <c r="S3121" t="str">
        <f t="shared" si="292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290"/>
        <v>42495.608750000007</v>
      </c>
      <c r="K3122">
        <v>1457303796</v>
      </c>
      <c r="L3122" s="9">
        <f t="shared" si="291"/>
        <v>42435.650416666671</v>
      </c>
      <c r="M3122" t="b">
        <v>0</v>
      </c>
      <c r="N3122">
        <v>10</v>
      </c>
      <c r="O3122" t="b">
        <v>0</v>
      </c>
      <c r="P3122" t="s">
        <v>8303</v>
      </c>
      <c r="Q3122">
        <f t="shared" si="288"/>
        <v>0</v>
      </c>
      <c r="R3122">
        <f t="shared" si="289"/>
        <v>12.8</v>
      </c>
      <c r="S3122" t="str">
        <f t="shared" si="292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290"/>
        <v>41908.388136574074</v>
      </c>
      <c r="K3123">
        <v>1406564335</v>
      </c>
      <c r="L3123" s="9">
        <f t="shared" si="291"/>
        <v>41848.388136574074</v>
      </c>
      <c r="M3123" t="b">
        <v>0</v>
      </c>
      <c r="N3123">
        <v>1</v>
      </c>
      <c r="O3123" t="b">
        <v>0</v>
      </c>
      <c r="P3123" t="s">
        <v>8303</v>
      </c>
      <c r="Q3123">
        <f t="shared" si="288"/>
        <v>1</v>
      </c>
      <c r="R3123">
        <f t="shared" si="289"/>
        <v>10</v>
      </c>
      <c r="S3123" t="str">
        <f t="shared" si="292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290"/>
        <v>42683.68208333334</v>
      </c>
      <c r="K3124">
        <v>1478298132</v>
      </c>
      <c r="L3124" s="9">
        <f t="shared" si="291"/>
        <v>42678.640416666669</v>
      </c>
      <c r="M3124" t="b">
        <v>0</v>
      </c>
      <c r="N3124">
        <v>2</v>
      </c>
      <c r="O3124" t="b">
        <v>0</v>
      </c>
      <c r="P3124" t="s">
        <v>8303</v>
      </c>
      <c r="Q3124">
        <f t="shared" si="288"/>
        <v>58</v>
      </c>
      <c r="R3124">
        <f t="shared" si="289"/>
        <v>58</v>
      </c>
      <c r="S3124" t="str">
        <f t="shared" si="292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290"/>
        <v>42560.701365740744</v>
      </c>
      <c r="K3125">
        <v>1465516198</v>
      </c>
      <c r="L3125" s="9">
        <f t="shared" si="291"/>
        <v>42530.701365740744</v>
      </c>
      <c r="M3125" t="b">
        <v>0</v>
      </c>
      <c r="N3125">
        <v>348</v>
      </c>
      <c r="O3125" t="b">
        <v>0</v>
      </c>
      <c r="P3125" t="s">
        <v>8303</v>
      </c>
      <c r="Q3125">
        <f t="shared" si="288"/>
        <v>68</v>
      </c>
      <c r="R3125">
        <f t="shared" si="289"/>
        <v>244.8</v>
      </c>
      <c r="S3125" t="str">
        <f t="shared" si="292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290"/>
        <v>42037.488437500004</v>
      </c>
      <c r="K3126">
        <v>1417718601</v>
      </c>
      <c r="L3126" s="9">
        <f t="shared" si="291"/>
        <v>41977.488437500004</v>
      </c>
      <c r="M3126" t="b">
        <v>0</v>
      </c>
      <c r="N3126">
        <v>4</v>
      </c>
      <c r="O3126" t="b">
        <v>0</v>
      </c>
      <c r="P3126" t="s">
        <v>8303</v>
      </c>
      <c r="Q3126">
        <f t="shared" si="288"/>
        <v>0</v>
      </c>
      <c r="R3126">
        <f t="shared" si="289"/>
        <v>6.5</v>
      </c>
      <c r="S3126" t="str">
        <f t="shared" si="292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290"/>
        <v>42375.915185185186</v>
      </c>
      <c r="K3127">
        <v>1449550672</v>
      </c>
      <c r="L3127" s="9">
        <f t="shared" si="291"/>
        <v>42345.915185185186</v>
      </c>
      <c r="M3127" t="b">
        <v>0</v>
      </c>
      <c r="N3127">
        <v>0</v>
      </c>
      <c r="O3127" t="b">
        <v>0</v>
      </c>
      <c r="P3127" t="s">
        <v>8303</v>
      </c>
      <c r="Q3127">
        <f t="shared" si="288"/>
        <v>0</v>
      </c>
      <c r="R3127" t="e">
        <f t="shared" si="289"/>
        <v>#DIV/0!</v>
      </c>
      <c r="S3127" t="str">
        <f t="shared" si="292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290"/>
        <v>42456.684745370374</v>
      </c>
      <c r="K3128">
        <v>1456532762</v>
      </c>
      <c r="L3128" s="9">
        <f t="shared" si="291"/>
        <v>42426.726412037046</v>
      </c>
      <c r="M3128" t="b">
        <v>0</v>
      </c>
      <c r="N3128">
        <v>17</v>
      </c>
      <c r="O3128" t="b">
        <v>0</v>
      </c>
      <c r="P3128" t="s">
        <v>8303</v>
      </c>
      <c r="Q3128">
        <f t="shared" si="288"/>
        <v>4</v>
      </c>
      <c r="R3128">
        <f t="shared" si="289"/>
        <v>61.18</v>
      </c>
      <c r="S3128" t="str">
        <f t="shared" si="292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290"/>
        <v>42064.565150462964</v>
      </c>
      <c r="K3129">
        <v>1422650029</v>
      </c>
      <c r="L3129" s="9">
        <f t="shared" si="291"/>
        <v>42034.565150462964</v>
      </c>
      <c r="M3129" t="b">
        <v>0</v>
      </c>
      <c r="N3129">
        <v>0</v>
      </c>
      <c r="O3129" t="b">
        <v>0</v>
      </c>
      <c r="P3129" t="s">
        <v>8303</v>
      </c>
      <c r="Q3129">
        <f t="shared" si="288"/>
        <v>0</v>
      </c>
      <c r="R3129" t="e">
        <f t="shared" si="289"/>
        <v>#DIV/0!</v>
      </c>
      <c r="S3129" t="str">
        <f t="shared" si="292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290"/>
        <v>42810.492372685192</v>
      </c>
      <c r="K3130">
        <v>1487101741</v>
      </c>
      <c r="L3130" s="9">
        <f t="shared" si="291"/>
        <v>42780.534039351849</v>
      </c>
      <c r="M3130" t="b">
        <v>0</v>
      </c>
      <c r="N3130">
        <v>117</v>
      </c>
      <c r="O3130" t="b">
        <v>0</v>
      </c>
      <c r="P3130" t="s">
        <v>8271</v>
      </c>
      <c r="Q3130">
        <f t="shared" si="288"/>
        <v>109</v>
      </c>
      <c r="R3130">
        <f t="shared" si="289"/>
        <v>139.24</v>
      </c>
      <c r="S3130" t="str">
        <f t="shared" si="292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290"/>
        <v>42843.509479166671</v>
      </c>
      <c r="K3131">
        <v>1489090419</v>
      </c>
      <c r="L3131" s="9">
        <f t="shared" si="291"/>
        <v>42803.551145833335</v>
      </c>
      <c r="M3131" t="b">
        <v>0</v>
      </c>
      <c r="N3131">
        <v>1</v>
      </c>
      <c r="O3131" t="b">
        <v>0</v>
      </c>
      <c r="P3131" t="s">
        <v>8271</v>
      </c>
      <c r="Q3131">
        <f t="shared" si="288"/>
        <v>1</v>
      </c>
      <c r="R3131">
        <f t="shared" si="289"/>
        <v>10</v>
      </c>
      <c r="S3131" t="str">
        <f t="shared" si="292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290"/>
        <v>42838.915972222225</v>
      </c>
      <c r="K3132">
        <v>1489504916</v>
      </c>
      <c r="L3132" s="9">
        <f t="shared" si="291"/>
        <v>42808.348564814813</v>
      </c>
      <c r="M3132" t="b">
        <v>0</v>
      </c>
      <c r="N3132">
        <v>4</v>
      </c>
      <c r="O3132" t="b">
        <v>0</v>
      </c>
      <c r="P3132" t="s">
        <v>8271</v>
      </c>
      <c r="Q3132">
        <f t="shared" si="288"/>
        <v>4</v>
      </c>
      <c r="R3132">
        <f t="shared" si="289"/>
        <v>93.75</v>
      </c>
      <c r="S3132" t="str">
        <f t="shared" si="292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290"/>
        <v>42833.245891203704</v>
      </c>
      <c r="K3133">
        <v>1489067645</v>
      </c>
      <c r="L3133" s="9">
        <f t="shared" si="291"/>
        <v>42803.287557870375</v>
      </c>
      <c r="M3133" t="b">
        <v>0</v>
      </c>
      <c r="N3133">
        <v>12</v>
      </c>
      <c r="O3133" t="b">
        <v>0</v>
      </c>
      <c r="P3133" t="s">
        <v>8271</v>
      </c>
      <c r="Q3133">
        <f t="shared" si="288"/>
        <v>16</v>
      </c>
      <c r="R3133">
        <f t="shared" si="289"/>
        <v>53.75</v>
      </c>
      <c r="S3133" t="str">
        <f t="shared" si="292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290"/>
        <v>42846.016898148147</v>
      </c>
      <c r="K3134">
        <v>1487579060</v>
      </c>
      <c r="L3134" s="9">
        <f t="shared" si="291"/>
        <v>42786.058564814819</v>
      </c>
      <c r="M3134" t="b">
        <v>0</v>
      </c>
      <c r="N3134">
        <v>1</v>
      </c>
      <c r="O3134" t="b">
        <v>0</v>
      </c>
      <c r="P3134" t="s">
        <v>8271</v>
      </c>
      <c r="Q3134">
        <f t="shared" si="288"/>
        <v>0</v>
      </c>
      <c r="R3134">
        <f t="shared" si="289"/>
        <v>10</v>
      </c>
      <c r="S3134" t="str">
        <f t="shared" si="292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290"/>
        <v>42818.231875000005</v>
      </c>
      <c r="K3135">
        <v>1487770434</v>
      </c>
      <c r="L3135" s="9">
        <f t="shared" si="291"/>
        <v>42788.273541666669</v>
      </c>
      <c r="M3135" t="b">
        <v>0</v>
      </c>
      <c r="N3135">
        <v>16</v>
      </c>
      <c r="O3135" t="b">
        <v>0</v>
      </c>
      <c r="P3135" t="s">
        <v>8271</v>
      </c>
      <c r="Q3135">
        <f t="shared" si="288"/>
        <v>108</v>
      </c>
      <c r="R3135">
        <f t="shared" si="289"/>
        <v>33.75</v>
      </c>
      <c r="S3135" t="str">
        <f t="shared" si="292"/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290"/>
        <v>42821.386793981488</v>
      </c>
      <c r="K3136">
        <v>1488820619</v>
      </c>
      <c r="L3136" s="9">
        <f t="shared" si="291"/>
        <v>42800.428460648152</v>
      </c>
      <c r="M3136" t="b">
        <v>0</v>
      </c>
      <c r="N3136">
        <v>12</v>
      </c>
      <c r="O3136" t="b">
        <v>0</v>
      </c>
      <c r="P3136" t="s">
        <v>8271</v>
      </c>
      <c r="Q3136">
        <f t="shared" si="288"/>
        <v>23</v>
      </c>
      <c r="R3136">
        <f t="shared" si="289"/>
        <v>18.75</v>
      </c>
      <c r="S3136" t="str">
        <f t="shared" si="292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290"/>
        <v>42828.860196759262</v>
      </c>
      <c r="K3137">
        <v>1489376321</v>
      </c>
      <c r="L3137" s="9">
        <f t="shared" si="291"/>
        <v>42806.860196759262</v>
      </c>
      <c r="M3137" t="b">
        <v>0</v>
      </c>
      <c r="N3137">
        <v>7</v>
      </c>
      <c r="O3137" t="b">
        <v>0</v>
      </c>
      <c r="P3137" t="s">
        <v>8271</v>
      </c>
      <c r="Q3137">
        <f t="shared" si="288"/>
        <v>21</v>
      </c>
      <c r="R3137">
        <f t="shared" si="289"/>
        <v>23.14</v>
      </c>
      <c r="S3137" t="str">
        <f t="shared" si="292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290"/>
        <v>42825.665972222225</v>
      </c>
      <c r="K3138">
        <v>1487847954</v>
      </c>
      <c r="L3138" s="9">
        <f t="shared" si="291"/>
        <v>42789.170763888891</v>
      </c>
      <c r="M3138" t="b">
        <v>0</v>
      </c>
      <c r="N3138">
        <v>22</v>
      </c>
      <c r="O3138" t="b">
        <v>0</v>
      </c>
      <c r="P3138" t="s">
        <v>8271</v>
      </c>
      <c r="Q3138">
        <f t="shared" ref="Q3138:Q3201" si="294">ROUND((E3138/D3138*100),0)</f>
        <v>128</v>
      </c>
      <c r="R3138">
        <f t="shared" ref="R3138:R3201" si="295">ROUND(E3138/N3138,2)</f>
        <v>29.05</v>
      </c>
      <c r="S3138" t="str">
        <f t="shared" si="292"/>
        <v>theater</v>
      </c>
      <c r="T3138" t="str">
        <f t="shared" si="293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296">(((I3139/60)/60)/24)+DATE(1970,1,1)+(-7/24)</f>
        <v>42858.508333333339</v>
      </c>
      <c r="K3139">
        <v>1489439669</v>
      </c>
      <c r="L3139" s="9">
        <f t="shared" ref="L3139:L3202" si="297">(((K3139/60)/60)/24)+DATE(1970,1,1)+(-7/24)</f>
        <v>42807.593391203707</v>
      </c>
      <c r="M3139" t="b">
        <v>0</v>
      </c>
      <c r="N3139">
        <v>1</v>
      </c>
      <c r="O3139" t="b">
        <v>0</v>
      </c>
      <c r="P3139" t="s">
        <v>8271</v>
      </c>
      <c r="Q3139">
        <f t="shared" si="294"/>
        <v>3</v>
      </c>
      <c r="R3139">
        <f t="shared" si="295"/>
        <v>50</v>
      </c>
      <c r="S3139" t="str">
        <f t="shared" ref="S3139:S3202" si="298">LEFT(P3139,SEARCH("/",P3139,1)-1)</f>
        <v>theater</v>
      </c>
      <c r="T3139" t="str">
        <f t="shared" ref="T3139:T3202" si="299">RIGHT(P3139,LEN(P3139)-SEARCH("/",P3139,1))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296"/>
        <v>42828.354247685187</v>
      </c>
      <c r="K3140">
        <v>1489591807</v>
      </c>
      <c r="L3140" s="9">
        <f t="shared" si="297"/>
        <v>42809.354247685187</v>
      </c>
      <c r="M3140" t="b">
        <v>0</v>
      </c>
      <c r="N3140">
        <v>0</v>
      </c>
      <c r="O3140" t="b">
        <v>0</v>
      </c>
      <c r="P3140" t="s">
        <v>8271</v>
      </c>
      <c r="Q3140">
        <f t="shared" si="294"/>
        <v>0</v>
      </c>
      <c r="R3140" t="e">
        <f t="shared" si="295"/>
        <v>#DIV/0!</v>
      </c>
      <c r="S3140" t="str">
        <f t="shared" si="298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296"/>
        <v>42818.897916666669</v>
      </c>
      <c r="K3141">
        <v>1487485760</v>
      </c>
      <c r="L3141" s="9">
        <f t="shared" si="297"/>
        <v>42784.978703703709</v>
      </c>
      <c r="M3141" t="b">
        <v>0</v>
      </c>
      <c r="N3141">
        <v>6</v>
      </c>
      <c r="O3141" t="b">
        <v>0</v>
      </c>
      <c r="P3141" t="s">
        <v>8271</v>
      </c>
      <c r="Q3141">
        <f t="shared" si="294"/>
        <v>5</v>
      </c>
      <c r="R3141">
        <f t="shared" si="295"/>
        <v>450</v>
      </c>
      <c r="S3141" t="str">
        <f t="shared" si="298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296"/>
        <v>42832.385451388887</v>
      </c>
      <c r="K3142">
        <v>1488993303</v>
      </c>
      <c r="L3142" s="9">
        <f t="shared" si="297"/>
        <v>42802.427118055559</v>
      </c>
      <c r="M3142" t="b">
        <v>0</v>
      </c>
      <c r="N3142">
        <v>4</v>
      </c>
      <c r="O3142" t="b">
        <v>0</v>
      </c>
      <c r="P3142" t="s">
        <v>8271</v>
      </c>
      <c r="Q3142">
        <f t="shared" si="294"/>
        <v>1</v>
      </c>
      <c r="R3142">
        <f t="shared" si="295"/>
        <v>24</v>
      </c>
      <c r="S3142" t="str">
        <f t="shared" si="298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296"/>
        <v>42841.541666666664</v>
      </c>
      <c r="K3143">
        <v>1488823488</v>
      </c>
      <c r="L3143" s="9">
        <f t="shared" si="297"/>
        <v>42800.46166666667</v>
      </c>
      <c r="M3143" t="b">
        <v>0</v>
      </c>
      <c r="N3143">
        <v>8</v>
      </c>
      <c r="O3143" t="b">
        <v>0</v>
      </c>
      <c r="P3143" t="s">
        <v>8271</v>
      </c>
      <c r="Q3143">
        <f t="shared" si="294"/>
        <v>52</v>
      </c>
      <c r="R3143">
        <f t="shared" si="295"/>
        <v>32.25</v>
      </c>
      <c r="S3143" t="str">
        <f t="shared" si="298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296"/>
        <v>42813.179849537039</v>
      </c>
      <c r="K3144">
        <v>1487333939</v>
      </c>
      <c r="L3144" s="9">
        <f t="shared" si="297"/>
        <v>42783.22151620371</v>
      </c>
      <c r="M3144" t="b">
        <v>0</v>
      </c>
      <c r="N3144">
        <v>3</v>
      </c>
      <c r="O3144" t="b">
        <v>0</v>
      </c>
      <c r="P3144" t="s">
        <v>8271</v>
      </c>
      <c r="Q3144">
        <f t="shared" si="294"/>
        <v>2</v>
      </c>
      <c r="R3144">
        <f t="shared" si="295"/>
        <v>15</v>
      </c>
      <c r="S3144" t="str">
        <f t="shared" si="298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296"/>
        <v>42834.066620370373</v>
      </c>
      <c r="K3145">
        <v>1489480556</v>
      </c>
      <c r="L3145" s="9">
        <f t="shared" si="297"/>
        <v>42808.066620370373</v>
      </c>
      <c r="M3145" t="b">
        <v>0</v>
      </c>
      <c r="N3145">
        <v>0</v>
      </c>
      <c r="O3145" t="b">
        <v>0</v>
      </c>
      <c r="P3145" t="s">
        <v>8271</v>
      </c>
      <c r="Q3145">
        <f t="shared" si="294"/>
        <v>0</v>
      </c>
      <c r="R3145" t="e">
        <f t="shared" si="295"/>
        <v>#DIV/0!</v>
      </c>
      <c r="S3145" t="str">
        <f t="shared" si="298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296"/>
        <v>42812.958333333336</v>
      </c>
      <c r="K3146">
        <v>1488459307</v>
      </c>
      <c r="L3146" s="9">
        <f t="shared" si="297"/>
        <v>42796.246608796304</v>
      </c>
      <c r="M3146" t="b">
        <v>0</v>
      </c>
      <c r="N3146">
        <v>30</v>
      </c>
      <c r="O3146" t="b">
        <v>0</v>
      </c>
      <c r="P3146" t="s">
        <v>8271</v>
      </c>
      <c r="Q3146">
        <f t="shared" si="294"/>
        <v>75</v>
      </c>
      <c r="R3146">
        <f t="shared" si="295"/>
        <v>251.33</v>
      </c>
      <c r="S3146" t="str">
        <f t="shared" si="298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296"/>
        <v>42821.707569444443</v>
      </c>
      <c r="K3147">
        <v>1485478734</v>
      </c>
      <c r="L3147" s="9">
        <f t="shared" si="297"/>
        <v>42761.749236111114</v>
      </c>
      <c r="M3147" t="b">
        <v>0</v>
      </c>
      <c r="N3147">
        <v>0</v>
      </c>
      <c r="O3147" t="b">
        <v>0</v>
      </c>
      <c r="P3147" t="s">
        <v>8271</v>
      </c>
      <c r="Q3147">
        <f t="shared" si="294"/>
        <v>0</v>
      </c>
      <c r="R3147" t="e">
        <f t="shared" si="295"/>
        <v>#DIV/0!</v>
      </c>
      <c r="S3147" t="str">
        <f t="shared" si="298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296"/>
        <v>42841.349143518521</v>
      </c>
      <c r="K3148">
        <v>1488471766</v>
      </c>
      <c r="L3148" s="9">
        <f t="shared" si="297"/>
        <v>42796.390810185192</v>
      </c>
      <c r="M3148" t="b">
        <v>0</v>
      </c>
      <c r="N3148">
        <v>12</v>
      </c>
      <c r="O3148" t="b">
        <v>0</v>
      </c>
      <c r="P3148" t="s">
        <v>8271</v>
      </c>
      <c r="Q3148">
        <f t="shared" si="294"/>
        <v>11</v>
      </c>
      <c r="R3148">
        <f t="shared" si="295"/>
        <v>437.5</v>
      </c>
      <c r="S3148" t="str">
        <f t="shared" si="298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296"/>
        <v>41949.719386574077</v>
      </c>
      <c r="K3149">
        <v>1411859755</v>
      </c>
      <c r="L3149" s="9">
        <f t="shared" si="297"/>
        <v>41909.677719907413</v>
      </c>
      <c r="M3149" t="b">
        <v>1</v>
      </c>
      <c r="N3149">
        <v>213</v>
      </c>
      <c r="O3149" t="b">
        <v>1</v>
      </c>
      <c r="P3149" t="s">
        <v>8271</v>
      </c>
      <c r="Q3149">
        <f t="shared" si="294"/>
        <v>118</v>
      </c>
      <c r="R3149">
        <f t="shared" si="295"/>
        <v>110.35</v>
      </c>
      <c r="S3149" t="str">
        <f t="shared" si="298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296"/>
        <v>41912.875</v>
      </c>
      <c r="K3150">
        <v>1410278284</v>
      </c>
      <c r="L3150" s="9">
        <f t="shared" si="297"/>
        <v>41891.373657407406</v>
      </c>
      <c r="M3150" t="b">
        <v>1</v>
      </c>
      <c r="N3150">
        <v>57</v>
      </c>
      <c r="O3150" t="b">
        <v>1</v>
      </c>
      <c r="P3150" t="s">
        <v>8271</v>
      </c>
      <c r="Q3150">
        <f t="shared" si="294"/>
        <v>131</v>
      </c>
      <c r="R3150">
        <f t="shared" si="295"/>
        <v>41.42</v>
      </c>
      <c r="S3150" t="str">
        <f t="shared" si="298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296"/>
        <v>41249.791666666672</v>
      </c>
      <c r="K3151">
        <v>1352766300</v>
      </c>
      <c r="L3151" s="9">
        <f t="shared" si="297"/>
        <v>41225.725694444445</v>
      </c>
      <c r="M3151" t="b">
        <v>1</v>
      </c>
      <c r="N3151">
        <v>25</v>
      </c>
      <c r="O3151" t="b">
        <v>1</v>
      </c>
      <c r="P3151" t="s">
        <v>8271</v>
      </c>
      <c r="Q3151">
        <f t="shared" si="294"/>
        <v>104</v>
      </c>
      <c r="R3151">
        <f t="shared" si="295"/>
        <v>52</v>
      </c>
      <c r="S3151" t="str">
        <f t="shared" si="298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296"/>
        <v>40567.875</v>
      </c>
      <c r="K3152">
        <v>1288160403</v>
      </c>
      <c r="L3152" s="9">
        <f t="shared" si="297"/>
        <v>40477.972256944449</v>
      </c>
      <c r="M3152" t="b">
        <v>1</v>
      </c>
      <c r="N3152">
        <v>104</v>
      </c>
      <c r="O3152" t="b">
        <v>1</v>
      </c>
      <c r="P3152" t="s">
        <v>8271</v>
      </c>
      <c r="Q3152">
        <f t="shared" si="294"/>
        <v>101</v>
      </c>
      <c r="R3152">
        <f t="shared" si="295"/>
        <v>33.99</v>
      </c>
      <c r="S3152" t="str">
        <f t="shared" si="298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296"/>
        <v>41892.548310185186</v>
      </c>
      <c r="K3153">
        <v>1407787774</v>
      </c>
      <c r="L3153" s="9">
        <f t="shared" si="297"/>
        <v>41862.548310185186</v>
      </c>
      <c r="M3153" t="b">
        <v>1</v>
      </c>
      <c r="N3153">
        <v>34</v>
      </c>
      <c r="O3153" t="b">
        <v>1</v>
      </c>
      <c r="P3153" t="s">
        <v>8271</v>
      </c>
      <c r="Q3153">
        <f t="shared" si="294"/>
        <v>100</v>
      </c>
      <c r="R3153">
        <f t="shared" si="295"/>
        <v>103.35</v>
      </c>
      <c r="S3153" t="str">
        <f t="shared" si="298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296"/>
        <v>41580.576006944444</v>
      </c>
      <c r="K3154">
        <v>1380833367</v>
      </c>
      <c r="L3154" s="9">
        <f t="shared" si="297"/>
        <v>41550.576006944444</v>
      </c>
      <c r="M3154" t="b">
        <v>1</v>
      </c>
      <c r="N3154">
        <v>67</v>
      </c>
      <c r="O3154" t="b">
        <v>1</v>
      </c>
      <c r="P3154" t="s">
        <v>8271</v>
      </c>
      <c r="Q3154">
        <f t="shared" si="294"/>
        <v>106</v>
      </c>
      <c r="R3154">
        <f t="shared" si="295"/>
        <v>34.79</v>
      </c>
      <c r="S3154" t="str">
        <f t="shared" si="298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296"/>
        <v>40663.915972222225</v>
      </c>
      <c r="K3155">
        <v>1301542937</v>
      </c>
      <c r="L3155" s="9">
        <f t="shared" si="297"/>
        <v>40632.862696759265</v>
      </c>
      <c r="M3155" t="b">
        <v>1</v>
      </c>
      <c r="N3155">
        <v>241</v>
      </c>
      <c r="O3155" t="b">
        <v>1</v>
      </c>
      <c r="P3155" t="s">
        <v>8271</v>
      </c>
      <c r="Q3155">
        <f t="shared" si="294"/>
        <v>336</v>
      </c>
      <c r="R3155">
        <f t="shared" si="295"/>
        <v>41.77</v>
      </c>
      <c r="S3155" t="str">
        <f t="shared" si="298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296"/>
        <v>41000.542337962965</v>
      </c>
      <c r="K3156">
        <v>1330722058</v>
      </c>
      <c r="L3156" s="9">
        <f t="shared" si="297"/>
        <v>40970.584004629629</v>
      </c>
      <c r="M3156" t="b">
        <v>1</v>
      </c>
      <c r="N3156">
        <v>123</v>
      </c>
      <c r="O3156" t="b">
        <v>1</v>
      </c>
      <c r="P3156" t="s">
        <v>8271</v>
      </c>
      <c r="Q3156">
        <f t="shared" si="294"/>
        <v>113</v>
      </c>
      <c r="R3156">
        <f t="shared" si="295"/>
        <v>64.27</v>
      </c>
      <c r="S3156" t="str">
        <f t="shared" si="298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296"/>
        <v>41263.207465277781</v>
      </c>
      <c r="K3157">
        <v>1353412725</v>
      </c>
      <c r="L3157" s="9">
        <f t="shared" si="297"/>
        <v>41233.207465277781</v>
      </c>
      <c r="M3157" t="b">
        <v>1</v>
      </c>
      <c r="N3157">
        <v>302</v>
      </c>
      <c r="O3157" t="b">
        <v>1</v>
      </c>
      <c r="P3157" t="s">
        <v>8271</v>
      </c>
      <c r="Q3157">
        <f t="shared" si="294"/>
        <v>189</v>
      </c>
      <c r="R3157">
        <f t="shared" si="295"/>
        <v>31.21</v>
      </c>
      <c r="S3157" t="str">
        <f t="shared" si="298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296"/>
        <v>41061.66138888889</v>
      </c>
      <c r="K3158">
        <v>1335567144</v>
      </c>
      <c r="L3158" s="9">
        <f t="shared" si="297"/>
        <v>41026.66138888889</v>
      </c>
      <c r="M3158" t="b">
        <v>1</v>
      </c>
      <c r="N3158">
        <v>89</v>
      </c>
      <c r="O3158" t="b">
        <v>1</v>
      </c>
      <c r="P3158" t="s">
        <v>8271</v>
      </c>
      <c r="Q3158">
        <f t="shared" si="294"/>
        <v>102</v>
      </c>
      <c r="R3158">
        <f t="shared" si="295"/>
        <v>62.92</v>
      </c>
      <c r="S3158" t="str">
        <f t="shared" si="298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296"/>
        <v>41838.916666666672</v>
      </c>
      <c r="K3159">
        <v>1404932105</v>
      </c>
      <c r="L3159" s="9">
        <f t="shared" si="297"/>
        <v>41829.49658564815</v>
      </c>
      <c r="M3159" t="b">
        <v>1</v>
      </c>
      <c r="N3159">
        <v>41</v>
      </c>
      <c r="O3159" t="b">
        <v>1</v>
      </c>
      <c r="P3159" t="s">
        <v>8271</v>
      </c>
      <c r="Q3159">
        <f t="shared" si="294"/>
        <v>101</v>
      </c>
      <c r="R3159">
        <f t="shared" si="295"/>
        <v>98.54</v>
      </c>
      <c r="S3159" t="str">
        <f t="shared" si="298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296"/>
        <v>41477.548055555555</v>
      </c>
      <c r="K3160">
        <v>1371931752</v>
      </c>
      <c r="L3160" s="9">
        <f t="shared" si="297"/>
        <v>41447.548055555555</v>
      </c>
      <c r="M3160" t="b">
        <v>1</v>
      </c>
      <c r="N3160">
        <v>69</v>
      </c>
      <c r="O3160" t="b">
        <v>1</v>
      </c>
      <c r="P3160" t="s">
        <v>8271</v>
      </c>
      <c r="Q3160">
        <f t="shared" si="294"/>
        <v>114</v>
      </c>
      <c r="R3160">
        <f t="shared" si="295"/>
        <v>82.61</v>
      </c>
      <c r="S3160" t="str">
        <f t="shared" si="298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296"/>
        <v>40926.666666666672</v>
      </c>
      <c r="K3161">
        <v>1323221761</v>
      </c>
      <c r="L3161" s="9">
        <f t="shared" si="297"/>
        <v>40883.775011574078</v>
      </c>
      <c r="M3161" t="b">
        <v>1</v>
      </c>
      <c r="N3161">
        <v>52</v>
      </c>
      <c r="O3161" t="b">
        <v>1</v>
      </c>
      <c r="P3161" t="s">
        <v>8271</v>
      </c>
      <c r="Q3161">
        <f t="shared" si="294"/>
        <v>133</v>
      </c>
      <c r="R3161">
        <f t="shared" si="295"/>
        <v>38.5</v>
      </c>
      <c r="S3161" t="str">
        <f t="shared" si="298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296"/>
        <v>41863.915972222225</v>
      </c>
      <c r="K3162">
        <v>1405923687</v>
      </c>
      <c r="L3162" s="9">
        <f t="shared" si="297"/>
        <v>41840.973229166666</v>
      </c>
      <c r="M3162" t="b">
        <v>1</v>
      </c>
      <c r="N3162">
        <v>57</v>
      </c>
      <c r="O3162" t="b">
        <v>1</v>
      </c>
      <c r="P3162" t="s">
        <v>8271</v>
      </c>
      <c r="Q3162">
        <f t="shared" si="294"/>
        <v>102</v>
      </c>
      <c r="R3162">
        <f t="shared" si="295"/>
        <v>80.16</v>
      </c>
      <c r="S3162" t="str">
        <f t="shared" si="298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296"/>
        <v>41927.244467592594</v>
      </c>
      <c r="K3163">
        <v>1410785522</v>
      </c>
      <c r="L3163" s="9">
        <f t="shared" si="297"/>
        <v>41897.244467592594</v>
      </c>
      <c r="M3163" t="b">
        <v>1</v>
      </c>
      <c r="N3163">
        <v>74</v>
      </c>
      <c r="O3163" t="b">
        <v>1</v>
      </c>
      <c r="P3163" t="s">
        <v>8271</v>
      </c>
      <c r="Q3163">
        <f t="shared" si="294"/>
        <v>105</v>
      </c>
      <c r="R3163">
        <f t="shared" si="295"/>
        <v>28.41</v>
      </c>
      <c r="S3163" t="str">
        <f t="shared" si="298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296"/>
        <v>41826.791666666672</v>
      </c>
      <c r="K3164">
        <v>1402331262</v>
      </c>
      <c r="L3164" s="9">
        <f t="shared" si="297"/>
        <v>41799.394236111111</v>
      </c>
      <c r="M3164" t="b">
        <v>1</v>
      </c>
      <c r="N3164">
        <v>63</v>
      </c>
      <c r="O3164" t="b">
        <v>1</v>
      </c>
      <c r="P3164" t="s">
        <v>8271</v>
      </c>
      <c r="Q3164">
        <f t="shared" si="294"/>
        <v>127</v>
      </c>
      <c r="R3164">
        <f t="shared" si="295"/>
        <v>80.73</v>
      </c>
      <c r="S3164" t="str">
        <f t="shared" si="298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296"/>
        <v>41805.462094907409</v>
      </c>
      <c r="K3165">
        <v>1400263525</v>
      </c>
      <c r="L3165" s="9">
        <f t="shared" si="297"/>
        <v>41775.462094907409</v>
      </c>
      <c r="M3165" t="b">
        <v>1</v>
      </c>
      <c r="N3165">
        <v>72</v>
      </c>
      <c r="O3165" t="b">
        <v>1</v>
      </c>
      <c r="P3165" t="s">
        <v>8271</v>
      </c>
      <c r="Q3165">
        <f t="shared" si="294"/>
        <v>111</v>
      </c>
      <c r="R3165">
        <f t="shared" si="295"/>
        <v>200.69</v>
      </c>
      <c r="S3165" t="str">
        <f t="shared" si="298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296"/>
        <v>41799.514062500006</v>
      </c>
      <c r="K3166">
        <v>1399490415</v>
      </c>
      <c r="L3166" s="9">
        <f t="shared" si="297"/>
        <v>41766.514062500006</v>
      </c>
      <c r="M3166" t="b">
        <v>1</v>
      </c>
      <c r="N3166">
        <v>71</v>
      </c>
      <c r="O3166" t="b">
        <v>1</v>
      </c>
      <c r="P3166" t="s">
        <v>8271</v>
      </c>
      <c r="Q3166">
        <f t="shared" si="294"/>
        <v>107</v>
      </c>
      <c r="R3166">
        <f t="shared" si="295"/>
        <v>37.590000000000003</v>
      </c>
      <c r="S3166" t="str">
        <f t="shared" si="298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296"/>
        <v>40665.874305555561</v>
      </c>
      <c r="K3167">
        <v>1302493760</v>
      </c>
      <c r="L3167" s="9">
        <f t="shared" si="297"/>
        <v>40643.867592592593</v>
      </c>
      <c r="M3167" t="b">
        <v>1</v>
      </c>
      <c r="N3167">
        <v>21</v>
      </c>
      <c r="O3167" t="b">
        <v>1</v>
      </c>
      <c r="P3167" t="s">
        <v>8271</v>
      </c>
      <c r="Q3167">
        <f t="shared" si="294"/>
        <v>163</v>
      </c>
      <c r="R3167">
        <f t="shared" si="295"/>
        <v>58.1</v>
      </c>
      <c r="S3167" t="str">
        <f t="shared" si="298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296"/>
        <v>41969.040972222225</v>
      </c>
      <c r="K3168">
        <v>1414514153</v>
      </c>
      <c r="L3168" s="9">
        <f t="shared" si="297"/>
        <v>41940.399918981486</v>
      </c>
      <c r="M3168" t="b">
        <v>1</v>
      </c>
      <c r="N3168">
        <v>930</v>
      </c>
      <c r="O3168" t="b">
        <v>1</v>
      </c>
      <c r="P3168" t="s">
        <v>8271</v>
      </c>
      <c r="Q3168">
        <f t="shared" si="294"/>
        <v>160</v>
      </c>
      <c r="R3168">
        <f t="shared" si="295"/>
        <v>60.3</v>
      </c>
      <c r="S3168" t="str">
        <f t="shared" si="298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296"/>
        <v>41852.884039351855</v>
      </c>
      <c r="K3169">
        <v>1405743181</v>
      </c>
      <c r="L3169" s="9">
        <f t="shared" si="297"/>
        <v>41838.884039351855</v>
      </c>
      <c r="M3169" t="b">
        <v>1</v>
      </c>
      <c r="N3169">
        <v>55</v>
      </c>
      <c r="O3169" t="b">
        <v>1</v>
      </c>
      <c r="P3169" t="s">
        <v>8271</v>
      </c>
      <c r="Q3169">
        <f t="shared" si="294"/>
        <v>116</v>
      </c>
      <c r="R3169">
        <f t="shared" si="295"/>
        <v>63.36</v>
      </c>
      <c r="S3169" t="str">
        <f t="shared" si="298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296"/>
        <v>41803.625</v>
      </c>
      <c r="K3170">
        <v>1399948353</v>
      </c>
      <c r="L3170" s="9">
        <f t="shared" si="297"/>
        <v>41771.81427083334</v>
      </c>
      <c r="M3170" t="b">
        <v>1</v>
      </c>
      <c r="N3170">
        <v>61</v>
      </c>
      <c r="O3170" t="b">
        <v>1</v>
      </c>
      <c r="P3170" t="s">
        <v>8271</v>
      </c>
      <c r="Q3170">
        <f t="shared" si="294"/>
        <v>124</v>
      </c>
      <c r="R3170">
        <f t="shared" si="295"/>
        <v>50.9</v>
      </c>
      <c r="S3170" t="str">
        <f t="shared" si="298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296"/>
        <v>41620.915972222225</v>
      </c>
      <c r="K3171">
        <v>1384364561</v>
      </c>
      <c r="L3171" s="9">
        <f t="shared" si="297"/>
        <v>41591.44630787037</v>
      </c>
      <c r="M3171" t="b">
        <v>1</v>
      </c>
      <c r="N3171">
        <v>82</v>
      </c>
      <c r="O3171" t="b">
        <v>1</v>
      </c>
      <c r="P3171" t="s">
        <v>8271</v>
      </c>
      <c r="Q3171">
        <f t="shared" si="294"/>
        <v>103</v>
      </c>
      <c r="R3171">
        <f t="shared" si="295"/>
        <v>100.5</v>
      </c>
      <c r="S3171" t="str">
        <f t="shared" si="298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296"/>
        <v>41821.875</v>
      </c>
      <c r="K3172">
        <v>1401414944</v>
      </c>
      <c r="L3172" s="9">
        <f t="shared" si="297"/>
        <v>41788.788703703707</v>
      </c>
      <c r="M3172" t="b">
        <v>1</v>
      </c>
      <c r="N3172">
        <v>71</v>
      </c>
      <c r="O3172" t="b">
        <v>1</v>
      </c>
      <c r="P3172" t="s">
        <v>8271</v>
      </c>
      <c r="Q3172">
        <f t="shared" si="294"/>
        <v>112</v>
      </c>
      <c r="R3172">
        <f t="shared" si="295"/>
        <v>31.62</v>
      </c>
      <c r="S3172" t="str">
        <f t="shared" si="298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296"/>
        <v>42496.316643518519</v>
      </c>
      <c r="K3173">
        <v>1459953358</v>
      </c>
      <c r="L3173" s="9">
        <f t="shared" si="297"/>
        <v>42466.316643518519</v>
      </c>
      <c r="M3173" t="b">
        <v>1</v>
      </c>
      <c r="N3173">
        <v>117</v>
      </c>
      <c r="O3173" t="b">
        <v>1</v>
      </c>
      <c r="P3173" t="s">
        <v>8271</v>
      </c>
      <c r="Q3173">
        <f t="shared" si="294"/>
        <v>109</v>
      </c>
      <c r="R3173">
        <f t="shared" si="295"/>
        <v>65.099999999999994</v>
      </c>
      <c r="S3173" t="str">
        <f t="shared" si="298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296"/>
        <v>40953.438287037039</v>
      </c>
      <c r="K3174">
        <v>1326648668</v>
      </c>
      <c r="L3174" s="9">
        <f t="shared" si="297"/>
        <v>40923.438287037039</v>
      </c>
      <c r="M3174" t="b">
        <v>1</v>
      </c>
      <c r="N3174">
        <v>29</v>
      </c>
      <c r="O3174" t="b">
        <v>1</v>
      </c>
      <c r="P3174" t="s">
        <v>8271</v>
      </c>
      <c r="Q3174">
        <f t="shared" si="294"/>
        <v>115</v>
      </c>
      <c r="R3174">
        <f t="shared" si="295"/>
        <v>79.31</v>
      </c>
      <c r="S3174" t="str">
        <f t="shared" si="298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296"/>
        <v>41908.586712962962</v>
      </c>
      <c r="K3175">
        <v>1409173492</v>
      </c>
      <c r="L3175" s="9">
        <f t="shared" si="297"/>
        <v>41878.586712962962</v>
      </c>
      <c r="M3175" t="b">
        <v>1</v>
      </c>
      <c r="N3175">
        <v>74</v>
      </c>
      <c r="O3175" t="b">
        <v>1</v>
      </c>
      <c r="P3175" t="s">
        <v>8271</v>
      </c>
      <c r="Q3175">
        <f t="shared" si="294"/>
        <v>103</v>
      </c>
      <c r="R3175">
        <f t="shared" si="295"/>
        <v>139.19</v>
      </c>
      <c r="S3175" t="str">
        <f t="shared" si="298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296"/>
        <v>41876.573009259264</v>
      </c>
      <c r="K3176">
        <v>1407789908</v>
      </c>
      <c r="L3176" s="9">
        <f t="shared" si="297"/>
        <v>41862.573009259264</v>
      </c>
      <c r="M3176" t="b">
        <v>1</v>
      </c>
      <c r="N3176">
        <v>23</v>
      </c>
      <c r="O3176" t="b">
        <v>1</v>
      </c>
      <c r="P3176" t="s">
        <v>8271</v>
      </c>
      <c r="Q3176">
        <f t="shared" si="294"/>
        <v>101</v>
      </c>
      <c r="R3176">
        <f t="shared" si="295"/>
        <v>131.91</v>
      </c>
      <c r="S3176" t="str">
        <f t="shared" si="298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296"/>
        <v>40591.595219907409</v>
      </c>
      <c r="K3177">
        <v>1292793427</v>
      </c>
      <c r="L3177" s="9">
        <f t="shared" si="297"/>
        <v>40531.595219907409</v>
      </c>
      <c r="M3177" t="b">
        <v>1</v>
      </c>
      <c r="N3177">
        <v>60</v>
      </c>
      <c r="O3177" t="b">
        <v>1</v>
      </c>
      <c r="P3177" t="s">
        <v>8271</v>
      </c>
      <c r="Q3177">
        <f t="shared" si="294"/>
        <v>110</v>
      </c>
      <c r="R3177">
        <f t="shared" si="295"/>
        <v>91.3</v>
      </c>
      <c r="S3177" t="str">
        <f t="shared" si="298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296"/>
        <v>41504.333333333336</v>
      </c>
      <c r="K3178">
        <v>1374531631</v>
      </c>
      <c r="L3178" s="9">
        <f t="shared" si="297"/>
        <v>41477.639247685183</v>
      </c>
      <c r="M3178" t="b">
        <v>1</v>
      </c>
      <c r="N3178">
        <v>55</v>
      </c>
      <c r="O3178" t="b">
        <v>1</v>
      </c>
      <c r="P3178" t="s">
        <v>8271</v>
      </c>
      <c r="Q3178">
        <f t="shared" si="294"/>
        <v>115</v>
      </c>
      <c r="R3178">
        <f t="shared" si="295"/>
        <v>39.67</v>
      </c>
      <c r="S3178" t="str">
        <f t="shared" si="298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296"/>
        <v>41811.375104166669</v>
      </c>
      <c r="K3179">
        <v>1400774409</v>
      </c>
      <c r="L3179" s="9">
        <f t="shared" si="297"/>
        <v>41781.375104166669</v>
      </c>
      <c r="M3179" t="b">
        <v>1</v>
      </c>
      <c r="N3179">
        <v>51</v>
      </c>
      <c r="O3179" t="b">
        <v>1</v>
      </c>
      <c r="P3179" t="s">
        <v>8271</v>
      </c>
      <c r="Q3179">
        <f t="shared" si="294"/>
        <v>117</v>
      </c>
      <c r="R3179">
        <f t="shared" si="295"/>
        <v>57.55</v>
      </c>
      <c r="S3179" t="str">
        <f t="shared" si="298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296"/>
        <v>41836.313368055555</v>
      </c>
      <c r="K3180">
        <v>1402929075</v>
      </c>
      <c r="L3180" s="9">
        <f t="shared" si="297"/>
        <v>41806.313368055555</v>
      </c>
      <c r="M3180" t="b">
        <v>1</v>
      </c>
      <c r="N3180">
        <v>78</v>
      </c>
      <c r="O3180" t="b">
        <v>1</v>
      </c>
      <c r="P3180" t="s">
        <v>8271</v>
      </c>
      <c r="Q3180">
        <f t="shared" si="294"/>
        <v>172</v>
      </c>
      <c r="R3180">
        <f t="shared" si="295"/>
        <v>33.03</v>
      </c>
      <c r="S3180" t="str">
        <f t="shared" si="298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296"/>
        <v>41400.410543981481</v>
      </c>
      <c r="K3181">
        <v>1365699071</v>
      </c>
      <c r="L3181" s="9">
        <f t="shared" si="297"/>
        <v>41375.410543981481</v>
      </c>
      <c r="M3181" t="b">
        <v>1</v>
      </c>
      <c r="N3181">
        <v>62</v>
      </c>
      <c r="O3181" t="b">
        <v>1</v>
      </c>
      <c r="P3181" t="s">
        <v>8271</v>
      </c>
      <c r="Q3181">
        <f t="shared" si="294"/>
        <v>114</v>
      </c>
      <c r="R3181">
        <f t="shared" si="295"/>
        <v>77.34</v>
      </c>
      <c r="S3181" t="str">
        <f t="shared" si="298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296"/>
        <v>41810.120937500003</v>
      </c>
      <c r="K3182">
        <v>1400666049</v>
      </c>
      <c r="L3182" s="9">
        <f t="shared" si="297"/>
        <v>41780.120937500003</v>
      </c>
      <c r="M3182" t="b">
        <v>1</v>
      </c>
      <c r="N3182">
        <v>45</v>
      </c>
      <c r="O3182" t="b">
        <v>1</v>
      </c>
      <c r="P3182" t="s">
        <v>8271</v>
      </c>
      <c r="Q3182">
        <f t="shared" si="294"/>
        <v>120</v>
      </c>
      <c r="R3182">
        <f t="shared" si="295"/>
        <v>31.93</v>
      </c>
      <c r="S3182" t="str">
        <f t="shared" si="298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296"/>
        <v>41805.375</v>
      </c>
      <c r="K3183">
        <v>1400570787</v>
      </c>
      <c r="L3183" s="9">
        <f t="shared" si="297"/>
        <v>41779.018368055556</v>
      </c>
      <c r="M3183" t="b">
        <v>1</v>
      </c>
      <c r="N3183">
        <v>15</v>
      </c>
      <c r="O3183" t="b">
        <v>1</v>
      </c>
      <c r="P3183" t="s">
        <v>8271</v>
      </c>
      <c r="Q3183">
        <f t="shared" si="294"/>
        <v>109</v>
      </c>
      <c r="R3183">
        <f t="shared" si="295"/>
        <v>36.33</v>
      </c>
      <c r="S3183" t="str">
        <f t="shared" si="298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296"/>
        <v>40939.416666666672</v>
      </c>
      <c r="K3184">
        <v>1323211621</v>
      </c>
      <c r="L3184" s="9">
        <f t="shared" si="297"/>
        <v>40883.657650462963</v>
      </c>
      <c r="M3184" t="b">
        <v>1</v>
      </c>
      <c r="N3184">
        <v>151</v>
      </c>
      <c r="O3184" t="b">
        <v>1</v>
      </c>
      <c r="P3184" t="s">
        <v>8271</v>
      </c>
      <c r="Q3184">
        <f t="shared" si="294"/>
        <v>101</v>
      </c>
      <c r="R3184">
        <f t="shared" si="295"/>
        <v>46.77</v>
      </c>
      <c r="S3184" t="str">
        <f t="shared" si="298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296"/>
        <v>41509.503113425926</v>
      </c>
      <c r="K3185">
        <v>1375729469</v>
      </c>
      <c r="L3185" s="9">
        <f t="shared" si="297"/>
        <v>41491.503113425926</v>
      </c>
      <c r="M3185" t="b">
        <v>1</v>
      </c>
      <c r="N3185">
        <v>68</v>
      </c>
      <c r="O3185" t="b">
        <v>1</v>
      </c>
      <c r="P3185" t="s">
        <v>8271</v>
      </c>
      <c r="Q3185">
        <f t="shared" si="294"/>
        <v>109</v>
      </c>
      <c r="R3185">
        <f t="shared" si="295"/>
        <v>40.07</v>
      </c>
      <c r="S3185" t="str">
        <f t="shared" si="298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296"/>
        <v>41821.701747685183</v>
      </c>
      <c r="K3186">
        <v>1401666631</v>
      </c>
      <c r="L3186" s="9">
        <f t="shared" si="297"/>
        <v>41791.701747685183</v>
      </c>
      <c r="M3186" t="b">
        <v>1</v>
      </c>
      <c r="N3186">
        <v>46</v>
      </c>
      <c r="O3186" t="b">
        <v>1</v>
      </c>
      <c r="P3186" t="s">
        <v>8271</v>
      </c>
      <c r="Q3186">
        <f t="shared" si="294"/>
        <v>107</v>
      </c>
      <c r="R3186">
        <f t="shared" si="295"/>
        <v>100.22</v>
      </c>
      <c r="S3186" t="str">
        <f t="shared" si="298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296"/>
        <v>41836.685659722229</v>
      </c>
      <c r="K3187">
        <v>1404948441</v>
      </c>
      <c r="L3187" s="9">
        <f t="shared" si="297"/>
        <v>41829.685659722229</v>
      </c>
      <c r="M3187" t="b">
        <v>1</v>
      </c>
      <c r="N3187">
        <v>24</v>
      </c>
      <c r="O3187" t="b">
        <v>1</v>
      </c>
      <c r="P3187" t="s">
        <v>8271</v>
      </c>
      <c r="Q3187">
        <f t="shared" si="294"/>
        <v>100</v>
      </c>
      <c r="R3187">
        <f t="shared" si="295"/>
        <v>41.67</v>
      </c>
      <c r="S3187" t="str">
        <f t="shared" si="298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296"/>
        <v>41898.583333333336</v>
      </c>
      <c r="K3188">
        <v>1408313438</v>
      </c>
      <c r="L3188" s="9">
        <f t="shared" si="297"/>
        <v>41868.632384259261</v>
      </c>
      <c r="M3188" t="b">
        <v>1</v>
      </c>
      <c r="N3188">
        <v>70</v>
      </c>
      <c r="O3188" t="b">
        <v>1</v>
      </c>
      <c r="P3188" t="s">
        <v>8271</v>
      </c>
      <c r="Q3188">
        <f t="shared" si="294"/>
        <v>102</v>
      </c>
      <c r="R3188">
        <f t="shared" si="295"/>
        <v>46.71</v>
      </c>
      <c r="S3188" t="str">
        <f t="shared" si="298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296"/>
        <v>41855.3746875</v>
      </c>
      <c r="K3189">
        <v>1405439973</v>
      </c>
      <c r="L3189" s="9">
        <f t="shared" si="297"/>
        <v>41835.3746875</v>
      </c>
      <c r="M3189" t="b">
        <v>1</v>
      </c>
      <c r="N3189">
        <v>244</v>
      </c>
      <c r="O3189" t="b">
        <v>1</v>
      </c>
      <c r="P3189" t="s">
        <v>8271</v>
      </c>
      <c r="Q3189">
        <f t="shared" si="294"/>
        <v>116</v>
      </c>
      <c r="R3189">
        <f t="shared" si="295"/>
        <v>71.489999999999995</v>
      </c>
      <c r="S3189" t="str">
        <f t="shared" si="298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296"/>
        <v>42165.123865740745</v>
      </c>
      <c r="K3190">
        <v>1432115902</v>
      </c>
      <c r="L3190" s="9">
        <f t="shared" si="297"/>
        <v>42144.123865740745</v>
      </c>
      <c r="M3190" t="b">
        <v>0</v>
      </c>
      <c r="N3190">
        <v>9</v>
      </c>
      <c r="O3190" t="b">
        <v>0</v>
      </c>
      <c r="P3190" t="s">
        <v>8305</v>
      </c>
      <c r="Q3190">
        <f t="shared" si="294"/>
        <v>65</v>
      </c>
      <c r="R3190">
        <f t="shared" si="295"/>
        <v>14.44</v>
      </c>
      <c r="S3190" t="str">
        <f t="shared" si="298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296"/>
        <v>42148.054768518523</v>
      </c>
      <c r="K3191">
        <v>1429863532</v>
      </c>
      <c r="L3191" s="9">
        <f t="shared" si="297"/>
        <v>42118.054768518523</v>
      </c>
      <c r="M3191" t="b">
        <v>0</v>
      </c>
      <c r="N3191">
        <v>19</v>
      </c>
      <c r="O3191" t="b">
        <v>0</v>
      </c>
      <c r="P3191" t="s">
        <v>8305</v>
      </c>
      <c r="Q3191">
        <f t="shared" si="294"/>
        <v>12</v>
      </c>
      <c r="R3191">
        <f t="shared" si="295"/>
        <v>356.84</v>
      </c>
      <c r="S3191" t="str">
        <f t="shared" si="298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296"/>
        <v>42712.901331018518</v>
      </c>
      <c r="K3192">
        <v>1478662675</v>
      </c>
      <c r="L3192" s="9">
        <f t="shared" si="297"/>
        <v>42682.859664351854</v>
      </c>
      <c r="M3192" t="b">
        <v>0</v>
      </c>
      <c r="N3192">
        <v>0</v>
      </c>
      <c r="O3192" t="b">
        <v>0</v>
      </c>
      <c r="P3192" t="s">
        <v>8305</v>
      </c>
      <c r="Q3192">
        <f t="shared" si="294"/>
        <v>0</v>
      </c>
      <c r="R3192" t="e">
        <f t="shared" si="295"/>
        <v>#DIV/0!</v>
      </c>
      <c r="S3192" t="str">
        <f t="shared" si="298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296"/>
        <v>42598.463761574072</v>
      </c>
      <c r="K3193">
        <v>1466186869</v>
      </c>
      <c r="L3193" s="9">
        <f t="shared" si="297"/>
        <v>42538.463761574072</v>
      </c>
      <c r="M3193" t="b">
        <v>0</v>
      </c>
      <c r="N3193">
        <v>4</v>
      </c>
      <c r="O3193" t="b">
        <v>0</v>
      </c>
      <c r="P3193" t="s">
        <v>8305</v>
      </c>
      <c r="Q3193">
        <f t="shared" si="294"/>
        <v>4</v>
      </c>
      <c r="R3193">
        <f t="shared" si="295"/>
        <v>37.75</v>
      </c>
      <c r="S3193" t="str">
        <f t="shared" si="298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296"/>
        <v>42063.625000000007</v>
      </c>
      <c r="K3194">
        <v>1421274859</v>
      </c>
      <c r="L3194" s="9">
        <f t="shared" si="297"/>
        <v>42018.648831018516</v>
      </c>
      <c r="M3194" t="b">
        <v>0</v>
      </c>
      <c r="N3194">
        <v>8</v>
      </c>
      <c r="O3194" t="b">
        <v>0</v>
      </c>
      <c r="P3194" t="s">
        <v>8305</v>
      </c>
      <c r="Q3194">
        <f t="shared" si="294"/>
        <v>1</v>
      </c>
      <c r="R3194">
        <f t="shared" si="295"/>
        <v>12.75</v>
      </c>
      <c r="S3194" t="str">
        <f t="shared" si="298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296"/>
        <v>42055.676574074074</v>
      </c>
      <c r="K3195">
        <v>1420586056</v>
      </c>
      <c r="L3195" s="9">
        <f t="shared" si="297"/>
        <v>42010.676574074074</v>
      </c>
      <c r="M3195" t="b">
        <v>0</v>
      </c>
      <c r="N3195">
        <v>24</v>
      </c>
      <c r="O3195" t="b">
        <v>0</v>
      </c>
      <c r="P3195" t="s">
        <v>8305</v>
      </c>
      <c r="Q3195">
        <f t="shared" si="294"/>
        <v>12</v>
      </c>
      <c r="R3195">
        <f t="shared" si="295"/>
        <v>24.46</v>
      </c>
      <c r="S3195" t="str">
        <f t="shared" si="298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296"/>
        <v>42211.770810185182</v>
      </c>
      <c r="K3196">
        <v>1435368598</v>
      </c>
      <c r="L3196" s="9">
        <f t="shared" si="297"/>
        <v>42181.770810185182</v>
      </c>
      <c r="M3196" t="b">
        <v>0</v>
      </c>
      <c r="N3196">
        <v>0</v>
      </c>
      <c r="O3196" t="b">
        <v>0</v>
      </c>
      <c r="P3196" t="s">
        <v>8305</v>
      </c>
      <c r="Q3196">
        <f t="shared" si="294"/>
        <v>0</v>
      </c>
      <c r="R3196" t="e">
        <f t="shared" si="295"/>
        <v>#DIV/0!</v>
      </c>
      <c r="S3196" t="str">
        <f t="shared" si="298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296"/>
        <v>42047.302569444444</v>
      </c>
      <c r="K3197">
        <v>1421158542</v>
      </c>
      <c r="L3197" s="9">
        <f t="shared" si="297"/>
        <v>42017.302569444444</v>
      </c>
      <c r="M3197" t="b">
        <v>0</v>
      </c>
      <c r="N3197">
        <v>39</v>
      </c>
      <c r="O3197" t="b">
        <v>0</v>
      </c>
      <c r="P3197" t="s">
        <v>8305</v>
      </c>
      <c r="Q3197">
        <f t="shared" si="294"/>
        <v>59</v>
      </c>
      <c r="R3197">
        <f t="shared" si="295"/>
        <v>53.08</v>
      </c>
      <c r="S3197" t="str">
        <f t="shared" si="298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296"/>
        <v>42217.291666666664</v>
      </c>
      <c r="K3198">
        <v>1433254875</v>
      </c>
      <c r="L3198" s="9">
        <f t="shared" si="297"/>
        <v>42157.306423611117</v>
      </c>
      <c r="M3198" t="b">
        <v>0</v>
      </c>
      <c r="N3198">
        <v>6</v>
      </c>
      <c r="O3198" t="b">
        <v>0</v>
      </c>
      <c r="P3198" t="s">
        <v>8305</v>
      </c>
      <c r="Q3198">
        <f t="shared" si="294"/>
        <v>0</v>
      </c>
      <c r="R3198">
        <f t="shared" si="295"/>
        <v>300</v>
      </c>
      <c r="S3198" t="str">
        <f t="shared" si="298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296"/>
        <v>42039.201597222222</v>
      </c>
      <c r="K3199">
        <v>1420458618</v>
      </c>
      <c r="L3199" s="9">
        <f t="shared" si="297"/>
        <v>42009.201597222222</v>
      </c>
      <c r="M3199" t="b">
        <v>0</v>
      </c>
      <c r="N3199">
        <v>4</v>
      </c>
      <c r="O3199" t="b">
        <v>0</v>
      </c>
      <c r="P3199" t="s">
        <v>8305</v>
      </c>
      <c r="Q3199">
        <f t="shared" si="294"/>
        <v>11</v>
      </c>
      <c r="R3199">
        <f t="shared" si="295"/>
        <v>286.25</v>
      </c>
      <c r="S3199" t="str">
        <f t="shared" si="298"/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296"/>
        <v>42051.132835648146</v>
      </c>
      <c r="K3200">
        <v>1420798277</v>
      </c>
      <c r="L3200" s="9">
        <f t="shared" si="297"/>
        <v>42013.132835648146</v>
      </c>
      <c r="M3200" t="b">
        <v>0</v>
      </c>
      <c r="N3200">
        <v>3</v>
      </c>
      <c r="O3200" t="b">
        <v>0</v>
      </c>
      <c r="P3200" t="s">
        <v>8305</v>
      </c>
      <c r="Q3200">
        <f t="shared" si="294"/>
        <v>0</v>
      </c>
      <c r="R3200">
        <f t="shared" si="295"/>
        <v>36.67</v>
      </c>
      <c r="S3200" t="str">
        <f t="shared" si="298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296"/>
        <v>41888.583333333336</v>
      </c>
      <c r="K3201">
        <v>1407435418</v>
      </c>
      <c r="L3201" s="9">
        <f t="shared" si="297"/>
        <v>41858.47011574074</v>
      </c>
      <c r="M3201" t="b">
        <v>0</v>
      </c>
      <c r="N3201">
        <v>53</v>
      </c>
      <c r="O3201" t="b">
        <v>0</v>
      </c>
      <c r="P3201" t="s">
        <v>8305</v>
      </c>
      <c r="Q3201">
        <f t="shared" si="294"/>
        <v>52</v>
      </c>
      <c r="R3201">
        <f t="shared" si="295"/>
        <v>49.21</v>
      </c>
      <c r="S3201" t="str">
        <f t="shared" si="298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296"/>
        <v>42489.94027777778</v>
      </c>
      <c r="K3202">
        <v>1459410101</v>
      </c>
      <c r="L3202" s="9">
        <f t="shared" si="297"/>
        <v>42460.028946759259</v>
      </c>
      <c r="M3202" t="b">
        <v>0</v>
      </c>
      <c r="N3202">
        <v>1</v>
      </c>
      <c r="O3202" t="b">
        <v>0</v>
      </c>
      <c r="P3202" t="s">
        <v>8305</v>
      </c>
      <c r="Q3202">
        <f t="shared" ref="Q3202:Q3265" si="300">ROUND((E3202/D3202*100),0)</f>
        <v>0</v>
      </c>
      <c r="R3202">
        <f t="shared" ref="R3202:R3265" si="301">ROUND(E3202/N3202,2)</f>
        <v>1</v>
      </c>
      <c r="S3202" t="str">
        <f t="shared" si="298"/>
        <v>theater</v>
      </c>
      <c r="T3202" t="str">
        <f t="shared" si="2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302">(((I3203/60)/60)/24)+DATE(1970,1,1)+(-7/24)</f>
        <v>41882.475428240745</v>
      </c>
      <c r="K3203">
        <v>1407695077</v>
      </c>
      <c r="L3203" s="9">
        <f t="shared" ref="L3203:L3266" si="303">(((K3203/60)/60)/24)+DATE(1970,1,1)+(-7/24)</f>
        <v>41861.475428240745</v>
      </c>
      <c r="M3203" t="b">
        <v>0</v>
      </c>
      <c r="N3203">
        <v>2</v>
      </c>
      <c r="O3203" t="b">
        <v>0</v>
      </c>
      <c r="P3203" t="s">
        <v>8305</v>
      </c>
      <c r="Q3203">
        <f t="shared" si="300"/>
        <v>1</v>
      </c>
      <c r="R3203">
        <f t="shared" si="301"/>
        <v>12.5</v>
      </c>
      <c r="S3203" t="str">
        <f t="shared" ref="S3203:S3266" si="304">LEFT(P3203,SEARCH("/",P3203,1)-1)</f>
        <v>theater</v>
      </c>
      <c r="T3203" t="str">
        <f t="shared" ref="T3203:T3266" si="305">RIGHT(P3203,LEN(P3203)-SEARCH("/",P3203,1))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302"/>
        <v>42351.957638888889</v>
      </c>
      <c r="K3204">
        <v>1445027346</v>
      </c>
      <c r="L3204" s="9">
        <f t="shared" si="303"/>
        <v>42293.561875000007</v>
      </c>
      <c r="M3204" t="b">
        <v>0</v>
      </c>
      <c r="N3204">
        <v>25</v>
      </c>
      <c r="O3204" t="b">
        <v>0</v>
      </c>
      <c r="P3204" t="s">
        <v>8305</v>
      </c>
      <c r="Q3204">
        <f t="shared" si="300"/>
        <v>55</v>
      </c>
      <c r="R3204">
        <f t="shared" si="301"/>
        <v>109.04</v>
      </c>
      <c r="S3204" t="str">
        <f t="shared" si="304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302"/>
        <v>42272.697013888894</v>
      </c>
      <c r="K3205">
        <v>1440632622</v>
      </c>
      <c r="L3205" s="9">
        <f t="shared" si="303"/>
        <v>42242.697013888894</v>
      </c>
      <c r="M3205" t="b">
        <v>0</v>
      </c>
      <c r="N3205">
        <v>6</v>
      </c>
      <c r="O3205" t="b">
        <v>0</v>
      </c>
      <c r="P3205" t="s">
        <v>8305</v>
      </c>
      <c r="Q3205">
        <f t="shared" si="300"/>
        <v>25</v>
      </c>
      <c r="R3205">
        <f t="shared" si="301"/>
        <v>41.67</v>
      </c>
      <c r="S3205" t="str">
        <f t="shared" si="304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302"/>
        <v>42202.384722222225</v>
      </c>
      <c r="K3206">
        <v>1434558479</v>
      </c>
      <c r="L3206" s="9">
        <f t="shared" si="303"/>
        <v>42172.394432870373</v>
      </c>
      <c r="M3206" t="b">
        <v>0</v>
      </c>
      <c r="N3206">
        <v>0</v>
      </c>
      <c r="O3206" t="b">
        <v>0</v>
      </c>
      <c r="P3206" t="s">
        <v>8305</v>
      </c>
      <c r="Q3206">
        <f t="shared" si="300"/>
        <v>0</v>
      </c>
      <c r="R3206" t="e">
        <f t="shared" si="301"/>
        <v>#DIV/0!</v>
      </c>
      <c r="S3206" t="str">
        <f t="shared" si="304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302"/>
        <v>42125.083009259259</v>
      </c>
      <c r="K3207">
        <v>1427878772</v>
      </c>
      <c r="L3207" s="9">
        <f t="shared" si="303"/>
        <v>42095.083009259259</v>
      </c>
      <c r="M3207" t="b">
        <v>0</v>
      </c>
      <c r="N3207">
        <v>12</v>
      </c>
      <c r="O3207" t="b">
        <v>0</v>
      </c>
      <c r="P3207" t="s">
        <v>8305</v>
      </c>
      <c r="Q3207">
        <f t="shared" si="300"/>
        <v>3</v>
      </c>
      <c r="R3207">
        <f t="shared" si="301"/>
        <v>22.75</v>
      </c>
      <c r="S3207" t="str">
        <f t="shared" si="304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302"/>
        <v>42265.984386574077</v>
      </c>
      <c r="K3208">
        <v>1440052651</v>
      </c>
      <c r="L3208" s="9">
        <f t="shared" si="303"/>
        <v>42235.984386574077</v>
      </c>
      <c r="M3208" t="b">
        <v>0</v>
      </c>
      <c r="N3208">
        <v>0</v>
      </c>
      <c r="O3208" t="b">
        <v>0</v>
      </c>
      <c r="P3208" t="s">
        <v>8305</v>
      </c>
      <c r="Q3208">
        <f t="shared" si="300"/>
        <v>0</v>
      </c>
      <c r="R3208" t="e">
        <f t="shared" si="301"/>
        <v>#DIV/0!</v>
      </c>
      <c r="S3208" t="str">
        <f t="shared" si="304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302"/>
        <v>42116.944525462961</v>
      </c>
      <c r="K3209">
        <v>1424587207</v>
      </c>
      <c r="L3209" s="9">
        <f t="shared" si="303"/>
        <v>42056.986192129632</v>
      </c>
      <c r="M3209" t="b">
        <v>0</v>
      </c>
      <c r="N3209">
        <v>36</v>
      </c>
      <c r="O3209" t="b">
        <v>0</v>
      </c>
      <c r="P3209" t="s">
        <v>8305</v>
      </c>
      <c r="Q3209">
        <f t="shared" si="300"/>
        <v>46</v>
      </c>
      <c r="R3209">
        <f t="shared" si="301"/>
        <v>70.83</v>
      </c>
      <c r="S3209" t="str">
        <f t="shared" si="304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302"/>
        <v>41848.313391203708</v>
      </c>
      <c r="K3210">
        <v>1404743477</v>
      </c>
      <c r="L3210" s="9">
        <f t="shared" si="303"/>
        <v>41827.313391203708</v>
      </c>
      <c r="M3210" t="b">
        <v>1</v>
      </c>
      <c r="N3210">
        <v>82</v>
      </c>
      <c r="O3210" t="b">
        <v>1</v>
      </c>
      <c r="P3210" t="s">
        <v>8271</v>
      </c>
      <c r="Q3210">
        <f t="shared" si="300"/>
        <v>104</v>
      </c>
      <c r="R3210">
        <f t="shared" si="301"/>
        <v>63.11</v>
      </c>
      <c r="S3210" t="str">
        <f t="shared" si="304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302"/>
        <v>41810.666666666672</v>
      </c>
      <c r="K3211">
        <v>1400512658</v>
      </c>
      <c r="L3211" s="9">
        <f t="shared" si="303"/>
        <v>41778.345578703709</v>
      </c>
      <c r="M3211" t="b">
        <v>1</v>
      </c>
      <c r="N3211">
        <v>226</v>
      </c>
      <c r="O3211" t="b">
        <v>1</v>
      </c>
      <c r="P3211" t="s">
        <v>8271</v>
      </c>
      <c r="Q3211">
        <f t="shared" si="300"/>
        <v>119</v>
      </c>
      <c r="R3211">
        <f t="shared" si="301"/>
        <v>50.16</v>
      </c>
      <c r="S3211" t="str">
        <f t="shared" si="304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302"/>
        <v>41060.874305555561</v>
      </c>
      <c r="K3212">
        <v>1334442519</v>
      </c>
      <c r="L3212" s="9">
        <f t="shared" si="303"/>
        <v>41013.644895833335</v>
      </c>
      <c r="M3212" t="b">
        <v>1</v>
      </c>
      <c r="N3212">
        <v>60</v>
      </c>
      <c r="O3212" t="b">
        <v>1</v>
      </c>
      <c r="P3212" t="s">
        <v>8271</v>
      </c>
      <c r="Q3212">
        <f t="shared" si="300"/>
        <v>126</v>
      </c>
      <c r="R3212">
        <f t="shared" si="301"/>
        <v>62.88</v>
      </c>
      <c r="S3212" t="str">
        <f t="shared" si="304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302"/>
        <v>41865.791666666672</v>
      </c>
      <c r="K3213">
        <v>1405346680</v>
      </c>
      <c r="L3213" s="9">
        <f t="shared" si="303"/>
        <v>41834.294907407413</v>
      </c>
      <c r="M3213" t="b">
        <v>1</v>
      </c>
      <c r="N3213">
        <v>322</v>
      </c>
      <c r="O3213" t="b">
        <v>1</v>
      </c>
      <c r="P3213" t="s">
        <v>8271</v>
      </c>
      <c r="Q3213">
        <f t="shared" si="300"/>
        <v>120</v>
      </c>
      <c r="R3213">
        <f t="shared" si="301"/>
        <v>85.53</v>
      </c>
      <c r="S3213" t="str">
        <f t="shared" si="304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302"/>
        <v>41859.504062500004</v>
      </c>
      <c r="K3214">
        <v>1404932751</v>
      </c>
      <c r="L3214" s="9">
        <f t="shared" si="303"/>
        <v>41829.504062500004</v>
      </c>
      <c r="M3214" t="b">
        <v>1</v>
      </c>
      <c r="N3214">
        <v>94</v>
      </c>
      <c r="O3214" t="b">
        <v>1</v>
      </c>
      <c r="P3214" t="s">
        <v>8271</v>
      </c>
      <c r="Q3214">
        <f t="shared" si="300"/>
        <v>126</v>
      </c>
      <c r="R3214">
        <f t="shared" si="301"/>
        <v>53.72</v>
      </c>
      <c r="S3214" t="str">
        <f t="shared" si="304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302"/>
        <v>42211.471747685187</v>
      </c>
      <c r="K3215">
        <v>1434478759</v>
      </c>
      <c r="L3215" s="9">
        <f t="shared" si="303"/>
        <v>42171.471747685187</v>
      </c>
      <c r="M3215" t="b">
        <v>1</v>
      </c>
      <c r="N3215">
        <v>47</v>
      </c>
      <c r="O3215" t="b">
        <v>1</v>
      </c>
      <c r="P3215" t="s">
        <v>8271</v>
      </c>
      <c r="Q3215">
        <f t="shared" si="300"/>
        <v>100</v>
      </c>
      <c r="R3215">
        <f t="shared" si="301"/>
        <v>127.81</v>
      </c>
      <c r="S3215" t="str">
        <f t="shared" si="304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302"/>
        <v>42374.704861111117</v>
      </c>
      <c r="K3216">
        <v>1448823673</v>
      </c>
      <c r="L3216" s="9">
        <f t="shared" si="303"/>
        <v>42337.500844907408</v>
      </c>
      <c r="M3216" t="b">
        <v>1</v>
      </c>
      <c r="N3216">
        <v>115</v>
      </c>
      <c r="O3216" t="b">
        <v>1</v>
      </c>
      <c r="P3216" t="s">
        <v>8271</v>
      </c>
      <c r="Q3216">
        <f t="shared" si="300"/>
        <v>102</v>
      </c>
      <c r="R3216">
        <f t="shared" si="301"/>
        <v>106.57</v>
      </c>
      <c r="S3216" t="str">
        <f t="shared" si="304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302"/>
        <v>42256.874305555561</v>
      </c>
      <c r="K3217">
        <v>1438617471</v>
      </c>
      <c r="L3217" s="9">
        <f t="shared" si="303"/>
        <v>42219.373506944445</v>
      </c>
      <c r="M3217" t="b">
        <v>1</v>
      </c>
      <c r="N3217">
        <v>134</v>
      </c>
      <c r="O3217" t="b">
        <v>1</v>
      </c>
      <c r="P3217" t="s">
        <v>8271</v>
      </c>
      <c r="Q3217">
        <f t="shared" si="300"/>
        <v>100</v>
      </c>
      <c r="R3217">
        <f t="shared" si="301"/>
        <v>262.11</v>
      </c>
      <c r="S3217" t="str">
        <f t="shared" si="304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302"/>
        <v>42196.312500000007</v>
      </c>
      <c r="K3218">
        <v>1433934371</v>
      </c>
      <c r="L3218" s="9">
        <f t="shared" si="303"/>
        <v>42165.170960648153</v>
      </c>
      <c r="M3218" t="b">
        <v>1</v>
      </c>
      <c r="N3218">
        <v>35</v>
      </c>
      <c r="O3218" t="b">
        <v>1</v>
      </c>
      <c r="P3218" t="s">
        <v>8271</v>
      </c>
      <c r="Q3218">
        <f t="shared" si="300"/>
        <v>100</v>
      </c>
      <c r="R3218">
        <f t="shared" si="301"/>
        <v>57.17</v>
      </c>
      <c r="S3218" t="str">
        <f t="shared" si="304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302"/>
        <v>42678.254444444443</v>
      </c>
      <c r="K3219">
        <v>1475672784</v>
      </c>
      <c r="L3219" s="9">
        <f t="shared" si="303"/>
        <v>42648.254444444443</v>
      </c>
      <c r="M3219" t="b">
        <v>1</v>
      </c>
      <c r="N3219">
        <v>104</v>
      </c>
      <c r="O3219" t="b">
        <v>1</v>
      </c>
      <c r="P3219" t="s">
        <v>8271</v>
      </c>
      <c r="Q3219">
        <f t="shared" si="300"/>
        <v>116</v>
      </c>
      <c r="R3219">
        <f t="shared" si="301"/>
        <v>50.2</v>
      </c>
      <c r="S3219" t="str">
        <f t="shared" si="304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302"/>
        <v>42003.708333333336</v>
      </c>
      <c r="K3220">
        <v>1417132986</v>
      </c>
      <c r="L3220" s="9">
        <f t="shared" si="303"/>
        <v>41970.710486111115</v>
      </c>
      <c r="M3220" t="b">
        <v>1</v>
      </c>
      <c r="N3220">
        <v>184</v>
      </c>
      <c r="O3220" t="b">
        <v>1</v>
      </c>
      <c r="P3220" t="s">
        <v>8271</v>
      </c>
      <c r="Q3220">
        <f t="shared" si="300"/>
        <v>102</v>
      </c>
      <c r="R3220">
        <f t="shared" si="301"/>
        <v>66.59</v>
      </c>
      <c r="S3220" t="str">
        <f t="shared" si="304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302"/>
        <v>42085.64984953704</v>
      </c>
      <c r="K3221">
        <v>1424043347</v>
      </c>
      <c r="L3221" s="9">
        <f t="shared" si="303"/>
        <v>42050.691516203711</v>
      </c>
      <c r="M3221" t="b">
        <v>1</v>
      </c>
      <c r="N3221">
        <v>119</v>
      </c>
      <c r="O3221" t="b">
        <v>1</v>
      </c>
      <c r="P3221" t="s">
        <v>8271</v>
      </c>
      <c r="Q3221">
        <f t="shared" si="300"/>
        <v>100</v>
      </c>
      <c r="R3221">
        <f t="shared" si="301"/>
        <v>168.25</v>
      </c>
      <c r="S3221" t="str">
        <f t="shared" si="304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302"/>
        <v>42806.583333333336</v>
      </c>
      <c r="K3222">
        <v>1486411204</v>
      </c>
      <c r="L3222" s="9">
        <f t="shared" si="303"/>
        <v>42772.541712962964</v>
      </c>
      <c r="M3222" t="b">
        <v>1</v>
      </c>
      <c r="N3222">
        <v>59</v>
      </c>
      <c r="O3222" t="b">
        <v>1</v>
      </c>
      <c r="P3222" t="s">
        <v>8271</v>
      </c>
      <c r="Q3222">
        <f t="shared" si="300"/>
        <v>101</v>
      </c>
      <c r="R3222">
        <f t="shared" si="301"/>
        <v>256.37</v>
      </c>
      <c r="S3222" t="str">
        <f t="shared" si="304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302"/>
        <v>42190.405127314814</v>
      </c>
      <c r="K3223">
        <v>1433090603</v>
      </c>
      <c r="L3223" s="9">
        <f t="shared" si="303"/>
        <v>42155.405127314814</v>
      </c>
      <c r="M3223" t="b">
        <v>1</v>
      </c>
      <c r="N3223">
        <v>113</v>
      </c>
      <c r="O3223" t="b">
        <v>1</v>
      </c>
      <c r="P3223" t="s">
        <v>8271</v>
      </c>
      <c r="Q3223">
        <f t="shared" si="300"/>
        <v>103</v>
      </c>
      <c r="R3223">
        <f t="shared" si="301"/>
        <v>36.61</v>
      </c>
      <c r="S3223" t="str">
        <f t="shared" si="304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302"/>
        <v>42301.603472222225</v>
      </c>
      <c r="K3224">
        <v>1443016697</v>
      </c>
      <c r="L3224" s="9">
        <f t="shared" si="303"/>
        <v>42270.29047453704</v>
      </c>
      <c r="M3224" t="b">
        <v>1</v>
      </c>
      <c r="N3224">
        <v>84</v>
      </c>
      <c r="O3224" t="b">
        <v>1</v>
      </c>
      <c r="P3224" t="s">
        <v>8271</v>
      </c>
      <c r="Q3224">
        <f t="shared" si="300"/>
        <v>125</v>
      </c>
      <c r="R3224">
        <f t="shared" si="301"/>
        <v>37.14</v>
      </c>
      <c r="S3224" t="str">
        <f t="shared" si="304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302"/>
        <v>42236.543703703712</v>
      </c>
      <c r="K3225">
        <v>1437508976</v>
      </c>
      <c r="L3225" s="9">
        <f t="shared" si="303"/>
        <v>42206.543703703712</v>
      </c>
      <c r="M3225" t="b">
        <v>1</v>
      </c>
      <c r="N3225">
        <v>74</v>
      </c>
      <c r="O3225" t="b">
        <v>1</v>
      </c>
      <c r="P3225" t="s">
        <v>8271</v>
      </c>
      <c r="Q3225">
        <f t="shared" si="300"/>
        <v>110</v>
      </c>
      <c r="R3225">
        <f t="shared" si="301"/>
        <v>45.88</v>
      </c>
      <c r="S3225" t="str">
        <f t="shared" si="304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302"/>
        <v>42744.916666666664</v>
      </c>
      <c r="K3226">
        <v>1479932713</v>
      </c>
      <c r="L3226" s="9">
        <f t="shared" si="303"/>
        <v>42697.559178240743</v>
      </c>
      <c r="M3226" t="b">
        <v>1</v>
      </c>
      <c r="N3226">
        <v>216</v>
      </c>
      <c r="O3226" t="b">
        <v>1</v>
      </c>
      <c r="P3226" t="s">
        <v>8271</v>
      </c>
      <c r="Q3226">
        <f t="shared" si="300"/>
        <v>102</v>
      </c>
      <c r="R3226">
        <f t="shared" si="301"/>
        <v>141.71</v>
      </c>
      <c r="S3226" t="str">
        <f t="shared" si="304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302"/>
        <v>42524.583333333336</v>
      </c>
      <c r="K3227">
        <v>1463145938</v>
      </c>
      <c r="L3227" s="9">
        <f t="shared" si="303"/>
        <v>42503.267800925933</v>
      </c>
      <c r="M3227" t="b">
        <v>1</v>
      </c>
      <c r="N3227">
        <v>39</v>
      </c>
      <c r="O3227" t="b">
        <v>1</v>
      </c>
      <c r="P3227" t="s">
        <v>8271</v>
      </c>
      <c r="Q3227">
        <f t="shared" si="300"/>
        <v>102</v>
      </c>
      <c r="R3227">
        <f t="shared" si="301"/>
        <v>52.49</v>
      </c>
      <c r="S3227" t="str">
        <f t="shared" si="304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302"/>
        <v>42307.291805555556</v>
      </c>
      <c r="K3228">
        <v>1443621612</v>
      </c>
      <c r="L3228" s="9">
        <f t="shared" si="303"/>
        <v>42277.291805555556</v>
      </c>
      <c r="M3228" t="b">
        <v>1</v>
      </c>
      <c r="N3228">
        <v>21</v>
      </c>
      <c r="O3228" t="b">
        <v>1</v>
      </c>
      <c r="P3228" t="s">
        <v>8271</v>
      </c>
      <c r="Q3228">
        <f t="shared" si="300"/>
        <v>104</v>
      </c>
      <c r="R3228">
        <f t="shared" si="301"/>
        <v>59.52</v>
      </c>
      <c r="S3228" t="str">
        <f t="shared" si="304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302"/>
        <v>42752.59069444445</v>
      </c>
      <c r="K3229">
        <v>1482095436</v>
      </c>
      <c r="L3229" s="9">
        <f t="shared" si="303"/>
        <v>42722.59069444445</v>
      </c>
      <c r="M3229" t="b">
        <v>0</v>
      </c>
      <c r="N3229">
        <v>30</v>
      </c>
      <c r="O3229" t="b">
        <v>1</v>
      </c>
      <c r="P3229" t="s">
        <v>8271</v>
      </c>
      <c r="Q3229">
        <f t="shared" si="300"/>
        <v>125</v>
      </c>
      <c r="R3229">
        <f t="shared" si="301"/>
        <v>50</v>
      </c>
      <c r="S3229" t="str">
        <f t="shared" si="304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302"/>
        <v>42354.915972222225</v>
      </c>
      <c r="K3230">
        <v>1447606884</v>
      </c>
      <c r="L3230" s="9">
        <f t="shared" si="303"/>
        <v>42323.417638888895</v>
      </c>
      <c r="M3230" t="b">
        <v>1</v>
      </c>
      <c r="N3230">
        <v>37</v>
      </c>
      <c r="O3230" t="b">
        <v>1</v>
      </c>
      <c r="P3230" t="s">
        <v>8271</v>
      </c>
      <c r="Q3230">
        <f t="shared" si="300"/>
        <v>102</v>
      </c>
      <c r="R3230">
        <f t="shared" si="301"/>
        <v>193.62</v>
      </c>
      <c r="S3230" t="str">
        <f t="shared" si="304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302"/>
        <v>41963.041643518525</v>
      </c>
      <c r="K3231">
        <v>1413874798</v>
      </c>
      <c r="L3231" s="9">
        <f t="shared" si="303"/>
        <v>41932.999976851854</v>
      </c>
      <c r="M3231" t="b">
        <v>1</v>
      </c>
      <c r="N3231">
        <v>202</v>
      </c>
      <c r="O3231" t="b">
        <v>1</v>
      </c>
      <c r="P3231" t="s">
        <v>8271</v>
      </c>
      <c r="Q3231">
        <f t="shared" si="300"/>
        <v>108</v>
      </c>
      <c r="R3231">
        <f t="shared" si="301"/>
        <v>106.8</v>
      </c>
      <c r="S3231" t="str">
        <f t="shared" si="304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302"/>
        <v>41912.874305555561</v>
      </c>
      <c r="K3232">
        <v>1410840126</v>
      </c>
      <c r="L3232" s="9">
        <f t="shared" si="303"/>
        <v>41897.87645833334</v>
      </c>
      <c r="M3232" t="b">
        <v>1</v>
      </c>
      <c r="N3232">
        <v>37</v>
      </c>
      <c r="O3232" t="b">
        <v>1</v>
      </c>
      <c r="P3232" t="s">
        <v>8271</v>
      </c>
      <c r="Q3232">
        <f t="shared" si="300"/>
        <v>110</v>
      </c>
      <c r="R3232">
        <f t="shared" si="301"/>
        <v>77.22</v>
      </c>
      <c r="S3232" t="str">
        <f t="shared" si="304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302"/>
        <v>42476.652164351857</v>
      </c>
      <c r="K3233">
        <v>1458254347</v>
      </c>
      <c r="L3233" s="9">
        <f t="shared" si="303"/>
        <v>42446.652164351857</v>
      </c>
      <c r="M3233" t="b">
        <v>0</v>
      </c>
      <c r="N3233">
        <v>28</v>
      </c>
      <c r="O3233" t="b">
        <v>1</v>
      </c>
      <c r="P3233" t="s">
        <v>8271</v>
      </c>
      <c r="Q3233">
        <f t="shared" si="300"/>
        <v>161</v>
      </c>
      <c r="R3233">
        <f t="shared" si="301"/>
        <v>57.5</v>
      </c>
      <c r="S3233" t="str">
        <f t="shared" si="304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302"/>
        <v>42493.874305555561</v>
      </c>
      <c r="K3234">
        <v>1459711917</v>
      </c>
      <c r="L3234" s="9">
        <f t="shared" si="303"/>
        <v>42463.522187500006</v>
      </c>
      <c r="M3234" t="b">
        <v>1</v>
      </c>
      <c r="N3234">
        <v>26</v>
      </c>
      <c r="O3234" t="b">
        <v>1</v>
      </c>
      <c r="P3234" t="s">
        <v>8271</v>
      </c>
      <c r="Q3234">
        <f t="shared" si="300"/>
        <v>131</v>
      </c>
      <c r="R3234">
        <f t="shared" si="301"/>
        <v>50.46</v>
      </c>
      <c r="S3234" t="str">
        <f t="shared" si="304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302"/>
        <v>42796.513368055559</v>
      </c>
      <c r="K3235">
        <v>1485890355</v>
      </c>
      <c r="L3235" s="9">
        <f t="shared" si="303"/>
        <v>42766.513368055559</v>
      </c>
      <c r="M3235" t="b">
        <v>0</v>
      </c>
      <c r="N3235">
        <v>61</v>
      </c>
      <c r="O3235" t="b">
        <v>1</v>
      </c>
      <c r="P3235" t="s">
        <v>8271</v>
      </c>
      <c r="Q3235">
        <f t="shared" si="300"/>
        <v>119</v>
      </c>
      <c r="R3235">
        <f t="shared" si="301"/>
        <v>97.38</v>
      </c>
      <c r="S3235" t="str">
        <f t="shared" si="304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302"/>
        <v>42767.688194444447</v>
      </c>
      <c r="K3236">
        <v>1483124208</v>
      </c>
      <c r="L3236" s="9">
        <f t="shared" si="303"/>
        <v>42734.497777777775</v>
      </c>
      <c r="M3236" t="b">
        <v>0</v>
      </c>
      <c r="N3236">
        <v>115</v>
      </c>
      <c r="O3236" t="b">
        <v>1</v>
      </c>
      <c r="P3236" t="s">
        <v>8271</v>
      </c>
      <c r="Q3236">
        <f t="shared" si="300"/>
        <v>100</v>
      </c>
      <c r="R3236">
        <f t="shared" si="301"/>
        <v>34.92</v>
      </c>
      <c r="S3236" t="str">
        <f t="shared" si="304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302"/>
        <v>42552.056145833332</v>
      </c>
      <c r="K3237">
        <v>1464769251</v>
      </c>
      <c r="L3237" s="9">
        <f t="shared" si="303"/>
        <v>42522.056145833332</v>
      </c>
      <c r="M3237" t="b">
        <v>1</v>
      </c>
      <c r="N3237">
        <v>181</v>
      </c>
      <c r="O3237" t="b">
        <v>1</v>
      </c>
      <c r="P3237" t="s">
        <v>8271</v>
      </c>
      <c r="Q3237">
        <f t="shared" si="300"/>
        <v>103</v>
      </c>
      <c r="R3237">
        <f t="shared" si="301"/>
        <v>85.53</v>
      </c>
      <c r="S3237" t="str">
        <f t="shared" si="304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302"/>
        <v>42732.625381944446</v>
      </c>
      <c r="K3238">
        <v>1480370433</v>
      </c>
      <c r="L3238" s="9">
        <f t="shared" si="303"/>
        <v>42702.625381944446</v>
      </c>
      <c r="M3238" t="b">
        <v>0</v>
      </c>
      <c r="N3238">
        <v>110</v>
      </c>
      <c r="O3238" t="b">
        <v>1</v>
      </c>
      <c r="P3238" t="s">
        <v>8271</v>
      </c>
      <c r="Q3238">
        <f t="shared" si="300"/>
        <v>101</v>
      </c>
      <c r="R3238">
        <f t="shared" si="301"/>
        <v>182.91</v>
      </c>
      <c r="S3238" t="str">
        <f t="shared" si="304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302"/>
        <v>42275.874305555561</v>
      </c>
      <c r="K3239">
        <v>1441452184</v>
      </c>
      <c r="L3239" s="9">
        <f t="shared" si="303"/>
        <v>42252.182685185187</v>
      </c>
      <c r="M3239" t="b">
        <v>1</v>
      </c>
      <c r="N3239">
        <v>269</v>
      </c>
      <c r="O3239" t="b">
        <v>1</v>
      </c>
      <c r="P3239" t="s">
        <v>8271</v>
      </c>
      <c r="Q3239">
        <f t="shared" si="300"/>
        <v>101</v>
      </c>
      <c r="R3239">
        <f t="shared" si="301"/>
        <v>131.13999999999999</v>
      </c>
      <c r="S3239" t="str">
        <f t="shared" si="304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302"/>
        <v>42186.218726851854</v>
      </c>
      <c r="K3240">
        <v>1433160898</v>
      </c>
      <c r="L3240" s="9">
        <f t="shared" si="303"/>
        <v>42156.218726851854</v>
      </c>
      <c r="M3240" t="b">
        <v>1</v>
      </c>
      <c r="N3240">
        <v>79</v>
      </c>
      <c r="O3240" t="b">
        <v>1</v>
      </c>
      <c r="P3240" t="s">
        <v>8271</v>
      </c>
      <c r="Q3240">
        <f t="shared" si="300"/>
        <v>112</v>
      </c>
      <c r="R3240">
        <f t="shared" si="301"/>
        <v>39.81</v>
      </c>
      <c r="S3240" t="str">
        <f t="shared" si="304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302"/>
        <v>42302.707638888889</v>
      </c>
      <c r="K3241">
        <v>1443665293</v>
      </c>
      <c r="L3241" s="9">
        <f t="shared" si="303"/>
        <v>42277.797372685185</v>
      </c>
      <c r="M3241" t="b">
        <v>1</v>
      </c>
      <c r="N3241">
        <v>104</v>
      </c>
      <c r="O3241" t="b">
        <v>1</v>
      </c>
      <c r="P3241" t="s">
        <v>8271</v>
      </c>
      <c r="Q3241">
        <f t="shared" si="300"/>
        <v>106</v>
      </c>
      <c r="R3241">
        <f t="shared" si="301"/>
        <v>59.7</v>
      </c>
      <c r="S3241" t="str">
        <f t="shared" si="304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302"/>
        <v>42782.666666666664</v>
      </c>
      <c r="K3242">
        <v>1484843948</v>
      </c>
      <c r="L3242" s="9">
        <f t="shared" si="303"/>
        <v>42754.402175925927</v>
      </c>
      <c r="M3242" t="b">
        <v>0</v>
      </c>
      <c r="N3242">
        <v>34</v>
      </c>
      <c r="O3242" t="b">
        <v>1</v>
      </c>
      <c r="P3242" t="s">
        <v>8271</v>
      </c>
      <c r="Q3242">
        <f t="shared" si="300"/>
        <v>101</v>
      </c>
      <c r="R3242">
        <f t="shared" si="301"/>
        <v>88.74</v>
      </c>
      <c r="S3242" t="str">
        <f t="shared" si="304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302"/>
        <v>41925.999305555561</v>
      </c>
      <c r="K3243">
        <v>1410421670</v>
      </c>
      <c r="L3243" s="9">
        <f t="shared" si="303"/>
        <v>41893.033217592594</v>
      </c>
      <c r="M3243" t="b">
        <v>1</v>
      </c>
      <c r="N3243">
        <v>167</v>
      </c>
      <c r="O3243" t="b">
        <v>1</v>
      </c>
      <c r="P3243" t="s">
        <v>8271</v>
      </c>
      <c r="Q3243">
        <f t="shared" si="300"/>
        <v>115</v>
      </c>
      <c r="R3243">
        <f t="shared" si="301"/>
        <v>58.69</v>
      </c>
      <c r="S3243" t="str">
        <f t="shared" si="304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302"/>
        <v>41901.46402777778</v>
      </c>
      <c r="K3244">
        <v>1408558092</v>
      </c>
      <c r="L3244" s="9">
        <f t="shared" si="303"/>
        <v>41871.46402777778</v>
      </c>
      <c r="M3244" t="b">
        <v>1</v>
      </c>
      <c r="N3244">
        <v>183</v>
      </c>
      <c r="O3244" t="b">
        <v>1</v>
      </c>
      <c r="P3244" t="s">
        <v>8271</v>
      </c>
      <c r="Q3244">
        <f t="shared" si="300"/>
        <v>127</v>
      </c>
      <c r="R3244">
        <f t="shared" si="301"/>
        <v>69.569999999999993</v>
      </c>
      <c r="S3244" t="str">
        <f t="shared" si="304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302"/>
        <v>42285.708333333336</v>
      </c>
      <c r="K3245">
        <v>1442283562</v>
      </c>
      <c r="L3245" s="9">
        <f t="shared" si="303"/>
        <v>42261.805115740739</v>
      </c>
      <c r="M3245" t="b">
        <v>1</v>
      </c>
      <c r="N3245">
        <v>71</v>
      </c>
      <c r="O3245" t="b">
        <v>1</v>
      </c>
      <c r="P3245" t="s">
        <v>8271</v>
      </c>
      <c r="Q3245">
        <f t="shared" si="300"/>
        <v>103</v>
      </c>
      <c r="R3245">
        <f t="shared" si="301"/>
        <v>115.87</v>
      </c>
      <c r="S3245" t="str">
        <f t="shared" si="304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302"/>
        <v>42705.444236111114</v>
      </c>
      <c r="K3246">
        <v>1478018382</v>
      </c>
      <c r="L3246" s="9">
        <f t="shared" si="303"/>
        <v>42675.40256944445</v>
      </c>
      <c r="M3246" t="b">
        <v>0</v>
      </c>
      <c r="N3246">
        <v>69</v>
      </c>
      <c r="O3246" t="b">
        <v>1</v>
      </c>
      <c r="P3246" t="s">
        <v>8271</v>
      </c>
      <c r="Q3246">
        <f t="shared" si="300"/>
        <v>103</v>
      </c>
      <c r="R3246">
        <f t="shared" si="301"/>
        <v>23.87</v>
      </c>
      <c r="S3246" t="str">
        <f t="shared" si="304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302"/>
        <v>42166.791666666664</v>
      </c>
      <c r="K3247">
        <v>1431354258</v>
      </c>
      <c r="L3247" s="9">
        <f t="shared" si="303"/>
        <v>42135.308541666665</v>
      </c>
      <c r="M3247" t="b">
        <v>0</v>
      </c>
      <c r="N3247">
        <v>270</v>
      </c>
      <c r="O3247" t="b">
        <v>1</v>
      </c>
      <c r="P3247" t="s">
        <v>8271</v>
      </c>
      <c r="Q3247">
        <f t="shared" si="300"/>
        <v>104</v>
      </c>
      <c r="R3247">
        <f t="shared" si="301"/>
        <v>81.13</v>
      </c>
      <c r="S3247" t="str">
        <f t="shared" si="304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302"/>
        <v>42258.874305555561</v>
      </c>
      <c r="K3248">
        <v>1439551200</v>
      </c>
      <c r="L3248" s="9">
        <f t="shared" si="303"/>
        <v>42230.180555555555</v>
      </c>
      <c r="M3248" t="b">
        <v>1</v>
      </c>
      <c r="N3248">
        <v>193</v>
      </c>
      <c r="O3248" t="b">
        <v>1</v>
      </c>
      <c r="P3248" t="s">
        <v>8271</v>
      </c>
      <c r="Q3248">
        <f t="shared" si="300"/>
        <v>111</v>
      </c>
      <c r="R3248">
        <f t="shared" si="301"/>
        <v>57.63</v>
      </c>
      <c r="S3248" t="str">
        <f t="shared" si="304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302"/>
        <v>42197.142500000002</v>
      </c>
      <c r="K3249">
        <v>1434104712</v>
      </c>
      <c r="L3249" s="9">
        <f t="shared" si="303"/>
        <v>42167.142500000002</v>
      </c>
      <c r="M3249" t="b">
        <v>1</v>
      </c>
      <c r="N3249">
        <v>57</v>
      </c>
      <c r="O3249" t="b">
        <v>1</v>
      </c>
      <c r="P3249" t="s">
        <v>8271</v>
      </c>
      <c r="Q3249">
        <f t="shared" si="300"/>
        <v>106</v>
      </c>
      <c r="R3249">
        <f t="shared" si="301"/>
        <v>46.43</v>
      </c>
      <c r="S3249" t="str">
        <f t="shared" si="304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302"/>
        <v>42098.555057870377</v>
      </c>
      <c r="K3250">
        <v>1425590357</v>
      </c>
      <c r="L3250" s="9">
        <f t="shared" si="303"/>
        <v>42068.596724537041</v>
      </c>
      <c r="M3250" t="b">
        <v>1</v>
      </c>
      <c r="N3250">
        <v>200</v>
      </c>
      <c r="O3250" t="b">
        <v>1</v>
      </c>
      <c r="P3250" t="s">
        <v>8271</v>
      </c>
      <c r="Q3250">
        <f t="shared" si="300"/>
        <v>101</v>
      </c>
      <c r="R3250">
        <f t="shared" si="301"/>
        <v>60.48</v>
      </c>
      <c r="S3250" t="str">
        <f t="shared" si="304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302"/>
        <v>42175.455023148148</v>
      </c>
      <c r="K3251">
        <v>1432230914</v>
      </c>
      <c r="L3251" s="9">
        <f t="shared" si="303"/>
        <v>42145.455023148148</v>
      </c>
      <c r="M3251" t="b">
        <v>1</v>
      </c>
      <c r="N3251">
        <v>88</v>
      </c>
      <c r="O3251" t="b">
        <v>1</v>
      </c>
      <c r="P3251" t="s">
        <v>8271</v>
      </c>
      <c r="Q3251">
        <f t="shared" si="300"/>
        <v>105</v>
      </c>
      <c r="R3251">
        <f t="shared" si="301"/>
        <v>65.58</v>
      </c>
      <c r="S3251" t="str">
        <f t="shared" si="304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302"/>
        <v>41948.49217592593</v>
      </c>
      <c r="K3252">
        <v>1412617724</v>
      </c>
      <c r="L3252" s="9">
        <f t="shared" si="303"/>
        <v>41918.450509259259</v>
      </c>
      <c r="M3252" t="b">
        <v>1</v>
      </c>
      <c r="N3252">
        <v>213</v>
      </c>
      <c r="O3252" t="b">
        <v>1</v>
      </c>
      <c r="P3252" t="s">
        <v>8271</v>
      </c>
      <c r="Q3252">
        <f t="shared" si="300"/>
        <v>102</v>
      </c>
      <c r="R3252">
        <f t="shared" si="301"/>
        <v>119.19</v>
      </c>
      <c r="S3252" t="str">
        <f t="shared" si="304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302"/>
        <v>42176.439421296302</v>
      </c>
      <c r="K3253">
        <v>1432315966</v>
      </c>
      <c r="L3253" s="9">
        <f t="shared" si="303"/>
        <v>42146.439421296302</v>
      </c>
      <c r="M3253" t="b">
        <v>1</v>
      </c>
      <c r="N3253">
        <v>20</v>
      </c>
      <c r="O3253" t="b">
        <v>1</v>
      </c>
      <c r="P3253" t="s">
        <v>8271</v>
      </c>
      <c r="Q3253">
        <f t="shared" si="300"/>
        <v>111</v>
      </c>
      <c r="R3253">
        <f t="shared" si="301"/>
        <v>83.05</v>
      </c>
      <c r="S3253" t="str">
        <f t="shared" si="304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302"/>
        <v>42620.181018518524</v>
      </c>
      <c r="K3254">
        <v>1470655240</v>
      </c>
      <c r="L3254" s="9">
        <f t="shared" si="303"/>
        <v>42590.181018518524</v>
      </c>
      <c r="M3254" t="b">
        <v>1</v>
      </c>
      <c r="N3254">
        <v>50</v>
      </c>
      <c r="O3254" t="b">
        <v>1</v>
      </c>
      <c r="P3254" t="s">
        <v>8271</v>
      </c>
      <c r="Q3254">
        <f t="shared" si="300"/>
        <v>128</v>
      </c>
      <c r="R3254">
        <f t="shared" si="301"/>
        <v>57.52</v>
      </c>
      <c r="S3254" t="str">
        <f t="shared" si="304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302"/>
        <v>42620.864583333336</v>
      </c>
      <c r="K3255">
        <v>1471701028</v>
      </c>
      <c r="L3255" s="9">
        <f t="shared" si="303"/>
        <v>42602.285046296303</v>
      </c>
      <c r="M3255" t="b">
        <v>1</v>
      </c>
      <c r="N3255">
        <v>115</v>
      </c>
      <c r="O3255" t="b">
        <v>1</v>
      </c>
      <c r="P3255" t="s">
        <v>8271</v>
      </c>
      <c r="Q3255">
        <f t="shared" si="300"/>
        <v>102</v>
      </c>
      <c r="R3255">
        <f t="shared" si="301"/>
        <v>177.09</v>
      </c>
      <c r="S3255" t="str">
        <f t="shared" si="304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302"/>
        <v>42088.752418981479</v>
      </c>
      <c r="K3256">
        <v>1424743409</v>
      </c>
      <c r="L3256" s="9">
        <f t="shared" si="303"/>
        <v>42058.794085648151</v>
      </c>
      <c r="M3256" t="b">
        <v>1</v>
      </c>
      <c r="N3256">
        <v>186</v>
      </c>
      <c r="O3256" t="b">
        <v>1</v>
      </c>
      <c r="P3256" t="s">
        <v>8271</v>
      </c>
      <c r="Q3256">
        <f t="shared" si="300"/>
        <v>101</v>
      </c>
      <c r="R3256">
        <f t="shared" si="301"/>
        <v>70.77</v>
      </c>
      <c r="S3256" t="str">
        <f t="shared" si="304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302"/>
        <v>41919.4765625</v>
      </c>
      <c r="K3257">
        <v>1410114375</v>
      </c>
      <c r="L3257" s="9">
        <f t="shared" si="303"/>
        <v>41889.4765625</v>
      </c>
      <c r="M3257" t="b">
        <v>1</v>
      </c>
      <c r="N3257">
        <v>18</v>
      </c>
      <c r="O3257" t="b">
        <v>1</v>
      </c>
      <c r="P3257" t="s">
        <v>8271</v>
      </c>
      <c r="Q3257">
        <f t="shared" si="300"/>
        <v>175</v>
      </c>
      <c r="R3257">
        <f t="shared" si="301"/>
        <v>29.17</v>
      </c>
      <c r="S3257" t="str">
        <f t="shared" si="304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302"/>
        <v>42165.874305555561</v>
      </c>
      <c r="K3258">
        <v>1432129577</v>
      </c>
      <c r="L3258" s="9">
        <f t="shared" si="303"/>
        <v>42144.282141203708</v>
      </c>
      <c r="M3258" t="b">
        <v>1</v>
      </c>
      <c r="N3258">
        <v>176</v>
      </c>
      <c r="O3258" t="b">
        <v>1</v>
      </c>
      <c r="P3258" t="s">
        <v>8271</v>
      </c>
      <c r="Q3258">
        <f t="shared" si="300"/>
        <v>128</v>
      </c>
      <c r="R3258">
        <f t="shared" si="301"/>
        <v>72.760000000000005</v>
      </c>
      <c r="S3258" t="str">
        <f t="shared" si="304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302"/>
        <v>42788.267962962964</v>
      </c>
      <c r="K3259">
        <v>1485177952</v>
      </c>
      <c r="L3259" s="9">
        <f t="shared" si="303"/>
        <v>42758.267962962964</v>
      </c>
      <c r="M3259" t="b">
        <v>0</v>
      </c>
      <c r="N3259">
        <v>41</v>
      </c>
      <c r="O3259" t="b">
        <v>1</v>
      </c>
      <c r="P3259" t="s">
        <v>8271</v>
      </c>
      <c r="Q3259">
        <f t="shared" si="300"/>
        <v>106</v>
      </c>
      <c r="R3259">
        <f t="shared" si="301"/>
        <v>51.85</v>
      </c>
      <c r="S3259" t="str">
        <f t="shared" si="304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302"/>
        <v>42012.595613425925</v>
      </c>
      <c r="K3260">
        <v>1418159861</v>
      </c>
      <c r="L3260" s="9">
        <f t="shared" si="303"/>
        <v>41982.595613425925</v>
      </c>
      <c r="M3260" t="b">
        <v>1</v>
      </c>
      <c r="N3260">
        <v>75</v>
      </c>
      <c r="O3260" t="b">
        <v>1</v>
      </c>
      <c r="P3260" t="s">
        <v>8271</v>
      </c>
      <c r="Q3260">
        <f t="shared" si="300"/>
        <v>105</v>
      </c>
      <c r="R3260">
        <f t="shared" si="301"/>
        <v>98.2</v>
      </c>
      <c r="S3260" t="str">
        <f t="shared" si="304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302"/>
        <v>42643.874305555561</v>
      </c>
      <c r="K3261">
        <v>1472753745</v>
      </c>
      <c r="L3261" s="9">
        <f t="shared" si="303"/>
        <v>42614.469270833339</v>
      </c>
      <c r="M3261" t="b">
        <v>1</v>
      </c>
      <c r="N3261">
        <v>97</v>
      </c>
      <c r="O3261" t="b">
        <v>1</v>
      </c>
      <c r="P3261" t="s">
        <v>8271</v>
      </c>
      <c r="Q3261">
        <f t="shared" si="300"/>
        <v>106</v>
      </c>
      <c r="R3261">
        <f t="shared" si="301"/>
        <v>251.74</v>
      </c>
      <c r="S3261" t="str">
        <f t="shared" si="304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302"/>
        <v>42338.422662037039</v>
      </c>
      <c r="K3262">
        <v>1445875718</v>
      </c>
      <c r="L3262" s="9">
        <f t="shared" si="303"/>
        <v>42303.380995370368</v>
      </c>
      <c r="M3262" t="b">
        <v>1</v>
      </c>
      <c r="N3262">
        <v>73</v>
      </c>
      <c r="O3262" t="b">
        <v>1</v>
      </c>
      <c r="P3262" t="s">
        <v>8271</v>
      </c>
      <c r="Q3262">
        <f t="shared" si="300"/>
        <v>109</v>
      </c>
      <c r="R3262">
        <f t="shared" si="301"/>
        <v>74.819999999999993</v>
      </c>
      <c r="S3262" t="str">
        <f t="shared" si="304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302"/>
        <v>42201.433750000004</v>
      </c>
      <c r="K3263">
        <v>1434475476</v>
      </c>
      <c r="L3263" s="9">
        <f t="shared" si="303"/>
        <v>42171.433750000004</v>
      </c>
      <c r="M3263" t="b">
        <v>1</v>
      </c>
      <c r="N3263">
        <v>49</v>
      </c>
      <c r="O3263" t="b">
        <v>1</v>
      </c>
      <c r="P3263" t="s">
        <v>8271</v>
      </c>
      <c r="Q3263">
        <f t="shared" si="300"/>
        <v>100</v>
      </c>
      <c r="R3263">
        <f t="shared" si="301"/>
        <v>67.650000000000006</v>
      </c>
      <c r="S3263" t="str">
        <f t="shared" si="304"/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302"/>
        <v>41994.875000000007</v>
      </c>
      <c r="K3264">
        <v>1416555262</v>
      </c>
      <c r="L3264" s="9">
        <f t="shared" si="303"/>
        <v>41964.023865740739</v>
      </c>
      <c r="M3264" t="b">
        <v>1</v>
      </c>
      <c r="N3264">
        <v>134</v>
      </c>
      <c r="O3264" t="b">
        <v>1</v>
      </c>
      <c r="P3264" t="s">
        <v>8271</v>
      </c>
      <c r="Q3264">
        <f t="shared" si="300"/>
        <v>103</v>
      </c>
      <c r="R3264">
        <f t="shared" si="301"/>
        <v>93.81</v>
      </c>
      <c r="S3264" t="str">
        <f t="shared" si="304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302"/>
        <v>42307.583333333336</v>
      </c>
      <c r="K3265">
        <v>1444220588</v>
      </c>
      <c r="L3265" s="9">
        <f t="shared" si="303"/>
        <v>42284.224398148152</v>
      </c>
      <c r="M3265" t="b">
        <v>1</v>
      </c>
      <c r="N3265">
        <v>68</v>
      </c>
      <c r="O3265" t="b">
        <v>1</v>
      </c>
      <c r="P3265" t="s">
        <v>8271</v>
      </c>
      <c r="Q3265">
        <f t="shared" si="300"/>
        <v>112</v>
      </c>
      <c r="R3265">
        <f t="shared" si="301"/>
        <v>41.24</v>
      </c>
      <c r="S3265" t="str">
        <f t="shared" si="304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302"/>
        <v>42032.625000000007</v>
      </c>
      <c r="K3266">
        <v>1421089938</v>
      </c>
      <c r="L3266" s="9">
        <f t="shared" si="303"/>
        <v>42016.50854166667</v>
      </c>
      <c r="M3266" t="b">
        <v>1</v>
      </c>
      <c r="N3266">
        <v>49</v>
      </c>
      <c r="O3266" t="b">
        <v>1</v>
      </c>
      <c r="P3266" t="s">
        <v>8271</v>
      </c>
      <c r="Q3266">
        <f t="shared" ref="Q3266:Q3329" si="306">ROUND((E3266/D3266*100),0)</f>
        <v>103</v>
      </c>
      <c r="R3266">
        <f t="shared" ref="R3266:R3329" si="307">ROUND(E3266/N3266,2)</f>
        <v>52.55</v>
      </c>
      <c r="S3266" t="str">
        <f t="shared" si="304"/>
        <v>theater</v>
      </c>
      <c r="T3266" t="str">
        <f t="shared" si="305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308">(((I3267/60)/60)/24)+DATE(1970,1,1)+(-7/24)</f>
        <v>42341.416666666664</v>
      </c>
      <c r="K3267">
        <v>1446570315</v>
      </c>
      <c r="L3267" s="9">
        <f t="shared" ref="L3267:L3330" si="309">(((K3267/60)/60)/24)+DATE(1970,1,1)+(-7/24)</f>
        <v>42311.420312499999</v>
      </c>
      <c r="M3267" t="b">
        <v>1</v>
      </c>
      <c r="N3267">
        <v>63</v>
      </c>
      <c r="O3267" t="b">
        <v>1</v>
      </c>
      <c r="P3267" t="s">
        <v>8271</v>
      </c>
      <c r="Q3267">
        <f t="shared" si="306"/>
        <v>164</v>
      </c>
      <c r="R3267">
        <f t="shared" si="307"/>
        <v>70.290000000000006</v>
      </c>
      <c r="S3267" t="str">
        <f t="shared" ref="S3267:S3330" si="310">LEFT(P3267,SEARCH("/",P3267,1)-1)</f>
        <v>theater</v>
      </c>
      <c r="T3267" t="str">
        <f t="shared" ref="T3267:T3330" si="311">RIGHT(P3267,LEN(P3267)-SEARCH("/",P3267,1))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308"/>
        <v>42167.583333333336</v>
      </c>
      <c r="K3268">
        <v>1431435122</v>
      </c>
      <c r="L3268" s="9">
        <f t="shared" si="309"/>
        <v>42136.244467592602</v>
      </c>
      <c r="M3268" t="b">
        <v>1</v>
      </c>
      <c r="N3268">
        <v>163</v>
      </c>
      <c r="O3268" t="b">
        <v>1</v>
      </c>
      <c r="P3268" t="s">
        <v>8271</v>
      </c>
      <c r="Q3268">
        <f t="shared" si="306"/>
        <v>131</v>
      </c>
      <c r="R3268">
        <f t="shared" si="307"/>
        <v>48.33</v>
      </c>
      <c r="S3268" t="str">
        <f t="shared" si="310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308"/>
        <v>42202.46597222222</v>
      </c>
      <c r="K3269">
        <v>1434564660</v>
      </c>
      <c r="L3269" s="9">
        <f t="shared" si="309"/>
        <v>42172.46597222222</v>
      </c>
      <c r="M3269" t="b">
        <v>1</v>
      </c>
      <c r="N3269">
        <v>288</v>
      </c>
      <c r="O3269" t="b">
        <v>1</v>
      </c>
      <c r="P3269" t="s">
        <v>8271</v>
      </c>
      <c r="Q3269">
        <f t="shared" si="306"/>
        <v>102</v>
      </c>
      <c r="R3269">
        <f t="shared" si="307"/>
        <v>53.18</v>
      </c>
      <c r="S3269" t="str">
        <f t="shared" si="310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308"/>
        <v>42606.612592592595</v>
      </c>
      <c r="K3270">
        <v>1470692528</v>
      </c>
      <c r="L3270" s="9">
        <f t="shared" si="309"/>
        <v>42590.612592592595</v>
      </c>
      <c r="M3270" t="b">
        <v>1</v>
      </c>
      <c r="N3270">
        <v>42</v>
      </c>
      <c r="O3270" t="b">
        <v>1</v>
      </c>
      <c r="P3270" t="s">
        <v>8271</v>
      </c>
      <c r="Q3270">
        <f t="shared" si="306"/>
        <v>128</v>
      </c>
      <c r="R3270">
        <f t="shared" si="307"/>
        <v>60.95</v>
      </c>
      <c r="S3270" t="str">
        <f t="shared" si="310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308"/>
        <v>42171.166666666664</v>
      </c>
      <c r="K3271">
        <v>1431509397</v>
      </c>
      <c r="L3271" s="9">
        <f t="shared" si="309"/>
        <v>42137.104131944441</v>
      </c>
      <c r="M3271" t="b">
        <v>1</v>
      </c>
      <c r="N3271">
        <v>70</v>
      </c>
      <c r="O3271" t="b">
        <v>1</v>
      </c>
      <c r="P3271" t="s">
        <v>8271</v>
      </c>
      <c r="Q3271">
        <f t="shared" si="306"/>
        <v>102</v>
      </c>
      <c r="R3271">
        <f t="shared" si="307"/>
        <v>116</v>
      </c>
      <c r="S3271" t="str">
        <f t="shared" si="310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308"/>
        <v>42197.241493055561</v>
      </c>
      <c r="K3272">
        <v>1434113265</v>
      </c>
      <c r="L3272" s="9">
        <f t="shared" si="309"/>
        <v>42167.241493055561</v>
      </c>
      <c r="M3272" t="b">
        <v>1</v>
      </c>
      <c r="N3272">
        <v>30</v>
      </c>
      <c r="O3272" t="b">
        <v>1</v>
      </c>
      <c r="P3272" t="s">
        <v>8271</v>
      </c>
      <c r="Q3272">
        <f t="shared" si="306"/>
        <v>102</v>
      </c>
      <c r="R3272">
        <f t="shared" si="307"/>
        <v>61</v>
      </c>
      <c r="S3272" t="str">
        <f t="shared" si="310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308"/>
        <v>41945.187210648153</v>
      </c>
      <c r="K3273">
        <v>1412332175</v>
      </c>
      <c r="L3273" s="9">
        <f t="shared" si="309"/>
        <v>41915.145543981482</v>
      </c>
      <c r="M3273" t="b">
        <v>1</v>
      </c>
      <c r="N3273">
        <v>51</v>
      </c>
      <c r="O3273" t="b">
        <v>1</v>
      </c>
      <c r="P3273" t="s">
        <v>8271</v>
      </c>
      <c r="Q3273">
        <f t="shared" si="306"/>
        <v>130</v>
      </c>
      <c r="R3273">
        <f t="shared" si="307"/>
        <v>38.24</v>
      </c>
      <c r="S3273" t="str">
        <f t="shared" si="310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308"/>
        <v>42314.250104166669</v>
      </c>
      <c r="K3274">
        <v>1444219209</v>
      </c>
      <c r="L3274" s="9">
        <f t="shared" si="309"/>
        <v>42284.208437500005</v>
      </c>
      <c r="M3274" t="b">
        <v>1</v>
      </c>
      <c r="N3274">
        <v>145</v>
      </c>
      <c r="O3274" t="b">
        <v>1</v>
      </c>
      <c r="P3274" t="s">
        <v>8271</v>
      </c>
      <c r="Q3274">
        <f t="shared" si="306"/>
        <v>154</v>
      </c>
      <c r="R3274">
        <f t="shared" si="307"/>
        <v>106.5</v>
      </c>
      <c r="S3274" t="str">
        <f t="shared" si="310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308"/>
        <v>42627.500000000007</v>
      </c>
      <c r="K3275">
        <v>1472498042</v>
      </c>
      <c r="L3275" s="9">
        <f t="shared" si="309"/>
        <v>42611.509745370371</v>
      </c>
      <c r="M3275" t="b">
        <v>1</v>
      </c>
      <c r="N3275">
        <v>21</v>
      </c>
      <c r="O3275" t="b">
        <v>1</v>
      </c>
      <c r="P3275" t="s">
        <v>8271</v>
      </c>
      <c r="Q3275">
        <f t="shared" si="306"/>
        <v>107</v>
      </c>
      <c r="R3275">
        <f t="shared" si="307"/>
        <v>204.57</v>
      </c>
      <c r="S3275" t="str">
        <f t="shared" si="310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308"/>
        <v>42444.583333333336</v>
      </c>
      <c r="K3276">
        <v>1454259272</v>
      </c>
      <c r="L3276" s="9">
        <f t="shared" si="309"/>
        <v>42400.412870370368</v>
      </c>
      <c r="M3276" t="b">
        <v>1</v>
      </c>
      <c r="N3276">
        <v>286</v>
      </c>
      <c r="O3276" t="b">
        <v>1</v>
      </c>
      <c r="P3276" t="s">
        <v>8271</v>
      </c>
      <c r="Q3276">
        <f t="shared" si="306"/>
        <v>101</v>
      </c>
      <c r="R3276">
        <f t="shared" si="307"/>
        <v>54.91</v>
      </c>
      <c r="S3276" t="str">
        <f t="shared" si="310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308"/>
        <v>42043.895833333336</v>
      </c>
      <c r="K3277">
        <v>1421183271</v>
      </c>
      <c r="L3277" s="9">
        <f t="shared" si="309"/>
        <v>42017.588784722226</v>
      </c>
      <c r="M3277" t="b">
        <v>1</v>
      </c>
      <c r="N3277">
        <v>12</v>
      </c>
      <c r="O3277" t="b">
        <v>1</v>
      </c>
      <c r="P3277" t="s">
        <v>8271</v>
      </c>
      <c r="Q3277">
        <f t="shared" si="306"/>
        <v>100</v>
      </c>
      <c r="R3277">
        <f t="shared" si="307"/>
        <v>150.41999999999999</v>
      </c>
      <c r="S3277" t="str">
        <f t="shared" si="310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308"/>
        <v>42460.874305555561</v>
      </c>
      <c r="K3278">
        <v>1456526879</v>
      </c>
      <c r="L3278" s="9">
        <f t="shared" si="309"/>
        <v>42426.658321759263</v>
      </c>
      <c r="M3278" t="b">
        <v>1</v>
      </c>
      <c r="N3278">
        <v>100</v>
      </c>
      <c r="O3278" t="b">
        <v>1</v>
      </c>
      <c r="P3278" t="s">
        <v>8271</v>
      </c>
      <c r="Q3278">
        <f t="shared" si="306"/>
        <v>117</v>
      </c>
      <c r="R3278">
        <f t="shared" si="307"/>
        <v>52.58</v>
      </c>
      <c r="S3278" t="str">
        <f t="shared" si="310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308"/>
        <v>41961.432939814818</v>
      </c>
      <c r="K3279">
        <v>1413735806</v>
      </c>
      <c r="L3279" s="9">
        <f t="shared" si="309"/>
        <v>41931.391273148154</v>
      </c>
      <c r="M3279" t="b">
        <v>1</v>
      </c>
      <c r="N3279">
        <v>100</v>
      </c>
      <c r="O3279" t="b">
        <v>1</v>
      </c>
      <c r="P3279" t="s">
        <v>8271</v>
      </c>
      <c r="Q3279">
        <f t="shared" si="306"/>
        <v>109</v>
      </c>
      <c r="R3279">
        <f t="shared" si="307"/>
        <v>54.3</v>
      </c>
      <c r="S3279" t="str">
        <f t="shared" si="310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308"/>
        <v>42154.556747685187</v>
      </c>
      <c r="K3280">
        <v>1430425303</v>
      </c>
      <c r="L3280" s="9">
        <f t="shared" si="309"/>
        <v>42124.556747685187</v>
      </c>
      <c r="M3280" t="b">
        <v>1</v>
      </c>
      <c r="N3280">
        <v>34</v>
      </c>
      <c r="O3280" t="b">
        <v>1</v>
      </c>
      <c r="P3280" t="s">
        <v>8271</v>
      </c>
      <c r="Q3280">
        <f t="shared" si="306"/>
        <v>103</v>
      </c>
      <c r="R3280">
        <f t="shared" si="307"/>
        <v>76.03</v>
      </c>
      <c r="S3280" t="str">
        <f t="shared" si="310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308"/>
        <v>42460.769201388895</v>
      </c>
      <c r="K3281">
        <v>1456885659</v>
      </c>
      <c r="L3281" s="9">
        <f t="shared" si="309"/>
        <v>42430.810868055552</v>
      </c>
      <c r="M3281" t="b">
        <v>0</v>
      </c>
      <c r="N3281">
        <v>63</v>
      </c>
      <c r="O3281" t="b">
        <v>1</v>
      </c>
      <c r="P3281" t="s">
        <v>8271</v>
      </c>
      <c r="Q3281">
        <f t="shared" si="306"/>
        <v>114</v>
      </c>
      <c r="R3281">
        <f t="shared" si="307"/>
        <v>105.21</v>
      </c>
      <c r="S3281" t="str">
        <f t="shared" si="310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308"/>
        <v>42155.916666666664</v>
      </c>
      <c r="K3282">
        <v>1430158198</v>
      </c>
      <c r="L3282" s="9">
        <f t="shared" si="309"/>
        <v>42121.465254629635</v>
      </c>
      <c r="M3282" t="b">
        <v>0</v>
      </c>
      <c r="N3282">
        <v>30</v>
      </c>
      <c r="O3282" t="b">
        <v>1</v>
      </c>
      <c r="P3282" t="s">
        <v>8271</v>
      </c>
      <c r="Q3282">
        <f t="shared" si="306"/>
        <v>103</v>
      </c>
      <c r="R3282">
        <f t="shared" si="307"/>
        <v>68.67</v>
      </c>
      <c r="S3282" t="str">
        <f t="shared" si="310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308"/>
        <v>42248.728067129632</v>
      </c>
      <c r="K3283">
        <v>1438561705</v>
      </c>
      <c r="L3283" s="9">
        <f t="shared" si="309"/>
        <v>42218.728067129632</v>
      </c>
      <c r="M3283" t="b">
        <v>0</v>
      </c>
      <c r="N3283">
        <v>47</v>
      </c>
      <c r="O3283" t="b">
        <v>1</v>
      </c>
      <c r="P3283" t="s">
        <v>8271</v>
      </c>
      <c r="Q3283">
        <f t="shared" si="306"/>
        <v>122</v>
      </c>
      <c r="R3283">
        <f t="shared" si="307"/>
        <v>129.36000000000001</v>
      </c>
      <c r="S3283" t="str">
        <f t="shared" si="310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308"/>
        <v>42488.902638888896</v>
      </c>
      <c r="K3284">
        <v>1458103188</v>
      </c>
      <c r="L3284" s="9">
        <f t="shared" si="309"/>
        <v>42444.902638888896</v>
      </c>
      <c r="M3284" t="b">
        <v>0</v>
      </c>
      <c r="N3284">
        <v>237</v>
      </c>
      <c r="O3284" t="b">
        <v>1</v>
      </c>
      <c r="P3284" t="s">
        <v>8271</v>
      </c>
      <c r="Q3284">
        <f t="shared" si="306"/>
        <v>103</v>
      </c>
      <c r="R3284">
        <f t="shared" si="307"/>
        <v>134.26</v>
      </c>
      <c r="S3284" t="str">
        <f t="shared" si="310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308"/>
        <v>42410.583333333336</v>
      </c>
      <c r="K3285">
        <v>1452448298</v>
      </c>
      <c r="L3285" s="9">
        <f t="shared" si="309"/>
        <v>42379.452523148146</v>
      </c>
      <c r="M3285" t="b">
        <v>0</v>
      </c>
      <c r="N3285">
        <v>47</v>
      </c>
      <c r="O3285" t="b">
        <v>1</v>
      </c>
      <c r="P3285" t="s">
        <v>8271</v>
      </c>
      <c r="Q3285">
        <f t="shared" si="306"/>
        <v>105</v>
      </c>
      <c r="R3285">
        <f t="shared" si="307"/>
        <v>17.829999999999998</v>
      </c>
      <c r="S3285" t="str">
        <f t="shared" si="310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308"/>
        <v>42397.957638888889</v>
      </c>
      <c r="K3286">
        <v>1452546853</v>
      </c>
      <c r="L3286" s="9">
        <f t="shared" si="309"/>
        <v>42380.593206018522</v>
      </c>
      <c r="M3286" t="b">
        <v>0</v>
      </c>
      <c r="N3286">
        <v>15</v>
      </c>
      <c r="O3286" t="b">
        <v>1</v>
      </c>
      <c r="P3286" t="s">
        <v>8271</v>
      </c>
      <c r="Q3286">
        <f t="shared" si="306"/>
        <v>102</v>
      </c>
      <c r="R3286">
        <f t="shared" si="307"/>
        <v>203.2</v>
      </c>
      <c r="S3286" t="str">
        <f t="shared" si="310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308"/>
        <v>42793.916666666664</v>
      </c>
      <c r="K3287">
        <v>1485556626</v>
      </c>
      <c r="L3287" s="9">
        <f t="shared" si="309"/>
        <v>42762.650763888894</v>
      </c>
      <c r="M3287" t="b">
        <v>0</v>
      </c>
      <c r="N3287">
        <v>81</v>
      </c>
      <c r="O3287" t="b">
        <v>1</v>
      </c>
      <c r="P3287" t="s">
        <v>8271</v>
      </c>
      <c r="Q3287">
        <f t="shared" si="306"/>
        <v>112</v>
      </c>
      <c r="R3287">
        <f t="shared" si="307"/>
        <v>69.19</v>
      </c>
      <c r="S3287" t="str">
        <f t="shared" si="310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308"/>
        <v>42597.548402777778</v>
      </c>
      <c r="K3288">
        <v>1468699782</v>
      </c>
      <c r="L3288" s="9">
        <f t="shared" si="309"/>
        <v>42567.548402777778</v>
      </c>
      <c r="M3288" t="b">
        <v>0</v>
      </c>
      <c r="N3288">
        <v>122</v>
      </c>
      <c r="O3288" t="b">
        <v>1</v>
      </c>
      <c r="P3288" t="s">
        <v>8271</v>
      </c>
      <c r="Q3288">
        <f t="shared" si="306"/>
        <v>102</v>
      </c>
      <c r="R3288">
        <f t="shared" si="307"/>
        <v>125.12</v>
      </c>
      <c r="S3288" t="str">
        <f t="shared" si="310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308"/>
        <v>42336.458657407413</v>
      </c>
      <c r="K3289">
        <v>1446573628</v>
      </c>
      <c r="L3289" s="9">
        <f t="shared" si="309"/>
        <v>42311.458657407413</v>
      </c>
      <c r="M3289" t="b">
        <v>0</v>
      </c>
      <c r="N3289">
        <v>34</v>
      </c>
      <c r="O3289" t="b">
        <v>1</v>
      </c>
      <c r="P3289" t="s">
        <v>8271</v>
      </c>
      <c r="Q3289">
        <f t="shared" si="306"/>
        <v>100</v>
      </c>
      <c r="R3289">
        <f t="shared" si="307"/>
        <v>73.53</v>
      </c>
      <c r="S3289" t="str">
        <f t="shared" si="310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308"/>
        <v>42541.666666666664</v>
      </c>
      <c r="K3290">
        <v>1463337315</v>
      </c>
      <c r="L3290" s="9">
        <f t="shared" si="309"/>
        <v>42505.482812499999</v>
      </c>
      <c r="M3290" t="b">
        <v>0</v>
      </c>
      <c r="N3290">
        <v>207</v>
      </c>
      <c r="O3290" t="b">
        <v>1</v>
      </c>
      <c r="P3290" t="s">
        <v>8271</v>
      </c>
      <c r="Q3290">
        <f t="shared" si="306"/>
        <v>100</v>
      </c>
      <c r="R3290">
        <f t="shared" si="307"/>
        <v>48.44</v>
      </c>
      <c r="S3290" t="str">
        <f t="shared" si="310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308"/>
        <v>42786.076412037037</v>
      </c>
      <c r="K3291">
        <v>1485161402</v>
      </c>
      <c r="L3291" s="9">
        <f t="shared" si="309"/>
        <v>42758.076412037037</v>
      </c>
      <c r="M3291" t="b">
        <v>0</v>
      </c>
      <c r="N3291">
        <v>25</v>
      </c>
      <c r="O3291" t="b">
        <v>1</v>
      </c>
      <c r="P3291" t="s">
        <v>8271</v>
      </c>
      <c r="Q3291">
        <f t="shared" si="306"/>
        <v>133</v>
      </c>
      <c r="R3291">
        <f t="shared" si="307"/>
        <v>26.61</v>
      </c>
      <c r="S3291" t="str">
        <f t="shared" si="310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308"/>
        <v>42805.223275462966</v>
      </c>
      <c r="K3292">
        <v>1486642891</v>
      </c>
      <c r="L3292" s="9">
        <f t="shared" si="309"/>
        <v>42775.223275462966</v>
      </c>
      <c r="M3292" t="b">
        <v>0</v>
      </c>
      <c r="N3292">
        <v>72</v>
      </c>
      <c r="O3292" t="b">
        <v>1</v>
      </c>
      <c r="P3292" t="s">
        <v>8271</v>
      </c>
      <c r="Q3292">
        <f t="shared" si="306"/>
        <v>121</v>
      </c>
      <c r="R3292">
        <f t="shared" si="307"/>
        <v>33.67</v>
      </c>
      <c r="S3292" t="str">
        <f t="shared" si="310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308"/>
        <v>42263.874305555561</v>
      </c>
      <c r="K3293">
        <v>1439743900</v>
      </c>
      <c r="L3293" s="9">
        <f t="shared" si="309"/>
        <v>42232.410879629628</v>
      </c>
      <c r="M3293" t="b">
        <v>0</v>
      </c>
      <c r="N3293">
        <v>14</v>
      </c>
      <c r="O3293" t="b">
        <v>1</v>
      </c>
      <c r="P3293" t="s">
        <v>8271</v>
      </c>
      <c r="Q3293">
        <f t="shared" si="306"/>
        <v>114</v>
      </c>
      <c r="R3293">
        <f t="shared" si="307"/>
        <v>40.71</v>
      </c>
      <c r="S3293" t="str">
        <f t="shared" si="310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308"/>
        <v>42342.520231481489</v>
      </c>
      <c r="K3294">
        <v>1444069748</v>
      </c>
      <c r="L3294" s="9">
        <f t="shared" si="309"/>
        <v>42282.478564814817</v>
      </c>
      <c r="M3294" t="b">
        <v>0</v>
      </c>
      <c r="N3294">
        <v>15</v>
      </c>
      <c r="O3294" t="b">
        <v>1</v>
      </c>
      <c r="P3294" t="s">
        <v>8271</v>
      </c>
      <c r="Q3294">
        <f t="shared" si="306"/>
        <v>286</v>
      </c>
      <c r="R3294">
        <f t="shared" si="307"/>
        <v>19.27</v>
      </c>
      <c r="S3294" t="str">
        <f t="shared" si="310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308"/>
        <v>42798.133703703708</v>
      </c>
      <c r="K3295">
        <v>1486030352</v>
      </c>
      <c r="L3295" s="9">
        <f t="shared" si="309"/>
        <v>42768.133703703708</v>
      </c>
      <c r="M3295" t="b">
        <v>0</v>
      </c>
      <c r="N3295">
        <v>91</v>
      </c>
      <c r="O3295" t="b">
        <v>1</v>
      </c>
      <c r="P3295" t="s">
        <v>8271</v>
      </c>
      <c r="Q3295">
        <f t="shared" si="306"/>
        <v>170</v>
      </c>
      <c r="R3295">
        <f t="shared" si="307"/>
        <v>84.29</v>
      </c>
      <c r="S3295" t="str">
        <f t="shared" si="310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308"/>
        <v>42171.249467592592</v>
      </c>
      <c r="K3296">
        <v>1431867554</v>
      </c>
      <c r="L3296" s="9">
        <f t="shared" si="309"/>
        <v>42141.249467592592</v>
      </c>
      <c r="M3296" t="b">
        <v>0</v>
      </c>
      <c r="N3296">
        <v>24</v>
      </c>
      <c r="O3296" t="b">
        <v>1</v>
      </c>
      <c r="P3296" t="s">
        <v>8271</v>
      </c>
      <c r="Q3296">
        <f t="shared" si="306"/>
        <v>118</v>
      </c>
      <c r="R3296">
        <f t="shared" si="307"/>
        <v>29.58</v>
      </c>
      <c r="S3296" t="str">
        <f t="shared" si="310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308"/>
        <v>42639.150798611117</v>
      </c>
      <c r="K3297">
        <v>1472294229</v>
      </c>
      <c r="L3297" s="9">
        <f t="shared" si="309"/>
        <v>42609.150798611117</v>
      </c>
      <c r="M3297" t="b">
        <v>0</v>
      </c>
      <c r="N3297">
        <v>27</v>
      </c>
      <c r="O3297" t="b">
        <v>1</v>
      </c>
      <c r="P3297" t="s">
        <v>8271</v>
      </c>
      <c r="Q3297">
        <f t="shared" si="306"/>
        <v>103</v>
      </c>
      <c r="R3297">
        <f t="shared" si="307"/>
        <v>26.67</v>
      </c>
      <c r="S3297" t="str">
        <f t="shared" si="310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308"/>
        <v>42330.625000000007</v>
      </c>
      <c r="K3298">
        <v>1446401372</v>
      </c>
      <c r="L3298" s="9">
        <f t="shared" si="309"/>
        <v>42309.464953703711</v>
      </c>
      <c r="M3298" t="b">
        <v>0</v>
      </c>
      <c r="N3298">
        <v>47</v>
      </c>
      <c r="O3298" t="b">
        <v>1</v>
      </c>
      <c r="P3298" t="s">
        <v>8271</v>
      </c>
      <c r="Q3298">
        <f t="shared" si="306"/>
        <v>144</v>
      </c>
      <c r="R3298">
        <f t="shared" si="307"/>
        <v>45.98</v>
      </c>
      <c r="S3298" t="str">
        <f t="shared" si="310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308"/>
        <v>42212.665972222225</v>
      </c>
      <c r="K3299">
        <v>1436380256</v>
      </c>
      <c r="L3299" s="9">
        <f t="shared" si="309"/>
        <v>42193.479814814818</v>
      </c>
      <c r="M3299" t="b">
        <v>0</v>
      </c>
      <c r="N3299">
        <v>44</v>
      </c>
      <c r="O3299" t="b">
        <v>1</v>
      </c>
      <c r="P3299" t="s">
        <v>8271</v>
      </c>
      <c r="Q3299">
        <f t="shared" si="306"/>
        <v>100</v>
      </c>
      <c r="R3299">
        <f t="shared" si="307"/>
        <v>125.09</v>
      </c>
      <c r="S3299" t="str">
        <f t="shared" si="310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308"/>
        <v>42259.708333333336</v>
      </c>
      <c r="K3300">
        <v>1440370768</v>
      </c>
      <c r="L3300" s="9">
        <f t="shared" si="309"/>
        <v>42239.666296296295</v>
      </c>
      <c r="M3300" t="b">
        <v>0</v>
      </c>
      <c r="N3300">
        <v>72</v>
      </c>
      <c r="O3300" t="b">
        <v>1</v>
      </c>
      <c r="P3300" t="s">
        <v>8271</v>
      </c>
      <c r="Q3300">
        <f t="shared" si="306"/>
        <v>102</v>
      </c>
      <c r="R3300">
        <f t="shared" si="307"/>
        <v>141.29</v>
      </c>
      <c r="S3300" t="str">
        <f t="shared" si="310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308"/>
        <v>42291.62572916667</v>
      </c>
      <c r="K3301">
        <v>1442268063</v>
      </c>
      <c r="L3301" s="9">
        <f t="shared" si="309"/>
        <v>42261.62572916667</v>
      </c>
      <c r="M3301" t="b">
        <v>0</v>
      </c>
      <c r="N3301">
        <v>63</v>
      </c>
      <c r="O3301" t="b">
        <v>1</v>
      </c>
      <c r="P3301" t="s">
        <v>8271</v>
      </c>
      <c r="Q3301">
        <f t="shared" si="306"/>
        <v>116</v>
      </c>
      <c r="R3301">
        <f t="shared" si="307"/>
        <v>55.33</v>
      </c>
      <c r="S3301" t="str">
        <f t="shared" si="310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308"/>
        <v>42123.452106481483</v>
      </c>
      <c r="K3302">
        <v>1428515462</v>
      </c>
      <c r="L3302" s="9">
        <f t="shared" si="309"/>
        <v>42102.452106481483</v>
      </c>
      <c r="M3302" t="b">
        <v>0</v>
      </c>
      <c r="N3302">
        <v>88</v>
      </c>
      <c r="O3302" t="b">
        <v>1</v>
      </c>
      <c r="P3302" t="s">
        <v>8271</v>
      </c>
      <c r="Q3302">
        <f t="shared" si="306"/>
        <v>136</v>
      </c>
      <c r="R3302">
        <f t="shared" si="307"/>
        <v>46.42</v>
      </c>
      <c r="S3302" t="str">
        <f t="shared" si="310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308"/>
        <v>42582.999305555561</v>
      </c>
      <c r="K3303">
        <v>1466185176</v>
      </c>
      <c r="L3303" s="9">
        <f t="shared" si="309"/>
        <v>42538.444166666675</v>
      </c>
      <c r="M3303" t="b">
        <v>0</v>
      </c>
      <c r="N3303">
        <v>70</v>
      </c>
      <c r="O3303" t="b">
        <v>1</v>
      </c>
      <c r="P3303" t="s">
        <v>8271</v>
      </c>
      <c r="Q3303">
        <f t="shared" si="306"/>
        <v>133</v>
      </c>
      <c r="R3303">
        <f t="shared" si="307"/>
        <v>57.2</v>
      </c>
      <c r="S3303" t="str">
        <f t="shared" si="310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308"/>
        <v>42711.059907407405</v>
      </c>
      <c r="K3304">
        <v>1478507176</v>
      </c>
      <c r="L3304" s="9">
        <f t="shared" si="309"/>
        <v>42681.059907407405</v>
      </c>
      <c r="M3304" t="b">
        <v>0</v>
      </c>
      <c r="N3304">
        <v>50</v>
      </c>
      <c r="O3304" t="b">
        <v>1</v>
      </c>
      <c r="P3304" t="s">
        <v>8271</v>
      </c>
      <c r="Q3304">
        <f t="shared" si="306"/>
        <v>103</v>
      </c>
      <c r="R3304">
        <f t="shared" si="307"/>
        <v>173.7</v>
      </c>
      <c r="S3304" t="str">
        <f t="shared" si="310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308"/>
        <v>42091.318101851859</v>
      </c>
      <c r="K3305">
        <v>1424533084</v>
      </c>
      <c r="L3305" s="9">
        <f t="shared" si="309"/>
        <v>42056.359768518516</v>
      </c>
      <c r="M3305" t="b">
        <v>0</v>
      </c>
      <c r="N3305">
        <v>35</v>
      </c>
      <c r="O3305" t="b">
        <v>1</v>
      </c>
      <c r="P3305" t="s">
        <v>8271</v>
      </c>
      <c r="Q3305">
        <f t="shared" si="306"/>
        <v>116</v>
      </c>
      <c r="R3305">
        <f t="shared" si="307"/>
        <v>59.6</v>
      </c>
      <c r="S3305" t="str">
        <f t="shared" si="310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308"/>
        <v>42726.332777777781</v>
      </c>
      <c r="K3306">
        <v>1479826752</v>
      </c>
      <c r="L3306" s="9">
        <f t="shared" si="309"/>
        <v>42696.332777777781</v>
      </c>
      <c r="M3306" t="b">
        <v>0</v>
      </c>
      <c r="N3306">
        <v>175</v>
      </c>
      <c r="O3306" t="b">
        <v>1</v>
      </c>
      <c r="P3306" t="s">
        <v>8271</v>
      </c>
      <c r="Q3306">
        <f t="shared" si="306"/>
        <v>105</v>
      </c>
      <c r="R3306">
        <f t="shared" si="307"/>
        <v>89.59</v>
      </c>
      <c r="S3306" t="str">
        <f t="shared" si="310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308"/>
        <v>42216.564212962963</v>
      </c>
      <c r="K3307">
        <v>1435782748</v>
      </c>
      <c r="L3307" s="9">
        <f t="shared" si="309"/>
        <v>42186.564212962963</v>
      </c>
      <c r="M3307" t="b">
        <v>0</v>
      </c>
      <c r="N3307">
        <v>20</v>
      </c>
      <c r="O3307" t="b">
        <v>1</v>
      </c>
      <c r="P3307" t="s">
        <v>8271</v>
      </c>
      <c r="Q3307">
        <f t="shared" si="306"/>
        <v>102</v>
      </c>
      <c r="R3307">
        <f t="shared" si="307"/>
        <v>204.05</v>
      </c>
      <c r="S3307" t="str">
        <f t="shared" si="310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308"/>
        <v>42530.833333333336</v>
      </c>
      <c r="K3308">
        <v>1462252542</v>
      </c>
      <c r="L3308" s="9">
        <f t="shared" si="309"/>
        <v>42492.927569444444</v>
      </c>
      <c r="M3308" t="b">
        <v>0</v>
      </c>
      <c r="N3308">
        <v>54</v>
      </c>
      <c r="O3308" t="b">
        <v>1</v>
      </c>
      <c r="P3308" t="s">
        <v>8271</v>
      </c>
      <c r="Q3308">
        <f t="shared" si="306"/>
        <v>175</v>
      </c>
      <c r="R3308">
        <f t="shared" si="307"/>
        <v>48.7</v>
      </c>
      <c r="S3308" t="str">
        <f t="shared" si="310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308"/>
        <v>42504.765497685185</v>
      </c>
      <c r="K3309">
        <v>1460683339</v>
      </c>
      <c r="L3309" s="9">
        <f t="shared" si="309"/>
        <v>42474.765497685185</v>
      </c>
      <c r="M3309" t="b">
        <v>0</v>
      </c>
      <c r="N3309">
        <v>20</v>
      </c>
      <c r="O3309" t="b">
        <v>1</v>
      </c>
      <c r="P3309" t="s">
        <v>8271</v>
      </c>
      <c r="Q3309">
        <f t="shared" si="306"/>
        <v>107</v>
      </c>
      <c r="R3309">
        <f t="shared" si="307"/>
        <v>53.34</v>
      </c>
      <c r="S3309" t="str">
        <f t="shared" si="310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308"/>
        <v>42473.585243055561</v>
      </c>
      <c r="K3310">
        <v>1458766965</v>
      </c>
      <c r="L3310" s="9">
        <f t="shared" si="309"/>
        <v>42452.585243055561</v>
      </c>
      <c r="M3310" t="b">
        <v>0</v>
      </c>
      <c r="N3310">
        <v>57</v>
      </c>
      <c r="O3310" t="b">
        <v>1</v>
      </c>
      <c r="P3310" t="s">
        <v>8271</v>
      </c>
      <c r="Q3310">
        <f t="shared" si="306"/>
        <v>122</v>
      </c>
      <c r="R3310">
        <f t="shared" si="307"/>
        <v>75.09</v>
      </c>
      <c r="S3310" t="str">
        <f t="shared" si="310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308"/>
        <v>42659.358541666668</v>
      </c>
      <c r="K3311">
        <v>1473953778</v>
      </c>
      <c r="L3311" s="9">
        <f t="shared" si="309"/>
        <v>42628.358541666668</v>
      </c>
      <c r="M3311" t="b">
        <v>0</v>
      </c>
      <c r="N3311">
        <v>31</v>
      </c>
      <c r="O3311" t="b">
        <v>1</v>
      </c>
      <c r="P3311" t="s">
        <v>8271</v>
      </c>
      <c r="Q3311">
        <f t="shared" si="306"/>
        <v>159</v>
      </c>
      <c r="R3311">
        <f t="shared" si="307"/>
        <v>18</v>
      </c>
      <c r="S3311" t="str">
        <f t="shared" si="310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308"/>
        <v>42283.636863425927</v>
      </c>
      <c r="K3312">
        <v>1441577825</v>
      </c>
      <c r="L3312" s="9">
        <f t="shared" si="309"/>
        <v>42253.636863425927</v>
      </c>
      <c r="M3312" t="b">
        <v>0</v>
      </c>
      <c r="N3312">
        <v>31</v>
      </c>
      <c r="O3312" t="b">
        <v>1</v>
      </c>
      <c r="P3312" t="s">
        <v>8271</v>
      </c>
      <c r="Q3312">
        <f t="shared" si="306"/>
        <v>100</v>
      </c>
      <c r="R3312">
        <f t="shared" si="307"/>
        <v>209.84</v>
      </c>
      <c r="S3312" t="str">
        <f t="shared" si="310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308"/>
        <v>42294.000115740746</v>
      </c>
      <c r="K3313">
        <v>1442473210</v>
      </c>
      <c r="L3313" s="9">
        <f t="shared" si="309"/>
        <v>42264.000115740746</v>
      </c>
      <c r="M3313" t="b">
        <v>0</v>
      </c>
      <c r="N3313">
        <v>45</v>
      </c>
      <c r="O3313" t="b">
        <v>1</v>
      </c>
      <c r="P3313" t="s">
        <v>8271</v>
      </c>
      <c r="Q3313">
        <f t="shared" si="306"/>
        <v>110</v>
      </c>
      <c r="R3313">
        <f t="shared" si="307"/>
        <v>61.02</v>
      </c>
      <c r="S3313" t="str">
        <f t="shared" si="310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308"/>
        <v>42685.625000000007</v>
      </c>
      <c r="K3314">
        <v>1477077946</v>
      </c>
      <c r="L3314" s="9">
        <f t="shared" si="309"/>
        <v>42664.517893518518</v>
      </c>
      <c r="M3314" t="b">
        <v>0</v>
      </c>
      <c r="N3314">
        <v>41</v>
      </c>
      <c r="O3314" t="b">
        <v>1</v>
      </c>
      <c r="P3314" t="s">
        <v>8271</v>
      </c>
      <c r="Q3314">
        <f t="shared" si="306"/>
        <v>100</v>
      </c>
      <c r="R3314">
        <f t="shared" si="307"/>
        <v>61</v>
      </c>
      <c r="S3314" t="str">
        <f t="shared" si="310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308"/>
        <v>42395.750000000007</v>
      </c>
      <c r="K3315">
        <v>1452664317</v>
      </c>
      <c r="L3315" s="9">
        <f t="shared" si="309"/>
        <v>42381.952743055554</v>
      </c>
      <c r="M3315" t="b">
        <v>0</v>
      </c>
      <c r="N3315">
        <v>29</v>
      </c>
      <c r="O3315" t="b">
        <v>1</v>
      </c>
      <c r="P3315" t="s">
        <v>8271</v>
      </c>
      <c r="Q3315">
        <f t="shared" si="306"/>
        <v>116</v>
      </c>
      <c r="R3315">
        <f t="shared" si="307"/>
        <v>80.03</v>
      </c>
      <c r="S3315" t="str">
        <f t="shared" si="310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308"/>
        <v>42132.545138888891</v>
      </c>
      <c r="K3316">
        <v>1428733511</v>
      </c>
      <c r="L3316" s="9">
        <f t="shared" si="309"/>
        <v>42104.975821759261</v>
      </c>
      <c r="M3316" t="b">
        <v>0</v>
      </c>
      <c r="N3316">
        <v>58</v>
      </c>
      <c r="O3316" t="b">
        <v>1</v>
      </c>
      <c r="P3316" t="s">
        <v>8271</v>
      </c>
      <c r="Q3316">
        <f t="shared" si="306"/>
        <v>211</v>
      </c>
      <c r="R3316">
        <f t="shared" si="307"/>
        <v>29.07</v>
      </c>
      <c r="S3316" t="str">
        <f t="shared" si="310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308"/>
        <v>42496.012048611119</v>
      </c>
      <c r="K3317">
        <v>1459927041</v>
      </c>
      <c r="L3317" s="9">
        <f t="shared" si="309"/>
        <v>42466.012048611119</v>
      </c>
      <c r="M3317" t="b">
        <v>0</v>
      </c>
      <c r="N3317">
        <v>89</v>
      </c>
      <c r="O3317" t="b">
        <v>1</v>
      </c>
      <c r="P3317" t="s">
        <v>8271</v>
      </c>
      <c r="Q3317">
        <f t="shared" si="306"/>
        <v>110</v>
      </c>
      <c r="R3317">
        <f t="shared" si="307"/>
        <v>49.44</v>
      </c>
      <c r="S3317" t="str">
        <f t="shared" si="310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308"/>
        <v>41859.287500000006</v>
      </c>
      <c r="K3318">
        <v>1404680075</v>
      </c>
      <c r="L3318" s="9">
        <f t="shared" si="309"/>
        <v>41826.579571759263</v>
      </c>
      <c r="M3318" t="b">
        <v>0</v>
      </c>
      <c r="N3318">
        <v>125</v>
      </c>
      <c r="O3318" t="b">
        <v>1</v>
      </c>
      <c r="P3318" t="s">
        <v>8271</v>
      </c>
      <c r="Q3318">
        <f t="shared" si="306"/>
        <v>100</v>
      </c>
      <c r="R3318">
        <f t="shared" si="307"/>
        <v>93.98</v>
      </c>
      <c r="S3318" t="str">
        <f t="shared" si="310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308"/>
        <v>42528.74796296296</v>
      </c>
      <c r="K3319">
        <v>1462755424</v>
      </c>
      <c r="L3319" s="9">
        <f t="shared" si="309"/>
        <v>42498.74796296296</v>
      </c>
      <c r="M3319" t="b">
        <v>0</v>
      </c>
      <c r="N3319">
        <v>18</v>
      </c>
      <c r="O3319" t="b">
        <v>1</v>
      </c>
      <c r="P3319" t="s">
        <v>8271</v>
      </c>
      <c r="Q3319">
        <f t="shared" si="306"/>
        <v>106</v>
      </c>
      <c r="R3319">
        <f t="shared" si="307"/>
        <v>61.94</v>
      </c>
      <c r="S3319" t="str">
        <f t="shared" si="310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308"/>
        <v>42470.812500000007</v>
      </c>
      <c r="K3320">
        <v>1456902893</v>
      </c>
      <c r="L3320" s="9">
        <f t="shared" si="309"/>
        <v>42431.010335648149</v>
      </c>
      <c r="M3320" t="b">
        <v>0</v>
      </c>
      <c r="N3320">
        <v>32</v>
      </c>
      <c r="O3320" t="b">
        <v>1</v>
      </c>
      <c r="P3320" t="s">
        <v>8271</v>
      </c>
      <c r="Q3320">
        <f t="shared" si="306"/>
        <v>126</v>
      </c>
      <c r="R3320">
        <f t="shared" si="307"/>
        <v>78.5</v>
      </c>
      <c r="S3320" t="str">
        <f t="shared" si="310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308"/>
        <v>42035.29381944445</v>
      </c>
      <c r="K3321">
        <v>1418824986</v>
      </c>
      <c r="L3321" s="9">
        <f t="shared" si="309"/>
        <v>41990.29381944445</v>
      </c>
      <c r="M3321" t="b">
        <v>0</v>
      </c>
      <c r="N3321">
        <v>16</v>
      </c>
      <c r="O3321" t="b">
        <v>1</v>
      </c>
      <c r="P3321" t="s">
        <v>8271</v>
      </c>
      <c r="Q3321">
        <f t="shared" si="306"/>
        <v>108</v>
      </c>
      <c r="R3321">
        <f t="shared" si="307"/>
        <v>33.75</v>
      </c>
      <c r="S3321" t="str">
        <f t="shared" si="310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308"/>
        <v>42542.75413194445</v>
      </c>
      <c r="K3322">
        <v>1463965557</v>
      </c>
      <c r="L3322" s="9">
        <f t="shared" si="309"/>
        <v>42512.75413194445</v>
      </c>
      <c r="M3322" t="b">
        <v>0</v>
      </c>
      <c r="N3322">
        <v>38</v>
      </c>
      <c r="O3322" t="b">
        <v>1</v>
      </c>
      <c r="P3322" t="s">
        <v>8271</v>
      </c>
      <c r="Q3322">
        <f t="shared" si="306"/>
        <v>101</v>
      </c>
      <c r="R3322">
        <f t="shared" si="307"/>
        <v>66.45</v>
      </c>
      <c r="S3322" t="str">
        <f t="shared" si="310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308"/>
        <v>41927.874305555561</v>
      </c>
      <c r="K3323">
        <v>1412216665</v>
      </c>
      <c r="L3323" s="9">
        <f t="shared" si="309"/>
        <v>41913.808622685188</v>
      </c>
      <c r="M3323" t="b">
        <v>0</v>
      </c>
      <c r="N3323">
        <v>15</v>
      </c>
      <c r="O3323" t="b">
        <v>1</v>
      </c>
      <c r="P3323" t="s">
        <v>8271</v>
      </c>
      <c r="Q3323">
        <f t="shared" si="306"/>
        <v>107</v>
      </c>
      <c r="R3323">
        <f t="shared" si="307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308"/>
        <v>42542.871527777781</v>
      </c>
      <c r="K3324">
        <v>1464653696</v>
      </c>
      <c r="L3324" s="9">
        <f t="shared" si="309"/>
        <v>42520.718703703707</v>
      </c>
      <c r="M3324" t="b">
        <v>0</v>
      </c>
      <c r="N3324">
        <v>23</v>
      </c>
      <c r="O3324" t="b">
        <v>1</v>
      </c>
      <c r="P3324" t="s">
        <v>8271</v>
      </c>
      <c r="Q3324">
        <f t="shared" si="306"/>
        <v>102</v>
      </c>
      <c r="R3324">
        <f t="shared" si="307"/>
        <v>145.65</v>
      </c>
      <c r="S3324" t="str">
        <f t="shared" si="310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308"/>
        <v>42638.074166666665</v>
      </c>
      <c r="K3325">
        <v>1472201208</v>
      </c>
      <c r="L3325" s="9">
        <f t="shared" si="309"/>
        <v>42608.074166666665</v>
      </c>
      <c r="M3325" t="b">
        <v>0</v>
      </c>
      <c r="N3325">
        <v>49</v>
      </c>
      <c r="O3325" t="b">
        <v>1</v>
      </c>
      <c r="P3325" t="s">
        <v>8271</v>
      </c>
      <c r="Q3325">
        <f t="shared" si="306"/>
        <v>126</v>
      </c>
      <c r="R3325">
        <f t="shared" si="307"/>
        <v>25.69</v>
      </c>
      <c r="S3325" t="str">
        <f t="shared" si="310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308"/>
        <v>42526.291550925926</v>
      </c>
      <c r="K3326">
        <v>1463925590</v>
      </c>
      <c r="L3326" s="9">
        <f t="shared" si="309"/>
        <v>42512.291550925926</v>
      </c>
      <c r="M3326" t="b">
        <v>0</v>
      </c>
      <c r="N3326">
        <v>10</v>
      </c>
      <c r="O3326" t="b">
        <v>1</v>
      </c>
      <c r="P3326" t="s">
        <v>8271</v>
      </c>
      <c r="Q3326">
        <f t="shared" si="306"/>
        <v>102</v>
      </c>
      <c r="R3326">
        <f t="shared" si="307"/>
        <v>152.5</v>
      </c>
      <c r="S3326" t="str">
        <f t="shared" si="310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308"/>
        <v>42099.452280092599</v>
      </c>
      <c r="K3327">
        <v>1425235877</v>
      </c>
      <c r="L3327" s="9">
        <f t="shared" si="309"/>
        <v>42064.493946759263</v>
      </c>
      <c r="M3327" t="b">
        <v>0</v>
      </c>
      <c r="N3327">
        <v>15</v>
      </c>
      <c r="O3327" t="b">
        <v>1</v>
      </c>
      <c r="P3327" t="s">
        <v>8271</v>
      </c>
      <c r="Q3327">
        <f t="shared" si="306"/>
        <v>113</v>
      </c>
      <c r="R3327">
        <f t="shared" si="307"/>
        <v>30</v>
      </c>
      <c r="S3327" t="str">
        <f t="shared" si="310"/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308"/>
        <v>42071.380844907406</v>
      </c>
      <c r="K3328">
        <v>1423242505</v>
      </c>
      <c r="L3328" s="9">
        <f t="shared" si="309"/>
        <v>42041.422511574077</v>
      </c>
      <c r="M3328" t="b">
        <v>0</v>
      </c>
      <c r="N3328">
        <v>57</v>
      </c>
      <c r="O3328" t="b">
        <v>1</v>
      </c>
      <c r="P3328" t="s">
        <v>8271</v>
      </c>
      <c r="Q3328">
        <f t="shared" si="306"/>
        <v>101</v>
      </c>
      <c r="R3328">
        <f t="shared" si="307"/>
        <v>142.28</v>
      </c>
      <c r="S3328" t="str">
        <f t="shared" si="310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308"/>
        <v>42498.082939814813</v>
      </c>
      <c r="K3329">
        <v>1460105966</v>
      </c>
      <c r="L3329" s="9">
        <f t="shared" si="309"/>
        <v>42468.082939814813</v>
      </c>
      <c r="M3329" t="b">
        <v>0</v>
      </c>
      <c r="N3329">
        <v>33</v>
      </c>
      <c r="O3329" t="b">
        <v>1</v>
      </c>
      <c r="P3329" t="s">
        <v>8271</v>
      </c>
      <c r="Q3329">
        <f t="shared" si="306"/>
        <v>101</v>
      </c>
      <c r="R3329">
        <f t="shared" si="307"/>
        <v>24.55</v>
      </c>
      <c r="S3329" t="str">
        <f t="shared" si="310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308"/>
        <v>41824.75</v>
      </c>
      <c r="K3330">
        <v>1404308883</v>
      </c>
      <c r="L3330" s="9">
        <f t="shared" si="309"/>
        <v>41822.283368055556</v>
      </c>
      <c r="M3330" t="b">
        <v>0</v>
      </c>
      <c r="N3330">
        <v>9</v>
      </c>
      <c r="O3330" t="b">
        <v>1</v>
      </c>
      <c r="P3330" t="s">
        <v>8271</v>
      </c>
      <c r="Q3330">
        <f t="shared" ref="Q3330:Q3393" si="312">ROUND((E3330/D3330*100),0)</f>
        <v>146</v>
      </c>
      <c r="R3330">
        <f t="shared" ref="R3330:R3393" si="313">ROUND(E3330/N3330,2)</f>
        <v>292.77999999999997</v>
      </c>
      <c r="S3330" t="str">
        <f t="shared" si="310"/>
        <v>theater</v>
      </c>
      <c r="T3330" t="str">
        <f t="shared" si="311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314">(((I3331/60)/60)/24)+DATE(1970,1,1)+(-7/24)</f>
        <v>41847.666666666672</v>
      </c>
      <c r="K3331">
        <v>1405583108</v>
      </c>
      <c r="L3331" s="9">
        <f t="shared" ref="L3331:L3394" si="315">(((K3331/60)/60)/24)+DATE(1970,1,1)+(-7/24)</f>
        <v>41837.031342592592</v>
      </c>
      <c r="M3331" t="b">
        <v>0</v>
      </c>
      <c r="N3331">
        <v>26</v>
      </c>
      <c r="O3331" t="b">
        <v>1</v>
      </c>
      <c r="P3331" t="s">
        <v>8271</v>
      </c>
      <c r="Q3331">
        <f t="shared" si="312"/>
        <v>117</v>
      </c>
      <c r="R3331">
        <f t="shared" si="313"/>
        <v>44.92</v>
      </c>
      <c r="S3331" t="str">
        <f t="shared" ref="S3331:S3394" si="316">LEFT(P3331,SEARCH("/",P3331,1)-1)</f>
        <v>theater</v>
      </c>
      <c r="T3331" t="str">
        <f t="shared" ref="T3331:T3394" si="317">RIGHT(P3331,LEN(P3331)-SEARCH("/",P3331,1))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314"/>
        <v>42095.554027777784</v>
      </c>
      <c r="K3332">
        <v>1425331068</v>
      </c>
      <c r="L3332" s="9">
        <f t="shared" si="315"/>
        <v>42065.595694444448</v>
      </c>
      <c r="M3332" t="b">
        <v>0</v>
      </c>
      <c r="N3332">
        <v>69</v>
      </c>
      <c r="O3332" t="b">
        <v>1</v>
      </c>
      <c r="P3332" t="s">
        <v>8271</v>
      </c>
      <c r="Q3332">
        <f t="shared" si="312"/>
        <v>106</v>
      </c>
      <c r="R3332">
        <f t="shared" si="313"/>
        <v>23.1</v>
      </c>
      <c r="S3332" t="str">
        <f t="shared" si="316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314"/>
        <v>42283.406087962961</v>
      </c>
      <c r="K3333">
        <v>1441125886</v>
      </c>
      <c r="L3333" s="9">
        <f t="shared" si="315"/>
        <v>42248.406087962961</v>
      </c>
      <c r="M3333" t="b">
        <v>0</v>
      </c>
      <c r="N3333">
        <v>65</v>
      </c>
      <c r="O3333" t="b">
        <v>1</v>
      </c>
      <c r="P3333" t="s">
        <v>8271</v>
      </c>
      <c r="Q3333">
        <f t="shared" si="312"/>
        <v>105</v>
      </c>
      <c r="R3333">
        <f t="shared" si="313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314"/>
        <v>41839.56863425926</v>
      </c>
      <c r="K3334">
        <v>1403210330</v>
      </c>
      <c r="L3334" s="9">
        <f t="shared" si="315"/>
        <v>41809.56863425926</v>
      </c>
      <c r="M3334" t="b">
        <v>0</v>
      </c>
      <c r="N3334">
        <v>83</v>
      </c>
      <c r="O3334" t="b">
        <v>1</v>
      </c>
      <c r="P3334" t="s">
        <v>8271</v>
      </c>
      <c r="Q3334">
        <f t="shared" si="312"/>
        <v>100</v>
      </c>
      <c r="R3334">
        <f t="shared" si="313"/>
        <v>72.290000000000006</v>
      </c>
      <c r="S3334" t="str">
        <f t="shared" si="316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314"/>
        <v>42170.385185185187</v>
      </c>
      <c r="K3335">
        <v>1432484080</v>
      </c>
      <c r="L3335" s="9">
        <f t="shared" si="315"/>
        <v>42148.385185185187</v>
      </c>
      <c r="M3335" t="b">
        <v>0</v>
      </c>
      <c r="N3335">
        <v>111</v>
      </c>
      <c r="O3335" t="b">
        <v>1</v>
      </c>
      <c r="P3335" t="s">
        <v>8271</v>
      </c>
      <c r="Q3335">
        <f t="shared" si="312"/>
        <v>105</v>
      </c>
      <c r="R3335">
        <f t="shared" si="313"/>
        <v>32.97</v>
      </c>
      <c r="S3335" t="str">
        <f t="shared" si="316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314"/>
        <v>42215.229421296295</v>
      </c>
      <c r="K3336">
        <v>1435667422</v>
      </c>
      <c r="L3336" s="9">
        <f t="shared" si="315"/>
        <v>42185.229421296295</v>
      </c>
      <c r="M3336" t="b">
        <v>0</v>
      </c>
      <c r="N3336">
        <v>46</v>
      </c>
      <c r="O3336" t="b">
        <v>1</v>
      </c>
      <c r="P3336" t="s">
        <v>8271</v>
      </c>
      <c r="Q3336">
        <f t="shared" si="312"/>
        <v>139</v>
      </c>
      <c r="R3336">
        <f t="shared" si="313"/>
        <v>116.65</v>
      </c>
      <c r="S3336" t="str">
        <f t="shared" si="316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314"/>
        <v>41854.666666666672</v>
      </c>
      <c r="K3337">
        <v>1404749446</v>
      </c>
      <c r="L3337" s="9">
        <f t="shared" si="315"/>
        <v>41827.382476851853</v>
      </c>
      <c r="M3337" t="b">
        <v>0</v>
      </c>
      <c r="N3337">
        <v>63</v>
      </c>
      <c r="O3337" t="b">
        <v>1</v>
      </c>
      <c r="P3337" t="s">
        <v>8271</v>
      </c>
      <c r="Q3337">
        <f t="shared" si="312"/>
        <v>100</v>
      </c>
      <c r="R3337">
        <f t="shared" si="313"/>
        <v>79.62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314"/>
        <v>42465.065347222226</v>
      </c>
      <c r="K3338">
        <v>1457429646</v>
      </c>
      <c r="L3338" s="9">
        <f t="shared" si="315"/>
        <v>42437.107013888897</v>
      </c>
      <c r="M3338" t="b">
        <v>0</v>
      </c>
      <c r="N3338">
        <v>9</v>
      </c>
      <c r="O3338" t="b">
        <v>1</v>
      </c>
      <c r="P3338" t="s">
        <v>8271</v>
      </c>
      <c r="Q3338">
        <f t="shared" si="312"/>
        <v>100</v>
      </c>
      <c r="R3338">
        <f t="shared" si="313"/>
        <v>27.78</v>
      </c>
      <c r="S3338" t="str">
        <f t="shared" si="316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314"/>
        <v>41922.583333333336</v>
      </c>
      <c r="K3339">
        <v>1411109167</v>
      </c>
      <c r="L3339" s="9">
        <f t="shared" si="315"/>
        <v>41900.990358796298</v>
      </c>
      <c r="M3339" t="b">
        <v>0</v>
      </c>
      <c r="N3339">
        <v>34</v>
      </c>
      <c r="O3339" t="b">
        <v>1</v>
      </c>
      <c r="P3339" t="s">
        <v>8271</v>
      </c>
      <c r="Q3339">
        <f t="shared" si="312"/>
        <v>110</v>
      </c>
      <c r="R3339">
        <f t="shared" si="313"/>
        <v>81.03</v>
      </c>
      <c r="S3339" t="str">
        <f t="shared" si="316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314"/>
        <v>42790.283333333333</v>
      </c>
      <c r="K3340">
        <v>1486129680</v>
      </c>
      <c r="L3340" s="9">
        <f t="shared" si="315"/>
        <v>42769.283333333333</v>
      </c>
      <c r="M3340" t="b">
        <v>0</v>
      </c>
      <c r="N3340">
        <v>112</v>
      </c>
      <c r="O3340" t="b">
        <v>1</v>
      </c>
      <c r="P3340" t="s">
        <v>8271</v>
      </c>
      <c r="Q3340">
        <f t="shared" si="312"/>
        <v>102</v>
      </c>
      <c r="R3340">
        <f t="shared" si="313"/>
        <v>136.85</v>
      </c>
      <c r="S3340" t="str">
        <f t="shared" si="316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314"/>
        <v>42579.37405092593</v>
      </c>
      <c r="K3341">
        <v>1467129518</v>
      </c>
      <c r="L3341" s="9">
        <f t="shared" si="315"/>
        <v>42549.37405092593</v>
      </c>
      <c r="M3341" t="b">
        <v>0</v>
      </c>
      <c r="N3341">
        <v>47</v>
      </c>
      <c r="O3341" t="b">
        <v>1</v>
      </c>
      <c r="P3341" t="s">
        <v>8271</v>
      </c>
      <c r="Q3341">
        <f t="shared" si="312"/>
        <v>104</v>
      </c>
      <c r="R3341">
        <f t="shared" si="313"/>
        <v>177.62</v>
      </c>
      <c r="S3341" t="str">
        <f t="shared" si="316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314"/>
        <v>42710.682337962964</v>
      </c>
      <c r="K3342">
        <v>1478906554</v>
      </c>
      <c r="L3342" s="9">
        <f t="shared" si="315"/>
        <v>42685.682337962964</v>
      </c>
      <c r="M3342" t="b">
        <v>0</v>
      </c>
      <c r="N3342">
        <v>38</v>
      </c>
      <c r="O3342" t="b">
        <v>1</v>
      </c>
      <c r="P3342" t="s">
        <v>8271</v>
      </c>
      <c r="Q3342">
        <f t="shared" si="312"/>
        <v>138</v>
      </c>
      <c r="R3342">
        <f t="shared" si="313"/>
        <v>109.08</v>
      </c>
      <c r="S3342" t="str">
        <f t="shared" si="316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314"/>
        <v>42533.416666666664</v>
      </c>
      <c r="K3343">
        <v>1463771421</v>
      </c>
      <c r="L3343" s="9">
        <f t="shared" si="315"/>
        <v>42510.507187500007</v>
      </c>
      <c r="M3343" t="b">
        <v>0</v>
      </c>
      <c r="N3343">
        <v>28</v>
      </c>
      <c r="O3343" t="b">
        <v>1</v>
      </c>
      <c r="P3343" t="s">
        <v>8271</v>
      </c>
      <c r="Q3343">
        <f t="shared" si="312"/>
        <v>100</v>
      </c>
      <c r="R3343">
        <f t="shared" si="313"/>
        <v>119.64</v>
      </c>
      <c r="S3343" t="str">
        <f t="shared" si="316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314"/>
        <v>42094.915972222225</v>
      </c>
      <c r="K3344">
        <v>1425020810</v>
      </c>
      <c r="L3344" s="9">
        <f t="shared" si="315"/>
        <v>42062.004745370366</v>
      </c>
      <c r="M3344" t="b">
        <v>0</v>
      </c>
      <c r="N3344">
        <v>78</v>
      </c>
      <c r="O3344" t="b">
        <v>1</v>
      </c>
      <c r="P3344" t="s">
        <v>8271</v>
      </c>
      <c r="Q3344">
        <f t="shared" si="312"/>
        <v>102</v>
      </c>
      <c r="R3344">
        <f t="shared" si="313"/>
        <v>78.209999999999994</v>
      </c>
      <c r="S3344" t="str">
        <f t="shared" si="316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314"/>
        <v>42473.262500000004</v>
      </c>
      <c r="K3345">
        <v>1458770384</v>
      </c>
      <c r="L3345" s="9">
        <f t="shared" si="315"/>
        <v>42452.624814814822</v>
      </c>
      <c r="M3345" t="b">
        <v>0</v>
      </c>
      <c r="N3345">
        <v>23</v>
      </c>
      <c r="O3345" t="b">
        <v>1</v>
      </c>
      <c r="P3345" t="s">
        <v>8271</v>
      </c>
      <c r="Q3345">
        <f t="shared" si="312"/>
        <v>171</v>
      </c>
      <c r="R3345">
        <f t="shared" si="313"/>
        <v>52.17</v>
      </c>
      <c r="S3345" t="str">
        <f t="shared" si="316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314"/>
        <v>41880.908483796295</v>
      </c>
      <c r="K3346">
        <v>1406782093</v>
      </c>
      <c r="L3346" s="9">
        <f t="shared" si="315"/>
        <v>41850.908483796295</v>
      </c>
      <c r="M3346" t="b">
        <v>0</v>
      </c>
      <c r="N3346">
        <v>40</v>
      </c>
      <c r="O3346" t="b">
        <v>1</v>
      </c>
      <c r="P3346" t="s">
        <v>8271</v>
      </c>
      <c r="Q3346">
        <f t="shared" si="312"/>
        <v>101</v>
      </c>
      <c r="R3346">
        <f t="shared" si="313"/>
        <v>114.13</v>
      </c>
      <c r="S3346" t="str">
        <f t="shared" si="316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314"/>
        <v>42111.734027777777</v>
      </c>
      <c r="K3347">
        <v>1424226768</v>
      </c>
      <c r="L3347" s="9">
        <f t="shared" si="315"/>
        <v>42052.814444444448</v>
      </c>
      <c r="M3347" t="b">
        <v>0</v>
      </c>
      <c r="N3347">
        <v>13</v>
      </c>
      <c r="O3347" t="b">
        <v>1</v>
      </c>
      <c r="P3347" t="s">
        <v>8271</v>
      </c>
      <c r="Q3347">
        <f t="shared" si="312"/>
        <v>130</v>
      </c>
      <c r="R3347">
        <f t="shared" si="313"/>
        <v>50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314"/>
        <v>42060.732754629636</v>
      </c>
      <c r="K3348">
        <v>1424306110</v>
      </c>
      <c r="L3348" s="9">
        <f t="shared" si="315"/>
        <v>42053.732754629636</v>
      </c>
      <c r="M3348" t="b">
        <v>0</v>
      </c>
      <c r="N3348">
        <v>18</v>
      </c>
      <c r="O3348" t="b">
        <v>1</v>
      </c>
      <c r="P3348" t="s">
        <v>8271</v>
      </c>
      <c r="Q3348">
        <f t="shared" si="312"/>
        <v>110</v>
      </c>
      <c r="R3348">
        <f t="shared" si="313"/>
        <v>91.67</v>
      </c>
      <c r="S3348" t="str">
        <f t="shared" si="316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314"/>
        <v>42498.583333333336</v>
      </c>
      <c r="K3349">
        <v>1461503654</v>
      </c>
      <c r="L3349" s="9">
        <f t="shared" si="315"/>
        <v>42484.259884259263</v>
      </c>
      <c r="M3349" t="b">
        <v>0</v>
      </c>
      <c r="N3349">
        <v>22</v>
      </c>
      <c r="O3349" t="b">
        <v>1</v>
      </c>
      <c r="P3349" t="s">
        <v>8271</v>
      </c>
      <c r="Q3349">
        <f t="shared" si="312"/>
        <v>119</v>
      </c>
      <c r="R3349">
        <f t="shared" si="313"/>
        <v>108.59</v>
      </c>
      <c r="S3349" t="str">
        <f t="shared" si="316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314"/>
        <v>42489.874305555561</v>
      </c>
      <c r="K3350">
        <v>1459949080</v>
      </c>
      <c r="L3350" s="9">
        <f t="shared" si="315"/>
        <v>42466.267129629632</v>
      </c>
      <c r="M3350" t="b">
        <v>0</v>
      </c>
      <c r="N3350">
        <v>79</v>
      </c>
      <c r="O3350" t="b">
        <v>1</v>
      </c>
      <c r="P3350" t="s">
        <v>8271</v>
      </c>
      <c r="Q3350">
        <f t="shared" si="312"/>
        <v>100</v>
      </c>
      <c r="R3350">
        <f t="shared" si="313"/>
        <v>69.819999999999993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314"/>
        <v>42534.416666666664</v>
      </c>
      <c r="K3351">
        <v>1463971172</v>
      </c>
      <c r="L3351" s="9">
        <f t="shared" si="315"/>
        <v>42512.819120370368</v>
      </c>
      <c r="M3351" t="b">
        <v>0</v>
      </c>
      <c r="N3351">
        <v>14</v>
      </c>
      <c r="O3351" t="b">
        <v>1</v>
      </c>
      <c r="P3351" t="s">
        <v>8271</v>
      </c>
      <c r="Q3351">
        <f t="shared" si="312"/>
        <v>153</v>
      </c>
      <c r="R3351">
        <f t="shared" si="313"/>
        <v>109.57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314"/>
        <v>42337.666666666664</v>
      </c>
      <c r="K3352">
        <v>1445791811</v>
      </c>
      <c r="L3352" s="9">
        <f t="shared" si="315"/>
        <v>42302.409849537034</v>
      </c>
      <c r="M3352" t="b">
        <v>0</v>
      </c>
      <c r="N3352">
        <v>51</v>
      </c>
      <c r="O3352" t="b">
        <v>1</v>
      </c>
      <c r="P3352" t="s">
        <v>8271</v>
      </c>
      <c r="Q3352">
        <f t="shared" si="312"/>
        <v>104</v>
      </c>
      <c r="R3352">
        <f t="shared" si="313"/>
        <v>71.67</v>
      </c>
      <c r="S3352" t="str">
        <f t="shared" si="316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314"/>
        <v>41843.166666666672</v>
      </c>
      <c r="K3353">
        <v>1402910965</v>
      </c>
      <c r="L3353" s="9">
        <f t="shared" si="315"/>
        <v>41806.103761574079</v>
      </c>
      <c r="M3353" t="b">
        <v>0</v>
      </c>
      <c r="N3353">
        <v>54</v>
      </c>
      <c r="O3353" t="b">
        <v>1</v>
      </c>
      <c r="P3353" t="s">
        <v>8271</v>
      </c>
      <c r="Q3353">
        <f t="shared" si="312"/>
        <v>101</v>
      </c>
      <c r="R3353">
        <f t="shared" si="313"/>
        <v>93.61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314"/>
        <v>42552.666666666664</v>
      </c>
      <c r="K3354">
        <v>1462492178</v>
      </c>
      <c r="L3354" s="9">
        <f t="shared" si="315"/>
        <v>42495.701134259267</v>
      </c>
      <c r="M3354" t="b">
        <v>0</v>
      </c>
      <c r="N3354">
        <v>70</v>
      </c>
      <c r="O3354" t="b">
        <v>1</v>
      </c>
      <c r="P3354" t="s">
        <v>8271</v>
      </c>
      <c r="Q3354">
        <f t="shared" si="312"/>
        <v>108</v>
      </c>
      <c r="R3354">
        <f t="shared" si="313"/>
        <v>76.8</v>
      </c>
      <c r="S3354" t="str">
        <f t="shared" si="316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314"/>
        <v>42492.666666666664</v>
      </c>
      <c r="K3355">
        <v>1461061350</v>
      </c>
      <c r="L3355" s="9">
        <f t="shared" si="315"/>
        <v>42479.140625000007</v>
      </c>
      <c r="M3355" t="b">
        <v>0</v>
      </c>
      <c r="N3355">
        <v>44</v>
      </c>
      <c r="O3355" t="b">
        <v>1</v>
      </c>
      <c r="P3355" t="s">
        <v>8271</v>
      </c>
      <c r="Q3355">
        <f t="shared" si="312"/>
        <v>315</v>
      </c>
      <c r="R3355">
        <f t="shared" si="313"/>
        <v>35.799999999999997</v>
      </c>
      <c r="S3355" t="str">
        <f t="shared" si="316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314"/>
        <v>42305.875694444447</v>
      </c>
      <c r="K3356">
        <v>1443029206</v>
      </c>
      <c r="L3356" s="9">
        <f t="shared" si="315"/>
        <v>42270.435254629636</v>
      </c>
      <c r="M3356" t="b">
        <v>0</v>
      </c>
      <c r="N3356">
        <v>55</v>
      </c>
      <c r="O3356" t="b">
        <v>1</v>
      </c>
      <c r="P3356" t="s">
        <v>8271</v>
      </c>
      <c r="Q3356">
        <f t="shared" si="312"/>
        <v>102</v>
      </c>
      <c r="R3356">
        <f t="shared" si="313"/>
        <v>55.6</v>
      </c>
      <c r="S3356" t="str">
        <f t="shared" si="316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314"/>
        <v>42500.178472222229</v>
      </c>
      <c r="K3357">
        <v>1461941527</v>
      </c>
      <c r="L3357" s="9">
        <f t="shared" si="315"/>
        <v>42489.3278587963</v>
      </c>
      <c r="M3357" t="b">
        <v>0</v>
      </c>
      <c r="N3357">
        <v>15</v>
      </c>
      <c r="O3357" t="b">
        <v>1</v>
      </c>
      <c r="P3357" t="s">
        <v>8271</v>
      </c>
      <c r="Q3357">
        <f t="shared" si="312"/>
        <v>126</v>
      </c>
      <c r="R3357">
        <f t="shared" si="313"/>
        <v>147.33000000000001</v>
      </c>
      <c r="S3357" t="str">
        <f t="shared" si="316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314"/>
        <v>42566.523981481485</v>
      </c>
      <c r="K3358">
        <v>1466019272</v>
      </c>
      <c r="L3358" s="9">
        <f t="shared" si="315"/>
        <v>42536.523981481485</v>
      </c>
      <c r="M3358" t="b">
        <v>0</v>
      </c>
      <c r="N3358">
        <v>27</v>
      </c>
      <c r="O3358" t="b">
        <v>1</v>
      </c>
      <c r="P3358" t="s">
        <v>8271</v>
      </c>
      <c r="Q3358">
        <f t="shared" si="312"/>
        <v>101</v>
      </c>
      <c r="R3358">
        <f t="shared" si="313"/>
        <v>56.33</v>
      </c>
      <c r="S3358" t="str">
        <f t="shared" si="316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314"/>
        <v>41852.126273148147</v>
      </c>
      <c r="K3359">
        <v>1404295310</v>
      </c>
      <c r="L3359" s="9">
        <f t="shared" si="315"/>
        <v>41822.126273148147</v>
      </c>
      <c r="M3359" t="b">
        <v>0</v>
      </c>
      <c r="N3359">
        <v>21</v>
      </c>
      <c r="O3359" t="b">
        <v>1</v>
      </c>
      <c r="P3359" t="s">
        <v>8271</v>
      </c>
      <c r="Q3359">
        <f t="shared" si="312"/>
        <v>101</v>
      </c>
      <c r="R3359">
        <f t="shared" si="313"/>
        <v>96.19</v>
      </c>
      <c r="S3359" t="str">
        <f t="shared" si="316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314"/>
        <v>41962.061099537044</v>
      </c>
      <c r="K3360">
        <v>1413790079</v>
      </c>
      <c r="L3360" s="9">
        <f t="shared" si="315"/>
        <v>41932.019432870373</v>
      </c>
      <c r="M3360" t="b">
        <v>0</v>
      </c>
      <c r="N3360">
        <v>162</v>
      </c>
      <c r="O3360" t="b">
        <v>1</v>
      </c>
      <c r="P3360" t="s">
        <v>8271</v>
      </c>
      <c r="Q3360">
        <f t="shared" si="312"/>
        <v>103</v>
      </c>
      <c r="R3360">
        <f t="shared" si="313"/>
        <v>63.57</v>
      </c>
      <c r="S3360" t="str">
        <f t="shared" si="316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314"/>
        <v>42790.765439814822</v>
      </c>
      <c r="K3361">
        <v>1484097734</v>
      </c>
      <c r="L3361" s="9">
        <f t="shared" si="315"/>
        <v>42745.765439814822</v>
      </c>
      <c r="M3361" t="b">
        <v>0</v>
      </c>
      <c r="N3361">
        <v>23</v>
      </c>
      <c r="O3361" t="b">
        <v>1</v>
      </c>
      <c r="P3361" t="s">
        <v>8271</v>
      </c>
      <c r="Q3361">
        <f t="shared" si="312"/>
        <v>106</v>
      </c>
      <c r="R3361">
        <f t="shared" si="313"/>
        <v>184.78</v>
      </c>
      <c r="S3361" t="str">
        <f t="shared" si="316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314"/>
        <v>42718.374305555561</v>
      </c>
      <c r="K3362">
        <v>1479866343</v>
      </c>
      <c r="L3362" s="9">
        <f t="shared" si="315"/>
        <v>42696.791006944448</v>
      </c>
      <c r="M3362" t="b">
        <v>0</v>
      </c>
      <c r="N3362">
        <v>72</v>
      </c>
      <c r="O3362" t="b">
        <v>1</v>
      </c>
      <c r="P3362" t="s">
        <v>8271</v>
      </c>
      <c r="Q3362">
        <f t="shared" si="312"/>
        <v>101</v>
      </c>
      <c r="R3362">
        <f t="shared" si="313"/>
        <v>126.72</v>
      </c>
      <c r="S3362" t="str">
        <f t="shared" si="316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314"/>
        <v>41883.374305555561</v>
      </c>
      <c r="K3363">
        <v>1408062990</v>
      </c>
      <c r="L3363" s="9">
        <f t="shared" si="315"/>
        <v>41865.733680555561</v>
      </c>
      <c r="M3363" t="b">
        <v>0</v>
      </c>
      <c r="N3363">
        <v>68</v>
      </c>
      <c r="O3363" t="b">
        <v>1</v>
      </c>
      <c r="P3363" t="s">
        <v>8271</v>
      </c>
      <c r="Q3363">
        <f t="shared" si="312"/>
        <v>113</v>
      </c>
      <c r="R3363">
        <f t="shared" si="313"/>
        <v>83.43</v>
      </c>
      <c r="S3363" t="str">
        <f t="shared" si="316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314"/>
        <v>42069.913194444445</v>
      </c>
      <c r="K3364">
        <v>1424484717</v>
      </c>
      <c r="L3364" s="9">
        <f t="shared" si="315"/>
        <v>42055.79996527778</v>
      </c>
      <c r="M3364" t="b">
        <v>0</v>
      </c>
      <c r="N3364">
        <v>20</v>
      </c>
      <c r="O3364" t="b">
        <v>1</v>
      </c>
      <c r="P3364" t="s">
        <v>8271</v>
      </c>
      <c r="Q3364">
        <f t="shared" si="312"/>
        <v>218</v>
      </c>
      <c r="R3364">
        <f t="shared" si="313"/>
        <v>54.5</v>
      </c>
      <c r="S3364" t="str">
        <f t="shared" si="316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314"/>
        <v>41870.375</v>
      </c>
      <c r="K3365">
        <v>1406831445</v>
      </c>
      <c r="L3365" s="9">
        <f t="shared" si="315"/>
        <v>41851.479687500003</v>
      </c>
      <c r="M3365" t="b">
        <v>0</v>
      </c>
      <c r="N3365">
        <v>26</v>
      </c>
      <c r="O3365" t="b">
        <v>1</v>
      </c>
      <c r="P3365" t="s">
        <v>8271</v>
      </c>
      <c r="Q3365">
        <f t="shared" si="312"/>
        <v>101</v>
      </c>
      <c r="R3365">
        <f t="shared" si="313"/>
        <v>302.31</v>
      </c>
      <c r="S3365" t="str">
        <f t="shared" si="316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314"/>
        <v>42444.583333333336</v>
      </c>
      <c r="K3366">
        <v>1456183649</v>
      </c>
      <c r="L3366" s="9">
        <f t="shared" si="315"/>
        <v>42422.685752314814</v>
      </c>
      <c r="M3366" t="b">
        <v>0</v>
      </c>
      <c r="N3366">
        <v>72</v>
      </c>
      <c r="O3366" t="b">
        <v>1</v>
      </c>
      <c r="P3366" t="s">
        <v>8271</v>
      </c>
      <c r="Q3366">
        <f t="shared" si="312"/>
        <v>106</v>
      </c>
      <c r="R3366">
        <f t="shared" si="313"/>
        <v>44.14</v>
      </c>
      <c r="S3366" t="str">
        <f t="shared" si="316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314"/>
        <v>42350.810092592597</v>
      </c>
      <c r="K3367">
        <v>1447381592</v>
      </c>
      <c r="L3367" s="9">
        <f t="shared" si="315"/>
        <v>42320.810092592597</v>
      </c>
      <c r="M3367" t="b">
        <v>0</v>
      </c>
      <c r="N3367">
        <v>3</v>
      </c>
      <c r="O3367" t="b">
        <v>1</v>
      </c>
      <c r="P3367" t="s">
        <v>8271</v>
      </c>
      <c r="Q3367">
        <f t="shared" si="312"/>
        <v>104</v>
      </c>
      <c r="R3367">
        <f t="shared" si="313"/>
        <v>866.67</v>
      </c>
      <c r="S3367" t="str">
        <f t="shared" si="316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314"/>
        <v>42136.775891203702</v>
      </c>
      <c r="K3368">
        <v>1428889037</v>
      </c>
      <c r="L3368" s="9">
        <f t="shared" si="315"/>
        <v>42106.775891203702</v>
      </c>
      <c r="M3368" t="b">
        <v>0</v>
      </c>
      <c r="N3368">
        <v>18</v>
      </c>
      <c r="O3368" t="b">
        <v>1</v>
      </c>
      <c r="P3368" t="s">
        <v>8271</v>
      </c>
      <c r="Q3368">
        <f t="shared" si="312"/>
        <v>221</v>
      </c>
      <c r="R3368">
        <f t="shared" si="313"/>
        <v>61.39</v>
      </c>
      <c r="S3368" t="str">
        <f t="shared" si="316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314"/>
        <v>42217.642291666671</v>
      </c>
      <c r="K3369">
        <v>1436307894</v>
      </c>
      <c r="L3369" s="9">
        <f t="shared" si="315"/>
        <v>42192.642291666671</v>
      </c>
      <c r="M3369" t="b">
        <v>0</v>
      </c>
      <c r="N3369">
        <v>30</v>
      </c>
      <c r="O3369" t="b">
        <v>1</v>
      </c>
      <c r="P3369" t="s">
        <v>8271</v>
      </c>
      <c r="Q3369">
        <f t="shared" si="312"/>
        <v>119</v>
      </c>
      <c r="R3369">
        <f t="shared" si="313"/>
        <v>29.67</v>
      </c>
      <c r="S3369" t="str">
        <f t="shared" si="316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314"/>
        <v>42004.916666666664</v>
      </c>
      <c r="K3370">
        <v>1416977259</v>
      </c>
      <c r="L3370" s="9">
        <f t="shared" si="315"/>
        <v>41968.908090277779</v>
      </c>
      <c r="M3370" t="b">
        <v>0</v>
      </c>
      <c r="N3370">
        <v>23</v>
      </c>
      <c r="O3370" t="b">
        <v>1</v>
      </c>
      <c r="P3370" t="s">
        <v>8271</v>
      </c>
      <c r="Q3370">
        <f t="shared" si="312"/>
        <v>105</v>
      </c>
      <c r="R3370">
        <f t="shared" si="313"/>
        <v>45.48</v>
      </c>
      <c r="S3370" t="str">
        <f t="shared" si="316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314"/>
        <v>42749.749768518523</v>
      </c>
      <c r="K3371">
        <v>1479257980</v>
      </c>
      <c r="L3371" s="9">
        <f t="shared" si="315"/>
        <v>42689.749768518523</v>
      </c>
      <c r="M3371" t="b">
        <v>0</v>
      </c>
      <c r="N3371">
        <v>54</v>
      </c>
      <c r="O3371" t="b">
        <v>1</v>
      </c>
      <c r="P3371" t="s">
        <v>8271</v>
      </c>
      <c r="Q3371">
        <f t="shared" si="312"/>
        <v>104</v>
      </c>
      <c r="R3371">
        <f t="shared" si="313"/>
        <v>96.2</v>
      </c>
      <c r="S3371" t="str">
        <f t="shared" si="316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314"/>
        <v>42721.041666666664</v>
      </c>
      <c r="K3372">
        <v>1479283285</v>
      </c>
      <c r="L3372" s="9">
        <f t="shared" si="315"/>
        <v>42690.042650462965</v>
      </c>
      <c r="M3372" t="b">
        <v>0</v>
      </c>
      <c r="N3372">
        <v>26</v>
      </c>
      <c r="O3372" t="b">
        <v>1</v>
      </c>
      <c r="P3372" t="s">
        <v>8271</v>
      </c>
      <c r="Q3372">
        <f t="shared" si="312"/>
        <v>118</v>
      </c>
      <c r="R3372">
        <f t="shared" si="313"/>
        <v>67.92</v>
      </c>
      <c r="S3372" t="str">
        <f t="shared" si="316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314"/>
        <v>42340.582928240743</v>
      </c>
      <c r="K3373">
        <v>1446670765</v>
      </c>
      <c r="L3373" s="9">
        <f t="shared" si="315"/>
        <v>42312.582928240743</v>
      </c>
      <c r="M3373" t="b">
        <v>0</v>
      </c>
      <c r="N3373">
        <v>9</v>
      </c>
      <c r="O3373" t="b">
        <v>1</v>
      </c>
      <c r="P3373" t="s">
        <v>8271</v>
      </c>
      <c r="Q3373">
        <f t="shared" si="312"/>
        <v>139</v>
      </c>
      <c r="R3373">
        <f t="shared" si="313"/>
        <v>30.78</v>
      </c>
      <c r="S3373" t="str">
        <f t="shared" si="316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314"/>
        <v>41875.915972222225</v>
      </c>
      <c r="K3374">
        <v>1407157756</v>
      </c>
      <c r="L3374" s="9">
        <f t="shared" si="315"/>
        <v>41855.256435185183</v>
      </c>
      <c r="M3374" t="b">
        <v>0</v>
      </c>
      <c r="N3374">
        <v>27</v>
      </c>
      <c r="O3374" t="b">
        <v>1</v>
      </c>
      <c r="P3374" t="s">
        <v>8271</v>
      </c>
      <c r="Q3374">
        <f t="shared" si="312"/>
        <v>104</v>
      </c>
      <c r="R3374">
        <f t="shared" si="313"/>
        <v>38.33</v>
      </c>
      <c r="S3374" t="str">
        <f t="shared" si="316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314"/>
        <v>42203.375000000007</v>
      </c>
      <c r="K3375">
        <v>1435177840</v>
      </c>
      <c r="L3375" s="9">
        <f t="shared" si="315"/>
        <v>42179.562962962962</v>
      </c>
      <c r="M3375" t="b">
        <v>0</v>
      </c>
      <c r="N3375">
        <v>30</v>
      </c>
      <c r="O3375" t="b">
        <v>1</v>
      </c>
      <c r="P3375" t="s">
        <v>8271</v>
      </c>
      <c r="Q3375">
        <f t="shared" si="312"/>
        <v>100</v>
      </c>
      <c r="R3375">
        <f t="shared" si="313"/>
        <v>66.83</v>
      </c>
      <c r="S3375" t="str">
        <f t="shared" si="316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314"/>
        <v>42305.440000000002</v>
      </c>
      <c r="K3376">
        <v>1443461616</v>
      </c>
      <c r="L3376" s="9">
        <f t="shared" si="315"/>
        <v>42275.44</v>
      </c>
      <c r="M3376" t="b">
        <v>0</v>
      </c>
      <c r="N3376">
        <v>52</v>
      </c>
      <c r="O3376" t="b">
        <v>1</v>
      </c>
      <c r="P3376" t="s">
        <v>8271</v>
      </c>
      <c r="Q3376">
        <f t="shared" si="312"/>
        <v>107</v>
      </c>
      <c r="R3376">
        <f t="shared" si="313"/>
        <v>71.73</v>
      </c>
      <c r="S3376" t="str">
        <f t="shared" si="316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314"/>
        <v>41777.319131944445</v>
      </c>
      <c r="K3377">
        <v>1399387173</v>
      </c>
      <c r="L3377" s="9">
        <f t="shared" si="315"/>
        <v>41765.319131944445</v>
      </c>
      <c r="M3377" t="b">
        <v>0</v>
      </c>
      <c r="N3377">
        <v>17</v>
      </c>
      <c r="O3377" t="b">
        <v>1</v>
      </c>
      <c r="P3377" t="s">
        <v>8271</v>
      </c>
      <c r="Q3377">
        <f t="shared" si="312"/>
        <v>100</v>
      </c>
      <c r="R3377">
        <f t="shared" si="313"/>
        <v>176.47</v>
      </c>
      <c r="S3377" t="str">
        <f t="shared" si="316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314"/>
        <v>42119.367986111109</v>
      </c>
      <c r="K3378">
        <v>1424796594</v>
      </c>
      <c r="L3378" s="9">
        <f t="shared" si="315"/>
        <v>42059.40965277778</v>
      </c>
      <c r="M3378" t="b">
        <v>0</v>
      </c>
      <c r="N3378">
        <v>19</v>
      </c>
      <c r="O3378" t="b">
        <v>1</v>
      </c>
      <c r="P3378" t="s">
        <v>8271</v>
      </c>
      <c r="Q3378">
        <f t="shared" si="312"/>
        <v>100</v>
      </c>
      <c r="R3378">
        <f t="shared" si="313"/>
        <v>421.11</v>
      </c>
      <c r="S3378" t="str">
        <f t="shared" si="316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314"/>
        <v>42083.413888888892</v>
      </c>
      <c r="K3379">
        <v>1424280899</v>
      </c>
      <c r="L3379" s="9">
        <f t="shared" si="315"/>
        <v>42053.440960648157</v>
      </c>
      <c r="M3379" t="b">
        <v>0</v>
      </c>
      <c r="N3379">
        <v>77</v>
      </c>
      <c r="O3379" t="b">
        <v>1</v>
      </c>
      <c r="P3379" t="s">
        <v>8271</v>
      </c>
      <c r="Q3379">
        <f t="shared" si="312"/>
        <v>101</v>
      </c>
      <c r="R3379">
        <f t="shared" si="313"/>
        <v>104.99</v>
      </c>
      <c r="S3379" t="str">
        <f t="shared" si="316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314"/>
        <v>41882.255555555559</v>
      </c>
      <c r="K3380">
        <v>1407400306</v>
      </c>
      <c r="L3380" s="9">
        <f t="shared" si="315"/>
        <v>41858.063726851855</v>
      </c>
      <c r="M3380" t="b">
        <v>0</v>
      </c>
      <c r="N3380">
        <v>21</v>
      </c>
      <c r="O3380" t="b">
        <v>1</v>
      </c>
      <c r="P3380" t="s">
        <v>8271</v>
      </c>
      <c r="Q3380">
        <f t="shared" si="312"/>
        <v>108</v>
      </c>
      <c r="R3380">
        <f t="shared" si="313"/>
        <v>28.19</v>
      </c>
      <c r="S3380" t="str">
        <f t="shared" si="316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314"/>
        <v>42242.666666666664</v>
      </c>
      <c r="K3381">
        <v>1439122800</v>
      </c>
      <c r="L3381" s="9">
        <f t="shared" si="315"/>
        <v>42225.222222222226</v>
      </c>
      <c r="M3381" t="b">
        <v>0</v>
      </c>
      <c r="N3381">
        <v>38</v>
      </c>
      <c r="O3381" t="b">
        <v>1</v>
      </c>
      <c r="P3381" t="s">
        <v>8271</v>
      </c>
      <c r="Q3381">
        <f t="shared" si="312"/>
        <v>104</v>
      </c>
      <c r="R3381">
        <f t="shared" si="313"/>
        <v>54.55</v>
      </c>
      <c r="S3381" t="str">
        <f t="shared" si="316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314"/>
        <v>41972.70344907407</v>
      </c>
      <c r="K3382">
        <v>1414277578</v>
      </c>
      <c r="L3382" s="9">
        <f t="shared" si="315"/>
        <v>41937.661782407406</v>
      </c>
      <c r="M3382" t="b">
        <v>0</v>
      </c>
      <c r="N3382">
        <v>28</v>
      </c>
      <c r="O3382" t="b">
        <v>1</v>
      </c>
      <c r="P3382" t="s">
        <v>8271</v>
      </c>
      <c r="Q3382">
        <f t="shared" si="312"/>
        <v>104</v>
      </c>
      <c r="R3382">
        <f t="shared" si="313"/>
        <v>111.89</v>
      </c>
      <c r="S3382" t="str">
        <f t="shared" si="316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314"/>
        <v>42073.851655092592</v>
      </c>
      <c r="K3383">
        <v>1423455983</v>
      </c>
      <c r="L3383" s="9">
        <f t="shared" si="315"/>
        <v>42043.893321759264</v>
      </c>
      <c r="M3383" t="b">
        <v>0</v>
      </c>
      <c r="N3383">
        <v>48</v>
      </c>
      <c r="O3383" t="b">
        <v>1</v>
      </c>
      <c r="P3383" t="s">
        <v>8271</v>
      </c>
      <c r="Q3383">
        <f t="shared" si="312"/>
        <v>102</v>
      </c>
      <c r="R3383">
        <f t="shared" si="313"/>
        <v>85.21</v>
      </c>
      <c r="S3383" t="str">
        <f t="shared" si="316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314"/>
        <v>42583.665972222225</v>
      </c>
      <c r="K3384">
        <v>1467973256</v>
      </c>
      <c r="L3384" s="9">
        <f t="shared" si="315"/>
        <v>42559.139537037037</v>
      </c>
      <c r="M3384" t="b">
        <v>0</v>
      </c>
      <c r="N3384">
        <v>46</v>
      </c>
      <c r="O3384" t="b">
        <v>1</v>
      </c>
      <c r="P3384" t="s">
        <v>8271</v>
      </c>
      <c r="Q3384">
        <f t="shared" si="312"/>
        <v>101</v>
      </c>
      <c r="R3384">
        <f t="shared" si="313"/>
        <v>76.650000000000006</v>
      </c>
      <c r="S3384" t="str">
        <f t="shared" si="316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314"/>
        <v>42544.490972222229</v>
      </c>
      <c r="K3385">
        <v>1464979620</v>
      </c>
      <c r="L3385" s="9">
        <f t="shared" si="315"/>
        <v>42524.490972222229</v>
      </c>
      <c r="M3385" t="b">
        <v>0</v>
      </c>
      <c r="N3385">
        <v>30</v>
      </c>
      <c r="O3385" t="b">
        <v>1</v>
      </c>
      <c r="P3385" t="s">
        <v>8271</v>
      </c>
      <c r="Q3385">
        <f t="shared" si="312"/>
        <v>112</v>
      </c>
      <c r="R3385">
        <f t="shared" si="313"/>
        <v>65.17</v>
      </c>
      <c r="S3385" t="str">
        <f t="shared" si="316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314"/>
        <v>42328.833333333336</v>
      </c>
      <c r="K3386">
        <v>1444874768</v>
      </c>
      <c r="L3386" s="9">
        <f t="shared" si="315"/>
        <v>42291.79592592593</v>
      </c>
      <c r="M3386" t="b">
        <v>0</v>
      </c>
      <c r="N3386">
        <v>64</v>
      </c>
      <c r="O3386" t="b">
        <v>1</v>
      </c>
      <c r="P3386" t="s">
        <v>8271</v>
      </c>
      <c r="Q3386">
        <f t="shared" si="312"/>
        <v>100</v>
      </c>
      <c r="R3386">
        <f t="shared" si="313"/>
        <v>93.76</v>
      </c>
      <c r="S3386" t="str">
        <f t="shared" si="316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314"/>
        <v>41983.575833333336</v>
      </c>
      <c r="K3387">
        <v>1415652552</v>
      </c>
      <c r="L3387" s="9">
        <f t="shared" si="315"/>
        <v>41953.575833333336</v>
      </c>
      <c r="M3387" t="b">
        <v>0</v>
      </c>
      <c r="N3387">
        <v>15</v>
      </c>
      <c r="O3387" t="b">
        <v>1</v>
      </c>
      <c r="P3387" t="s">
        <v>8271</v>
      </c>
      <c r="Q3387">
        <f t="shared" si="312"/>
        <v>100</v>
      </c>
      <c r="R3387">
        <f t="shared" si="313"/>
        <v>133.33000000000001</v>
      </c>
      <c r="S3387" t="str">
        <f t="shared" si="316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314"/>
        <v>41976.353078703709</v>
      </c>
      <c r="K3388">
        <v>1415028506</v>
      </c>
      <c r="L3388" s="9">
        <f t="shared" si="315"/>
        <v>41946.353078703709</v>
      </c>
      <c r="M3388" t="b">
        <v>0</v>
      </c>
      <c r="N3388">
        <v>41</v>
      </c>
      <c r="O3388" t="b">
        <v>1</v>
      </c>
      <c r="P3388" t="s">
        <v>8271</v>
      </c>
      <c r="Q3388">
        <f t="shared" si="312"/>
        <v>105</v>
      </c>
      <c r="R3388">
        <f t="shared" si="313"/>
        <v>51.22</v>
      </c>
      <c r="S3388" t="str">
        <f t="shared" si="316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314"/>
        <v>41987.470925925933</v>
      </c>
      <c r="K3389">
        <v>1415125088</v>
      </c>
      <c r="L3389" s="9">
        <f t="shared" si="315"/>
        <v>41947.470925925925</v>
      </c>
      <c r="M3389" t="b">
        <v>0</v>
      </c>
      <c r="N3389">
        <v>35</v>
      </c>
      <c r="O3389" t="b">
        <v>1</v>
      </c>
      <c r="P3389" t="s">
        <v>8271</v>
      </c>
      <c r="Q3389">
        <f t="shared" si="312"/>
        <v>117</v>
      </c>
      <c r="R3389">
        <f t="shared" si="313"/>
        <v>100.17</v>
      </c>
      <c r="S3389" t="str">
        <f t="shared" si="316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314"/>
        <v>42173.169456018521</v>
      </c>
      <c r="K3390">
        <v>1432033441</v>
      </c>
      <c r="L3390" s="9">
        <f t="shared" si="315"/>
        <v>42143.169456018521</v>
      </c>
      <c r="M3390" t="b">
        <v>0</v>
      </c>
      <c r="N3390">
        <v>45</v>
      </c>
      <c r="O3390" t="b">
        <v>1</v>
      </c>
      <c r="P3390" t="s">
        <v>8271</v>
      </c>
      <c r="Q3390">
        <f t="shared" si="312"/>
        <v>104</v>
      </c>
      <c r="R3390">
        <f t="shared" si="313"/>
        <v>34.6</v>
      </c>
      <c r="S3390" t="str">
        <f t="shared" si="316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314"/>
        <v>42524.271782407413</v>
      </c>
      <c r="K3391">
        <v>1462368682</v>
      </c>
      <c r="L3391" s="9">
        <f t="shared" si="315"/>
        <v>42494.271782407413</v>
      </c>
      <c r="M3391" t="b">
        <v>0</v>
      </c>
      <c r="N3391">
        <v>62</v>
      </c>
      <c r="O3391" t="b">
        <v>1</v>
      </c>
      <c r="P3391" t="s">
        <v>8271</v>
      </c>
      <c r="Q3391">
        <f t="shared" si="312"/>
        <v>115</v>
      </c>
      <c r="R3391">
        <f t="shared" si="313"/>
        <v>184.68</v>
      </c>
      <c r="S3391" t="str">
        <f t="shared" si="316"/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314"/>
        <v>41830.483159722222</v>
      </c>
      <c r="K3392">
        <v>1403721345</v>
      </c>
      <c r="L3392" s="9">
        <f t="shared" si="315"/>
        <v>41815.483159722222</v>
      </c>
      <c r="M3392" t="b">
        <v>0</v>
      </c>
      <c r="N3392">
        <v>22</v>
      </c>
      <c r="O3392" t="b">
        <v>1</v>
      </c>
      <c r="P3392" t="s">
        <v>8271</v>
      </c>
      <c r="Q3392">
        <f t="shared" si="312"/>
        <v>102</v>
      </c>
      <c r="R3392">
        <f t="shared" si="313"/>
        <v>69.819999999999993</v>
      </c>
      <c r="S3392" t="str">
        <f t="shared" si="316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314"/>
        <v>41859.64444444445</v>
      </c>
      <c r="K3393">
        <v>1404997548</v>
      </c>
      <c r="L3393" s="9">
        <f t="shared" si="315"/>
        <v>41830.254027777781</v>
      </c>
      <c r="M3393" t="b">
        <v>0</v>
      </c>
      <c r="N3393">
        <v>18</v>
      </c>
      <c r="O3393" t="b">
        <v>1</v>
      </c>
      <c r="P3393" t="s">
        <v>8271</v>
      </c>
      <c r="Q3393">
        <f t="shared" si="312"/>
        <v>223</v>
      </c>
      <c r="R3393">
        <f t="shared" si="313"/>
        <v>61.94</v>
      </c>
      <c r="S3393" t="str">
        <f t="shared" si="316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314"/>
        <v>42496.553877314822</v>
      </c>
      <c r="K3394">
        <v>1458245855</v>
      </c>
      <c r="L3394" s="9">
        <f t="shared" si="315"/>
        <v>42446.553877314822</v>
      </c>
      <c r="M3394" t="b">
        <v>0</v>
      </c>
      <c r="N3394">
        <v>12</v>
      </c>
      <c r="O3394" t="b">
        <v>1</v>
      </c>
      <c r="P3394" t="s">
        <v>8271</v>
      </c>
      <c r="Q3394">
        <f t="shared" ref="Q3394:Q3457" si="318">ROUND((E3394/D3394*100),0)</f>
        <v>100</v>
      </c>
      <c r="R3394">
        <f t="shared" ref="R3394:R3457" si="319">ROUND(E3394/N3394,2)</f>
        <v>41.67</v>
      </c>
      <c r="S3394" t="str">
        <f t="shared" si="316"/>
        <v>theater</v>
      </c>
      <c r="T3394" t="str">
        <f t="shared" si="317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320">(((I3395/60)/60)/24)+DATE(1970,1,1)+(-7/24)</f>
        <v>41948.740277777782</v>
      </c>
      <c r="K3395">
        <v>1413065230</v>
      </c>
      <c r="L3395" s="9">
        <f t="shared" ref="L3395:L3458" si="321">(((K3395/60)/60)/24)+DATE(1970,1,1)+(-7/24)</f>
        <v>41923.629976851858</v>
      </c>
      <c r="M3395" t="b">
        <v>0</v>
      </c>
      <c r="N3395">
        <v>44</v>
      </c>
      <c r="O3395" t="b">
        <v>1</v>
      </c>
      <c r="P3395" t="s">
        <v>8271</v>
      </c>
      <c r="Q3395">
        <f t="shared" si="318"/>
        <v>106</v>
      </c>
      <c r="R3395">
        <f t="shared" si="319"/>
        <v>36.07</v>
      </c>
      <c r="S3395" t="str">
        <f t="shared" ref="S3395:S3458" si="322">LEFT(P3395,SEARCH("/",P3395,1)-1)</f>
        <v>theater</v>
      </c>
      <c r="T3395" t="str">
        <f t="shared" ref="T3395:T3458" si="323">RIGHT(P3395,LEN(P3395)-SEARCH("/",P3395,1))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320"/>
        <v>41847.303761574076</v>
      </c>
      <c r="K3396">
        <v>1403878645</v>
      </c>
      <c r="L3396" s="9">
        <f t="shared" si="321"/>
        <v>41817.303761574076</v>
      </c>
      <c r="M3396" t="b">
        <v>0</v>
      </c>
      <c r="N3396">
        <v>27</v>
      </c>
      <c r="O3396" t="b">
        <v>1</v>
      </c>
      <c r="P3396" t="s">
        <v>8271</v>
      </c>
      <c r="Q3396">
        <f t="shared" si="318"/>
        <v>142</v>
      </c>
      <c r="R3396">
        <f t="shared" si="319"/>
        <v>29</v>
      </c>
      <c r="S3396" t="str">
        <f t="shared" si="322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320"/>
        <v>42154.465277777781</v>
      </c>
      <c r="K3397">
        <v>1431795944</v>
      </c>
      <c r="L3397" s="9">
        <f t="shared" si="321"/>
        <v>42140.420648148152</v>
      </c>
      <c r="M3397" t="b">
        <v>0</v>
      </c>
      <c r="N3397">
        <v>38</v>
      </c>
      <c r="O3397" t="b">
        <v>1</v>
      </c>
      <c r="P3397" t="s">
        <v>8271</v>
      </c>
      <c r="Q3397">
        <f t="shared" si="318"/>
        <v>184</v>
      </c>
      <c r="R3397">
        <f t="shared" si="319"/>
        <v>24.21</v>
      </c>
      <c r="S3397" t="str">
        <f t="shared" si="322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320"/>
        <v>41790.874305555561</v>
      </c>
      <c r="K3398">
        <v>1399286589</v>
      </c>
      <c r="L3398" s="9">
        <f t="shared" si="321"/>
        <v>41764.154965277776</v>
      </c>
      <c r="M3398" t="b">
        <v>0</v>
      </c>
      <c r="N3398">
        <v>28</v>
      </c>
      <c r="O3398" t="b">
        <v>1</v>
      </c>
      <c r="P3398" t="s">
        <v>8271</v>
      </c>
      <c r="Q3398">
        <f t="shared" si="318"/>
        <v>104</v>
      </c>
      <c r="R3398">
        <f t="shared" si="319"/>
        <v>55.89</v>
      </c>
      <c r="S3398" t="str">
        <f t="shared" si="322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320"/>
        <v>42418.625000000007</v>
      </c>
      <c r="K3399">
        <v>1452338929</v>
      </c>
      <c r="L3399" s="9">
        <f t="shared" si="321"/>
        <v>42378.186678240738</v>
      </c>
      <c r="M3399" t="b">
        <v>0</v>
      </c>
      <c r="N3399">
        <v>24</v>
      </c>
      <c r="O3399" t="b">
        <v>1</v>
      </c>
      <c r="P3399" t="s">
        <v>8271</v>
      </c>
      <c r="Q3399">
        <f t="shared" si="318"/>
        <v>112</v>
      </c>
      <c r="R3399">
        <f t="shared" si="319"/>
        <v>11.67</v>
      </c>
      <c r="S3399" t="str">
        <f t="shared" si="322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320"/>
        <v>41964.416666666664</v>
      </c>
      <c r="K3400">
        <v>1414605776</v>
      </c>
      <c r="L3400" s="9">
        <f t="shared" si="321"/>
        <v>41941.460370370376</v>
      </c>
      <c r="M3400" t="b">
        <v>0</v>
      </c>
      <c r="N3400">
        <v>65</v>
      </c>
      <c r="O3400" t="b">
        <v>1</v>
      </c>
      <c r="P3400" t="s">
        <v>8271</v>
      </c>
      <c r="Q3400">
        <f t="shared" si="318"/>
        <v>111</v>
      </c>
      <c r="R3400">
        <f t="shared" si="319"/>
        <v>68.349999999999994</v>
      </c>
      <c r="S3400" t="str">
        <f t="shared" si="322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320"/>
        <v>42056.62876157408</v>
      </c>
      <c r="K3401">
        <v>1421964325</v>
      </c>
      <c r="L3401" s="9">
        <f t="shared" si="321"/>
        <v>42026.62876157408</v>
      </c>
      <c r="M3401" t="b">
        <v>0</v>
      </c>
      <c r="N3401">
        <v>46</v>
      </c>
      <c r="O3401" t="b">
        <v>1</v>
      </c>
      <c r="P3401" t="s">
        <v>8271</v>
      </c>
      <c r="Q3401">
        <f t="shared" si="318"/>
        <v>104</v>
      </c>
      <c r="R3401">
        <f t="shared" si="319"/>
        <v>27.07</v>
      </c>
      <c r="S3401" t="str">
        <f t="shared" si="322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320"/>
        <v>41879.662199074075</v>
      </c>
      <c r="K3402">
        <v>1405378414</v>
      </c>
      <c r="L3402" s="9">
        <f t="shared" si="321"/>
        <v>41834.662199074075</v>
      </c>
      <c r="M3402" t="b">
        <v>0</v>
      </c>
      <c r="N3402">
        <v>85</v>
      </c>
      <c r="O3402" t="b">
        <v>1</v>
      </c>
      <c r="P3402" t="s">
        <v>8271</v>
      </c>
      <c r="Q3402">
        <f t="shared" si="318"/>
        <v>100</v>
      </c>
      <c r="R3402">
        <f t="shared" si="319"/>
        <v>118.13</v>
      </c>
      <c r="S3402" t="str">
        <f t="shared" si="322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320"/>
        <v>42223.432245370372</v>
      </c>
      <c r="K3403">
        <v>1436376146</v>
      </c>
      <c r="L3403" s="9">
        <f t="shared" si="321"/>
        <v>42193.432245370372</v>
      </c>
      <c r="M3403" t="b">
        <v>0</v>
      </c>
      <c r="N3403">
        <v>66</v>
      </c>
      <c r="O3403" t="b">
        <v>1</v>
      </c>
      <c r="P3403" t="s">
        <v>8271</v>
      </c>
      <c r="Q3403">
        <f t="shared" si="318"/>
        <v>102</v>
      </c>
      <c r="R3403">
        <f t="shared" si="319"/>
        <v>44.76</v>
      </c>
      <c r="S3403" t="str">
        <f t="shared" si="322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320"/>
        <v>42319.813194444447</v>
      </c>
      <c r="K3404">
        <v>1444747843</v>
      </c>
      <c r="L3404" s="9">
        <f t="shared" si="321"/>
        <v>42290.326886574076</v>
      </c>
      <c r="M3404" t="b">
        <v>0</v>
      </c>
      <c r="N3404">
        <v>165</v>
      </c>
      <c r="O3404" t="b">
        <v>1</v>
      </c>
      <c r="P3404" t="s">
        <v>8271</v>
      </c>
      <c r="Q3404">
        <f t="shared" si="318"/>
        <v>110</v>
      </c>
      <c r="R3404">
        <f t="shared" si="319"/>
        <v>99.79</v>
      </c>
      <c r="S3404" t="str">
        <f t="shared" si="322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320"/>
        <v>42180.170416666668</v>
      </c>
      <c r="K3405">
        <v>1432638324</v>
      </c>
      <c r="L3405" s="9">
        <f t="shared" si="321"/>
        <v>42150.170416666668</v>
      </c>
      <c r="M3405" t="b">
        <v>0</v>
      </c>
      <c r="N3405">
        <v>17</v>
      </c>
      <c r="O3405" t="b">
        <v>1</v>
      </c>
      <c r="P3405" t="s">
        <v>8271</v>
      </c>
      <c r="Q3405">
        <f t="shared" si="318"/>
        <v>100</v>
      </c>
      <c r="R3405">
        <f t="shared" si="319"/>
        <v>117.65</v>
      </c>
      <c r="S3405" t="str">
        <f t="shared" si="322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320"/>
        <v>42172.211828703708</v>
      </c>
      <c r="K3406">
        <v>1432814702</v>
      </c>
      <c r="L3406" s="9">
        <f t="shared" si="321"/>
        <v>42152.211828703708</v>
      </c>
      <c r="M3406" t="b">
        <v>0</v>
      </c>
      <c r="N3406">
        <v>3</v>
      </c>
      <c r="O3406" t="b">
        <v>1</v>
      </c>
      <c r="P3406" t="s">
        <v>8271</v>
      </c>
      <c r="Q3406">
        <f t="shared" si="318"/>
        <v>122</v>
      </c>
      <c r="R3406">
        <f t="shared" si="319"/>
        <v>203.33</v>
      </c>
      <c r="S3406" t="str">
        <f t="shared" si="322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320"/>
        <v>42430.707638888889</v>
      </c>
      <c r="K3407">
        <v>1455063886</v>
      </c>
      <c r="L3407" s="9">
        <f t="shared" si="321"/>
        <v>42409.725532407414</v>
      </c>
      <c r="M3407" t="b">
        <v>0</v>
      </c>
      <c r="N3407">
        <v>17</v>
      </c>
      <c r="O3407" t="b">
        <v>1</v>
      </c>
      <c r="P3407" t="s">
        <v>8271</v>
      </c>
      <c r="Q3407">
        <f t="shared" si="318"/>
        <v>138</v>
      </c>
      <c r="R3407">
        <f t="shared" si="319"/>
        <v>28.32</v>
      </c>
      <c r="S3407" t="str">
        <f t="shared" si="322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320"/>
        <v>41836.201111111113</v>
      </c>
      <c r="K3408">
        <v>1401623376</v>
      </c>
      <c r="L3408" s="9">
        <f t="shared" si="321"/>
        <v>41791.201111111113</v>
      </c>
      <c r="M3408" t="b">
        <v>0</v>
      </c>
      <c r="N3408">
        <v>91</v>
      </c>
      <c r="O3408" t="b">
        <v>1</v>
      </c>
      <c r="P3408" t="s">
        <v>8271</v>
      </c>
      <c r="Q3408">
        <f t="shared" si="318"/>
        <v>100</v>
      </c>
      <c r="R3408">
        <f t="shared" si="319"/>
        <v>110.23</v>
      </c>
      <c r="S3408" t="str">
        <f t="shared" si="322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320"/>
        <v>41826.130659722221</v>
      </c>
      <c r="K3409">
        <v>1402049289</v>
      </c>
      <c r="L3409" s="9">
        <f t="shared" si="321"/>
        <v>41796.130659722221</v>
      </c>
      <c r="M3409" t="b">
        <v>0</v>
      </c>
      <c r="N3409">
        <v>67</v>
      </c>
      <c r="O3409" t="b">
        <v>1</v>
      </c>
      <c r="P3409" t="s">
        <v>8271</v>
      </c>
      <c r="Q3409">
        <f t="shared" si="318"/>
        <v>107</v>
      </c>
      <c r="R3409">
        <f t="shared" si="319"/>
        <v>31.97</v>
      </c>
      <c r="S3409" t="str">
        <f t="shared" si="322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320"/>
        <v>41838.700277777782</v>
      </c>
      <c r="K3410">
        <v>1403135304</v>
      </c>
      <c r="L3410" s="9">
        <f t="shared" si="321"/>
        <v>41808.700277777782</v>
      </c>
      <c r="M3410" t="b">
        <v>0</v>
      </c>
      <c r="N3410">
        <v>18</v>
      </c>
      <c r="O3410" t="b">
        <v>1</v>
      </c>
      <c r="P3410" t="s">
        <v>8271</v>
      </c>
      <c r="Q3410">
        <f t="shared" si="318"/>
        <v>211</v>
      </c>
      <c r="R3410">
        <f t="shared" si="319"/>
        <v>58.61</v>
      </c>
      <c r="S3410" t="str">
        <f t="shared" si="322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320"/>
        <v>42582.581944444442</v>
      </c>
      <c r="K3411">
        <v>1466710358</v>
      </c>
      <c r="L3411" s="9">
        <f t="shared" si="321"/>
        <v>42544.522662037045</v>
      </c>
      <c r="M3411" t="b">
        <v>0</v>
      </c>
      <c r="N3411">
        <v>21</v>
      </c>
      <c r="O3411" t="b">
        <v>1</v>
      </c>
      <c r="P3411" t="s">
        <v>8271</v>
      </c>
      <c r="Q3411">
        <f t="shared" si="318"/>
        <v>124</v>
      </c>
      <c r="R3411">
        <f t="shared" si="319"/>
        <v>29.43</v>
      </c>
      <c r="S3411" t="str">
        <f t="shared" si="322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320"/>
        <v>42527.000000000007</v>
      </c>
      <c r="K3412">
        <v>1462841990</v>
      </c>
      <c r="L3412" s="9">
        <f t="shared" si="321"/>
        <v>42499.749884259261</v>
      </c>
      <c r="M3412" t="b">
        <v>0</v>
      </c>
      <c r="N3412">
        <v>40</v>
      </c>
      <c r="O3412" t="b">
        <v>1</v>
      </c>
      <c r="P3412" t="s">
        <v>8271</v>
      </c>
      <c r="Q3412">
        <f t="shared" si="318"/>
        <v>109</v>
      </c>
      <c r="R3412">
        <f t="shared" si="319"/>
        <v>81.38</v>
      </c>
      <c r="S3412" t="str">
        <f t="shared" si="322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320"/>
        <v>42284.731157407405</v>
      </c>
      <c r="K3413">
        <v>1442536372</v>
      </c>
      <c r="L3413" s="9">
        <f t="shared" si="321"/>
        <v>42264.731157407405</v>
      </c>
      <c r="M3413" t="b">
        <v>0</v>
      </c>
      <c r="N3413">
        <v>78</v>
      </c>
      <c r="O3413" t="b">
        <v>1</v>
      </c>
      <c r="P3413" t="s">
        <v>8271</v>
      </c>
      <c r="Q3413">
        <f t="shared" si="318"/>
        <v>104</v>
      </c>
      <c r="R3413">
        <f t="shared" si="319"/>
        <v>199.17</v>
      </c>
      <c r="S3413" t="str">
        <f t="shared" si="322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320"/>
        <v>41909.667384259265</v>
      </c>
      <c r="K3414">
        <v>1409266862</v>
      </c>
      <c r="L3414" s="9">
        <f t="shared" si="321"/>
        <v>41879.667384259265</v>
      </c>
      <c r="M3414" t="b">
        <v>0</v>
      </c>
      <c r="N3414">
        <v>26</v>
      </c>
      <c r="O3414" t="b">
        <v>1</v>
      </c>
      <c r="P3414" t="s">
        <v>8271</v>
      </c>
      <c r="Q3414">
        <f t="shared" si="318"/>
        <v>100</v>
      </c>
      <c r="R3414">
        <f t="shared" si="319"/>
        <v>115.38</v>
      </c>
      <c r="S3414" t="str">
        <f t="shared" si="322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320"/>
        <v>42062.915972222225</v>
      </c>
      <c r="K3415">
        <v>1424280938</v>
      </c>
      <c r="L3415" s="9">
        <f t="shared" si="321"/>
        <v>42053.441412037042</v>
      </c>
      <c r="M3415" t="b">
        <v>0</v>
      </c>
      <c r="N3415">
        <v>14</v>
      </c>
      <c r="O3415" t="b">
        <v>1</v>
      </c>
      <c r="P3415" t="s">
        <v>8271</v>
      </c>
      <c r="Q3415">
        <f t="shared" si="318"/>
        <v>130</v>
      </c>
      <c r="R3415">
        <f t="shared" si="319"/>
        <v>46.43</v>
      </c>
      <c r="S3415" t="str">
        <f t="shared" si="322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320"/>
        <v>42705.040972222225</v>
      </c>
      <c r="K3416">
        <v>1478030325</v>
      </c>
      <c r="L3416" s="9">
        <f t="shared" si="321"/>
        <v>42675.540798611117</v>
      </c>
      <c r="M3416" t="b">
        <v>0</v>
      </c>
      <c r="N3416">
        <v>44</v>
      </c>
      <c r="O3416" t="b">
        <v>1</v>
      </c>
      <c r="P3416" t="s">
        <v>8271</v>
      </c>
      <c r="Q3416">
        <f t="shared" si="318"/>
        <v>104</v>
      </c>
      <c r="R3416">
        <f t="shared" si="319"/>
        <v>70.569999999999993</v>
      </c>
      <c r="S3416" t="str">
        <f t="shared" si="322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320"/>
        <v>42477.687500000007</v>
      </c>
      <c r="K3417">
        <v>1459999656</v>
      </c>
      <c r="L3417" s="9">
        <f t="shared" si="321"/>
        <v>42466.852500000001</v>
      </c>
      <c r="M3417" t="b">
        <v>0</v>
      </c>
      <c r="N3417">
        <v>9</v>
      </c>
      <c r="O3417" t="b">
        <v>1</v>
      </c>
      <c r="P3417" t="s">
        <v>8271</v>
      </c>
      <c r="Q3417">
        <f t="shared" si="318"/>
        <v>100</v>
      </c>
      <c r="R3417">
        <f t="shared" si="319"/>
        <v>22.22</v>
      </c>
      <c r="S3417" t="str">
        <f t="shared" si="322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320"/>
        <v>42117.479166666664</v>
      </c>
      <c r="K3418">
        <v>1427363645</v>
      </c>
      <c r="L3418" s="9">
        <f t="shared" si="321"/>
        <v>42089.120891203704</v>
      </c>
      <c r="M3418" t="b">
        <v>0</v>
      </c>
      <c r="N3418">
        <v>30</v>
      </c>
      <c r="O3418" t="b">
        <v>1</v>
      </c>
      <c r="P3418" t="s">
        <v>8271</v>
      </c>
      <c r="Q3418">
        <f t="shared" si="318"/>
        <v>120</v>
      </c>
      <c r="R3418">
        <f t="shared" si="319"/>
        <v>159.47</v>
      </c>
      <c r="S3418" t="str">
        <f t="shared" si="322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320"/>
        <v>41937.73819444445</v>
      </c>
      <c r="K3419">
        <v>1410558948</v>
      </c>
      <c r="L3419" s="9">
        <f t="shared" si="321"/>
        <v>41894.622083333335</v>
      </c>
      <c r="M3419" t="b">
        <v>0</v>
      </c>
      <c r="N3419">
        <v>45</v>
      </c>
      <c r="O3419" t="b">
        <v>1</v>
      </c>
      <c r="P3419" t="s">
        <v>8271</v>
      </c>
      <c r="Q3419">
        <f t="shared" si="318"/>
        <v>100</v>
      </c>
      <c r="R3419">
        <f t="shared" si="319"/>
        <v>37.78</v>
      </c>
      <c r="S3419" t="str">
        <f t="shared" si="322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320"/>
        <v>41782.542905092596</v>
      </c>
      <c r="K3420">
        <v>1398283307</v>
      </c>
      <c r="L3420" s="9">
        <f t="shared" si="321"/>
        <v>41752.542905092596</v>
      </c>
      <c r="M3420" t="b">
        <v>0</v>
      </c>
      <c r="N3420">
        <v>56</v>
      </c>
      <c r="O3420" t="b">
        <v>1</v>
      </c>
      <c r="P3420" t="s">
        <v>8271</v>
      </c>
      <c r="Q3420">
        <f t="shared" si="318"/>
        <v>101</v>
      </c>
      <c r="R3420">
        <f t="shared" si="319"/>
        <v>72.05</v>
      </c>
      <c r="S3420" t="str">
        <f t="shared" si="322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320"/>
        <v>42466.604166666664</v>
      </c>
      <c r="K3421">
        <v>1458416585</v>
      </c>
      <c r="L3421" s="9">
        <f t="shared" si="321"/>
        <v>42448.529918981483</v>
      </c>
      <c r="M3421" t="b">
        <v>0</v>
      </c>
      <c r="N3421">
        <v>46</v>
      </c>
      <c r="O3421" t="b">
        <v>1</v>
      </c>
      <c r="P3421" t="s">
        <v>8271</v>
      </c>
      <c r="Q3421">
        <f t="shared" si="318"/>
        <v>107</v>
      </c>
      <c r="R3421">
        <f t="shared" si="319"/>
        <v>63.7</v>
      </c>
      <c r="S3421" t="str">
        <f t="shared" si="322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320"/>
        <v>42413.708333333336</v>
      </c>
      <c r="K3422">
        <v>1454638202</v>
      </c>
      <c r="L3422" s="9">
        <f t="shared" si="321"/>
        <v>42404.798634259263</v>
      </c>
      <c r="M3422" t="b">
        <v>0</v>
      </c>
      <c r="N3422">
        <v>34</v>
      </c>
      <c r="O3422" t="b">
        <v>1</v>
      </c>
      <c r="P3422" t="s">
        <v>8271</v>
      </c>
      <c r="Q3422">
        <f t="shared" si="318"/>
        <v>138</v>
      </c>
      <c r="R3422">
        <f t="shared" si="319"/>
        <v>28.41</v>
      </c>
      <c r="S3422" t="str">
        <f t="shared" si="322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320"/>
        <v>42067.499571759261</v>
      </c>
      <c r="K3423">
        <v>1422903563</v>
      </c>
      <c r="L3423" s="9">
        <f t="shared" si="321"/>
        <v>42037.499571759261</v>
      </c>
      <c r="M3423" t="b">
        <v>0</v>
      </c>
      <c r="N3423">
        <v>98</v>
      </c>
      <c r="O3423" t="b">
        <v>1</v>
      </c>
      <c r="P3423" t="s">
        <v>8271</v>
      </c>
      <c r="Q3423">
        <f t="shared" si="318"/>
        <v>101</v>
      </c>
      <c r="R3423">
        <f t="shared" si="319"/>
        <v>103.21</v>
      </c>
      <c r="S3423" t="str">
        <f t="shared" si="322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320"/>
        <v>42351.708333333336</v>
      </c>
      <c r="K3424">
        <v>1447594176</v>
      </c>
      <c r="L3424" s="9">
        <f t="shared" si="321"/>
        <v>42323.270555555559</v>
      </c>
      <c r="M3424" t="b">
        <v>0</v>
      </c>
      <c r="N3424">
        <v>46</v>
      </c>
      <c r="O3424" t="b">
        <v>1</v>
      </c>
      <c r="P3424" t="s">
        <v>8271</v>
      </c>
      <c r="Q3424">
        <f t="shared" si="318"/>
        <v>109</v>
      </c>
      <c r="R3424">
        <f t="shared" si="319"/>
        <v>71.150000000000006</v>
      </c>
      <c r="S3424" t="str">
        <f t="shared" si="322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320"/>
        <v>42118.619687500002</v>
      </c>
      <c r="K3425">
        <v>1427320341</v>
      </c>
      <c r="L3425" s="9">
        <f t="shared" si="321"/>
        <v>42088.619687500002</v>
      </c>
      <c r="M3425" t="b">
        <v>0</v>
      </c>
      <c r="N3425">
        <v>10</v>
      </c>
      <c r="O3425" t="b">
        <v>1</v>
      </c>
      <c r="P3425" t="s">
        <v>8271</v>
      </c>
      <c r="Q3425">
        <f t="shared" si="318"/>
        <v>140</v>
      </c>
      <c r="R3425">
        <f t="shared" si="319"/>
        <v>35</v>
      </c>
      <c r="S3425" t="str">
        <f t="shared" si="322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320"/>
        <v>42039.999305555561</v>
      </c>
      <c r="K3426">
        <v>1421252084</v>
      </c>
      <c r="L3426" s="9">
        <f t="shared" si="321"/>
        <v>42018.385231481479</v>
      </c>
      <c r="M3426" t="b">
        <v>0</v>
      </c>
      <c r="N3426">
        <v>76</v>
      </c>
      <c r="O3426" t="b">
        <v>1</v>
      </c>
      <c r="P3426" t="s">
        <v>8271</v>
      </c>
      <c r="Q3426">
        <f t="shared" si="318"/>
        <v>104</v>
      </c>
      <c r="R3426">
        <f t="shared" si="319"/>
        <v>81.78</v>
      </c>
      <c r="S3426" t="str">
        <f t="shared" si="322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320"/>
        <v>41916.325648148151</v>
      </c>
      <c r="K3427">
        <v>1409669336</v>
      </c>
      <c r="L3427" s="9">
        <f t="shared" si="321"/>
        <v>41884.325648148151</v>
      </c>
      <c r="M3427" t="b">
        <v>0</v>
      </c>
      <c r="N3427">
        <v>104</v>
      </c>
      <c r="O3427" t="b">
        <v>1</v>
      </c>
      <c r="P3427" t="s">
        <v>8271</v>
      </c>
      <c r="Q3427">
        <f t="shared" si="318"/>
        <v>103</v>
      </c>
      <c r="R3427">
        <f t="shared" si="319"/>
        <v>297.02999999999997</v>
      </c>
      <c r="S3427" t="str">
        <f t="shared" si="322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320"/>
        <v>41902.791666666672</v>
      </c>
      <c r="K3428">
        <v>1409620903</v>
      </c>
      <c r="L3428" s="9">
        <f t="shared" si="321"/>
        <v>41883.765081018522</v>
      </c>
      <c r="M3428" t="b">
        <v>0</v>
      </c>
      <c r="N3428">
        <v>87</v>
      </c>
      <c r="O3428" t="b">
        <v>1</v>
      </c>
      <c r="P3428" t="s">
        <v>8271</v>
      </c>
      <c r="Q3428">
        <f t="shared" si="318"/>
        <v>108</v>
      </c>
      <c r="R3428">
        <f t="shared" si="319"/>
        <v>46.61</v>
      </c>
      <c r="S3428" t="str">
        <f t="shared" si="322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320"/>
        <v>41822.35361111111</v>
      </c>
      <c r="K3429">
        <v>1401722952</v>
      </c>
      <c r="L3429" s="9">
        <f t="shared" si="321"/>
        <v>41792.35361111111</v>
      </c>
      <c r="M3429" t="b">
        <v>0</v>
      </c>
      <c r="N3429">
        <v>29</v>
      </c>
      <c r="O3429" t="b">
        <v>1</v>
      </c>
      <c r="P3429" t="s">
        <v>8271</v>
      </c>
      <c r="Q3429">
        <f t="shared" si="318"/>
        <v>100</v>
      </c>
      <c r="R3429">
        <f t="shared" si="319"/>
        <v>51.72</v>
      </c>
      <c r="S3429" t="str">
        <f t="shared" si="322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320"/>
        <v>42063.416666666664</v>
      </c>
      <c r="K3430">
        <v>1422983847</v>
      </c>
      <c r="L3430" s="9">
        <f t="shared" si="321"/>
        <v>42038.428784722222</v>
      </c>
      <c r="M3430" t="b">
        <v>0</v>
      </c>
      <c r="N3430">
        <v>51</v>
      </c>
      <c r="O3430" t="b">
        <v>1</v>
      </c>
      <c r="P3430" t="s">
        <v>8271</v>
      </c>
      <c r="Q3430">
        <f t="shared" si="318"/>
        <v>103</v>
      </c>
      <c r="R3430">
        <f t="shared" si="319"/>
        <v>40.29</v>
      </c>
      <c r="S3430" t="str">
        <f t="shared" si="322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320"/>
        <v>42675.729872685188</v>
      </c>
      <c r="K3431">
        <v>1476837061</v>
      </c>
      <c r="L3431" s="9">
        <f t="shared" si="321"/>
        <v>42661.729872685188</v>
      </c>
      <c r="M3431" t="b">
        <v>0</v>
      </c>
      <c r="N3431">
        <v>12</v>
      </c>
      <c r="O3431" t="b">
        <v>1</v>
      </c>
      <c r="P3431" t="s">
        <v>8271</v>
      </c>
      <c r="Q3431">
        <f t="shared" si="318"/>
        <v>130</v>
      </c>
      <c r="R3431">
        <f t="shared" si="319"/>
        <v>16.25</v>
      </c>
      <c r="S3431" t="str">
        <f t="shared" si="322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320"/>
        <v>41850.653946759259</v>
      </c>
      <c r="K3432">
        <v>1404168101</v>
      </c>
      <c r="L3432" s="9">
        <f t="shared" si="321"/>
        <v>41820.653946759259</v>
      </c>
      <c r="M3432" t="b">
        <v>0</v>
      </c>
      <c r="N3432">
        <v>72</v>
      </c>
      <c r="O3432" t="b">
        <v>1</v>
      </c>
      <c r="P3432" t="s">
        <v>8271</v>
      </c>
      <c r="Q3432">
        <f t="shared" si="318"/>
        <v>109</v>
      </c>
      <c r="R3432">
        <f t="shared" si="319"/>
        <v>30.15</v>
      </c>
      <c r="S3432" t="str">
        <f t="shared" si="322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320"/>
        <v>41869.43927083334</v>
      </c>
      <c r="K3433">
        <v>1405791153</v>
      </c>
      <c r="L3433" s="9">
        <f t="shared" si="321"/>
        <v>41839.43927083334</v>
      </c>
      <c r="M3433" t="b">
        <v>0</v>
      </c>
      <c r="N3433">
        <v>21</v>
      </c>
      <c r="O3433" t="b">
        <v>1</v>
      </c>
      <c r="P3433" t="s">
        <v>8271</v>
      </c>
      <c r="Q3433">
        <f t="shared" si="318"/>
        <v>100</v>
      </c>
      <c r="R3433">
        <f t="shared" si="319"/>
        <v>95.24</v>
      </c>
      <c r="S3433" t="str">
        <f t="shared" si="322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320"/>
        <v>42405.625000000007</v>
      </c>
      <c r="K3434">
        <v>1452520614</v>
      </c>
      <c r="L3434" s="9">
        <f t="shared" si="321"/>
        <v>42380.289513888893</v>
      </c>
      <c r="M3434" t="b">
        <v>0</v>
      </c>
      <c r="N3434">
        <v>42</v>
      </c>
      <c r="O3434" t="b">
        <v>1</v>
      </c>
      <c r="P3434" t="s">
        <v>8271</v>
      </c>
      <c r="Q3434">
        <f t="shared" si="318"/>
        <v>110</v>
      </c>
      <c r="R3434">
        <f t="shared" si="319"/>
        <v>52.21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320"/>
        <v>41806.833333333336</v>
      </c>
      <c r="K3435">
        <v>1400290255</v>
      </c>
      <c r="L3435" s="9">
        <f t="shared" si="321"/>
        <v>41775.771469907413</v>
      </c>
      <c r="M3435" t="b">
        <v>0</v>
      </c>
      <c r="N3435">
        <v>71</v>
      </c>
      <c r="O3435" t="b">
        <v>1</v>
      </c>
      <c r="P3435" t="s">
        <v>8271</v>
      </c>
      <c r="Q3435">
        <f t="shared" si="318"/>
        <v>100</v>
      </c>
      <c r="R3435">
        <f t="shared" si="319"/>
        <v>134.15</v>
      </c>
      <c r="S3435" t="str">
        <f t="shared" si="322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320"/>
        <v>41830.088761574079</v>
      </c>
      <c r="K3436">
        <v>1402391269</v>
      </c>
      <c r="L3436" s="9">
        <f t="shared" si="321"/>
        <v>41800.088761574079</v>
      </c>
      <c r="M3436" t="b">
        <v>0</v>
      </c>
      <c r="N3436">
        <v>168</v>
      </c>
      <c r="O3436" t="b">
        <v>1</v>
      </c>
      <c r="P3436" t="s">
        <v>8271</v>
      </c>
      <c r="Q3436">
        <f t="shared" si="318"/>
        <v>106</v>
      </c>
      <c r="R3436">
        <f t="shared" si="319"/>
        <v>62.83</v>
      </c>
      <c r="S3436" t="str">
        <f t="shared" si="322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320"/>
        <v>42588.833333333336</v>
      </c>
      <c r="K3437">
        <v>1469112493</v>
      </c>
      <c r="L3437" s="9">
        <f t="shared" si="321"/>
        <v>42572.325150462966</v>
      </c>
      <c r="M3437" t="b">
        <v>0</v>
      </c>
      <c r="N3437">
        <v>19</v>
      </c>
      <c r="O3437" t="b">
        <v>1</v>
      </c>
      <c r="P3437" t="s">
        <v>8271</v>
      </c>
      <c r="Q3437">
        <f t="shared" si="318"/>
        <v>112</v>
      </c>
      <c r="R3437">
        <f t="shared" si="319"/>
        <v>58.95</v>
      </c>
      <c r="S3437" t="str">
        <f t="shared" si="322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320"/>
        <v>41872.39444444445</v>
      </c>
      <c r="K3438">
        <v>1406811593</v>
      </c>
      <c r="L3438" s="9">
        <f t="shared" si="321"/>
        <v>41851.249918981484</v>
      </c>
      <c r="M3438" t="b">
        <v>0</v>
      </c>
      <c r="N3438">
        <v>37</v>
      </c>
      <c r="O3438" t="b">
        <v>1</v>
      </c>
      <c r="P3438" t="s">
        <v>8271</v>
      </c>
      <c r="Q3438">
        <f t="shared" si="318"/>
        <v>106</v>
      </c>
      <c r="R3438">
        <f t="shared" si="319"/>
        <v>143.11000000000001</v>
      </c>
      <c r="S3438" t="str">
        <f t="shared" si="322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320"/>
        <v>42235.419212962966</v>
      </c>
      <c r="K3439">
        <v>1437411820</v>
      </c>
      <c r="L3439" s="9">
        <f t="shared" si="321"/>
        <v>42205.419212962966</v>
      </c>
      <c r="M3439" t="b">
        <v>0</v>
      </c>
      <c r="N3439">
        <v>36</v>
      </c>
      <c r="O3439" t="b">
        <v>1</v>
      </c>
      <c r="P3439" t="s">
        <v>8271</v>
      </c>
      <c r="Q3439">
        <f t="shared" si="318"/>
        <v>101</v>
      </c>
      <c r="R3439">
        <f t="shared" si="319"/>
        <v>84.17</v>
      </c>
      <c r="S3439" t="str">
        <f t="shared" si="322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320"/>
        <v>42126.583333333336</v>
      </c>
      <c r="K3440">
        <v>1428358567</v>
      </c>
      <c r="L3440" s="9">
        <f t="shared" si="321"/>
        <v>42100.636192129627</v>
      </c>
      <c r="M3440" t="b">
        <v>0</v>
      </c>
      <c r="N3440">
        <v>14</v>
      </c>
      <c r="O3440" t="b">
        <v>1</v>
      </c>
      <c r="P3440" t="s">
        <v>8271</v>
      </c>
      <c r="Q3440">
        <f t="shared" si="318"/>
        <v>104</v>
      </c>
      <c r="R3440">
        <f t="shared" si="319"/>
        <v>186.07</v>
      </c>
      <c r="S3440" t="str">
        <f t="shared" si="322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320"/>
        <v>42387.915972222225</v>
      </c>
      <c r="K3441">
        <v>1452030730</v>
      </c>
      <c r="L3441" s="9">
        <f t="shared" si="321"/>
        <v>42374.619560185187</v>
      </c>
      <c r="M3441" t="b">
        <v>0</v>
      </c>
      <c r="N3441">
        <v>18</v>
      </c>
      <c r="O3441" t="b">
        <v>1</v>
      </c>
      <c r="P3441" t="s">
        <v>8271</v>
      </c>
      <c r="Q3441">
        <f t="shared" si="318"/>
        <v>135</v>
      </c>
      <c r="R3441">
        <f t="shared" si="319"/>
        <v>89.79</v>
      </c>
      <c r="S3441" t="str">
        <f t="shared" si="322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320"/>
        <v>41831.385416666672</v>
      </c>
      <c r="K3442">
        <v>1403146628</v>
      </c>
      <c r="L3442" s="9">
        <f t="shared" si="321"/>
        <v>41808.831342592595</v>
      </c>
      <c r="M3442" t="b">
        <v>0</v>
      </c>
      <c r="N3442">
        <v>82</v>
      </c>
      <c r="O3442" t="b">
        <v>1</v>
      </c>
      <c r="P3442" t="s">
        <v>8271</v>
      </c>
      <c r="Q3442">
        <f t="shared" si="318"/>
        <v>105</v>
      </c>
      <c r="R3442">
        <f t="shared" si="319"/>
        <v>64.16</v>
      </c>
      <c r="S3442" t="str">
        <f t="shared" si="322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320"/>
        <v>42321.553472222229</v>
      </c>
      <c r="K3443">
        <v>1445077121</v>
      </c>
      <c r="L3443" s="9">
        <f t="shared" si="321"/>
        <v>42294.137974537043</v>
      </c>
      <c r="M3443" t="b">
        <v>0</v>
      </c>
      <c r="N3443">
        <v>43</v>
      </c>
      <c r="O3443" t="b">
        <v>1</v>
      </c>
      <c r="P3443" t="s">
        <v>8271</v>
      </c>
      <c r="Q3443">
        <f t="shared" si="318"/>
        <v>103</v>
      </c>
      <c r="R3443">
        <f t="shared" si="319"/>
        <v>59.65</v>
      </c>
      <c r="S3443" t="str">
        <f t="shared" si="322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320"/>
        <v>42154.549444444441</v>
      </c>
      <c r="K3444">
        <v>1430424672</v>
      </c>
      <c r="L3444" s="9">
        <f t="shared" si="321"/>
        <v>42124.549444444441</v>
      </c>
      <c r="M3444" t="b">
        <v>0</v>
      </c>
      <c r="N3444">
        <v>8</v>
      </c>
      <c r="O3444" t="b">
        <v>1</v>
      </c>
      <c r="P3444" t="s">
        <v>8271</v>
      </c>
      <c r="Q3444">
        <f t="shared" si="318"/>
        <v>100</v>
      </c>
      <c r="R3444">
        <f t="shared" si="319"/>
        <v>31.25</v>
      </c>
      <c r="S3444" t="str">
        <f t="shared" si="322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320"/>
        <v>41891.233171296299</v>
      </c>
      <c r="K3445">
        <v>1407674146</v>
      </c>
      <c r="L3445" s="9">
        <f t="shared" si="321"/>
        <v>41861.233171296299</v>
      </c>
      <c r="M3445" t="b">
        <v>0</v>
      </c>
      <c r="N3445">
        <v>45</v>
      </c>
      <c r="O3445" t="b">
        <v>1</v>
      </c>
      <c r="P3445" t="s">
        <v>8271</v>
      </c>
      <c r="Q3445">
        <f t="shared" si="318"/>
        <v>186</v>
      </c>
      <c r="R3445">
        <f t="shared" si="319"/>
        <v>41.22</v>
      </c>
      <c r="S3445" t="str">
        <f t="shared" si="322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320"/>
        <v>42529.290972222225</v>
      </c>
      <c r="K3446">
        <v>1464677986</v>
      </c>
      <c r="L3446" s="9">
        <f t="shared" si="321"/>
        <v>42520.999837962961</v>
      </c>
      <c r="M3446" t="b">
        <v>0</v>
      </c>
      <c r="N3446">
        <v>20</v>
      </c>
      <c r="O3446" t="b">
        <v>1</v>
      </c>
      <c r="P3446" t="s">
        <v>8271</v>
      </c>
      <c r="Q3446">
        <f t="shared" si="318"/>
        <v>289</v>
      </c>
      <c r="R3446">
        <f t="shared" si="319"/>
        <v>43.35</v>
      </c>
      <c r="S3446" t="str">
        <f t="shared" si="322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320"/>
        <v>42300.238842592596</v>
      </c>
      <c r="K3447">
        <v>1443185036</v>
      </c>
      <c r="L3447" s="9">
        <f t="shared" si="321"/>
        <v>42272.238842592596</v>
      </c>
      <c r="M3447" t="b">
        <v>0</v>
      </c>
      <c r="N3447">
        <v>31</v>
      </c>
      <c r="O3447" t="b">
        <v>1</v>
      </c>
      <c r="P3447" t="s">
        <v>8271</v>
      </c>
      <c r="Q3447">
        <f t="shared" si="318"/>
        <v>100</v>
      </c>
      <c r="R3447">
        <f t="shared" si="319"/>
        <v>64.52</v>
      </c>
      <c r="S3447" t="str">
        <f t="shared" si="322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320"/>
        <v>42040.222222222226</v>
      </c>
      <c r="K3448">
        <v>1421092725</v>
      </c>
      <c r="L3448" s="9">
        <f t="shared" si="321"/>
        <v>42016.540798611117</v>
      </c>
      <c r="M3448" t="b">
        <v>0</v>
      </c>
      <c r="N3448">
        <v>25</v>
      </c>
      <c r="O3448" t="b">
        <v>1</v>
      </c>
      <c r="P3448" t="s">
        <v>8271</v>
      </c>
      <c r="Q3448">
        <f t="shared" si="318"/>
        <v>108</v>
      </c>
      <c r="R3448">
        <f t="shared" si="319"/>
        <v>43.28</v>
      </c>
      <c r="S3448" t="str">
        <f t="shared" si="322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320"/>
        <v>42447.555694444447</v>
      </c>
      <c r="K3449">
        <v>1454448012</v>
      </c>
      <c r="L3449" s="9">
        <f t="shared" si="321"/>
        <v>42402.597361111119</v>
      </c>
      <c r="M3449" t="b">
        <v>0</v>
      </c>
      <c r="N3449">
        <v>14</v>
      </c>
      <c r="O3449" t="b">
        <v>1</v>
      </c>
      <c r="P3449" t="s">
        <v>8271</v>
      </c>
      <c r="Q3449">
        <f t="shared" si="318"/>
        <v>108</v>
      </c>
      <c r="R3449">
        <f t="shared" si="319"/>
        <v>77</v>
      </c>
      <c r="S3449" t="str">
        <f t="shared" si="322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320"/>
        <v>41989.827418981484</v>
      </c>
      <c r="K3450">
        <v>1416192689</v>
      </c>
      <c r="L3450" s="9">
        <f t="shared" si="321"/>
        <v>41959.827418981484</v>
      </c>
      <c r="M3450" t="b">
        <v>0</v>
      </c>
      <c r="N3450">
        <v>45</v>
      </c>
      <c r="O3450" t="b">
        <v>1</v>
      </c>
      <c r="P3450" t="s">
        <v>8271</v>
      </c>
      <c r="Q3450">
        <f t="shared" si="318"/>
        <v>110</v>
      </c>
      <c r="R3450">
        <f t="shared" si="319"/>
        <v>51.22</v>
      </c>
      <c r="S3450" t="str">
        <f t="shared" si="322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320"/>
        <v>42559.875000000007</v>
      </c>
      <c r="K3451">
        <v>1465607738</v>
      </c>
      <c r="L3451" s="9">
        <f t="shared" si="321"/>
        <v>42531.76085648148</v>
      </c>
      <c r="M3451" t="b">
        <v>0</v>
      </c>
      <c r="N3451">
        <v>20</v>
      </c>
      <c r="O3451" t="b">
        <v>1</v>
      </c>
      <c r="P3451" t="s">
        <v>8271</v>
      </c>
      <c r="Q3451">
        <f t="shared" si="318"/>
        <v>171</v>
      </c>
      <c r="R3451">
        <f t="shared" si="319"/>
        <v>68.25</v>
      </c>
      <c r="S3451" t="str">
        <f t="shared" si="322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320"/>
        <v>42096.371192129627</v>
      </c>
      <c r="K3452">
        <v>1422809671</v>
      </c>
      <c r="L3452" s="9">
        <f t="shared" si="321"/>
        <v>42036.412858796299</v>
      </c>
      <c r="M3452" t="b">
        <v>0</v>
      </c>
      <c r="N3452">
        <v>39</v>
      </c>
      <c r="O3452" t="b">
        <v>1</v>
      </c>
      <c r="P3452" t="s">
        <v>8271</v>
      </c>
      <c r="Q3452">
        <f t="shared" si="318"/>
        <v>152</v>
      </c>
      <c r="R3452">
        <f t="shared" si="319"/>
        <v>19.489999999999998</v>
      </c>
      <c r="S3452" t="str">
        <f t="shared" si="322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320"/>
        <v>42115.432025462964</v>
      </c>
      <c r="K3453">
        <v>1427304127</v>
      </c>
      <c r="L3453" s="9">
        <f t="shared" si="321"/>
        <v>42088.432025462964</v>
      </c>
      <c r="M3453" t="b">
        <v>0</v>
      </c>
      <c r="N3453">
        <v>16</v>
      </c>
      <c r="O3453" t="b">
        <v>1</v>
      </c>
      <c r="P3453" t="s">
        <v>8271</v>
      </c>
      <c r="Q3453">
        <f t="shared" si="318"/>
        <v>101</v>
      </c>
      <c r="R3453">
        <f t="shared" si="319"/>
        <v>41.13</v>
      </c>
      <c r="S3453" t="str">
        <f t="shared" si="322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320"/>
        <v>41842.874305555561</v>
      </c>
      <c r="K3454">
        <v>1404141626</v>
      </c>
      <c r="L3454" s="9">
        <f t="shared" si="321"/>
        <v>41820.34752314815</v>
      </c>
      <c r="M3454" t="b">
        <v>0</v>
      </c>
      <c r="N3454">
        <v>37</v>
      </c>
      <c r="O3454" t="b">
        <v>1</v>
      </c>
      <c r="P3454" t="s">
        <v>8271</v>
      </c>
      <c r="Q3454">
        <f t="shared" si="318"/>
        <v>153</v>
      </c>
      <c r="R3454">
        <f t="shared" si="319"/>
        <v>41.41</v>
      </c>
      <c r="S3454" t="str">
        <f t="shared" si="322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320"/>
        <v>42595.686990740745</v>
      </c>
      <c r="K3455">
        <v>1465946956</v>
      </c>
      <c r="L3455" s="9">
        <f t="shared" si="321"/>
        <v>42535.686990740745</v>
      </c>
      <c r="M3455" t="b">
        <v>0</v>
      </c>
      <c r="N3455">
        <v>14</v>
      </c>
      <c r="O3455" t="b">
        <v>1</v>
      </c>
      <c r="P3455" t="s">
        <v>8271</v>
      </c>
      <c r="Q3455">
        <f t="shared" si="318"/>
        <v>128</v>
      </c>
      <c r="R3455">
        <f t="shared" si="319"/>
        <v>27.5</v>
      </c>
      <c r="S3455" t="str">
        <f t="shared" si="322"/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320"/>
        <v>41851.40693287037</v>
      </c>
      <c r="K3456">
        <v>1404233159</v>
      </c>
      <c r="L3456" s="9">
        <f t="shared" si="321"/>
        <v>41821.40693287037</v>
      </c>
      <c r="M3456" t="b">
        <v>0</v>
      </c>
      <c r="N3456">
        <v>21</v>
      </c>
      <c r="O3456" t="b">
        <v>1</v>
      </c>
      <c r="P3456" t="s">
        <v>8271</v>
      </c>
      <c r="Q3456">
        <f t="shared" si="318"/>
        <v>101</v>
      </c>
      <c r="R3456">
        <f t="shared" si="319"/>
        <v>33.57</v>
      </c>
      <c r="S3456" t="str">
        <f t="shared" si="322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320"/>
        <v>42656.458645833336</v>
      </c>
      <c r="K3457">
        <v>1473789627</v>
      </c>
      <c r="L3457" s="9">
        <f t="shared" si="321"/>
        <v>42626.458645833336</v>
      </c>
      <c r="M3457" t="b">
        <v>0</v>
      </c>
      <c r="N3457">
        <v>69</v>
      </c>
      <c r="O3457" t="b">
        <v>1</v>
      </c>
      <c r="P3457" t="s">
        <v>8271</v>
      </c>
      <c r="Q3457">
        <f t="shared" si="318"/>
        <v>101</v>
      </c>
      <c r="R3457">
        <f t="shared" si="319"/>
        <v>145.87</v>
      </c>
      <c r="S3457" t="str">
        <f t="shared" si="322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320"/>
        <v>41851.999305555561</v>
      </c>
      <c r="K3458">
        <v>1404190567</v>
      </c>
      <c r="L3458" s="9">
        <f t="shared" si="321"/>
        <v>41820.913969907408</v>
      </c>
      <c r="M3458" t="b">
        <v>0</v>
      </c>
      <c r="N3458">
        <v>16</v>
      </c>
      <c r="O3458" t="b">
        <v>1</v>
      </c>
      <c r="P3458" t="s">
        <v>8271</v>
      </c>
      <c r="Q3458">
        <f t="shared" ref="Q3458:Q3521" si="324">ROUND((E3458/D3458*100),0)</f>
        <v>191</v>
      </c>
      <c r="R3458">
        <f t="shared" ref="R3458:R3521" si="325">ROUND(E3458/N3458,2)</f>
        <v>358.69</v>
      </c>
      <c r="S3458" t="str">
        <f t="shared" si="322"/>
        <v>theater</v>
      </c>
      <c r="T3458" t="str">
        <f t="shared" si="323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326">(((I3459/60)/60)/24)+DATE(1970,1,1)+(-7/24)</f>
        <v>42046.957638888889</v>
      </c>
      <c r="K3459">
        <v>1421081857</v>
      </c>
      <c r="L3459" s="9">
        <f t="shared" ref="L3459:L3522" si="327">(((K3459/60)/60)/24)+DATE(1970,1,1)+(-7/24)</f>
        <v>42016.415011574078</v>
      </c>
      <c r="M3459" t="b">
        <v>0</v>
      </c>
      <c r="N3459">
        <v>55</v>
      </c>
      <c r="O3459" t="b">
        <v>1</v>
      </c>
      <c r="P3459" t="s">
        <v>8271</v>
      </c>
      <c r="Q3459">
        <f t="shared" si="324"/>
        <v>140</v>
      </c>
      <c r="R3459">
        <f t="shared" si="325"/>
        <v>50.98</v>
      </c>
      <c r="S3459" t="str">
        <f t="shared" ref="S3459:S3522" si="328">LEFT(P3459,SEARCH("/",P3459,1)-1)</f>
        <v>theater</v>
      </c>
      <c r="T3459" t="str">
        <f t="shared" ref="T3459:T3522" si="329">RIGHT(P3459,LEN(P3459)-SEARCH("/",P3459,1))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326"/>
        <v>42037.893750000003</v>
      </c>
      <c r="K3460">
        <v>1420606303</v>
      </c>
      <c r="L3460" s="9">
        <f t="shared" si="327"/>
        <v>42010.910914351851</v>
      </c>
      <c r="M3460" t="b">
        <v>0</v>
      </c>
      <c r="N3460">
        <v>27</v>
      </c>
      <c r="O3460" t="b">
        <v>1</v>
      </c>
      <c r="P3460" t="s">
        <v>8271</v>
      </c>
      <c r="Q3460">
        <f t="shared" si="324"/>
        <v>124</v>
      </c>
      <c r="R3460">
        <f t="shared" si="325"/>
        <v>45.04</v>
      </c>
      <c r="S3460" t="str">
        <f t="shared" si="328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326"/>
        <v>42510.188194444447</v>
      </c>
      <c r="K3461">
        <v>1461151860</v>
      </c>
      <c r="L3461" s="9">
        <f t="shared" si="327"/>
        <v>42480.188194444447</v>
      </c>
      <c r="M3461" t="b">
        <v>0</v>
      </c>
      <c r="N3461">
        <v>36</v>
      </c>
      <c r="O3461" t="b">
        <v>1</v>
      </c>
      <c r="P3461" t="s">
        <v>8271</v>
      </c>
      <c r="Q3461">
        <f t="shared" si="324"/>
        <v>126</v>
      </c>
      <c r="R3461">
        <f t="shared" si="325"/>
        <v>17.53</v>
      </c>
      <c r="S3461" t="str">
        <f t="shared" si="328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326"/>
        <v>41866.235555555555</v>
      </c>
      <c r="K3462">
        <v>1406896752</v>
      </c>
      <c r="L3462" s="9">
        <f t="shared" si="327"/>
        <v>41852.235555555555</v>
      </c>
      <c r="M3462" t="b">
        <v>0</v>
      </c>
      <c r="N3462">
        <v>19</v>
      </c>
      <c r="O3462" t="b">
        <v>1</v>
      </c>
      <c r="P3462" t="s">
        <v>8271</v>
      </c>
      <c r="Q3462">
        <f t="shared" si="324"/>
        <v>190</v>
      </c>
      <c r="R3462">
        <f t="shared" si="325"/>
        <v>50</v>
      </c>
      <c r="S3462" t="str">
        <f t="shared" si="328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326"/>
        <v>42671.833333333336</v>
      </c>
      <c r="K3463">
        <v>1475248279</v>
      </c>
      <c r="L3463" s="9">
        <f t="shared" si="327"/>
        <v>42643.341192129628</v>
      </c>
      <c r="M3463" t="b">
        <v>0</v>
      </c>
      <c r="N3463">
        <v>12</v>
      </c>
      <c r="O3463" t="b">
        <v>1</v>
      </c>
      <c r="P3463" t="s">
        <v>8271</v>
      </c>
      <c r="Q3463">
        <f t="shared" si="324"/>
        <v>139</v>
      </c>
      <c r="R3463">
        <f t="shared" si="325"/>
        <v>57.92</v>
      </c>
      <c r="S3463" t="str">
        <f t="shared" si="328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326"/>
        <v>42195.458333333336</v>
      </c>
      <c r="K3464">
        <v>1435181628</v>
      </c>
      <c r="L3464" s="9">
        <f t="shared" si="327"/>
        <v>42179.606805555559</v>
      </c>
      <c r="M3464" t="b">
        <v>0</v>
      </c>
      <c r="N3464">
        <v>17</v>
      </c>
      <c r="O3464" t="b">
        <v>1</v>
      </c>
      <c r="P3464" t="s">
        <v>8271</v>
      </c>
      <c r="Q3464">
        <f t="shared" si="324"/>
        <v>202</v>
      </c>
      <c r="R3464">
        <f t="shared" si="325"/>
        <v>29.71</v>
      </c>
      <c r="S3464" t="str">
        <f t="shared" si="328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326"/>
        <v>42653.874305555561</v>
      </c>
      <c r="K3465">
        <v>1472594585</v>
      </c>
      <c r="L3465" s="9">
        <f t="shared" si="327"/>
        <v>42612.627141203709</v>
      </c>
      <c r="M3465" t="b">
        <v>0</v>
      </c>
      <c r="N3465">
        <v>114</v>
      </c>
      <c r="O3465" t="b">
        <v>1</v>
      </c>
      <c r="P3465" t="s">
        <v>8271</v>
      </c>
      <c r="Q3465">
        <f t="shared" si="324"/>
        <v>103</v>
      </c>
      <c r="R3465">
        <f t="shared" si="325"/>
        <v>90.68</v>
      </c>
      <c r="S3465" t="str">
        <f t="shared" si="328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326"/>
        <v>42604.838391203702</v>
      </c>
      <c r="K3466">
        <v>1469329637</v>
      </c>
      <c r="L3466" s="9">
        <f t="shared" si="327"/>
        <v>42574.838391203702</v>
      </c>
      <c r="M3466" t="b">
        <v>0</v>
      </c>
      <c r="N3466">
        <v>93</v>
      </c>
      <c r="O3466" t="b">
        <v>1</v>
      </c>
      <c r="P3466" t="s">
        <v>8271</v>
      </c>
      <c r="Q3466">
        <f t="shared" si="324"/>
        <v>102</v>
      </c>
      <c r="R3466">
        <f t="shared" si="325"/>
        <v>55.01</v>
      </c>
      <c r="S3466" t="str">
        <f t="shared" si="328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326"/>
        <v>42225.375000000007</v>
      </c>
      <c r="K3467">
        <v>1436972472</v>
      </c>
      <c r="L3467" s="9">
        <f t="shared" si="327"/>
        <v>42200.334166666667</v>
      </c>
      <c r="M3467" t="b">
        <v>0</v>
      </c>
      <c r="N3467">
        <v>36</v>
      </c>
      <c r="O3467" t="b">
        <v>1</v>
      </c>
      <c r="P3467" t="s">
        <v>8271</v>
      </c>
      <c r="Q3467">
        <f t="shared" si="324"/>
        <v>103</v>
      </c>
      <c r="R3467">
        <f t="shared" si="325"/>
        <v>57.22</v>
      </c>
      <c r="S3467" t="str">
        <f t="shared" si="328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326"/>
        <v>42479.685763888891</v>
      </c>
      <c r="K3468">
        <v>1455928050</v>
      </c>
      <c r="L3468" s="9">
        <f t="shared" si="327"/>
        <v>42419.727430555555</v>
      </c>
      <c r="M3468" t="b">
        <v>0</v>
      </c>
      <c r="N3468">
        <v>61</v>
      </c>
      <c r="O3468" t="b">
        <v>1</v>
      </c>
      <c r="P3468" t="s">
        <v>8271</v>
      </c>
      <c r="Q3468">
        <f t="shared" si="324"/>
        <v>127</v>
      </c>
      <c r="R3468">
        <f t="shared" si="325"/>
        <v>72.95</v>
      </c>
      <c r="S3468" t="str">
        <f t="shared" si="328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326"/>
        <v>42083.33833333334</v>
      </c>
      <c r="K3469">
        <v>1424275632</v>
      </c>
      <c r="L3469" s="9">
        <f t="shared" si="327"/>
        <v>42053.38</v>
      </c>
      <c r="M3469" t="b">
        <v>0</v>
      </c>
      <c r="N3469">
        <v>47</v>
      </c>
      <c r="O3469" t="b">
        <v>1</v>
      </c>
      <c r="P3469" t="s">
        <v>8271</v>
      </c>
      <c r="Q3469">
        <f t="shared" si="324"/>
        <v>101</v>
      </c>
      <c r="R3469">
        <f t="shared" si="325"/>
        <v>64.47</v>
      </c>
      <c r="S3469" t="str">
        <f t="shared" si="328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326"/>
        <v>42633.833333333336</v>
      </c>
      <c r="K3470">
        <v>1471976529</v>
      </c>
      <c r="L3470" s="9">
        <f t="shared" si="327"/>
        <v>42605.473715277774</v>
      </c>
      <c r="M3470" t="b">
        <v>0</v>
      </c>
      <c r="N3470">
        <v>17</v>
      </c>
      <c r="O3470" t="b">
        <v>1</v>
      </c>
      <c r="P3470" t="s">
        <v>8271</v>
      </c>
      <c r="Q3470">
        <f t="shared" si="324"/>
        <v>122</v>
      </c>
      <c r="R3470">
        <f t="shared" si="325"/>
        <v>716.35</v>
      </c>
      <c r="S3470" t="str">
        <f t="shared" si="328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326"/>
        <v>42488.350057870375</v>
      </c>
      <c r="K3471">
        <v>1459265045</v>
      </c>
      <c r="L3471" s="9">
        <f t="shared" si="327"/>
        <v>42458.350057870375</v>
      </c>
      <c r="M3471" t="b">
        <v>0</v>
      </c>
      <c r="N3471">
        <v>63</v>
      </c>
      <c r="O3471" t="b">
        <v>1</v>
      </c>
      <c r="P3471" t="s">
        <v>8271</v>
      </c>
      <c r="Q3471">
        <f t="shared" si="324"/>
        <v>113</v>
      </c>
      <c r="R3471">
        <f t="shared" si="325"/>
        <v>50.4</v>
      </c>
      <c r="S3471" t="str">
        <f t="shared" si="328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326"/>
        <v>42566.609722222223</v>
      </c>
      <c r="K3472">
        <v>1465345902</v>
      </c>
      <c r="L3472" s="9">
        <f t="shared" si="327"/>
        <v>42528.730347222219</v>
      </c>
      <c r="M3472" t="b">
        <v>0</v>
      </c>
      <c r="N3472">
        <v>9</v>
      </c>
      <c r="O3472" t="b">
        <v>1</v>
      </c>
      <c r="P3472" t="s">
        <v>8271</v>
      </c>
      <c r="Q3472">
        <f t="shared" si="324"/>
        <v>150</v>
      </c>
      <c r="R3472">
        <f t="shared" si="325"/>
        <v>41.67</v>
      </c>
      <c r="S3472" t="str">
        <f t="shared" si="328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326"/>
        <v>41882.541666666672</v>
      </c>
      <c r="K3473">
        <v>1405971690</v>
      </c>
      <c r="L3473" s="9">
        <f t="shared" si="327"/>
        <v>41841.528819444444</v>
      </c>
      <c r="M3473" t="b">
        <v>0</v>
      </c>
      <c r="N3473">
        <v>30</v>
      </c>
      <c r="O3473" t="b">
        <v>1</v>
      </c>
      <c r="P3473" t="s">
        <v>8271</v>
      </c>
      <c r="Q3473">
        <f t="shared" si="324"/>
        <v>215</v>
      </c>
      <c r="R3473">
        <f t="shared" si="325"/>
        <v>35.770000000000003</v>
      </c>
      <c r="S3473" t="str">
        <f t="shared" si="328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326"/>
        <v>41948.957638888889</v>
      </c>
      <c r="K3474">
        <v>1413432331</v>
      </c>
      <c r="L3474" s="9">
        <f t="shared" si="327"/>
        <v>41927.878831018519</v>
      </c>
      <c r="M3474" t="b">
        <v>0</v>
      </c>
      <c r="N3474">
        <v>23</v>
      </c>
      <c r="O3474" t="b">
        <v>1</v>
      </c>
      <c r="P3474" t="s">
        <v>8271</v>
      </c>
      <c r="Q3474">
        <f t="shared" si="324"/>
        <v>102</v>
      </c>
      <c r="R3474">
        <f t="shared" si="325"/>
        <v>88.74</v>
      </c>
      <c r="S3474" t="str">
        <f t="shared" si="328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326"/>
        <v>42083.560416666667</v>
      </c>
      <c r="K3475">
        <v>1425067296</v>
      </c>
      <c r="L3475" s="9">
        <f t="shared" si="327"/>
        <v>42062.54277777778</v>
      </c>
      <c r="M3475" t="b">
        <v>0</v>
      </c>
      <c r="N3475">
        <v>33</v>
      </c>
      <c r="O3475" t="b">
        <v>1</v>
      </c>
      <c r="P3475" t="s">
        <v>8271</v>
      </c>
      <c r="Q3475">
        <f t="shared" si="324"/>
        <v>100</v>
      </c>
      <c r="R3475">
        <f t="shared" si="325"/>
        <v>148.47999999999999</v>
      </c>
      <c r="S3475" t="str">
        <f t="shared" si="328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326"/>
        <v>42571.209849537037</v>
      </c>
      <c r="K3476">
        <v>1466424131</v>
      </c>
      <c r="L3476" s="9">
        <f t="shared" si="327"/>
        <v>42541.209849537037</v>
      </c>
      <c r="M3476" t="b">
        <v>0</v>
      </c>
      <c r="N3476">
        <v>39</v>
      </c>
      <c r="O3476" t="b">
        <v>1</v>
      </c>
      <c r="P3476" t="s">
        <v>8271</v>
      </c>
      <c r="Q3476">
        <f t="shared" si="324"/>
        <v>101</v>
      </c>
      <c r="R3476">
        <f t="shared" si="325"/>
        <v>51.79</v>
      </c>
      <c r="S3476" t="str">
        <f t="shared" si="328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326"/>
        <v>41945.708333333336</v>
      </c>
      <c r="K3477">
        <v>1412629704</v>
      </c>
      <c r="L3477" s="9">
        <f t="shared" si="327"/>
        <v>41918.589166666665</v>
      </c>
      <c r="M3477" t="b">
        <v>0</v>
      </c>
      <c r="N3477">
        <v>17</v>
      </c>
      <c r="O3477" t="b">
        <v>1</v>
      </c>
      <c r="P3477" t="s">
        <v>8271</v>
      </c>
      <c r="Q3477">
        <f t="shared" si="324"/>
        <v>113</v>
      </c>
      <c r="R3477">
        <f t="shared" si="325"/>
        <v>20</v>
      </c>
      <c r="S3477" t="str">
        <f t="shared" si="328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326"/>
        <v>41938.833333333336</v>
      </c>
      <c r="K3478">
        <v>1412836990</v>
      </c>
      <c r="L3478" s="9">
        <f t="shared" si="327"/>
        <v>41920.988310185188</v>
      </c>
      <c r="M3478" t="b">
        <v>0</v>
      </c>
      <c r="N3478">
        <v>6</v>
      </c>
      <c r="O3478" t="b">
        <v>1</v>
      </c>
      <c r="P3478" t="s">
        <v>8271</v>
      </c>
      <c r="Q3478">
        <f t="shared" si="324"/>
        <v>104</v>
      </c>
      <c r="R3478">
        <f t="shared" si="325"/>
        <v>52</v>
      </c>
      <c r="S3478" t="str">
        <f t="shared" si="328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326"/>
        <v>42140.833333333336</v>
      </c>
      <c r="K3479">
        <v>1430761243</v>
      </c>
      <c r="L3479" s="9">
        <f t="shared" si="327"/>
        <v>42128.44494212963</v>
      </c>
      <c r="M3479" t="b">
        <v>0</v>
      </c>
      <c r="N3479">
        <v>39</v>
      </c>
      <c r="O3479" t="b">
        <v>1</v>
      </c>
      <c r="P3479" t="s">
        <v>8271</v>
      </c>
      <c r="Q3479">
        <f t="shared" si="324"/>
        <v>115</v>
      </c>
      <c r="R3479">
        <f t="shared" si="325"/>
        <v>53.23</v>
      </c>
      <c r="S3479" t="str">
        <f t="shared" si="328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326"/>
        <v>42079.583333333336</v>
      </c>
      <c r="K3480">
        <v>1424296822</v>
      </c>
      <c r="L3480" s="9">
        <f t="shared" si="327"/>
        <v>42053.625254629638</v>
      </c>
      <c r="M3480" t="b">
        <v>0</v>
      </c>
      <c r="N3480">
        <v>57</v>
      </c>
      <c r="O3480" t="b">
        <v>1</v>
      </c>
      <c r="P3480" t="s">
        <v>8271</v>
      </c>
      <c r="Q3480">
        <f t="shared" si="324"/>
        <v>113</v>
      </c>
      <c r="R3480">
        <f t="shared" si="325"/>
        <v>39.6</v>
      </c>
      <c r="S3480" t="str">
        <f t="shared" si="328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326"/>
        <v>41811.563425925924</v>
      </c>
      <c r="K3481">
        <v>1400790680</v>
      </c>
      <c r="L3481" s="9">
        <f t="shared" si="327"/>
        <v>41781.563425925924</v>
      </c>
      <c r="M3481" t="b">
        <v>0</v>
      </c>
      <c r="N3481">
        <v>56</v>
      </c>
      <c r="O3481" t="b">
        <v>1</v>
      </c>
      <c r="P3481" t="s">
        <v>8271</v>
      </c>
      <c r="Q3481">
        <f t="shared" si="324"/>
        <v>128</v>
      </c>
      <c r="R3481">
        <f t="shared" si="325"/>
        <v>34.25</v>
      </c>
      <c r="S3481" t="str">
        <f t="shared" si="328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326"/>
        <v>42195.583333333336</v>
      </c>
      <c r="K3482">
        <v>1434440227</v>
      </c>
      <c r="L3482" s="9">
        <f t="shared" si="327"/>
        <v>42171.025775462964</v>
      </c>
      <c r="M3482" t="b">
        <v>0</v>
      </c>
      <c r="N3482">
        <v>13</v>
      </c>
      <c r="O3482" t="b">
        <v>1</v>
      </c>
      <c r="P3482" t="s">
        <v>8271</v>
      </c>
      <c r="Q3482">
        <f t="shared" si="324"/>
        <v>143</v>
      </c>
      <c r="R3482">
        <f t="shared" si="325"/>
        <v>164.62</v>
      </c>
      <c r="S3482" t="str">
        <f t="shared" si="328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326"/>
        <v>42005.955879629626</v>
      </c>
      <c r="K3483">
        <v>1418709388</v>
      </c>
      <c r="L3483" s="9">
        <f t="shared" si="327"/>
        <v>41988.955879629626</v>
      </c>
      <c r="M3483" t="b">
        <v>0</v>
      </c>
      <c r="N3483">
        <v>95</v>
      </c>
      <c r="O3483" t="b">
        <v>1</v>
      </c>
      <c r="P3483" t="s">
        <v>8271</v>
      </c>
      <c r="Q3483">
        <f t="shared" si="324"/>
        <v>119</v>
      </c>
      <c r="R3483">
        <f t="shared" si="325"/>
        <v>125.05</v>
      </c>
      <c r="S3483" t="str">
        <f t="shared" si="328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326"/>
        <v>41826.479930555557</v>
      </c>
      <c r="K3484">
        <v>1402079466</v>
      </c>
      <c r="L3484" s="9">
        <f t="shared" si="327"/>
        <v>41796.479930555557</v>
      </c>
      <c r="M3484" t="b">
        <v>0</v>
      </c>
      <c r="N3484">
        <v>80</v>
      </c>
      <c r="O3484" t="b">
        <v>1</v>
      </c>
      <c r="P3484" t="s">
        <v>8271</v>
      </c>
      <c r="Q3484">
        <f t="shared" si="324"/>
        <v>138</v>
      </c>
      <c r="R3484">
        <f t="shared" si="325"/>
        <v>51.88</v>
      </c>
      <c r="S3484" t="str">
        <f t="shared" si="328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326"/>
        <v>41823.37709490741</v>
      </c>
      <c r="K3485">
        <v>1401811381</v>
      </c>
      <c r="L3485" s="9">
        <f t="shared" si="327"/>
        <v>41793.37709490741</v>
      </c>
      <c r="M3485" t="b">
        <v>0</v>
      </c>
      <c r="N3485">
        <v>133</v>
      </c>
      <c r="O3485" t="b">
        <v>1</v>
      </c>
      <c r="P3485" t="s">
        <v>8271</v>
      </c>
      <c r="Q3485">
        <f t="shared" si="324"/>
        <v>160</v>
      </c>
      <c r="R3485">
        <f t="shared" si="325"/>
        <v>40.29</v>
      </c>
      <c r="S3485" t="str">
        <f t="shared" si="328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326"/>
        <v>42536.468738425923</v>
      </c>
      <c r="K3486">
        <v>1463422499</v>
      </c>
      <c r="L3486" s="9">
        <f t="shared" si="327"/>
        <v>42506.468738425923</v>
      </c>
      <c r="M3486" t="b">
        <v>0</v>
      </c>
      <c r="N3486">
        <v>44</v>
      </c>
      <c r="O3486" t="b">
        <v>1</v>
      </c>
      <c r="P3486" t="s">
        <v>8271</v>
      </c>
      <c r="Q3486">
        <f t="shared" si="324"/>
        <v>114</v>
      </c>
      <c r="R3486">
        <f t="shared" si="325"/>
        <v>64.91</v>
      </c>
      <c r="S3486" t="str">
        <f t="shared" si="328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326"/>
        <v>42402.401388888895</v>
      </c>
      <c r="K3487">
        <v>1451839080</v>
      </c>
      <c r="L3487" s="9">
        <f t="shared" si="327"/>
        <v>42372.401388888895</v>
      </c>
      <c r="M3487" t="b">
        <v>0</v>
      </c>
      <c r="N3487">
        <v>30</v>
      </c>
      <c r="O3487" t="b">
        <v>1</v>
      </c>
      <c r="P3487" t="s">
        <v>8271</v>
      </c>
      <c r="Q3487">
        <f t="shared" si="324"/>
        <v>101</v>
      </c>
      <c r="R3487">
        <f t="shared" si="325"/>
        <v>55.33</v>
      </c>
      <c r="S3487" t="str">
        <f t="shared" si="328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326"/>
        <v>42157.999305555561</v>
      </c>
      <c r="K3488">
        <v>1430600401</v>
      </c>
      <c r="L3488" s="9">
        <f t="shared" si="327"/>
        <v>42126.583344907405</v>
      </c>
      <c r="M3488" t="b">
        <v>0</v>
      </c>
      <c r="N3488">
        <v>56</v>
      </c>
      <c r="O3488" t="b">
        <v>1</v>
      </c>
      <c r="P3488" t="s">
        <v>8271</v>
      </c>
      <c r="Q3488">
        <f t="shared" si="324"/>
        <v>155</v>
      </c>
      <c r="R3488">
        <f t="shared" si="325"/>
        <v>83.14</v>
      </c>
      <c r="S3488" t="str">
        <f t="shared" si="328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326"/>
        <v>42179.64875</v>
      </c>
      <c r="K3489">
        <v>1432593252</v>
      </c>
      <c r="L3489" s="9">
        <f t="shared" si="327"/>
        <v>42149.64875</v>
      </c>
      <c r="M3489" t="b">
        <v>0</v>
      </c>
      <c r="N3489">
        <v>66</v>
      </c>
      <c r="O3489" t="b">
        <v>1</v>
      </c>
      <c r="P3489" t="s">
        <v>8271</v>
      </c>
      <c r="Q3489">
        <f t="shared" si="324"/>
        <v>128</v>
      </c>
      <c r="R3489">
        <f t="shared" si="325"/>
        <v>38.71</v>
      </c>
      <c r="S3489" t="str">
        <f t="shared" si="328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326"/>
        <v>42111.375000000007</v>
      </c>
      <c r="K3490">
        <v>1427221560</v>
      </c>
      <c r="L3490" s="9">
        <f t="shared" si="327"/>
        <v>42087.476388888892</v>
      </c>
      <c r="M3490" t="b">
        <v>0</v>
      </c>
      <c r="N3490">
        <v>29</v>
      </c>
      <c r="O3490" t="b">
        <v>1</v>
      </c>
      <c r="P3490" t="s">
        <v>8271</v>
      </c>
      <c r="Q3490">
        <f t="shared" si="324"/>
        <v>121</v>
      </c>
      <c r="R3490">
        <f t="shared" si="325"/>
        <v>125.38</v>
      </c>
      <c r="S3490" t="str">
        <f t="shared" si="328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326"/>
        <v>41783.583333333336</v>
      </c>
      <c r="K3491">
        <v>1398352531</v>
      </c>
      <c r="L3491" s="9">
        <f t="shared" si="327"/>
        <v>41753.3441087963</v>
      </c>
      <c r="M3491" t="b">
        <v>0</v>
      </c>
      <c r="N3491">
        <v>72</v>
      </c>
      <c r="O3491" t="b">
        <v>1</v>
      </c>
      <c r="P3491" t="s">
        <v>8271</v>
      </c>
      <c r="Q3491">
        <f t="shared" si="324"/>
        <v>113</v>
      </c>
      <c r="R3491">
        <f t="shared" si="325"/>
        <v>78.260000000000005</v>
      </c>
      <c r="S3491" t="str">
        <f t="shared" si="328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326"/>
        <v>42473.510694444449</v>
      </c>
      <c r="K3492">
        <v>1457982924</v>
      </c>
      <c r="L3492" s="9">
        <f t="shared" si="327"/>
        <v>42443.510694444449</v>
      </c>
      <c r="M3492" t="b">
        <v>0</v>
      </c>
      <c r="N3492">
        <v>27</v>
      </c>
      <c r="O3492" t="b">
        <v>1</v>
      </c>
      <c r="P3492" t="s">
        <v>8271</v>
      </c>
      <c r="Q3492">
        <f t="shared" si="324"/>
        <v>128</v>
      </c>
      <c r="R3492">
        <f t="shared" si="325"/>
        <v>47.22</v>
      </c>
      <c r="S3492" t="str">
        <f t="shared" si="328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326"/>
        <v>42141.958148148151</v>
      </c>
      <c r="K3493">
        <v>1430114384</v>
      </c>
      <c r="L3493" s="9">
        <f t="shared" si="327"/>
        <v>42120.958148148151</v>
      </c>
      <c r="M3493" t="b">
        <v>0</v>
      </c>
      <c r="N3493">
        <v>10</v>
      </c>
      <c r="O3493" t="b">
        <v>1</v>
      </c>
      <c r="P3493" t="s">
        <v>8271</v>
      </c>
      <c r="Q3493">
        <f t="shared" si="324"/>
        <v>158</v>
      </c>
      <c r="R3493">
        <f t="shared" si="325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326"/>
        <v>42302.717557870368</v>
      </c>
      <c r="K3494">
        <v>1442794397</v>
      </c>
      <c r="L3494" s="9">
        <f t="shared" si="327"/>
        <v>42267.717557870368</v>
      </c>
      <c r="M3494" t="b">
        <v>0</v>
      </c>
      <c r="N3494">
        <v>35</v>
      </c>
      <c r="O3494" t="b">
        <v>1</v>
      </c>
      <c r="P3494" t="s">
        <v>8271</v>
      </c>
      <c r="Q3494">
        <f t="shared" si="324"/>
        <v>105</v>
      </c>
      <c r="R3494">
        <f t="shared" si="325"/>
        <v>114.29</v>
      </c>
      <c r="S3494" t="str">
        <f t="shared" si="328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326"/>
        <v>41867.924305555556</v>
      </c>
      <c r="K3495">
        <v>1406580436</v>
      </c>
      <c r="L3495" s="9">
        <f t="shared" si="327"/>
        <v>41848.574490740742</v>
      </c>
      <c r="M3495" t="b">
        <v>0</v>
      </c>
      <c r="N3495">
        <v>29</v>
      </c>
      <c r="O3495" t="b">
        <v>1</v>
      </c>
      <c r="P3495" t="s">
        <v>8271</v>
      </c>
      <c r="Q3495">
        <f t="shared" si="324"/>
        <v>100</v>
      </c>
      <c r="R3495">
        <f t="shared" si="325"/>
        <v>51.72</v>
      </c>
      <c r="S3495" t="str">
        <f t="shared" si="328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326"/>
        <v>42699.958333333336</v>
      </c>
      <c r="K3496">
        <v>1479186575</v>
      </c>
      <c r="L3496" s="9">
        <f t="shared" si="327"/>
        <v>42688.923321759263</v>
      </c>
      <c r="M3496" t="b">
        <v>0</v>
      </c>
      <c r="N3496">
        <v>13</v>
      </c>
      <c r="O3496" t="b">
        <v>1</v>
      </c>
      <c r="P3496" t="s">
        <v>8271</v>
      </c>
      <c r="Q3496">
        <f t="shared" si="324"/>
        <v>100</v>
      </c>
      <c r="R3496">
        <f t="shared" si="325"/>
        <v>30.77</v>
      </c>
      <c r="S3496" t="str">
        <f t="shared" si="328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326"/>
        <v>41944.429166666669</v>
      </c>
      <c r="K3497">
        <v>1412360309</v>
      </c>
      <c r="L3497" s="9">
        <f t="shared" si="327"/>
        <v>41915.471168981487</v>
      </c>
      <c r="M3497" t="b">
        <v>0</v>
      </c>
      <c r="N3497">
        <v>72</v>
      </c>
      <c r="O3497" t="b">
        <v>1</v>
      </c>
      <c r="P3497" t="s">
        <v>8271</v>
      </c>
      <c r="Q3497">
        <f t="shared" si="324"/>
        <v>107</v>
      </c>
      <c r="R3497">
        <f t="shared" si="325"/>
        <v>74.209999999999994</v>
      </c>
      <c r="S3497" t="str">
        <f t="shared" si="328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326"/>
        <v>42624.555162037039</v>
      </c>
      <c r="K3498">
        <v>1470169166</v>
      </c>
      <c r="L3498" s="9">
        <f t="shared" si="327"/>
        <v>42584.555162037039</v>
      </c>
      <c r="M3498" t="b">
        <v>0</v>
      </c>
      <c r="N3498">
        <v>78</v>
      </c>
      <c r="O3498" t="b">
        <v>1</v>
      </c>
      <c r="P3498" t="s">
        <v>8271</v>
      </c>
      <c r="Q3498">
        <f t="shared" si="324"/>
        <v>124</v>
      </c>
      <c r="R3498">
        <f t="shared" si="325"/>
        <v>47.85</v>
      </c>
      <c r="S3498" t="str">
        <f t="shared" si="328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326"/>
        <v>42523.625000000007</v>
      </c>
      <c r="K3499">
        <v>1463852904</v>
      </c>
      <c r="L3499" s="9">
        <f t="shared" si="327"/>
        <v>42511.450277777774</v>
      </c>
      <c r="M3499" t="b">
        <v>0</v>
      </c>
      <c r="N3499">
        <v>49</v>
      </c>
      <c r="O3499" t="b">
        <v>1</v>
      </c>
      <c r="P3499" t="s">
        <v>8271</v>
      </c>
      <c r="Q3499">
        <f t="shared" si="324"/>
        <v>109</v>
      </c>
      <c r="R3499">
        <f t="shared" si="325"/>
        <v>34.409999999999997</v>
      </c>
      <c r="S3499" t="str">
        <f t="shared" si="328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326"/>
        <v>42518.613888888889</v>
      </c>
      <c r="K3500">
        <v>1459309704</v>
      </c>
      <c r="L3500" s="9">
        <f t="shared" si="327"/>
        <v>42458.866944444446</v>
      </c>
      <c r="M3500" t="b">
        <v>0</v>
      </c>
      <c r="N3500">
        <v>42</v>
      </c>
      <c r="O3500" t="b">
        <v>1</v>
      </c>
      <c r="P3500" t="s">
        <v>8271</v>
      </c>
      <c r="Q3500">
        <f t="shared" si="324"/>
        <v>102</v>
      </c>
      <c r="R3500">
        <f t="shared" si="325"/>
        <v>40.24</v>
      </c>
      <c r="S3500" t="str">
        <f t="shared" si="328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326"/>
        <v>42185.999305555561</v>
      </c>
      <c r="K3501">
        <v>1431046325</v>
      </c>
      <c r="L3501" s="9">
        <f t="shared" si="327"/>
        <v>42131.744502314818</v>
      </c>
      <c r="M3501" t="b">
        <v>0</v>
      </c>
      <c r="N3501">
        <v>35</v>
      </c>
      <c r="O3501" t="b">
        <v>1</v>
      </c>
      <c r="P3501" t="s">
        <v>8271</v>
      </c>
      <c r="Q3501">
        <f t="shared" si="324"/>
        <v>106</v>
      </c>
      <c r="R3501">
        <f t="shared" si="325"/>
        <v>60.29</v>
      </c>
      <c r="S3501" t="str">
        <f t="shared" si="328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326"/>
        <v>42435.915972222225</v>
      </c>
      <c r="K3502">
        <v>1455919438</v>
      </c>
      <c r="L3502" s="9">
        <f t="shared" si="327"/>
        <v>42419.627754629626</v>
      </c>
      <c r="M3502" t="b">
        <v>0</v>
      </c>
      <c r="N3502">
        <v>42</v>
      </c>
      <c r="O3502" t="b">
        <v>1</v>
      </c>
      <c r="P3502" t="s">
        <v>8271</v>
      </c>
      <c r="Q3502">
        <f t="shared" si="324"/>
        <v>106</v>
      </c>
      <c r="R3502">
        <f t="shared" si="325"/>
        <v>25.31</v>
      </c>
      <c r="S3502" t="str">
        <f t="shared" si="328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326"/>
        <v>42258.47216435185</v>
      </c>
      <c r="K3503">
        <v>1439835595</v>
      </c>
      <c r="L3503" s="9">
        <f t="shared" si="327"/>
        <v>42233.47216435185</v>
      </c>
      <c r="M3503" t="b">
        <v>0</v>
      </c>
      <c r="N3503">
        <v>42</v>
      </c>
      <c r="O3503" t="b">
        <v>1</v>
      </c>
      <c r="P3503" t="s">
        <v>8271</v>
      </c>
      <c r="Q3503">
        <f t="shared" si="324"/>
        <v>101</v>
      </c>
      <c r="R3503">
        <f t="shared" si="325"/>
        <v>35.950000000000003</v>
      </c>
      <c r="S3503" t="str">
        <f t="shared" si="328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326"/>
        <v>42444.874305555561</v>
      </c>
      <c r="K3504">
        <v>1456862924</v>
      </c>
      <c r="L3504" s="9">
        <f t="shared" si="327"/>
        <v>42430.547731481485</v>
      </c>
      <c r="M3504" t="b">
        <v>0</v>
      </c>
      <c r="N3504">
        <v>31</v>
      </c>
      <c r="O3504" t="b">
        <v>1</v>
      </c>
      <c r="P3504" t="s">
        <v>8271</v>
      </c>
      <c r="Q3504">
        <f t="shared" si="324"/>
        <v>105</v>
      </c>
      <c r="R3504">
        <f t="shared" si="325"/>
        <v>136</v>
      </c>
      <c r="S3504" t="str">
        <f t="shared" si="328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326"/>
        <v>42575.186666666668</v>
      </c>
      <c r="K3505">
        <v>1466767728</v>
      </c>
      <c r="L3505" s="9">
        <f t="shared" si="327"/>
        <v>42545.186666666668</v>
      </c>
      <c r="M3505" t="b">
        <v>0</v>
      </c>
      <c r="N3505">
        <v>38</v>
      </c>
      <c r="O3505" t="b">
        <v>1</v>
      </c>
      <c r="P3505" t="s">
        <v>8271</v>
      </c>
      <c r="Q3505">
        <f t="shared" si="324"/>
        <v>108</v>
      </c>
      <c r="R3505">
        <f t="shared" si="325"/>
        <v>70.760000000000005</v>
      </c>
      <c r="S3505" t="str">
        <f t="shared" si="328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326"/>
        <v>42327.498738425929</v>
      </c>
      <c r="K3506">
        <v>1445363891</v>
      </c>
      <c r="L3506" s="9">
        <f t="shared" si="327"/>
        <v>42297.457071759265</v>
      </c>
      <c r="M3506" t="b">
        <v>0</v>
      </c>
      <c r="N3506">
        <v>8</v>
      </c>
      <c r="O3506" t="b">
        <v>1</v>
      </c>
      <c r="P3506" t="s">
        <v>8271</v>
      </c>
      <c r="Q3506">
        <f t="shared" si="324"/>
        <v>100</v>
      </c>
      <c r="R3506">
        <f t="shared" si="325"/>
        <v>125</v>
      </c>
      <c r="S3506" t="str">
        <f t="shared" si="328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326"/>
        <v>41771.875</v>
      </c>
      <c r="K3507">
        <v>1398983245</v>
      </c>
      <c r="L3507" s="9">
        <f t="shared" si="327"/>
        <v>41760.644039351857</v>
      </c>
      <c r="M3507" t="b">
        <v>0</v>
      </c>
      <c r="N3507">
        <v>39</v>
      </c>
      <c r="O3507" t="b">
        <v>1</v>
      </c>
      <c r="P3507" t="s">
        <v>8271</v>
      </c>
      <c r="Q3507">
        <f t="shared" si="324"/>
        <v>104</v>
      </c>
      <c r="R3507">
        <f t="shared" si="325"/>
        <v>66.510000000000005</v>
      </c>
      <c r="S3507" t="str">
        <f t="shared" si="328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326"/>
        <v>41874.442592592597</v>
      </c>
      <c r="K3508">
        <v>1404927440</v>
      </c>
      <c r="L3508" s="9">
        <f t="shared" si="327"/>
        <v>41829.442592592597</v>
      </c>
      <c r="M3508" t="b">
        <v>0</v>
      </c>
      <c r="N3508">
        <v>29</v>
      </c>
      <c r="O3508" t="b">
        <v>1</v>
      </c>
      <c r="P3508" t="s">
        <v>8271</v>
      </c>
      <c r="Q3508">
        <f t="shared" si="324"/>
        <v>102</v>
      </c>
      <c r="R3508">
        <f t="shared" si="325"/>
        <v>105</v>
      </c>
      <c r="S3508" t="str">
        <f t="shared" si="328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326"/>
        <v>42521.631215277775</v>
      </c>
      <c r="K3509">
        <v>1462140537</v>
      </c>
      <c r="L3509" s="9">
        <f t="shared" si="327"/>
        <v>42491.631215277775</v>
      </c>
      <c r="M3509" t="b">
        <v>0</v>
      </c>
      <c r="N3509">
        <v>72</v>
      </c>
      <c r="O3509" t="b">
        <v>1</v>
      </c>
      <c r="P3509" t="s">
        <v>8271</v>
      </c>
      <c r="Q3509">
        <f t="shared" si="324"/>
        <v>104</v>
      </c>
      <c r="R3509">
        <f t="shared" si="325"/>
        <v>145</v>
      </c>
      <c r="S3509" t="str">
        <f t="shared" si="328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326"/>
        <v>42500.583333333336</v>
      </c>
      <c r="K3510">
        <v>1460914253</v>
      </c>
      <c r="L3510" s="9">
        <f t="shared" si="327"/>
        <v>42477.438113425924</v>
      </c>
      <c r="M3510" t="b">
        <v>0</v>
      </c>
      <c r="N3510">
        <v>15</v>
      </c>
      <c r="O3510" t="b">
        <v>1</v>
      </c>
      <c r="P3510" t="s">
        <v>8271</v>
      </c>
      <c r="Q3510">
        <f t="shared" si="324"/>
        <v>180</v>
      </c>
      <c r="R3510">
        <f t="shared" si="325"/>
        <v>12</v>
      </c>
      <c r="S3510" t="str">
        <f t="shared" si="328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326"/>
        <v>41963.913194444445</v>
      </c>
      <c r="K3511">
        <v>1415392666</v>
      </c>
      <c r="L3511" s="9">
        <f t="shared" si="327"/>
        <v>41950.567893518521</v>
      </c>
      <c r="M3511" t="b">
        <v>0</v>
      </c>
      <c r="N3511">
        <v>33</v>
      </c>
      <c r="O3511" t="b">
        <v>1</v>
      </c>
      <c r="P3511" t="s">
        <v>8271</v>
      </c>
      <c r="Q3511">
        <f t="shared" si="324"/>
        <v>106</v>
      </c>
      <c r="R3511">
        <f t="shared" si="325"/>
        <v>96.67</v>
      </c>
      <c r="S3511" t="str">
        <f t="shared" si="328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326"/>
        <v>41822.329236111116</v>
      </c>
      <c r="K3512">
        <v>1402584846</v>
      </c>
      <c r="L3512" s="9">
        <f t="shared" si="327"/>
        <v>41802.329236111116</v>
      </c>
      <c r="M3512" t="b">
        <v>0</v>
      </c>
      <c r="N3512">
        <v>15</v>
      </c>
      <c r="O3512" t="b">
        <v>1</v>
      </c>
      <c r="P3512" t="s">
        <v>8271</v>
      </c>
      <c r="Q3512">
        <f t="shared" si="324"/>
        <v>101</v>
      </c>
      <c r="R3512">
        <f t="shared" si="325"/>
        <v>60.33</v>
      </c>
      <c r="S3512" t="str">
        <f t="shared" si="328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326"/>
        <v>41950.479166666672</v>
      </c>
      <c r="K3513">
        <v>1413406695</v>
      </c>
      <c r="L3513" s="9">
        <f t="shared" si="327"/>
        <v>41927.582118055558</v>
      </c>
      <c r="M3513" t="b">
        <v>0</v>
      </c>
      <c r="N3513">
        <v>19</v>
      </c>
      <c r="O3513" t="b">
        <v>1</v>
      </c>
      <c r="P3513" t="s">
        <v>8271</v>
      </c>
      <c r="Q3513">
        <f t="shared" si="324"/>
        <v>101</v>
      </c>
      <c r="R3513">
        <f t="shared" si="325"/>
        <v>79.89</v>
      </c>
      <c r="S3513" t="str">
        <f t="shared" si="328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326"/>
        <v>42117.203611111116</v>
      </c>
      <c r="K3514">
        <v>1424609592</v>
      </c>
      <c r="L3514" s="9">
        <f t="shared" si="327"/>
        <v>42057.24527777778</v>
      </c>
      <c r="M3514" t="b">
        <v>0</v>
      </c>
      <c r="N3514">
        <v>17</v>
      </c>
      <c r="O3514" t="b">
        <v>1</v>
      </c>
      <c r="P3514" t="s">
        <v>8271</v>
      </c>
      <c r="Q3514">
        <f t="shared" si="324"/>
        <v>100</v>
      </c>
      <c r="R3514">
        <f t="shared" si="325"/>
        <v>58.82</v>
      </c>
      <c r="S3514" t="str">
        <f t="shared" si="328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326"/>
        <v>41793.915972222225</v>
      </c>
      <c r="K3515">
        <v>1400725112</v>
      </c>
      <c r="L3515" s="9">
        <f t="shared" si="327"/>
        <v>41780.804537037038</v>
      </c>
      <c r="M3515" t="b">
        <v>0</v>
      </c>
      <c r="N3515">
        <v>44</v>
      </c>
      <c r="O3515" t="b">
        <v>1</v>
      </c>
      <c r="P3515" t="s">
        <v>8271</v>
      </c>
      <c r="Q3515">
        <f t="shared" si="324"/>
        <v>118</v>
      </c>
      <c r="R3515">
        <f t="shared" si="325"/>
        <v>75.34</v>
      </c>
      <c r="S3515" t="str">
        <f t="shared" si="328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326"/>
        <v>42036.915972222225</v>
      </c>
      <c r="K3516">
        <v>1421439552</v>
      </c>
      <c r="L3516" s="9">
        <f t="shared" si="327"/>
        <v>42020.555</v>
      </c>
      <c r="M3516" t="b">
        <v>0</v>
      </c>
      <c r="N3516">
        <v>10</v>
      </c>
      <c r="O3516" t="b">
        <v>1</v>
      </c>
      <c r="P3516" t="s">
        <v>8271</v>
      </c>
      <c r="Q3516">
        <f t="shared" si="324"/>
        <v>110</v>
      </c>
      <c r="R3516">
        <f t="shared" si="325"/>
        <v>55</v>
      </c>
      <c r="S3516" t="str">
        <f t="shared" si="328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326"/>
        <v>42155.481145833335</v>
      </c>
      <c r="K3517">
        <v>1430505171</v>
      </c>
      <c r="L3517" s="9">
        <f t="shared" si="327"/>
        <v>42125.481145833335</v>
      </c>
      <c r="M3517" t="b">
        <v>0</v>
      </c>
      <c r="N3517">
        <v>46</v>
      </c>
      <c r="O3517" t="b">
        <v>1</v>
      </c>
      <c r="P3517" t="s">
        <v>8271</v>
      </c>
      <c r="Q3517">
        <f t="shared" si="324"/>
        <v>103</v>
      </c>
      <c r="R3517">
        <f t="shared" si="325"/>
        <v>66.959999999999994</v>
      </c>
      <c r="S3517" t="str">
        <f t="shared" si="328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326"/>
        <v>41889.833333333336</v>
      </c>
      <c r="K3518">
        <v>1407197670</v>
      </c>
      <c r="L3518" s="9">
        <f t="shared" si="327"/>
        <v>41855.718402777777</v>
      </c>
      <c r="M3518" t="b">
        <v>0</v>
      </c>
      <c r="N3518">
        <v>11</v>
      </c>
      <c r="O3518" t="b">
        <v>1</v>
      </c>
      <c r="P3518" t="s">
        <v>8271</v>
      </c>
      <c r="Q3518">
        <f t="shared" si="324"/>
        <v>100</v>
      </c>
      <c r="R3518">
        <f t="shared" si="325"/>
        <v>227.27</v>
      </c>
      <c r="S3518" t="str">
        <f t="shared" si="328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326"/>
        <v>41824.166666666672</v>
      </c>
      <c r="K3519">
        <v>1401910634</v>
      </c>
      <c r="L3519" s="9">
        <f t="shared" si="327"/>
        <v>41794.525856481487</v>
      </c>
      <c r="M3519" t="b">
        <v>0</v>
      </c>
      <c r="N3519">
        <v>13</v>
      </c>
      <c r="O3519" t="b">
        <v>1</v>
      </c>
      <c r="P3519" t="s">
        <v>8271</v>
      </c>
      <c r="Q3519">
        <f t="shared" si="324"/>
        <v>100</v>
      </c>
      <c r="R3519">
        <f t="shared" si="325"/>
        <v>307.69</v>
      </c>
      <c r="S3519" t="str">
        <f t="shared" si="328"/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326"/>
        <v>41914.306250000001</v>
      </c>
      <c r="K3520">
        <v>1410461299</v>
      </c>
      <c r="L3520" s="9">
        <f t="shared" si="327"/>
        <v>41893.491886574076</v>
      </c>
      <c r="M3520" t="b">
        <v>0</v>
      </c>
      <c r="N3520">
        <v>33</v>
      </c>
      <c r="O3520" t="b">
        <v>1</v>
      </c>
      <c r="P3520" t="s">
        <v>8271</v>
      </c>
      <c r="Q3520">
        <f t="shared" si="324"/>
        <v>110</v>
      </c>
      <c r="R3520">
        <f t="shared" si="325"/>
        <v>50.02</v>
      </c>
      <c r="S3520" t="str">
        <f t="shared" si="328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326"/>
        <v>42067.307291666664</v>
      </c>
      <c r="K3521">
        <v>1422886950</v>
      </c>
      <c r="L3521" s="9">
        <f t="shared" si="327"/>
        <v>42037.307291666664</v>
      </c>
      <c r="M3521" t="b">
        <v>0</v>
      </c>
      <c r="N3521">
        <v>28</v>
      </c>
      <c r="O3521" t="b">
        <v>1</v>
      </c>
      <c r="P3521" t="s">
        <v>8271</v>
      </c>
      <c r="Q3521">
        <f t="shared" si="324"/>
        <v>101</v>
      </c>
      <c r="R3521">
        <f t="shared" si="325"/>
        <v>72.39</v>
      </c>
      <c r="S3521" t="str">
        <f t="shared" si="328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326"/>
        <v>42253.282638888886</v>
      </c>
      <c r="K3522">
        <v>1439322412</v>
      </c>
      <c r="L3522" s="9">
        <f t="shared" si="327"/>
        <v>42227.532546296301</v>
      </c>
      <c r="M3522" t="b">
        <v>0</v>
      </c>
      <c r="N3522">
        <v>21</v>
      </c>
      <c r="O3522" t="b">
        <v>1</v>
      </c>
      <c r="P3522" t="s">
        <v>8271</v>
      </c>
      <c r="Q3522">
        <f t="shared" ref="Q3522:Q3585" si="330">ROUND((E3522/D3522*100),0)</f>
        <v>101</v>
      </c>
      <c r="R3522">
        <f t="shared" ref="R3522:R3585" si="331">ROUND(E3522/N3522,2)</f>
        <v>95.95</v>
      </c>
      <c r="S3522" t="str">
        <f t="shared" si="328"/>
        <v>theater</v>
      </c>
      <c r="T3522" t="str">
        <f t="shared" si="32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332">(((I3523/60)/60)/24)+DATE(1970,1,1)+(-7/24)</f>
        <v>41911.06967592593</v>
      </c>
      <c r="K3523">
        <v>1409388020</v>
      </c>
      <c r="L3523" s="9">
        <f t="shared" ref="L3523:L3586" si="333">(((K3523/60)/60)/24)+DATE(1970,1,1)+(-7/24)</f>
        <v>41881.06967592593</v>
      </c>
      <c r="M3523" t="b">
        <v>0</v>
      </c>
      <c r="N3523">
        <v>13</v>
      </c>
      <c r="O3523" t="b">
        <v>1</v>
      </c>
      <c r="P3523" t="s">
        <v>8271</v>
      </c>
      <c r="Q3523">
        <f t="shared" si="330"/>
        <v>169</v>
      </c>
      <c r="R3523">
        <f t="shared" si="331"/>
        <v>45.62</v>
      </c>
      <c r="S3523" t="str">
        <f t="shared" ref="S3523:S3586" si="334">LEFT(P3523,SEARCH("/",P3523,1)-1)</f>
        <v>theater</v>
      </c>
      <c r="T3523" t="str">
        <f t="shared" ref="T3523:T3586" si="335">RIGHT(P3523,LEN(P3523)-SEARCH("/",P3523,1))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332"/>
        <v>42262.129166666673</v>
      </c>
      <c r="K3524">
        <v>1439924246</v>
      </c>
      <c r="L3524" s="9">
        <f t="shared" si="333"/>
        <v>42234.498217592591</v>
      </c>
      <c r="M3524" t="b">
        <v>0</v>
      </c>
      <c r="N3524">
        <v>34</v>
      </c>
      <c r="O3524" t="b">
        <v>1</v>
      </c>
      <c r="P3524" t="s">
        <v>8271</v>
      </c>
      <c r="Q3524">
        <f t="shared" si="330"/>
        <v>100</v>
      </c>
      <c r="R3524">
        <f t="shared" si="331"/>
        <v>41.03</v>
      </c>
      <c r="S3524" t="str">
        <f t="shared" si="334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332"/>
        <v>42638.666666666664</v>
      </c>
      <c r="K3525">
        <v>1469871148</v>
      </c>
      <c r="L3525" s="9">
        <f t="shared" si="333"/>
        <v>42581.105879629635</v>
      </c>
      <c r="M3525" t="b">
        <v>0</v>
      </c>
      <c r="N3525">
        <v>80</v>
      </c>
      <c r="O3525" t="b">
        <v>1</v>
      </c>
      <c r="P3525" t="s">
        <v>8271</v>
      </c>
      <c r="Q3525">
        <f t="shared" si="330"/>
        <v>114</v>
      </c>
      <c r="R3525">
        <f t="shared" si="331"/>
        <v>56.83</v>
      </c>
      <c r="S3525" t="str">
        <f t="shared" si="334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332"/>
        <v>41894.875</v>
      </c>
      <c r="K3526">
        <v>1409336373</v>
      </c>
      <c r="L3526" s="9">
        <f t="shared" si="333"/>
        <v>41880.471909722226</v>
      </c>
      <c r="M3526" t="b">
        <v>0</v>
      </c>
      <c r="N3526">
        <v>74</v>
      </c>
      <c r="O3526" t="b">
        <v>1</v>
      </c>
      <c r="P3526" t="s">
        <v>8271</v>
      </c>
      <c r="Q3526">
        <f t="shared" si="330"/>
        <v>102</v>
      </c>
      <c r="R3526">
        <f t="shared" si="331"/>
        <v>137.24</v>
      </c>
      <c r="S3526" t="str">
        <f t="shared" si="334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332"/>
        <v>42225.375000000007</v>
      </c>
      <c r="K3527">
        <v>1438188106</v>
      </c>
      <c r="L3527" s="9">
        <f t="shared" si="333"/>
        <v>42214.404004629636</v>
      </c>
      <c r="M3527" t="b">
        <v>0</v>
      </c>
      <c r="N3527">
        <v>7</v>
      </c>
      <c r="O3527" t="b">
        <v>1</v>
      </c>
      <c r="P3527" t="s">
        <v>8271</v>
      </c>
      <c r="Q3527">
        <f t="shared" si="330"/>
        <v>106</v>
      </c>
      <c r="R3527">
        <f t="shared" si="331"/>
        <v>75.709999999999994</v>
      </c>
      <c r="S3527" t="str">
        <f t="shared" si="334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332"/>
        <v>42487.957638888889</v>
      </c>
      <c r="K3528">
        <v>1459411371</v>
      </c>
      <c r="L3528" s="9">
        <f t="shared" si="333"/>
        <v>42460.043645833335</v>
      </c>
      <c r="M3528" t="b">
        <v>0</v>
      </c>
      <c r="N3528">
        <v>34</v>
      </c>
      <c r="O3528" t="b">
        <v>1</v>
      </c>
      <c r="P3528" t="s">
        <v>8271</v>
      </c>
      <c r="Q3528">
        <f t="shared" si="330"/>
        <v>102</v>
      </c>
      <c r="R3528">
        <f t="shared" si="331"/>
        <v>99</v>
      </c>
      <c r="S3528" t="str">
        <f t="shared" si="334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332"/>
        <v>42195.874305555561</v>
      </c>
      <c r="K3529">
        <v>1434069205</v>
      </c>
      <c r="L3529" s="9">
        <f t="shared" si="333"/>
        <v>42166.731539351858</v>
      </c>
      <c r="M3529" t="b">
        <v>0</v>
      </c>
      <c r="N3529">
        <v>86</v>
      </c>
      <c r="O3529" t="b">
        <v>1</v>
      </c>
      <c r="P3529" t="s">
        <v>8271</v>
      </c>
      <c r="Q3529">
        <f t="shared" si="330"/>
        <v>117</v>
      </c>
      <c r="R3529">
        <f t="shared" si="331"/>
        <v>81.569999999999993</v>
      </c>
      <c r="S3529" t="str">
        <f t="shared" si="334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332"/>
        <v>42753.209699074076</v>
      </c>
      <c r="K3530">
        <v>1483012918</v>
      </c>
      <c r="L3530" s="9">
        <f t="shared" si="333"/>
        <v>42733.209699074076</v>
      </c>
      <c r="M3530" t="b">
        <v>0</v>
      </c>
      <c r="N3530">
        <v>37</v>
      </c>
      <c r="O3530" t="b">
        <v>1</v>
      </c>
      <c r="P3530" t="s">
        <v>8271</v>
      </c>
      <c r="Q3530">
        <f t="shared" si="330"/>
        <v>101</v>
      </c>
      <c r="R3530">
        <f t="shared" si="331"/>
        <v>45.11</v>
      </c>
      <c r="S3530" t="str">
        <f t="shared" si="334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332"/>
        <v>42197.750000000007</v>
      </c>
      <c r="K3531">
        <v>1434997018</v>
      </c>
      <c r="L3531" s="9">
        <f t="shared" si="333"/>
        <v>42177.470115740747</v>
      </c>
      <c r="M3531" t="b">
        <v>0</v>
      </c>
      <c r="N3531">
        <v>18</v>
      </c>
      <c r="O3531" t="b">
        <v>1</v>
      </c>
      <c r="P3531" t="s">
        <v>8271</v>
      </c>
      <c r="Q3531">
        <f t="shared" si="330"/>
        <v>132</v>
      </c>
      <c r="R3531">
        <f t="shared" si="331"/>
        <v>36.67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332"/>
        <v>42470.541666666664</v>
      </c>
      <c r="K3532">
        <v>1457881057</v>
      </c>
      <c r="L3532" s="9">
        <f t="shared" si="333"/>
        <v>42442.331678240742</v>
      </c>
      <c r="M3532" t="b">
        <v>0</v>
      </c>
      <c r="N3532">
        <v>22</v>
      </c>
      <c r="O3532" t="b">
        <v>1</v>
      </c>
      <c r="P3532" t="s">
        <v>8271</v>
      </c>
      <c r="Q3532">
        <f t="shared" si="330"/>
        <v>100</v>
      </c>
      <c r="R3532">
        <f t="shared" si="331"/>
        <v>125</v>
      </c>
      <c r="S3532" t="str">
        <f t="shared" si="334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332"/>
        <v>42551.362662037041</v>
      </c>
      <c r="K3533">
        <v>1464709334</v>
      </c>
      <c r="L3533" s="9">
        <f t="shared" si="333"/>
        <v>42521.362662037041</v>
      </c>
      <c r="M3533" t="b">
        <v>0</v>
      </c>
      <c r="N3533">
        <v>26</v>
      </c>
      <c r="O3533" t="b">
        <v>1</v>
      </c>
      <c r="P3533" t="s">
        <v>8271</v>
      </c>
      <c r="Q3533">
        <f t="shared" si="330"/>
        <v>128</v>
      </c>
      <c r="R3533">
        <f t="shared" si="331"/>
        <v>49.23</v>
      </c>
      <c r="S3533" t="str">
        <f t="shared" si="334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332"/>
        <v>41899.874305555561</v>
      </c>
      <c r="K3534">
        <v>1409667827</v>
      </c>
      <c r="L3534" s="9">
        <f t="shared" si="333"/>
        <v>41884.308182870373</v>
      </c>
      <c r="M3534" t="b">
        <v>0</v>
      </c>
      <c r="N3534">
        <v>27</v>
      </c>
      <c r="O3534" t="b">
        <v>1</v>
      </c>
      <c r="P3534" t="s">
        <v>8271</v>
      </c>
      <c r="Q3534">
        <f t="shared" si="330"/>
        <v>119</v>
      </c>
      <c r="R3534">
        <f t="shared" si="331"/>
        <v>42.3</v>
      </c>
      <c r="S3534" t="str">
        <f t="shared" si="334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332"/>
        <v>42319.511192129627</v>
      </c>
      <c r="K3535">
        <v>1444673767</v>
      </c>
      <c r="L3535" s="9">
        <f t="shared" si="333"/>
        <v>42289.46952546297</v>
      </c>
      <c r="M3535" t="b">
        <v>0</v>
      </c>
      <c r="N3535">
        <v>8</v>
      </c>
      <c r="O3535" t="b">
        <v>1</v>
      </c>
      <c r="P3535" t="s">
        <v>8271</v>
      </c>
      <c r="Q3535">
        <f t="shared" si="330"/>
        <v>126</v>
      </c>
      <c r="R3535">
        <f t="shared" si="331"/>
        <v>78.88</v>
      </c>
      <c r="S3535" t="str">
        <f t="shared" si="334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332"/>
        <v>42278.333599537036</v>
      </c>
      <c r="K3536">
        <v>1440687623</v>
      </c>
      <c r="L3536" s="9">
        <f t="shared" si="333"/>
        <v>42243.333599537036</v>
      </c>
      <c r="M3536" t="b">
        <v>0</v>
      </c>
      <c r="N3536">
        <v>204</v>
      </c>
      <c r="O3536" t="b">
        <v>1</v>
      </c>
      <c r="P3536" t="s">
        <v>8271</v>
      </c>
      <c r="Q3536">
        <f t="shared" si="330"/>
        <v>156</v>
      </c>
      <c r="R3536">
        <f t="shared" si="331"/>
        <v>38.28</v>
      </c>
      <c r="S3536" t="str">
        <f t="shared" si="334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332"/>
        <v>42279.458333333336</v>
      </c>
      <c r="K3537">
        <v>1441120910</v>
      </c>
      <c r="L3537" s="9">
        <f t="shared" si="333"/>
        <v>42248.348495370366</v>
      </c>
      <c r="M3537" t="b">
        <v>0</v>
      </c>
      <c r="N3537">
        <v>46</v>
      </c>
      <c r="O3537" t="b">
        <v>1</v>
      </c>
      <c r="P3537" t="s">
        <v>8271</v>
      </c>
      <c r="Q3537">
        <f t="shared" si="330"/>
        <v>103</v>
      </c>
      <c r="R3537">
        <f t="shared" si="331"/>
        <v>44.85</v>
      </c>
      <c r="S3537" t="str">
        <f t="shared" si="334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332"/>
        <v>42358.207638888889</v>
      </c>
      <c r="K3538">
        <v>1448040425</v>
      </c>
      <c r="L3538" s="9">
        <f t="shared" si="333"/>
        <v>42328.435474537044</v>
      </c>
      <c r="M3538" t="b">
        <v>0</v>
      </c>
      <c r="N3538">
        <v>17</v>
      </c>
      <c r="O3538" t="b">
        <v>1</v>
      </c>
      <c r="P3538" t="s">
        <v>8271</v>
      </c>
      <c r="Q3538">
        <f t="shared" si="330"/>
        <v>153</v>
      </c>
      <c r="R3538">
        <f t="shared" si="331"/>
        <v>13.53</v>
      </c>
      <c r="S3538" t="str">
        <f t="shared" si="334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332"/>
        <v>41960.040972222225</v>
      </c>
      <c r="K3539">
        <v>1413016216</v>
      </c>
      <c r="L3539" s="9">
        <f t="shared" si="333"/>
        <v>41923.062685185185</v>
      </c>
      <c r="M3539" t="b">
        <v>0</v>
      </c>
      <c r="N3539">
        <v>28</v>
      </c>
      <c r="O3539" t="b">
        <v>1</v>
      </c>
      <c r="P3539" t="s">
        <v>8271</v>
      </c>
      <c r="Q3539">
        <f t="shared" si="330"/>
        <v>180</v>
      </c>
      <c r="R3539">
        <f t="shared" si="331"/>
        <v>43.5</v>
      </c>
      <c r="S3539" t="str">
        <f t="shared" si="334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332"/>
        <v>42599.128935185188</v>
      </c>
      <c r="K3540">
        <v>1469009140</v>
      </c>
      <c r="L3540" s="9">
        <f t="shared" si="333"/>
        <v>42571.128935185188</v>
      </c>
      <c r="M3540" t="b">
        <v>0</v>
      </c>
      <c r="N3540">
        <v>83</v>
      </c>
      <c r="O3540" t="b">
        <v>1</v>
      </c>
      <c r="P3540" t="s">
        <v>8271</v>
      </c>
      <c r="Q3540">
        <f t="shared" si="330"/>
        <v>128</v>
      </c>
      <c r="R3540">
        <f t="shared" si="331"/>
        <v>30.95</v>
      </c>
      <c r="S3540" t="str">
        <f t="shared" si="334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332"/>
        <v>42621.464375000003</v>
      </c>
      <c r="K3541">
        <v>1471543722</v>
      </c>
      <c r="L3541" s="9">
        <f t="shared" si="333"/>
        <v>42600.464375000003</v>
      </c>
      <c r="M3541" t="b">
        <v>0</v>
      </c>
      <c r="N3541">
        <v>13</v>
      </c>
      <c r="O3541" t="b">
        <v>1</v>
      </c>
      <c r="P3541" t="s">
        <v>8271</v>
      </c>
      <c r="Q3541">
        <f t="shared" si="330"/>
        <v>120</v>
      </c>
      <c r="R3541">
        <f t="shared" si="331"/>
        <v>55.23</v>
      </c>
      <c r="S3541" t="str">
        <f t="shared" si="334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332"/>
        <v>42546.711701388893</v>
      </c>
      <c r="K3542">
        <v>1464307491</v>
      </c>
      <c r="L3542" s="9">
        <f t="shared" si="333"/>
        <v>42516.711701388893</v>
      </c>
      <c r="M3542" t="b">
        <v>0</v>
      </c>
      <c r="N3542">
        <v>8</v>
      </c>
      <c r="O3542" t="b">
        <v>1</v>
      </c>
      <c r="P3542" t="s">
        <v>8271</v>
      </c>
      <c r="Q3542">
        <f t="shared" si="330"/>
        <v>123</v>
      </c>
      <c r="R3542">
        <f t="shared" si="331"/>
        <v>46.13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332"/>
        <v>42247.438368055555</v>
      </c>
      <c r="K3543">
        <v>1438882275</v>
      </c>
      <c r="L3543" s="9">
        <f t="shared" si="333"/>
        <v>42222.438368055555</v>
      </c>
      <c r="M3543" t="b">
        <v>0</v>
      </c>
      <c r="N3543">
        <v>32</v>
      </c>
      <c r="O3543" t="b">
        <v>1</v>
      </c>
      <c r="P3543" t="s">
        <v>8271</v>
      </c>
      <c r="Q3543">
        <f t="shared" si="330"/>
        <v>105</v>
      </c>
      <c r="R3543">
        <f t="shared" si="331"/>
        <v>39.380000000000003</v>
      </c>
      <c r="S3543" t="str">
        <f t="shared" si="334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332"/>
        <v>41889.308125000003</v>
      </c>
      <c r="K3544">
        <v>1404915822</v>
      </c>
      <c r="L3544" s="9">
        <f t="shared" si="333"/>
        <v>41829.308125000003</v>
      </c>
      <c r="M3544" t="b">
        <v>0</v>
      </c>
      <c r="N3544">
        <v>85</v>
      </c>
      <c r="O3544" t="b">
        <v>1</v>
      </c>
      <c r="P3544" t="s">
        <v>8271</v>
      </c>
      <c r="Q3544">
        <f t="shared" si="330"/>
        <v>102</v>
      </c>
      <c r="R3544">
        <f t="shared" si="331"/>
        <v>66.150000000000006</v>
      </c>
      <c r="S3544" t="str">
        <f t="shared" si="334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332"/>
        <v>42180.463645833333</v>
      </c>
      <c r="K3545">
        <v>1432663659</v>
      </c>
      <c r="L3545" s="9">
        <f t="shared" si="333"/>
        <v>42150.463645833333</v>
      </c>
      <c r="M3545" t="b">
        <v>0</v>
      </c>
      <c r="N3545">
        <v>29</v>
      </c>
      <c r="O3545" t="b">
        <v>1</v>
      </c>
      <c r="P3545" t="s">
        <v>8271</v>
      </c>
      <c r="Q3545">
        <f t="shared" si="330"/>
        <v>105</v>
      </c>
      <c r="R3545">
        <f t="shared" si="331"/>
        <v>54.14</v>
      </c>
      <c r="S3545" t="str">
        <f t="shared" si="334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332"/>
        <v>42070.540011574078</v>
      </c>
      <c r="K3546">
        <v>1423166257</v>
      </c>
      <c r="L3546" s="9">
        <f t="shared" si="333"/>
        <v>42040.540011574078</v>
      </c>
      <c r="M3546" t="b">
        <v>0</v>
      </c>
      <c r="N3546">
        <v>24</v>
      </c>
      <c r="O3546" t="b">
        <v>1</v>
      </c>
      <c r="P3546" t="s">
        <v>8271</v>
      </c>
      <c r="Q3546">
        <f t="shared" si="330"/>
        <v>100</v>
      </c>
      <c r="R3546">
        <f t="shared" si="331"/>
        <v>104.17</v>
      </c>
      <c r="S3546" t="str">
        <f t="shared" si="334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332"/>
        <v>42105.515729166669</v>
      </c>
      <c r="K3547">
        <v>1426188159</v>
      </c>
      <c r="L3547" s="9">
        <f t="shared" si="333"/>
        <v>42075.515729166669</v>
      </c>
      <c r="M3547" t="b">
        <v>0</v>
      </c>
      <c r="N3547">
        <v>8</v>
      </c>
      <c r="O3547" t="b">
        <v>1</v>
      </c>
      <c r="P3547" t="s">
        <v>8271</v>
      </c>
      <c r="Q3547">
        <f t="shared" si="330"/>
        <v>100</v>
      </c>
      <c r="R3547">
        <f t="shared" si="331"/>
        <v>31.38</v>
      </c>
      <c r="S3547" t="str">
        <f t="shared" si="334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332"/>
        <v>42094.874305555561</v>
      </c>
      <c r="K3548">
        <v>1426002684</v>
      </c>
      <c r="L3548" s="9">
        <f t="shared" si="333"/>
        <v>42073.369027777779</v>
      </c>
      <c r="M3548" t="b">
        <v>0</v>
      </c>
      <c r="N3548">
        <v>19</v>
      </c>
      <c r="O3548" t="b">
        <v>1</v>
      </c>
      <c r="P3548" t="s">
        <v>8271</v>
      </c>
      <c r="Q3548">
        <f t="shared" si="330"/>
        <v>102</v>
      </c>
      <c r="R3548">
        <f t="shared" si="331"/>
        <v>59.21</v>
      </c>
      <c r="S3548" t="str">
        <f t="shared" si="334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332"/>
        <v>42503.874305555561</v>
      </c>
      <c r="K3549">
        <v>1461117201</v>
      </c>
      <c r="L3549" s="9">
        <f t="shared" si="333"/>
        <v>42479.787048611113</v>
      </c>
      <c r="M3549" t="b">
        <v>0</v>
      </c>
      <c r="N3549">
        <v>336</v>
      </c>
      <c r="O3549" t="b">
        <v>1</v>
      </c>
      <c r="P3549" t="s">
        <v>8271</v>
      </c>
      <c r="Q3549">
        <f t="shared" si="330"/>
        <v>114</v>
      </c>
      <c r="R3549">
        <f t="shared" si="331"/>
        <v>119.18</v>
      </c>
      <c r="S3549" t="str">
        <f t="shared" si="334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332"/>
        <v>42433.750000000007</v>
      </c>
      <c r="K3550">
        <v>1455230214</v>
      </c>
      <c r="L3550" s="9">
        <f t="shared" si="333"/>
        <v>42411.650625000002</v>
      </c>
      <c r="M3550" t="b">
        <v>0</v>
      </c>
      <c r="N3550">
        <v>13</v>
      </c>
      <c r="O3550" t="b">
        <v>1</v>
      </c>
      <c r="P3550" t="s">
        <v>8271</v>
      </c>
      <c r="Q3550">
        <f t="shared" si="330"/>
        <v>102</v>
      </c>
      <c r="R3550">
        <f t="shared" si="331"/>
        <v>164.62</v>
      </c>
      <c r="S3550" t="str">
        <f t="shared" si="334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332"/>
        <v>42251.102696759262</v>
      </c>
      <c r="K3551">
        <v>1438939673</v>
      </c>
      <c r="L3551" s="9">
        <f t="shared" si="333"/>
        <v>42223.102696759262</v>
      </c>
      <c r="M3551" t="b">
        <v>0</v>
      </c>
      <c r="N3551">
        <v>42</v>
      </c>
      <c r="O3551" t="b">
        <v>1</v>
      </c>
      <c r="P3551" t="s">
        <v>8271</v>
      </c>
      <c r="Q3551">
        <f t="shared" si="330"/>
        <v>102</v>
      </c>
      <c r="R3551">
        <f t="shared" si="331"/>
        <v>24.29</v>
      </c>
      <c r="S3551" t="str">
        <f t="shared" si="334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332"/>
        <v>42492.601828703708</v>
      </c>
      <c r="K3552">
        <v>1459632398</v>
      </c>
      <c r="L3552" s="9">
        <f t="shared" si="333"/>
        <v>42462.601828703708</v>
      </c>
      <c r="M3552" t="b">
        <v>0</v>
      </c>
      <c r="N3552">
        <v>64</v>
      </c>
      <c r="O3552" t="b">
        <v>1</v>
      </c>
      <c r="P3552" t="s">
        <v>8271</v>
      </c>
      <c r="Q3552">
        <f t="shared" si="330"/>
        <v>105</v>
      </c>
      <c r="R3552">
        <f t="shared" si="331"/>
        <v>40.94</v>
      </c>
      <c r="S3552" t="str">
        <f t="shared" si="334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332"/>
        <v>41781.629861111112</v>
      </c>
      <c r="K3553">
        <v>1398342170</v>
      </c>
      <c r="L3553" s="9">
        <f t="shared" si="333"/>
        <v>41753.224189814813</v>
      </c>
      <c r="M3553" t="b">
        <v>0</v>
      </c>
      <c r="N3553">
        <v>25</v>
      </c>
      <c r="O3553" t="b">
        <v>1</v>
      </c>
      <c r="P3553" t="s">
        <v>8271</v>
      </c>
      <c r="Q3553">
        <f t="shared" si="330"/>
        <v>102</v>
      </c>
      <c r="R3553">
        <f t="shared" si="331"/>
        <v>61.1</v>
      </c>
      <c r="S3553" t="str">
        <f t="shared" si="334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332"/>
        <v>41818.295416666668</v>
      </c>
      <c r="K3554">
        <v>1401372324</v>
      </c>
      <c r="L3554" s="9">
        <f t="shared" si="333"/>
        <v>41788.295416666668</v>
      </c>
      <c r="M3554" t="b">
        <v>0</v>
      </c>
      <c r="N3554">
        <v>20</v>
      </c>
      <c r="O3554" t="b">
        <v>1</v>
      </c>
      <c r="P3554" t="s">
        <v>8271</v>
      </c>
      <c r="Q3554">
        <f t="shared" si="330"/>
        <v>100</v>
      </c>
      <c r="R3554">
        <f t="shared" si="331"/>
        <v>38.65</v>
      </c>
      <c r="S3554" t="str">
        <f t="shared" si="334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332"/>
        <v>42227.708333333336</v>
      </c>
      <c r="K3555">
        <v>1436575280</v>
      </c>
      <c r="L3555" s="9">
        <f t="shared" si="333"/>
        <v>42195.737037037041</v>
      </c>
      <c r="M3555" t="b">
        <v>0</v>
      </c>
      <c r="N3555">
        <v>104</v>
      </c>
      <c r="O3555" t="b">
        <v>1</v>
      </c>
      <c r="P3555" t="s">
        <v>8271</v>
      </c>
      <c r="Q3555">
        <f t="shared" si="330"/>
        <v>106</v>
      </c>
      <c r="R3555">
        <f t="shared" si="331"/>
        <v>56.2</v>
      </c>
      <c r="S3555" t="str">
        <f t="shared" si="334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332"/>
        <v>42046.416666666664</v>
      </c>
      <c r="K3556">
        <v>1421025159</v>
      </c>
      <c r="L3556" s="9">
        <f t="shared" si="333"/>
        <v>42015.758784722224</v>
      </c>
      <c r="M3556" t="b">
        <v>0</v>
      </c>
      <c r="N3556">
        <v>53</v>
      </c>
      <c r="O3556" t="b">
        <v>1</v>
      </c>
      <c r="P3556" t="s">
        <v>8271</v>
      </c>
      <c r="Q3556">
        <f t="shared" si="330"/>
        <v>113</v>
      </c>
      <c r="R3556">
        <f t="shared" si="331"/>
        <v>107</v>
      </c>
      <c r="S3556" t="str">
        <f t="shared" si="334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332"/>
        <v>42691.192060185182</v>
      </c>
      <c r="K3557">
        <v>1476786994</v>
      </c>
      <c r="L3557" s="9">
        <f t="shared" si="333"/>
        <v>42661.150393518525</v>
      </c>
      <c r="M3557" t="b">
        <v>0</v>
      </c>
      <c r="N3557">
        <v>14</v>
      </c>
      <c r="O3557" t="b">
        <v>1</v>
      </c>
      <c r="P3557" t="s">
        <v>8271</v>
      </c>
      <c r="Q3557">
        <f t="shared" si="330"/>
        <v>100</v>
      </c>
      <c r="R3557">
        <f t="shared" si="331"/>
        <v>171.43</v>
      </c>
      <c r="S3557" t="str">
        <f t="shared" si="334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332"/>
        <v>41868.357916666668</v>
      </c>
      <c r="K3558">
        <v>1403105724</v>
      </c>
      <c r="L3558" s="9">
        <f t="shared" si="333"/>
        <v>41808.357916666668</v>
      </c>
      <c r="M3558" t="b">
        <v>0</v>
      </c>
      <c r="N3558">
        <v>20</v>
      </c>
      <c r="O3558" t="b">
        <v>1</v>
      </c>
      <c r="P3558" t="s">
        <v>8271</v>
      </c>
      <c r="Q3558">
        <f t="shared" si="330"/>
        <v>100</v>
      </c>
      <c r="R3558">
        <f t="shared" si="331"/>
        <v>110.5</v>
      </c>
      <c r="S3558" t="str">
        <f t="shared" si="334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332"/>
        <v>41763.985081018523</v>
      </c>
      <c r="K3559">
        <v>1396334311</v>
      </c>
      <c r="L3559" s="9">
        <f t="shared" si="333"/>
        <v>41729.985081018523</v>
      </c>
      <c r="M3559" t="b">
        <v>0</v>
      </c>
      <c r="N3559">
        <v>558</v>
      </c>
      <c r="O3559" t="b">
        <v>1</v>
      </c>
      <c r="P3559" t="s">
        <v>8271</v>
      </c>
      <c r="Q3559">
        <f t="shared" si="330"/>
        <v>100</v>
      </c>
      <c r="R3559">
        <f t="shared" si="331"/>
        <v>179.28</v>
      </c>
      <c r="S3559" t="str">
        <f t="shared" si="334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332"/>
        <v>42181.583333333336</v>
      </c>
      <c r="K3560">
        <v>1431718575</v>
      </c>
      <c r="L3560" s="9">
        <f t="shared" si="333"/>
        <v>42139.525173611117</v>
      </c>
      <c r="M3560" t="b">
        <v>0</v>
      </c>
      <c r="N3560">
        <v>22</v>
      </c>
      <c r="O3560" t="b">
        <v>1</v>
      </c>
      <c r="P3560" t="s">
        <v>8271</v>
      </c>
      <c r="Q3560">
        <f t="shared" si="330"/>
        <v>144</v>
      </c>
      <c r="R3560">
        <f t="shared" si="331"/>
        <v>22.91</v>
      </c>
      <c r="S3560" t="str">
        <f t="shared" si="334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332"/>
        <v>42216.081944444442</v>
      </c>
      <c r="K3561">
        <v>1436408308</v>
      </c>
      <c r="L3561" s="9">
        <f t="shared" si="333"/>
        <v>42193.804490740738</v>
      </c>
      <c r="M3561" t="b">
        <v>0</v>
      </c>
      <c r="N3561">
        <v>24</v>
      </c>
      <c r="O3561" t="b">
        <v>1</v>
      </c>
      <c r="P3561" t="s">
        <v>8271</v>
      </c>
      <c r="Q3561">
        <f t="shared" si="330"/>
        <v>104</v>
      </c>
      <c r="R3561">
        <f t="shared" si="331"/>
        <v>43.13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332"/>
        <v>42150.822916666664</v>
      </c>
      <c r="K3562">
        <v>1429651266</v>
      </c>
      <c r="L3562" s="9">
        <f t="shared" si="333"/>
        <v>42115.597986111119</v>
      </c>
      <c r="M3562" t="b">
        <v>0</v>
      </c>
      <c r="N3562">
        <v>74</v>
      </c>
      <c r="O3562" t="b">
        <v>1</v>
      </c>
      <c r="P3562" t="s">
        <v>8271</v>
      </c>
      <c r="Q3562">
        <f t="shared" si="330"/>
        <v>108</v>
      </c>
      <c r="R3562">
        <f t="shared" si="331"/>
        <v>46.89</v>
      </c>
      <c r="S3562" t="str">
        <f t="shared" si="334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332"/>
        <v>42221.48333333333</v>
      </c>
      <c r="K3563">
        <v>1437236378</v>
      </c>
      <c r="L3563" s="9">
        <f t="shared" si="333"/>
        <v>42203.388634259267</v>
      </c>
      <c r="M3563" t="b">
        <v>0</v>
      </c>
      <c r="N3563">
        <v>54</v>
      </c>
      <c r="O3563" t="b">
        <v>1</v>
      </c>
      <c r="P3563" t="s">
        <v>8271</v>
      </c>
      <c r="Q3563">
        <f t="shared" si="330"/>
        <v>102</v>
      </c>
      <c r="R3563">
        <f t="shared" si="331"/>
        <v>47.41</v>
      </c>
      <c r="S3563" t="str">
        <f t="shared" si="334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332"/>
        <v>42442.625000000007</v>
      </c>
      <c r="K3564">
        <v>1457115427</v>
      </c>
      <c r="L3564" s="9">
        <f t="shared" si="333"/>
        <v>42433.470219907409</v>
      </c>
      <c r="M3564" t="b">
        <v>0</v>
      </c>
      <c r="N3564">
        <v>31</v>
      </c>
      <c r="O3564" t="b">
        <v>1</v>
      </c>
      <c r="P3564" t="s">
        <v>8271</v>
      </c>
      <c r="Q3564">
        <f t="shared" si="330"/>
        <v>149</v>
      </c>
      <c r="R3564">
        <f t="shared" si="331"/>
        <v>15.13</v>
      </c>
      <c r="S3564" t="str">
        <f t="shared" si="334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332"/>
        <v>42583.500000000007</v>
      </c>
      <c r="K3565">
        <v>1467648456</v>
      </c>
      <c r="L3565" s="9">
        <f t="shared" si="333"/>
        <v>42555.380277777782</v>
      </c>
      <c r="M3565" t="b">
        <v>0</v>
      </c>
      <c r="N3565">
        <v>25</v>
      </c>
      <c r="O3565" t="b">
        <v>1</v>
      </c>
      <c r="P3565" t="s">
        <v>8271</v>
      </c>
      <c r="Q3565">
        <f t="shared" si="330"/>
        <v>105</v>
      </c>
      <c r="R3565">
        <f t="shared" si="331"/>
        <v>21.1</v>
      </c>
      <c r="S3565" t="str">
        <f t="shared" si="334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332"/>
        <v>42282.375000000007</v>
      </c>
      <c r="K3566">
        <v>1440082649</v>
      </c>
      <c r="L3566" s="9">
        <f t="shared" si="333"/>
        <v>42236.331585648157</v>
      </c>
      <c r="M3566" t="b">
        <v>0</v>
      </c>
      <c r="N3566">
        <v>17</v>
      </c>
      <c r="O3566" t="b">
        <v>1</v>
      </c>
      <c r="P3566" t="s">
        <v>8271</v>
      </c>
      <c r="Q3566">
        <f t="shared" si="330"/>
        <v>101</v>
      </c>
      <c r="R3566">
        <f t="shared" si="331"/>
        <v>59.12</v>
      </c>
      <c r="S3566" t="str">
        <f t="shared" si="334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332"/>
        <v>42004.451481481483</v>
      </c>
      <c r="K3567">
        <v>1417456208</v>
      </c>
      <c r="L3567" s="9">
        <f t="shared" si="333"/>
        <v>41974.451481481483</v>
      </c>
      <c r="M3567" t="b">
        <v>0</v>
      </c>
      <c r="N3567">
        <v>12</v>
      </c>
      <c r="O3567" t="b">
        <v>1</v>
      </c>
      <c r="P3567" t="s">
        <v>8271</v>
      </c>
      <c r="Q3567">
        <f t="shared" si="330"/>
        <v>131</v>
      </c>
      <c r="R3567">
        <f t="shared" si="331"/>
        <v>97.92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332"/>
        <v>42027.216238425928</v>
      </c>
      <c r="K3568">
        <v>1419423083</v>
      </c>
      <c r="L3568" s="9">
        <f t="shared" si="333"/>
        <v>41997.216238425928</v>
      </c>
      <c r="M3568" t="b">
        <v>0</v>
      </c>
      <c r="N3568">
        <v>38</v>
      </c>
      <c r="O3568" t="b">
        <v>1</v>
      </c>
      <c r="P3568" t="s">
        <v>8271</v>
      </c>
      <c r="Q3568">
        <f t="shared" si="330"/>
        <v>105</v>
      </c>
      <c r="R3568">
        <f t="shared" si="331"/>
        <v>55.13</v>
      </c>
      <c r="S3568" t="str">
        <f t="shared" si="334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332"/>
        <v>42165.51902777778</v>
      </c>
      <c r="K3569">
        <v>1431372444</v>
      </c>
      <c r="L3569" s="9">
        <f t="shared" si="333"/>
        <v>42135.51902777778</v>
      </c>
      <c r="M3569" t="b">
        <v>0</v>
      </c>
      <c r="N3569">
        <v>41</v>
      </c>
      <c r="O3569" t="b">
        <v>1</v>
      </c>
      <c r="P3569" t="s">
        <v>8271</v>
      </c>
      <c r="Q3569">
        <f t="shared" si="330"/>
        <v>109</v>
      </c>
      <c r="R3569">
        <f t="shared" si="331"/>
        <v>26.54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332"/>
        <v>41899.449004629634</v>
      </c>
      <c r="K3570">
        <v>1408383994</v>
      </c>
      <c r="L3570" s="9">
        <f t="shared" si="333"/>
        <v>41869.449004629634</v>
      </c>
      <c r="M3570" t="b">
        <v>0</v>
      </c>
      <c r="N3570">
        <v>19</v>
      </c>
      <c r="O3570" t="b">
        <v>1</v>
      </c>
      <c r="P3570" t="s">
        <v>8271</v>
      </c>
      <c r="Q3570">
        <f t="shared" si="330"/>
        <v>111</v>
      </c>
      <c r="R3570">
        <f t="shared" si="331"/>
        <v>58.42</v>
      </c>
      <c r="S3570" t="str">
        <f t="shared" si="334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332"/>
        <v>42012.396944444445</v>
      </c>
      <c r="K3571">
        <v>1418142696</v>
      </c>
      <c r="L3571" s="9">
        <f t="shared" si="333"/>
        <v>41982.396944444445</v>
      </c>
      <c r="M3571" t="b">
        <v>0</v>
      </c>
      <c r="N3571">
        <v>41</v>
      </c>
      <c r="O3571" t="b">
        <v>1</v>
      </c>
      <c r="P3571" t="s">
        <v>8271</v>
      </c>
      <c r="Q3571">
        <f t="shared" si="330"/>
        <v>100</v>
      </c>
      <c r="R3571">
        <f t="shared" si="331"/>
        <v>122.54</v>
      </c>
      <c r="S3571" t="str">
        <f t="shared" si="334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332"/>
        <v>42004.000000000007</v>
      </c>
      <c r="K3572">
        <v>1417593483</v>
      </c>
      <c r="L3572" s="9">
        <f t="shared" si="333"/>
        <v>41976.040312500008</v>
      </c>
      <c r="M3572" t="b">
        <v>0</v>
      </c>
      <c r="N3572">
        <v>26</v>
      </c>
      <c r="O3572" t="b">
        <v>1</v>
      </c>
      <c r="P3572" t="s">
        <v>8271</v>
      </c>
      <c r="Q3572">
        <f t="shared" si="330"/>
        <v>114</v>
      </c>
      <c r="R3572">
        <f t="shared" si="331"/>
        <v>87.96</v>
      </c>
      <c r="S3572" t="str">
        <f t="shared" si="334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332"/>
        <v>41942.567280092597</v>
      </c>
      <c r="K3573">
        <v>1412109413</v>
      </c>
      <c r="L3573" s="9">
        <f t="shared" si="333"/>
        <v>41912.567280092597</v>
      </c>
      <c r="M3573" t="b">
        <v>0</v>
      </c>
      <c r="N3573">
        <v>25</v>
      </c>
      <c r="O3573" t="b">
        <v>1</v>
      </c>
      <c r="P3573" t="s">
        <v>8271</v>
      </c>
      <c r="Q3573">
        <f t="shared" si="330"/>
        <v>122</v>
      </c>
      <c r="R3573">
        <f t="shared" si="331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332"/>
        <v>42176.278726851851</v>
      </c>
      <c r="K3574">
        <v>1432302082</v>
      </c>
      <c r="L3574" s="9">
        <f t="shared" si="333"/>
        <v>42146.278726851851</v>
      </c>
      <c r="M3574" t="b">
        <v>0</v>
      </c>
      <c r="N3574">
        <v>9</v>
      </c>
      <c r="O3574" t="b">
        <v>1</v>
      </c>
      <c r="P3574" t="s">
        <v>8271</v>
      </c>
      <c r="Q3574">
        <f t="shared" si="330"/>
        <v>100</v>
      </c>
      <c r="R3574">
        <f t="shared" si="331"/>
        <v>55.56</v>
      </c>
      <c r="S3574" t="str">
        <f t="shared" si="334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332"/>
        <v>41951.125532407408</v>
      </c>
      <c r="K3575">
        <v>1412845246</v>
      </c>
      <c r="L3575" s="9">
        <f t="shared" si="333"/>
        <v>41921.083865740744</v>
      </c>
      <c r="M3575" t="b">
        <v>0</v>
      </c>
      <c r="N3575">
        <v>78</v>
      </c>
      <c r="O3575" t="b">
        <v>1</v>
      </c>
      <c r="P3575" t="s">
        <v>8271</v>
      </c>
      <c r="Q3575">
        <f t="shared" si="330"/>
        <v>103</v>
      </c>
      <c r="R3575">
        <f t="shared" si="331"/>
        <v>39.54</v>
      </c>
      <c r="S3575" t="str">
        <f t="shared" si="334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332"/>
        <v>41956.692685185182</v>
      </c>
      <c r="K3576">
        <v>1413326248</v>
      </c>
      <c r="L3576" s="9">
        <f t="shared" si="333"/>
        <v>41926.651018518518</v>
      </c>
      <c r="M3576" t="b">
        <v>0</v>
      </c>
      <c r="N3576">
        <v>45</v>
      </c>
      <c r="O3576" t="b">
        <v>1</v>
      </c>
      <c r="P3576" t="s">
        <v>8271</v>
      </c>
      <c r="Q3576">
        <f t="shared" si="330"/>
        <v>106</v>
      </c>
      <c r="R3576">
        <f t="shared" si="331"/>
        <v>136.78</v>
      </c>
      <c r="S3576" t="str">
        <f t="shared" si="334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332"/>
        <v>42592.874305555561</v>
      </c>
      <c r="K3577">
        <v>1468176527</v>
      </c>
      <c r="L3577" s="9">
        <f t="shared" si="333"/>
        <v>42561.492210648146</v>
      </c>
      <c r="M3577" t="b">
        <v>0</v>
      </c>
      <c r="N3577">
        <v>102</v>
      </c>
      <c r="O3577" t="b">
        <v>1</v>
      </c>
      <c r="P3577" t="s">
        <v>8271</v>
      </c>
      <c r="Q3577">
        <f t="shared" si="330"/>
        <v>101</v>
      </c>
      <c r="R3577">
        <f t="shared" si="331"/>
        <v>99.34</v>
      </c>
      <c r="S3577" t="str">
        <f t="shared" si="334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332"/>
        <v>42709.299236111117</v>
      </c>
      <c r="K3578">
        <v>1475759454</v>
      </c>
      <c r="L3578" s="9">
        <f t="shared" si="333"/>
        <v>42649.257569444446</v>
      </c>
      <c r="M3578" t="b">
        <v>0</v>
      </c>
      <c r="N3578">
        <v>5</v>
      </c>
      <c r="O3578" t="b">
        <v>1</v>
      </c>
      <c r="P3578" t="s">
        <v>8271</v>
      </c>
      <c r="Q3578">
        <f t="shared" si="330"/>
        <v>100</v>
      </c>
      <c r="R3578">
        <f t="shared" si="331"/>
        <v>20</v>
      </c>
      <c r="S3578" t="str">
        <f t="shared" si="334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332"/>
        <v>42119.977777777785</v>
      </c>
      <c r="K3579">
        <v>1427741583</v>
      </c>
      <c r="L3579" s="9">
        <f t="shared" si="333"/>
        <v>42093.495173611118</v>
      </c>
      <c r="M3579" t="b">
        <v>0</v>
      </c>
      <c r="N3579">
        <v>27</v>
      </c>
      <c r="O3579" t="b">
        <v>1</v>
      </c>
      <c r="P3579" t="s">
        <v>8271</v>
      </c>
      <c r="Q3579">
        <f t="shared" si="330"/>
        <v>130</v>
      </c>
      <c r="R3579">
        <f t="shared" si="331"/>
        <v>28.89</v>
      </c>
      <c r="S3579" t="str">
        <f t="shared" si="334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332"/>
        <v>42490.441863425927</v>
      </c>
      <c r="K3580">
        <v>1459445777</v>
      </c>
      <c r="L3580" s="9">
        <f t="shared" si="333"/>
        <v>42460.441863425927</v>
      </c>
      <c r="M3580" t="b">
        <v>0</v>
      </c>
      <c r="N3580">
        <v>37</v>
      </c>
      <c r="O3580" t="b">
        <v>1</v>
      </c>
      <c r="P3580" t="s">
        <v>8271</v>
      </c>
      <c r="Q3580">
        <f t="shared" si="330"/>
        <v>100</v>
      </c>
      <c r="R3580">
        <f t="shared" si="331"/>
        <v>40.549999999999997</v>
      </c>
      <c r="S3580" t="str">
        <f t="shared" si="334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332"/>
        <v>42460.428888888891</v>
      </c>
      <c r="K3581">
        <v>1456856256</v>
      </c>
      <c r="L3581" s="9">
        <f t="shared" si="333"/>
        <v>42430.470555555563</v>
      </c>
      <c r="M3581" t="b">
        <v>0</v>
      </c>
      <c r="N3581">
        <v>14</v>
      </c>
      <c r="O3581" t="b">
        <v>1</v>
      </c>
      <c r="P3581" t="s">
        <v>8271</v>
      </c>
      <c r="Q3581">
        <f t="shared" si="330"/>
        <v>100</v>
      </c>
      <c r="R3581">
        <f t="shared" si="331"/>
        <v>35.71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332"/>
        <v>42063.915972222225</v>
      </c>
      <c r="K3582">
        <v>1421900022</v>
      </c>
      <c r="L3582" s="9">
        <f t="shared" si="333"/>
        <v>42025.884513888894</v>
      </c>
      <c r="M3582" t="b">
        <v>0</v>
      </c>
      <c r="N3582">
        <v>27</v>
      </c>
      <c r="O3582" t="b">
        <v>1</v>
      </c>
      <c r="P3582" t="s">
        <v>8271</v>
      </c>
      <c r="Q3582">
        <f t="shared" si="330"/>
        <v>114</v>
      </c>
      <c r="R3582">
        <f t="shared" si="331"/>
        <v>37.96</v>
      </c>
      <c r="S3582" t="str">
        <f t="shared" si="334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332"/>
        <v>41850.179513888892</v>
      </c>
      <c r="K3583">
        <v>1405509510</v>
      </c>
      <c r="L3583" s="9">
        <f t="shared" si="333"/>
        <v>41836.179513888892</v>
      </c>
      <c r="M3583" t="b">
        <v>0</v>
      </c>
      <c r="N3583">
        <v>45</v>
      </c>
      <c r="O3583" t="b">
        <v>1</v>
      </c>
      <c r="P3583" t="s">
        <v>8271</v>
      </c>
      <c r="Q3583">
        <f t="shared" si="330"/>
        <v>100</v>
      </c>
      <c r="R3583">
        <f t="shared" si="331"/>
        <v>33.33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332"/>
        <v>42464.804189814815</v>
      </c>
      <c r="K3584">
        <v>1458613082</v>
      </c>
      <c r="L3584" s="9">
        <f t="shared" si="333"/>
        <v>42450.804189814815</v>
      </c>
      <c r="M3584" t="b">
        <v>0</v>
      </c>
      <c r="N3584">
        <v>49</v>
      </c>
      <c r="O3584" t="b">
        <v>1</v>
      </c>
      <c r="P3584" t="s">
        <v>8271</v>
      </c>
      <c r="Q3584">
        <f t="shared" si="330"/>
        <v>287</v>
      </c>
      <c r="R3584">
        <f t="shared" si="331"/>
        <v>58.57</v>
      </c>
      <c r="S3584" t="str">
        <f t="shared" si="334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332"/>
        <v>42478.092650462968</v>
      </c>
      <c r="K3585">
        <v>1455790405</v>
      </c>
      <c r="L3585" s="9">
        <f t="shared" si="333"/>
        <v>42418.134317129632</v>
      </c>
      <c r="M3585" t="b">
        <v>0</v>
      </c>
      <c r="N3585">
        <v>24</v>
      </c>
      <c r="O3585" t="b">
        <v>1</v>
      </c>
      <c r="P3585" t="s">
        <v>8271</v>
      </c>
      <c r="Q3585">
        <f t="shared" si="330"/>
        <v>109</v>
      </c>
      <c r="R3585">
        <f t="shared" si="331"/>
        <v>135.63</v>
      </c>
      <c r="S3585" t="str">
        <f t="shared" si="334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332"/>
        <v>42198.024814814817</v>
      </c>
      <c r="K3586">
        <v>1434180944</v>
      </c>
      <c r="L3586" s="9">
        <f t="shared" si="333"/>
        <v>42168.024814814817</v>
      </c>
      <c r="M3586" t="b">
        <v>0</v>
      </c>
      <c r="N3586">
        <v>112</v>
      </c>
      <c r="O3586" t="b">
        <v>1</v>
      </c>
      <c r="P3586" t="s">
        <v>8271</v>
      </c>
      <c r="Q3586">
        <f t="shared" ref="Q3586:Q3649" si="336">ROUND((E3586/D3586*100),0)</f>
        <v>116</v>
      </c>
      <c r="R3586">
        <f t="shared" ref="R3586:R3649" si="337">ROUND(E3586/N3586,2)</f>
        <v>30.94</v>
      </c>
      <c r="S3586" t="str">
        <f t="shared" si="334"/>
        <v>theater</v>
      </c>
      <c r="T3586" t="str">
        <f t="shared" si="335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338">(((I3587/60)/60)/24)+DATE(1970,1,1)+(-7/24)</f>
        <v>41994.42465277778</v>
      </c>
      <c r="K3587">
        <v>1416589890</v>
      </c>
      <c r="L3587" s="9">
        <f t="shared" ref="L3587:L3650" si="339">(((K3587/60)/60)/24)+DATE(1970,1,1)+(-7/24)</f>
        <v>41964.42465277778</v>
      </c>
      <c r="M3587" t="b">
        <v>0</v>
      </c>
      <c r="N3587">
        <v>23</v>
      </c>
      <c r="O3587" t="b">
        <v>1</v>
      </c>
      <c r="P3587" t="s">
        <v>8271</v>
      </c>
      <c r="Q3587">
        <f t="shared" si="336"/>
        <v>119</v>
      </c>
      <c r="R3587">
        <f t="shared" si="337"/>
        <v>176.09</v>
      </c>
      <c r="S3587" t="str">
        <f t="shared" ref="S3587:S3650" si="340">LEFT(P3587,SEARCH("/",P3587,1)-1)</f>
        <v>theater</v>
      </c>
      <c r="T3587" t="str">
        <f t="shared" ref="T3587:T3650" si="341">RIGHT(P3587,LEN(P3587)-SEARCH("/",P3587,1))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338"/>
        <v>42636.405902777777</v>
      </c>
      <c r="K3588">
        <v>1469465070</v>
      </c>
      <c r="L3588" s="9">
        <f t="shared" si="339"/>
        <v>42576.405902777777</v>
      </c>
      <c r="M3588" t="b">
        <v>0</v>
      </c>
      <c r="N3588">
        <v>54</v>
      </c>
      <c r="O3588" t="b">
        <v>1</v>
      </c>
      <c r="P3588" t="s">
        <v>8271</v>
      </c>
      <c r="Q3588">
        <f t="shared" si="336"/>
        <v>109</v>
      </c>
      <c r="R3588">
        <f t="shared" si="337"/>
        <v>151.97999999999999</v>
      </c>
      <c r="S3588" t="str">
        <f t="shared" si="340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338"/>
        <v>42548.500000000007</v>
      </c>
      <c r="K3589">
        <v>1463144254</v>
      </c>
      <c r="L3589" s="9">
        <f t="shared" si="339"/>
        <v>42503.24831018519</v>
      </c>
      <c r="M3589" t="b">
        <v>0</v>
      </c>
      <c r="N3589">
        <v>28</v>
      </c>
      <c r="O3589" t="b">
        <v>1</v>
      </c>
      <c r="P3589" t="s">
        <v>8271</v>
      </c>
      <c r="Q3589">
        <f t="shared" si="336"/>
        <v>127</v>
      </c>
      <c r="R3589">
        <f t="shared" si="337"/>
        <v>22.61</v>
      </c>
      <c r="S3589" t="str">
        <f t="shared" si="340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338"/>
        <v>42123.666666666664</v>
      </c>
      <c r="K3590">
        <v>1428436410</v>
      </c>
      <c r="L3590" s="9">
        <f t="shared" si="339"/>
        <v>42101.537152777782</v>
      </c>
      <c r="M3590" t="b">
        <v>0</v>
      </c>
      <c r="N3590">
        <v>11</v>
      </c>
      <c r="O3590" t="b">
        <v>1</v>
      </c>
      <c r="P3590" t="s">
        <v>8271</v>
      </c>
      <c r="Q3590">
        <f t="shared" si="336"/>
        <v>101</v>
      </c>
      <c r="R3590">
        <f t="shared" si="337"/>
        <v>18.27</v>
      </c>
      <c r="S3590" t="str">
        <f t="shared" si="340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338"/>
        <v>42150.355868055558</v>
      </c>
      <c r="K3591">
        <v>1430494347</v>
      </c>
      <c r="L3591" s="9">
        <f t="shared" si="339"/>
        <v>42125.355868055558</v>
      </c>
      <c r="M3591" t="b">
        <v>0</v>
      </c>
      <c r="N3591">
        <v>62</v>
      </c>
      <c r="O3591" t="b">
        <v>1</v>
      </c>
      <c r="P3591" t="s">
        <v>8271</v>
      </c>
      <c r="Q3591">
        <f t="shared" si="336"/>
        <v>128</v>
      </c>
      <c r="R3591">
        <f t="shared" si="337"/>
        <v>82.26</v>
      </c>
      <c r="S3591" t="str">
        <f t="shared" si="340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338"/>
        <v>41932.042060185187</v>
      </c>
      <c r="K3592">
        <v>1411200034</v>
      </c>
      <c r="L3592" s="9">
        <f t="shared" si="339"/>
        <v>41902.042060185187</v>
      </c>
      <c r="M3592" t="b">
        <v>0</v>
      </c>
      <c r="N3592">
        <v>73</v>
      </c>
      <c r="O3592" t="b">
        <v>1</v>
      </c>
      <c r="P3592" t="s">
        <v>8271</v>
      </c>
      <c r="Q3592">
        <f t="shared" si="336"/>
        <v>100</v>
      </c>
      <c r="R3592">
        <f t="shared" si="337"/>
        <v>68.53</v>
      </c>
      <c r="S3592" t="str">
        <f t="shared" si="340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338"/>
        <v>42027.915972222225</v>
      </c>
      <c r="K3593">
        <v>1419979544</v>
      </c>
      <c r="L3593" s="9">
        <f t="shared" si="339"/>
        <v>42003.656759259262</v>
      </c>
      <c r="M3593" t="b">
        <v>0</v>
      </c>
      <c r="N3593">
        <v>18</v>
      </c>
      <c r="O3593" t="b">
        <v>1</v>
      </c>
      <c r="P3593" t="s">
        <v>8271</v>
      </c>
      <c r="Q3593">
        <f t="shared" si="336"/>
        <v>175</v>
      </c>
      <c r="R3593">
        <f t="shared" si="337"/>
        <v>68.06</v>
      </c>
      <c r="S3593" t="str">
        <f t="shared" si="340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338"/>
        <v>42045.915972222225</v>
      </c>
      <c r="K3594">
        <v>1418673307</v>
      </c>
      <c r="L3594" s="9">
        <f t="shared" si="339"/>
        <v>41988.538275462961</v>
      </c>
      <c r="M3594" t="b">
        <v>0</v>
      </c>
      <c r="N3594">
        <v>35</v>
      </c>
      <c r="O3594" t="b">
        <v>1</v>
      </c>
      <c r="P3594" t="s">
        <v>8271</v>
      </c>
      <c r="Q3594">
        <f t="shared" si="336"/>
        <v>127</v>
      </c>
      <c r="R3594">
        <f t="shared" si="337"/>
        <v>72.709999999999994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338"/>
        <v>42009.55972222222</v>
      </c>
      <c r="K3595">
        <v>1417469639</v>
      </c>
      <c r="L3595" s="9">
        <f t="shared" si="339"/>
        <v>41974.606932870374</v>
      </c>
      <c r="M3595" t="b">
        <v>0</v>
      </c>
      <c r="N3595">
        <v>43</v>
      </c>
      <c r="O3595" t="b">
        <v>1</v>
      </c>
      <c r="P3595" t="s">
        <v>8271</v>
      </c>
      <c r="Q3595">
        <f t="shared" si="336"/>
        <v>111</v>
      </c>
      <c r="R3595">
        <f t="shared" si="337"/>
        <v>77.19</v>
      </c>
      <c r="S3595" t="str">
        <f t="shared" si="340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338"/>
        <v>42616.775254629632</v>
      </c>
      <c r="K3596">
        <v>1470792982</v>
      </c>
      <c r="L3596" s="9">
        <f t="shared" si="339"/>
        <v>42591.775254629632</v>
      </c>
      <c r="M3596" t="b">
        <v>0</v>
      </c>
      <c r="N3596">
        <v>36</v>
      </c>
      <c r="O3596" t="b">
        <v>1</v>
      </c>
      <c r="P3596" t="s">
        <v>8271</v>
      </c>
      <c r="Q3596">
        <f t="shared" si="336"/>
        <v>126</v>
      </c>
      <c r="R3596">
        <f t="shared" si="337"/>
        <v>55.97</v>
      </c>
      <c r="S3596" t="str">
        <f t="shared" si="340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338"/>
        <v>42075.999305555561</v>
      </c>
      <c r="K3597">
        <v>1423959123</v>
      </c>
      <c r="L3597" s="9">
        <f t="shared" si="339"/>
        <v>42049.71670138889</v>
      </c>
      <c r="M3597" t="b">
        <v>0</v>
      </c>
      <c r="N3597">
        <v>62</v>
      </c>
      <c r="O3597" t="b">
        <v>1</v>
      </c>
      <c r="P3597" t="s">
        <v>8271</v>
      </c>
      <c r="Q3597">
        <f t="shared" si="336"/>
        <v>119</v>
      </c>
      <c r="R3597">
        <f t="shared" si="337"/>
        <v>49.69</v>
      </c>
      <c r="S3597" t="str">
        <f t="shared" si="340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338"/>
        <v>41877.423402777778</v>
      </c>
      <c r="K3598">
        <v>1407258582</v>
      </c>
      <c r="L3598" s="9">
        <f t="shared" si="339"/>
        <v>41856.423402777778</v>
      </c>
      <c r="M3598" t="b">
        <v>0</v>
      </c>
      <c r="N3598">
        <v>15</v>
      </c>
      <c r="O3598" t="b">
        <v>1</v>
      </c>
      <c r="P3598" t="s">
        <v>8271</v>
      </c>
      <c r="Q3598">
        <f t="shared" si="336"/>
        <v>108</v>
      </c>
      <c r="R3598">
        <f t="shared" si="337"/>
        <v>79</v>
      </c>
      <c r="S3598" t="str">
        <f t="shared" si="340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338"/>
        <v>42431.957638888889</v>
      </c>
      <c r="K3599">
        <v>1455717790</v>
      </c>
      <c r="L3599" s="9">
        <f t="shared" si="339"/>
        <v>42417.293865740743</v>
      </c>
      <c r="M3599" t="b">
        <v>0</v>
      </c>
      <c r="N3599">
        <v>33</v>
      </c>
      <c r="O3599" t="b">
        <v>1</v>
      </c>
      <c r="P3599" t="s">
        <v>8271</v>
      </c>
      <c r="Q3599">
        <f t="shared" si="336"/>
        <v>103</v>
      </c>
      <c r="R3599">
        <f t="shared" si="337"/>
        <v>77.73</v>
      </c>
      <c r="S3599" t="str">
        <f t="shared" si="340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338"/>
        <v>41884.915972222225</v>
      </c>
      <c r="K3600">
        <v>1408129822</v>
      </c>
      <c r="L3600" s="9">
        <f t="shared" si="339"/>
        <v>41866.507199074076</v>
      </c>
      <c r="M3600" t="b">
        <v>0</v>
      </c>
      <c r="N3600">
        <v>27</v>
      </c>
      <c r="O3600" t="b">
        <v>1</v>
      </c>
      <c r="P3600" t="s">
        <v>8271</v>
      </c>
      <c r="Q3600">
        <f t="shared" si="336"/>
        <v>110</v>
      </c>
      <c r="R3600">
        <f t="shared" si="337"/>
        <v>40.78</v>
      </c>
      <c r="S3600" t="str">
        <f t="shared" si="340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338"/>
        <v>42245.708333333336</v>
      </c>
      <c r="K3601">
        <v>1438715077</v>
      </c>
      <c r="L3601" s="9">
        <f t="shared" si="339"/>
        <v>42220.503206018526</v>
      </c>
      <c r="M3601" t="b">
        <v>0</v>
      </c>
      <c r="N3601">
        <v>17</v>
      </c>
      <c r="O3601" t="b">
        <v>1</v>
      </c>
      <c r="P3601" t="s">
        <v>8271</v>
      </c>
      <c r="Q3601">
        <f t="shared" si="336"/>
        <v>202</v>
      </c>
      <c r="R3601">
        <f t="shared" si="337"/>
        <v>59.41</v>
      </c>
      <c r="S3601" t="str">
        <f t="shared" si="340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338"/>
        <v>42656.55745370371</v>
      </c>
      <c r="K3602">
        <v>1473970964</v>
      </c>
      <c r="L3602" s="9">
        <f t="shared" si="339"/>
        <v>42628.55745370371</v>
      </c>
      <c r="M3602" t="b">
        <v>0</v>
      </c>
      <c r="N3602">
        <v>4</v>
      </c>
      <c r="O3602" t="b">
        <v>1</v>
      </c>
      <c r="P3602" t="s">
        <v>8271</v>
      </c>
      <c r="Q3602">
        <f t="shared" si="336"/>
        <v>130</v>
      </c>
      <c r="R3602">
        <f t="shared" si="337"/>
        <v>3.25</v>
      </c>
      <c r="S3602" t="str">
        <f t="shared" si="340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338"/>
        <v>42020.706967592596</v>
      </c>
      <c r="K3603">
        <v>1418860682</v>
      </c>
      <c r="L3603" s="9">
        <f t="shared" si="339"/>
        <v>41990.706967592596</v>
      </c>
      <c r="M3603" t="b">
        <v>0</v>
      </c>
      <c r="N3603">
        <v>53</v>
      </c>
      <c r="O3603" t="b">
        <v>1</v>
      </c>
      <c r="P3603" t="s">
        <v>8271</v>
      </c>
      <c r="Q3603">
        <f t="shared" si="336"/>
        <v>104</v>
      </c>
      <c r="R3603">
        <f t="shared" si="337"/>
        <v>39.380000000000003</v>
      </c>
      <c r="S3603" t="str">
        <f t="shared" si="340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338"/>
        <v>42507.602766203701</v>
      </c>
      <c r="K3604">
        <v>1458336479</v>
      </c>
      <c r="L3604" s="9">
        <f t="shared" si="339"/>
        <v>42447.602766203701</v>
      </c>
      <c r="M3604" t="b">
        <v>0</v>
      </c>
      <c r="N3604">
        <v>49</v>
      </c>
      <c r="O3604" t="b">
        <v>1</v>
      </c>
      <c r="P3604" t="s">
        <v>8271</v>
      </c>
      <c r="Q3604">
        <f t="shared" si="336"/>
        <v>100</v>
      </c>
      <c r="R3604">
        <f t="shared" si="337"/>
        <v>81.67</v>
      </c>
      <c r="S3604" t="str">
        <f t="shared" si="340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338"/>
        <v>42313.614351851858</v>
      </c>
      <c r="K3605">
        <v>1444164280</v>
      </c>
      <c r="L3605" s="9">
        <f t="shared" si="339"/>
        <v>42283.572685185187</v>
      </c>
      <c r="M3605" t="b">
        <v>0</v>
      </c>
      <c r="N3605">
        <v>57</v>
      </c>
      <c r="O3605" t="b">
        <v>1</v>
      </c>
      <c r="P3605" t="s">
        <v>8271</v>
      </c>
      <c r="Q3605">
        <f t="shared" si="336"/>
        <v>171</v>
      </c>
      <c r="R3605">
        <f t="shared" si="337"/>
        <v>44.91</v>
      </c>
      <c r="S3605" t="str">
        <f t="shared" si="340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338"/>
        <v>42488.999305555561</v>
      </c>
      <c r="K3606">
        <v>1461370956</v>
      </c>
      <c r="L3606" s="9">
        <f t="shared" si="339"/>
        <v>42482.724027777782</v>
      </c>
      <c r="M3606" t="b">
        <v>0</v>
      </c>
      <c r="N3606">
        <v>69</v>
      </c>
      <c r="O3606" t="b">
        <v>1</v>
      </c>
      <c r="P3606" t="s">
        <v>8271</v>
      </c>
      <c r="Q3606">
        <f t="shared" si="336"/>
        <v>113</v>
      </c>
      <c r="R3606">
        <f t="shared" si="337"/>
        <v>49.06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338"/>
        <v>42413.501458333332</v>
      </c>
      <c r="K3607">
        <v>1452798126</v>
      </c>
      <c r="L3607" s="9">
        <f t="shared" si="339"/>
        <v>42383.501458333332</v>
      </c>
      <c r="M3607" t="b">
        <v>0</v>
      </c>
      <c r="N3607">
        <v>15</v>
      </c>
      <c r="O3607" t="b">
        <v>1</v>
      </c>
      <c r="P3607" t="s">
        <v>8271</v>
      </c>
      <c r="Q3607">
        <f t="shared" si="336"/>
        <v>184</v>
      </c>
      <c r="R3607">
        <f t="shared" si="337"/>
        <v>30.67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338"/>
        <v>42596.313159722224</v>
      </c>
      <c r="K3608">
        <v>1468593057</v>
      </c>
      <c r="L3608" s="9">
        <f t="shared" si="339"/>
        <v>42566.313159722224</v>
      </c>
      <c r="M3608" t="b">
        <v>0</v>
      </c>
      <c r="N3608">
        <v>64</v>
      </c>
      <c r="O3608" t="b">
        <v>1</v>
      </c>
      <c r="P3608" t="s">
        <v>8271</v>
      </c>
      <c r="Q3608">
        <f t="shared" si="336"/>
        <v>130</v>
      </c>
      <c r="R3608">
        <f t="shared" si="337"/>
        <v>61.06</v>
      </c>
      <c r="S3608" t="str">
        <f t="shared" si="340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338"/>
        <v>42352.708333333336</v>
      </c>
      <c r="K3609">
        <v>1448924882</v>
      </c>
      <c r="L3609" s="9">
        <f t="shared" si="339"/>
        <v>42338.672245370377</v>
      </c>
      <c r="M3609" t="b">
        <v>0</v>
      </c>
      <c r="N3609">
        <v>20</v>
      </c>
      <c r="O3609" t="b">
        <v>1</v>
      </c>
      <c r="P3609" t="s">
        <v>8271</v>
      </c>
      <c r="Q3609">
        <f t="shared" si="336"/>
        <v>105</v>
      </c>
      <c r="R3609">
        <f t="shared" si="337"/>
        <v>29</v>
      </c>
      <c r="S3609" t="str">
        <f t="shared" si="340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338"/>
        <v>42538.291666666664</v>
      </c>
      <c r="K3610">
        <v>1463418090</v>
      </c>
      <c r="L3610" s="9">
        <f t="shared" si="339"/>
        <v>42506.417708333342</v>
      </c>
      <c r="M3610" t="b">
        <v>0</v>
      </c>
      <c r="N3610">
        <v>27</v>
      </c>
      <c r="O3610" t="b">
        <v>1</v>
      </c>
      <c r="P3610" t="s">
        <v>8271</v>
      </c>
      <c r="Q3610">
        <f t="shared" si="336"/>
        <v>100</v>
      </c>
      <c r="R3610">
        <f t="shared" si="337"/>
        <v>29.63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338"/>
        <v>42459.658391203709</v>
      </c>
      <c r="K3611">
        <v>1456789685</v>
      </c>
      <c r="L3611" s="9">
        <f t="shared" si="339"/>
        <v>42429.700057870366</v>
      </c>
      <c r="M3611" t="b">
        <v>0</v>
      </c>
      <c r="N3611">
        <v>21</v>
      </c>
      <c r="O3611" t="b">
        <v>1</v>
      </c>
      <c r="P3611" t="s">
        <v>8271</v>
      </c>
      <c r="Q3611">
        <f t="shared" si="336"/>
        <v>153</v>
      </c>
      <c r="R3611">
        <f t="shared" si="337"/>
        <v>143.1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338"/>
        <v>42233.140462962961</v>
      </c>
      <c r="K3612">
        <v>1437214936</v>
      </c>
      <c r="L3612" s="9">
        <f t="shared" si="339"/>
        <v>42203.140462962961</v>
      </c>
      <c r="M3612" t="b">
        <v>0</v>
      </c>
      <c r="N3612">
        <v>31</v>
      </c>
      <c r="O3612" t="b">
        <v>1</v>
      </c>
      <c r="P3612" t="s">
        <v>8271</v>
      </c>
      <c r="Q3612">
        <f t="shared" si="336"/>
        <v>162</v>
      </c>
      <c r="R3612">
        <f t="shared" si="337"/>
        <v>52.35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338"/>
        <v>42102.078715277785</v>
      </c>
      <c r="K3613">
        <v>1425891201</v>
      </c>
      <c r="L3613" s="9">
        <f t="shared" si="339"/>
        <v>42072.078715277785</v>
      </c>
      <c r="M3613" t="b">
        <v>0</v>
      </c>
      <c r="N3613">
        <v>51</v>
      </c>
      <c r="O3613" t="b">
        <v>1</v>
      </c>
      <c r="P3613" t="s">
        <v>8271</v>
      </c>
      <c r="Q3613">
        <f t="shared" si="336"/>
        <v>136</v>
      </c>
      <c r="R3613">
        <f t="shared" si="337"/>
        <v>66.67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338"/>
        <v>41799.435312500005</v>
      </c>
      <c r="K3614">
        <v>1401470811</v>
      </c>
      <c r="L3614" s="9">
        <f t="shared" si="339"/>
        <v>41789.435312500005</v>
      </c>
      <c r="M3614" t="b">
        <v>0</v>
      </c>
      <c r="N3614">
        <v>57</v>
      </c>
      <c r="O3614" t="b">
        <v>1</v>
      </c>
      <c r="P3614" t="s">
        <v>8271</v>
      </c>
      <c r="Q3614">
        <f t="shared" si="336"/>
        <v>144</v>
      </c>
      <c r="R3614">
        <f t="shared" si="337"/>
        <v>126.67</v>
      </c>
      <c r="S3614" t="str">
        <f t="shared" si="340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338"/>
        <v>41818.298310185186</v>
      </c>
      <c r="K3615">
        <v>1401372574</v>
      </c>
      <c r="L3615" s="9">
        <f t="shared" si="339"/>
        <v>41788.298310185186</v>
      </c>
      <c r="M3615" t="b">
        <v>0</v>
      </c>
      <c r="N3615">
        <v>20</v>
      </c>
      <c r="O3615" t="b">
        <v>1</v>
      </c>
      <c r="P3615" t="s">
        <v>8271</v>
      </c>
      <c r="Q3615">
        <f t="shared" si="336"/>
        <v>100</v>
      </c>
      <c r="R3615">
        <f t="shared" si="337"/>
        <v>62.5</v>
      </c>
      <c r="S3615" t="str">
        <f t="shared" si="340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338"/>
        <v>42173.750185185192</v>
      </c>
      <c r="K3616">
        <v>1432083616</v>
      </c>
      <c r="L3616" s="9">
        <f t="shared" si="339"/>
        <v>42143.750185185192</v>
      </c>
      <c r="M3616" t="b">
        <v>0</v>
      </c>
      <c r="N3616">
        <v>71</v>
      </c>
      <c r="O3616" t="b">
        <v>1</v>
      </c>
      <c r="P3616" t="s">
        <v>8271</v>
      </c>
      <c r="Q3616">
        <f t="shared" si="336"/>
        <v>101</v>
      </c>
      <c r="R3616">
        <f t="shared" si="337"/>
        <v>35.49</v>
      </c>
      <c r="S3616" t="str">
        <f t="shared" si="340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338"/>
        <v>42348.302037037043</v>
      </c>
      <c r="K3617">
        <v>1447164896</v>
      </c>
      <c r="L3617" s="9">
        <f t="shared" si="339"/>
        <v>42318.302037037043</v>
      </c>
      <c r="M3617" t="b">
        <v>0</v>
      </c>
      <c r="N3617">
        <v>72</v>
      </c>
      <c r="O3617" t="b">
        <v>1</v>
      </c>
      <c r="P3617" t="s">
        <v>8271</v>
      </c>
      <c r="Q3617">
        <f t="shared" si="336"/>
        <v>107</v>
      </c>
      <c r="R3617">
        <f t="shared" si="337"/>
        <v>37.08</v>
      </c>
      <c r="S3617" t="str">
        <f t="shared" si="340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338"/>
        <v>42082.616481481484</v>
      </c>
      <c r="K3618">
        <v>1424213264</v>
      </c>
      <c r="L3618" s="9">
        <f t="shared" si="339"/>
        <v>42052.658148148148</v>
      </c>
      <c r="M3618" t="b">
        <v>0</v>
      </c>
      <c r="N3618">
        <v>45</v>
      </c>
      <c r="O3618" t="b">
        <v>1</v>
      </c>
      <c r="P3618" t="s">
        <v>8271</v>
      </c>
      <c r="Q3618">
        <f t="shared" si="336"/>
        <v>125</v>
      </c>
      <c r="R3618">
        <f t="shared" si="337"/>
        <v>69.33</v>
      </c>
      <c r="S3618" t="str">
        <f t="shared" si="340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338"/>
        <v>42793.708333333336</v>
      </c>
      <c r="K3619">
        <v>1486996729</v>
      </c>
      <c r="L3619" s="9">
        <f t="shared" si="339"/>
        <v>42779.31862268519</v>
      </c>
      <c r="M3619" t="b">
        <v>0</v>
      </c>
      <c r="N3619">
        <v>51</v>
      </c>
      <c r="O3619" t="b">
        <v>1</v>
      </c>
      <c r="P3619" t="s">
        <v>8271</v>
      </c>
      <c r="Q3619">
        <f t="shared" si="336"/>
        <v>119</v>
      </c>
      <c r="R3619">
        <f t="shared" si="337"/>
        <v>17.25</v>
      </c>
      <c r="S3619" t="str">
        <f t="shared" si="340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338"/>
        <v>42158.336226851854</v>
      </c>
      <c r="K3620">
        <v>1430751850</v>
      </c>
      <c r="L3620" s="9">
        <f t="shared" si="339"/>
        <v>42128.336226851854</v>
      </c>
      <c r="M3620" t="b">
        <v>0</v>
      </c>
      <c r="N3620">
        <v>56</v>
      </c>
      <c r="O3620" t="b">
        <v>1</v>
      </c>
      <c r="P3620" t="s">
        <v>8271</v>
      </c>
      <c r="Q3620">
        <f t="shared" si="336"/>
        <v>101</v>
      </c>
      <c r="R3620">
        <f t="shared" si="337"/>
        <v>36.07</v>
      </c>
      <c r="S3620" t="str">
        <f t="shared" si="340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338"/>
        <v>42693.625000000007</v>
      </c>
      <c r="K3621">
        <v>1476760226</v>
      </c>
      <c r="L3621" s="9">
        <f t="shared" si="339"/>
        <v>42660.840578703712</v>
      </c>
      <c r="M3621" t="b">
        <v>0</v>
      </c>
      <c r="N3621">
        <v>17</v>
      </c>
      <c r="O3621" t="b">
        <v>1</v>
      </c>
      <c r="P3621" t="s">
        <v>8271</v>
      </c>
      <c r="Q3621">
        <f t="shared" si="336"/>
        <v>113</v>
      </c>
      <c r="R3621">
        <f t="shared" si="337"/>
        <v>66.47</v>
      </c>
      <c r="S3621" t="str">
        <f t="shared" si="340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338"/>
        <v>42067.875000000007</v>
      </c>
      <c r="K3622">
        <v>1422916261</v>
      </c>
      <c r="L3622" s="9">
        <f t="shared" si="339"/>
        <v>42037.646539351852</v>
      </c>
      <c r="M3622" t="b">
        <v>0</v>
      </c>
      <c r="N3622">
        <v>197</v>
      </c>
      <c r="O3622" t="b">
        <v>1</v>
      </c>
      <c r="P3622" t="s">
        <v>8271</v>
      </c>
      <c r="Q3622">
        <f t="shared" si="336"/>
        <v>105</v>
      </c>
      <c r="R3622">
        <f t="shared" si="337"/>
        <v>56.07</v>
      </c>
      <c r="S3622" t="str">
        <f t="shared" si="340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338"/>
        <v>42643.583333333336</v>
      </c>
      <c r="K3623">
        <v>1473200844</v>
      </c>
      <c r="L3623" s="9">
        <f t="shared" si="339"/>
        <v>42619.64402777778</v>
      </c>
      <c r="M3623" t="b">
        <v>0</v>
      </c>
      <c r="N3623">
        <v>70</v>
      </c>
      <c r="O3623" t="b">
        <v>1</v>
      </c>
      <c r="P3623" t="s">
        <v>8271</v>
      </c>
      <c r="Q3623">
        <f t="shared" si="336"/>
        <v>110</v>
      </c>
      <c r="R3623">
        <f t="shared" si="337"/>
        <v>47.03</v>
      </c>
      <c r="S3623" t="str">
        <f t="shared" si="340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338"/>
        <v>41909.849305555559</v>
      </c>
      <c r="K3624">
        <v>1409030371</v>
      </c>
      <c r="L3624" s="9">
        <f t="shared" si="339"/>
        <v>41876.930219907408</v>
      </c>
      <c r="M3624" t="b">
        <v>0</v>
      </c>
      <c r="N3624">
        <v>21</v>
      </c>
      <c r="O3624" t="b">
        <v>1</v>
      </c>
      <c r="P3624" t="s">
        <v>8271</v>
      </c>
      <c r="Q3624">
        <f t="shared" si="336"/>
        <v>100</v>
      </c>
      <c r="R3624">
        <f t="shared" si="337"/>
        <v>47.67</v>
      </c>
      <c r="S3624" t="str">
        <f t="shared" si="340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338"/>
        <v>41846</v>
      </c>
      <c r="K3625">
        <v>1404841270</v>
      </c>
      <c r="L3625" s="9">
        <f t="shared" si="339"/>
        <v>41828.445254629631</v>
      </c>
      <c r="M3625" t="b">
        <v>0</v>
      </c>
      <c r="N3625">
        <v>34</v>
      </c>
      <c r="O3625" t="b">
        <v>1</v>
      </c>
      <c r="P3625" t="s">
        <v>8271</v>
      </c>
      <c r="Q3625">
        <f t="shared" si="336"/>
        <v>120</v>
      </c>
      <c r="R3625">
        <f t="shared" si="337"/>
        <v>88.24</v>
      </c>
      <c r="S3625" t="str">
        <f t="shared" si="340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338"/>
        <v>42605.482523148145</v>
      </c>
      <c r="K3626">
        <v>1466793290</v>
      </c>
      <c r="L3626" s="9">
        <f t="shared" si="339"/>
        <v>42545.482523148145</v>
      </c>
      <c r="M3626" t="b">
        <v>0</v>
      </c>
      <c r="N3626">
        <v>39</v>
      </c>
      <c r="O3626" t="b">
        <v>1</v>
      </c>
      <c r="P3626" t="s">
        <v>8271</v>
      </c>
      <c r="Q3626">
        <f t="shared" si="336"/>
        <v>105</v>
      </c>
      <c r="R3626">
        <f t="shared" si="337"/>
        <v>80.72</v>
      </c>
      <c r="S3626" t="str">
        <f t="shared" si="340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338"/>
        <v>42187.360844907409</v>
      </c>
      <c r="K3627">
        <v>1433259577</v>
      </c>
      <c r="L3627" s="9">
        <f t="shared" si="339"/>
        <v>42157.360844907409</v>
      </c>
      <c r="M3627" t="b">
        <v>0</v>
      </c>
      <c r="N3627">
        <v>78</v>
      </c>
      <c r="O3627" t="b">
        <v>1</v>
      </c>
      <c r="P3627" t="s">
        <v>8271</v>
      </c>
      <c r="Q3627">
        <f t="shared" si="336"/>
        <v>103</v>
      </c>
      <c r="R3627">
        <f t="shared" si="337"/>
        <v>39.49</v>
      </c>
      <c r="S3627" t="str">
        <f t="shared" si="340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338"/>
        <v>41867.375659722224</v>
      </c>
      <c r="K3628">
        <v>1406390457</v>
      </c>
      <c r="L3628" s="9">
        <f t="shared" si="339"/>
        <v>41846.375659722224</v>
      </c>
      <c r="M3628" t="b">
        <v>0</v>
      </c>
      <c r="N3628">
        <v>48</v>
      </c>
      <c r="O3628" t="b">
        <v>1</v>
      </c>
      <c r="P3628" t="s">
        <v>8271</v>
      </c>
      <c r="Q3628">
        <f t="shared" si="336"/>
        <v>102</v>
      </c>
      <c r="R3628">
        <f t="shared" si="337"/>
        <v>84.85</v>
      </c>
      <c r="S3628" t="str">
        <f t="shared" si="340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338"/>
        <v>42510.874305555561</v>
      </c>
      <c r="K3629">
        <v>1459446487</v>
      </c>
      <c r="L3629" s="9">
        <f t="shared" si="339"/>
        <v>42460.45008101852</v>
      </c>
      <c r="M3629" t="b">
        <v>0</v>
      </c>
      <c r="N3629">
        <v>29</v>
      </c>
      <c r="O3629" t="b">
        <v>1</v>
      </c>
      <c r="P3629" t="s">
        <v>8271</v>
      </c>
      <c r="Q3629">
        <f t="shared" si="336"/>
        <v>100</v>
      </c>
      <c r="R3629">
        <f t="shared" si="337"/>
        <v>68.97</v>
      </c>
      <c r="S3629" t="str">
        <f t="shared" si="340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338"/>
        <v>42351.583287037043</v>
      </c>
      <c r="K3630">
        <v>1444852796</v>
      </c>
      <c r="L3630" s="9">
        <f t="shared" si="339"/>
        <v>42291.541620370372</v>
      </c>
      <c r="M3630" t="b">
        <v>0</v>
      </c>
      <c r="N3630">
        <v>0</v>
      </c>
      <c r="O3630" t="b">
        <v>0</v>
      </c>
      <c r="P3630" t="s">
        <v>8305</v>
      </c>
      <c r="Q3630">
        <f t="shared" si="336"/>
        <v>0</v>
      </c>
      <c r="R3630" t="e">
        <f t="shared" si="337"/>
        <v>#DIV/0!</v>
      </c>
      <c r="S3630" t="str">
        <f t="shared" si="340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338"/>
        <v>42495.416666666664</v>
      </c>
      <c r="K3631">
        <v>1457403364</v>
      </c>
      <c r="L3631" s="9">
        <f t="shared" si="339"/>
        <v>42436.802824074075</v>
      </c>
      <c r="M3631" t="b">
        <v>0</v>
      </c>
      <c r="N3631">
        <v>2</v>
      </c>
      <c r="O3631" t="b">
        <v>0</v>
      </c>
      <c r="P3631" t="s">
        <v>8305</v>
      </c>
      <c r="Q3631">
        <f t="shared" si="336"/>
        <v>0</v>
      </c>
      <c r="R3631">
        <f t="shared" si="337"/>
        <v>1</v>
      </c>
      <c r="S3631" t="str">
        <f t="shared" si="340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338"/>
        <v>41972.597106481488</v>
      </c>
      <c r="K3632">
        <v>1414700390</v>
      </c>
      <c r="L3632" s="9">
        <f t="shared" si="339"/>
        <v>41942.555439814816</v>
      </c>
      <c r="M3632" t="b">
        <v>0</v>
      </c>
      <c r="N3632">
        <v>1</v>
      </c>
      <c r="O3632" t="b">
        <v>0</v>
      </c>
      <c r="P3632" t="s">
        <v>8305</v>
      </c>
      <c r="Q3632">
        <f t="shared" si="336"/>
        <v>0</v>
      </c>
      <c r="R3632">
        <f t="shared" si="337"/>
        <v>1</v>
      </c>
      <c r="S3632" t="str">
        <f t="shared" si="340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338"/>
        <v>41904.874305555561</v>
      </c>
      <c r="K3633">
        <v>1409335497</v>
      </c>
      <c r="L3633" s="9">
        <f t="shared" si="339"/>
        <v>41880.461770833332</v>
      </c>
      <c r="M3633" t="b">
        <v>0</v>
      </c>
      <c r="N3633">
        <v>59</v>
      </c>
      <c r="O3633" t="b">
        <v>0</v>
      </c>
      <c r="P3633" t="s">
        <v>8305</v>
      </c>
      <c r="Q3633">
        <f t="shared" si="336"/>
        <v>51</v>
      </c>
      <c r="R3633">
        <f t="shared" si="337"/>
        <v>147.88</v>
      </c>
      <c r="S3633" t="str">
        <f t="shared" si="340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338"/>
        <v>41966.645243055558</v>
      </c>
      <c r="K3634">
        <v>1415053749</v>
      </c>
      <c r="L3634" s="9">
        <f t="shared" si="339"/>
        <v>41946.645243055558</v>
      </c>
      <c r="M3634" t="b">
        <v>0</v>
      </c>
      <c r="N3634">
        <v>1</v>
      </c>
      <c r="O3634" t="b">
        <v>0</v>
      </c>
      <c r="P3634" t="s">
        <v>8305</v>
      </c>
      <c r="Q3634">
        <f t="shared" si="336"/>
        <v>20</v>
      </c>
      <c r="R3634">
        <f t="shared" si="337"/>
        <v>100</v>
      </c>
      <c r="S3634" t="str">
        <f t="shared" si="340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338"/>
        <v>42692.750000000007</v>
      </c>
      <c r="K3635">
        <v>1475765867</v>
      </c>
      <c r="L3635" s="9">
        <f t="shared" si="339"/>
        <v>42649.331793981481</v>
      </c>
      <c r="M3635" t="b">
        <v>0</v>
      </c>
      <c r="N3635">
        <v>31</v>
      </c>
      <c r="O3635" t="b">
        <v>0</v>
      </c>
      <c r="P3635" t="s">
        <v>8305</v>
      </c>
      <c r="Q3635">
        <f t="shared" si="336"/>
        <v>35</v>
      </c>
      <c r="R3635">
        <f t="shared" si="337"/>
        <v>56.84</v>
      </c>
      <c r="S3635" t="str">
        <f t="shared" si="340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338"/>
        <v>42748.874305555561</v>
      </c>
      <c r="K3636">
        <v>1480219174</v>
      </c>
      <c r="L3636" s="9">
        <f t="shared" si="339"/>
        <v>42700.874699074076</v>
      </c>
      <c r="M3636" t="b">
        <v>0</v>
      </c>
      <c r="N3636">
        <v>18</v>
      </c>
      <c r="O3636" t="b">
        <v>0</v>
      </c>
      <c r="P3636" t="s">
        <v>8305</v>
      </c>
      <c r="Q3636">
        <f t="shared" si="336"/>
        <v>4</v>
      </c>
      <c r="R3636">
        <f t="shared" si="337"/>
        <v>176.94</v>
      </c>
      <c r="S3636" t="str">
        <f t="shared" si="340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338"/>
        <v>42480.591157407405</v>
      </c>
      <c r="K3637">
        <v>1458594676</v>
      </c>
      <c r="L3637" s="9">
        <f t="shared" si="339"/>
        <v>42450.591157407405</v>
      </c>
      <c r="M3637" t="b">
        <v>0</v>
      </c>
      <c r="N3637">
        <v>10</v>
      </c>
      <c r="O3637" t="b">
        <v>0</v>
      </c>
      <c r="P3637" t="s">
        <v>8305</v>
      </c>
      <c r="Q3637">
        <f t="shared" si="336"/>
        <v>36</v>
      </c>
      <c r="R3637">
        <f t="shared" si="337"/>
        <v>127.6</v>
      </c>
      <c r="S3637" t="str">
        <f t="shared" si="340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338"/>
        <v>42261.403113425935</v>
      </c>
      <c r="K3638">
        <v>1439224829</v>
      </c>
      <c r="L3638" s="9">
        <f t="shared" si="339"/>
        <v>42226.403113425935</v>
      </c>
      <c r="M3638" t="b">
        <v>0</v>
      </c>
      <c r="N3638">
        <v>0</v>
      </c>
      <c r="O3638" t="b">
        <v>0</v>
      </c>
      <c r="P3638" t="s">
        <v>8305</v>
      </c>
      <c r="Q3638">
        <f t="shared" si="336"/>
        <v>0</v>
      </c>
      <c r="R3638" t="e">
        <f t="shared" si="337"/>
        <v>#DIV/0!</v>
      </c>
      <c r="S3638" t="str">
        <f t="shared" si="340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338"/>
        <v>42005.40896990741</v>
      </c>
      <c r="K3639">
        <v>1417538935</v>
      </c>
      <c r="L3639" s="9">
        <f t="shared" si="339"/>
        <v>41975.40896990741</v>
      </c>
      <c r="M3639" t="b">
        <v>0</v>
      </c>
      <c r="N3639">
        <v>14</v>
      </c>
      <c r="O3639" t="b">
        <v>0</v>
      </c>
      <c r="P3639" t="s">
        <v>8305</v>
      </c>
      <c r="Q3639">
        <f t="shared" si="336"/>
        <v>31</v>
      </c>
      <c r="R3639">
        <f t="shared" si="337"/>
        <v>66.14</v>
      </c>
      <c r="S3639" t="str">
        <f t="shared" si="340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338"/>
        <v>42113.339490740742</v>
      </c>
      <c r="K3640">
        <v>1424275732</v>
      </c>
      <c r="L3640" s="9">
        <f t="shared" si="339"/>
        <v>42053.381157407413</v>
      </c>
      <c r="M3640" t="b">
        <v>0</v>
      </c>
      <c r="N3640">
        <v>2</v>
      </c>
      <c r="O3640" t="b">
        <v>0</v>
      </c>
      <c r="P3640" t="s">
        <v>8305</v>
      </c>
      <c r="Q3640">
        <f t="shared" si="336"/>
        <v>7</v>
      </c>
      <c r="R3640">
        <f t="shared" si="337"/>
        <v>108</v>
      </c>
      <c r="S3640" t="str">
        <f t="shared" si="340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338"/>
        <v>42650.34097222222</v>
      </c>
      <c r="K3641">
        <v>1470672906</v>
      </c>
      <c r="L3641" s="9">
        <f t="shared" si="339"/>
        <v>42590.38548611111</v>
      </c>
      <c r="M3641" t="b">
        <v>0</v>
      </c>
      <c r="N3641">
        <v>1</v>
      </c>
      <c r="O3641" t="b">
        <v>0</v>
      </c>
      <c r="P3641" t="s">
        <v>8305</v>
      </c>
      <c r="Q3641">
        <f t="shared" si="336"/>
        <v>0</v>
      </c>
      <c r="R3641">
        <f t="shared" si="337"/>
        <v>1</v>
      </c>
      <c r="S3641" t="str">
        <f t="shared" si="340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338"/>
        <v>42134.489930555559</v>
      </c>
      <c r="K3642">
        <v>1428691530</v>
      </c>
      <c r="L3642" s="9">
        <f t="shared" si="339"/>
        <v>42104.489930555559</v>
      </c>
      <c r="M3642" t="b">
        <v>0</v>
      </c>
      <c r="N3642">
        <v>3</v>
      </c>
      <c r="O3642" t="b">
        <v>0</v>
      </c>
      <c r="P3642" t="s">
        <v>8305</v>
      </c>
      <c r="Q3642">
        <f t="shared" si="336"/>
        <v>6</v>
      </c>
      <c r="R3642">
        <f t="shared" si="337"/>
        <v>18.329999999999998</v>
      </c>
      <c r="S3642" t="str">
        <f t="shared" si="340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338"/>
        <v>41916.916666666672</v>
      </c>
      <c r="K3643">
        <v>1410966179</v>
      </c>
      <c r="L3643" s="9">
        <f t="shared" si="339"/>
        <v>41899.335405092599</v>
      </c>
      <c r="M3643" t="b">
        <v>0</v>
      </c>
      <c r="N3643">
        <v>0</v>
      </c>
      <c r="O3643" t="b">
        <v>0</v>
      </c>
      <c r="P3643" t="s">
        <v>8305</v>
      </c>
      <c r="Q3643">
        <f t="shared" si="336"/>
        <v>0</v>
      </c>
      <c r="R3643" t="e">
        <f t="shared" si="337"/>
        <v>#DIV/0!</v>
      </c>
      <c r="S3643" t="str">
        <f t="shared" si="340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338"/>
        <v>42338.416666666664</v>
      </c>
      <c r="K3644">
        <v>1445369727</v>
      </c>
      <c r="L3644" s="9">
        <f t="shared" si="339"/>
        <v>42297.524618055562</v>
      </c>
      <c r="M3644" t="b">
        <v>0</v>
      </c>
      <c r="N3644">
        <v>2</v>
      </c>
      <c r="O3644" t="b">
        <v>0</v>
      </c>
      <c r="P3644" t="s">
        <v>8305</v>
      </c>
      <c r="Q3644">
        <f t="shared" si="336"/>
        <v>2</v>
      </c>
      <c r="R3644">
        <f t="shared" si="337"/>
        <v>7.5</v>
      </c>
      <c r="S3644" t="str">
        <f t="shared" si="340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338"/>
        <v>42324.893969907411</v>
      </c>
      <c r="K3645">
        <v>1444274839</v>
      </c>
      <c r="L3645" s="9">
        <f t="shared" si="339"/>
        <v>42284.852303240747</v>
      </c>
      <c r="M3645" t="b">
        <v>0</v>
      </c>
      <c r="N3645">
        <v>0</v>
      </c>
      <c r="O3645" t="b">
        <v>0</v>
      </c>
      <c r="P3645" t="s">
        <v>8305</v>
      </c>
      <c r="Q3645">
        <f t="shared" si="336"/>
        <v>0</v>
      </c>
      <c r="R3645" t="e">
        <f t="shared" si="337"/>
        <v>#DIV/0!</v>
      </c>
      <c r="S3645" t="str">
        <f t="shared" si="340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338"/>
        <v>42436.915972222225</v>
      </c>
      <c r="K3646">
        <v>1454996887</v>
      </c>
      <c r="L3646" s="9">
        <f t="shared" si="339"/>
        <v>42408.95008101852</v>
      </c>
      <c r="M3646" t="b">
        <v>0</v>
      </c>
      <c r="N3646">
        <v>12</v>
      </c>
      <c r="O3646" t="b">
        <v>0</v>
      </c>
      <c r="P3646" t="s">
        <v>8305</v>
      </c>
      <c r="Q3646">
        <f t="shared" si="336"/>
        <v>16</v>
      </c>
      <c r="R3646">
        <f t="shared" si="337"/>
        <v>68.42</v>
      </c>
      <c r="S3646" t="str">
        <f t="shared" si="340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338"/>
        <v>42695.720347222225</v>
      </c>
      <c r="K3647">
        <v>1477178238</v>
      </c>
      <c r="L3647" s="9">
        <f t="shared" si="339"/>
        <v>42665.678680555553</v>
      </c>
      <c r="M3647" t="b">
        <v>0</v>
      </c>
      <c r="N3647">
        <v>1</v>
      </c>
      <c r="O3647" t="b">
        <v>0</v>
      </c>
      <c r="P3647" t="s">
        <v>8305</v>
      </c>
      <c r="Q3647">
        <f t="shared" si="336"/>
        <v>0</v>
      </c>
      <c r="R3647">
        <f t="shared" si="337"/>
        <v>1</v>
      </c>
      <c r="S3647" t="str">
        <f t="shared" si="340"/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338"/>
        <v>42171.687500000007</v>
      </c>
      <c r="K3648">
        <v>1431770802</v>
      </c>
      <c r="L3648" s="9">
        <f t="shared" si="339"/>
        <v>42140.129652777781</v>
      </c>
      <c r="M3648" t="b">
        <v>0</v>
      </c>
      <c r="N3648">
        <v>8</v>
      </c>
      <c r="O3648" t="b">
        <v>0</v>
      </c>
      <c r="P3648" t="s">
        <v>8305</v>
      </c>
      <c r="Q3648">
        <f t="shared" si="336"/>
        <v>5</v>
      </c>
      <c r="R3648">
        <f t="shared" si="337"/>
        <v>60.13</v>
      </c>
      <c r="S3648" t="str">
        <f t="shared" si="340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338"/>
        <v>42643.457488425927</v>
      </c>
      <c r="K3649">
        <v>1471370327</v>
      </c>
      <c r="L3649" s="9">
        <f t="shared" si="339"/>
        <v>42598.457488425927</v>
      </c>
      <c r="M3649" t="b">
        <v>0</v>
      </c>
      <c r="N3649">
        <v>2</v>
      </c>
      <c r="O3649" t="b">
        <v>0</v>
      </c>
      <c r="P3649" t="s">
        <v>8305</v>
      </c>
      <c r="Q3649">
        <f t="shared" si="336"/>
        <v>6</v>
      </c>
      <c r="R3649">
        <f t="shared" si="337"/>
        <v>15</v>
      </c>
      <c r="S3649" t="str">
        <f t="shared" si="340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338"/>
        <v>41917.000520833339</v>
      </c>
      <c r="K3650">
        <v>1409900445</v>
      </c>
      <c r="L3650" s="9">
        <f t="shared" si="339"/>
        <v>41887.000520833339</v>
      </c>
      <c r="M3650" t="b">
        <v>0</v>
      </c>
      <c r="N3650">
        <v>73</v>
      </c>
      <c r="O3650" t="b">
        <v>1</v>
      </c>
      <c r="P3650" t="s">
        <v>8271</v>
      </c>
      <c r="Q3650">
        <f t="shared" ref="Q3650:Q3713" si="342">ROUND((E3650/D3650*100),0)</f>
        <v>100</v>
      </c>
      <c r="R3650">
        <f t="shared" ref="R3650:R3713" si="343">ROUND(E3650/N3650,2)</f>
        <v>550.04</v>
      </c>
      <c r="S3650" t="str">
        <f t="shared" si="340"/>
        <v>theater</v>
      </c>
      <c r="T3650" t="str">
        <f t="shared" si="341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344">(((I3651/60)/60)/24)+DATE(1970,1,1)+(-7/24)</f>
        <v>41806.421226851853</v>
      </c>
      <c r="K3651">
        <v>1400691994</v>
      </c>
      <c r="L3651" s="9">
        <f t="shared" ref="L3651:L3714" si="345">(((K3651/60)/60)/24)+DATE(1970,1,1)+(-7/24)</f>
        <v>41780.421226851853</v>
      </c>
      <c r="M3651" t="b">
        <v>0</v>
      </c>
      <c r="N3651">
        <v>8</v>
      </c>
      <c r="O3651" t="b">
        <v>1</v>
      </c>
      <c r="P3651" t="s">
        <v>8271</v>
      </c>
      <c r="Q3651">
        <f t="shared" si="342"/>
        <v>104</v>
      </c>
      <c r="R3651">
        <f t="shared" si="343"/>
        <v>97.5</v>
      </c>
      <c r="S3651" t="str">
        <f t="shared" ref="S3651:S3714" si="346">LEFT(P3651,SEARCH("/",P3651,1)-1)</f>
        <v>theater</v>
      </c>
      <c r="T3651" t="str">
        <f t="shared" ref="T3651:T3714" si="347">RIGHT(P3651,LEN(P3651)-SEARCH("/",P3651,1))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344"/>
        <v>42402.187314814822</v>
      </c>
      <c r="K3652">
        <v>1452598184</v>
      </c>
      <c r="L3652" s="9">
        <f t="shared" si="345"/>
        <v>42381.187314814822</v>
      </c>
      <c r="M3652" t="b">
        <v>0</v>
      </c>
      <c r="N3652">
        <v>17</v>
      </c>
      <c r="O3652" t="b">
        <v>1</v>
      </c>
      <c r="P3652" t="s">
        <v>8271</v>
      </c>
      <c r="Q3652">
        <f t="shared" si="342"/>
        <v>100</v>
      </c>
      <c r="R3652">
        <f t="shared" si="343"/>
        <v>29.41</v>
      </c>
      <c r="S3652" t="str">
        <f t="shared" si="346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344"/>
        <v>41861.374305555561</v>
      </c>
      <c r="K3653">
        <v>1404833442</v>
      </c>
      <c r="L3653" s="9">
        <f t="shared" si="345"/>
        <v>41828.35465277778</v>
      </c>
      <c r="M3653" t="b">
        <v>0</v>
      </c>
      <c r="N3653">
        <v>9</v>
      </c>
      <c r="O3653" t="b">
        <v>1</v>
      </c>
      <c r="P3653" t="s">
        <v>8271</v>
      </c>
      <c r="Q3653">
        <f t="shared" si="342"/>
        <v>104</v>
      </c>
      <c r="R3653">
        <f t="shared" si="343"/>
        <v>57.78</v>
      </c>
      <c r="S3653" t="str">
        <f t="shared" si="346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344"/>
        <v>42606.874305555561</v>
      </c>
      <c r="K3654">
        <v>1471188502</v>
      </c>
      <c r="L3654" s="9">
        <f t="shared" si="345"/>
        <v>42596.353032407409</v>
      </c>
      <c r="M3654" t="b">
        <v>0</v>
      </c>
      <c r="N3654">
        <v>17</v>
      </c>
      <c r="O3654" t="b">
        <v>1</v>
      </c>
      <c r="P3654" t="s">
        <v>8271</v>
      </c>
      <c r="Q3654">
        <f t="shared" si="342"/>
        <v>251</v>
      </c>
      <c r="R3654">
        <f t="shared" si="343"/>
        <v>44.24</v>
      </c>
      <c r="S3654" t="str">
        <f t="shared" si="346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344"/>
        <v>42221.071840277778</v>
      </c>
      <c r="K3655">
        <v>1436172207</v>
      </c>
      <c r="L3655" s="9">
        <f t="shared" si="345"/>
        <v>42191.071840277778</v>
      </c>
      <c r="M3655" t="b">
        <v>0</v>
      </c>
      <c r="N3655">
        <v>33</v>
      </c>
      <c r="O3655" t="b">
        <v>1</v>
      </c>
      <c r="P3655" t="s">
        <v>8271</v>
      </c>
      <c r="Q3655">
        <f t="shared" si="342"/>
        <v>101</v>
      </c>
      <c r="R3655">
        <f t="shared" si="343"/>
        <v>60.91</v>
      </c>
      <c r="S3655" t="str">
        <f t="shared" si="346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344"/>
        <v>42463.416666666664</v>
      </c>
      <c r="K3656">
        <v>1457690386</v>
      </c>
      <c r="L3656" s="9">
        <f t="shared" si="345"/>
        <v>42440.124837962961</v>
      </c>
      <c r="M3656" t="b">
        <v>0</v>
      </c>
      <c r="N3656">
        <v>38</v>
      </c>
      <c r="O3656" t="b">
        <v>1</v>
      </c>
      <c r="P3656" t="s">
        <v>8271</v>
      </c>
      <c r="Q3656">
        <f t="shared" si="342"/>
        <v>174</v>
      </c>
      <c r="R3656">
        <f t="shared" si="343"/>
        <v>68.84</v>
      </c>
      <c r="S3656" t="str">
        <f t="shared" si="346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344"/>
        <v>42202.999305555561</v>
      </c>
      <c r="K3657">
        <v>1434654998</v>
      </c>
      <c r="L3657" s="9">
        <f t="shared" si="345"/>
        <v>42173.511550925927</v>
      </c>
      <c r="M3657" t="b">
        <v>0</v>
      </c>
      <c r="N3657">
        <v>79</v>
      </c>
      <c r="O3657" t="b">
        <v>1</v>
      </c>
      <c r="P3657" t="s">
        <v>8271</v>
      </c>
      <c r="Q3657">
        <f t="shared" si="342"/>
        <v>116</v>
      </c>
      <c r="R3657">
        <f t="shared" si="343"/>
        <v>73.58</v>
      </c>
      <c r="S3657" t="str">
        <f t="shared" si="346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344"/>
        <v>42767.665972222225</v>
      </c>
      <c r="K3658">
        <v>1483393836</v>
      </c>
      <c r="L3658" s="9">
        <f t="shared" si="345"/>
        <v>42737.618472222232</v>
      </c>
      <c r="M3658" t="b">
        <v>0</v>
      </c>
      <c r="N3658">
        <v>46</v>
      </c>
      <c r="O3658" t="b">
        <v>1</v>
      </c>
      <c r="P3658" t="s">
        <v>8271</v>
      </c>
      <c r="Q3658">
        <f t="shared" si="342"/>
        <v>106</v>
      </c>
      <c r="R3658">
        <f t="shared" si="343"/>
        <v>115.02</v>
      </c>
      <c r="S3658" t="str">
        <f t="shared" si="346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344"/>
        <v>42522.612500000003</v>
      </c>
      <c r="K3659">
        <v>1462806419</v>
      </c>
      <c r="L3659" s="9">
        <f t="shared" si="345"/>
        <v>42499.338182870379</v>
      </c>
      <c r="M3659" t="b">
        <v>0</v>
      </c>
      <c r="N3659">
        <v>20</v>
      </c>
      <c r="O3659" t="b">
        <v>1</v>
      </c>
      <c r="P3659" t="s">
        <v>8271</v>
      </c>
      <c r="Q3659">
        <f t="shared" si="342"/>
        <v>111</v>
      </c>
      <c r="R3659">
        <f t="shared" si="343"/>
        <v>110.75</v>
      </c>
      <c r="S3659" t="str">
        <f t="shared" si="346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344"/>
        <v>41821.874305555561</v>
      </c>
      <c r="K3660">
        <v>1400272580</v>
      </c>
      <c r="L3660" s="9">
        <f t="shared" si="345"/>
        <v>41775.56689814815</v>
      </c>
      <c r="M3660" t="b">
        <v>0</v>
      </c>
      <c r="N3660">
        <v>20</v>
      </c>
      <c r="O3660" t="b">
        <v>1</v>
      </c>
      <c r="P3660" t="s">
        <v>8271</v>
      </c>
      <c r="Q3660">
        <f t="shared" si="342"/>
        <v>101</v>
      </c>
      <c r="R3660">
        <f t="shared" si="343"/>
        <v>75.5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344"/>
        <v>42082.318749999999</v>
      </c>
      <c r="K3661">
        <v>1424414350</v>
      </c>
      <c r="L3661" s="9">
        <f t="shared" si="345"/>
        <v>42054.985532407409</v>
      </c>
      <c r="M3661" t="b">
        <v>0</v>
      </c>
      <c r="N3661">
        <v>13</v>
      </c>
      <c r="O3661" t="b">
        <v>1</v>
      </c>
      <c r="P3661" t="s">
        <v>8271</v>
      </c>
      <c r="Q3661">
        <f t="shared" si="342"/>
        <v>102</v>
      </c>
      <c r="R3661">
        <f t="shared" si="343"/>
        <v>235.46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344"/>
        <v>41996.589409722226</v>
      </c>
      <c r="K3662">
        <v>1417208925</v>
      </c>
      <c r="L3662" s="9">
        <f t="shared" si="345"/>
        <v>41971.589409722226</v>
      </c>
      <c r="M3662" t="b">
        <v>0</v>
      </c>
      <c r="N3662">
        <v>22</v>
      </c>
      <c r="O3662" t="b">
        <v>1</v>
      </c>
      <c r="P3662" t="s">
        <v>8271</v>
      </c>
      <c r="Q3662">
        <f t="shared" si="342"/>
        <v>100</v>
      </c>
      <c r="R3662">
        <f t="shared" si="343"/>
        <v>11.36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344"/>
        <v>42469.875000000007</v>
      </c>
      <c r="K3663">
        <v>1458336672</v>
      </c>
      <c r="L3663" s="9">
        <f t="shared" si="345"/>
        <v>42447.605000000003</v>
      </c>
      <c r="M3663" t="b">
        <v>0</v>
      </c>
      <c r="N3663">
        <v>36</v>
      </c>
      <c r="O3663" t="b">
        <v>1</v>
      </c>
      <c r="P3663" t="s">
        <v>8271</v>
      </c>
      <c r="Q3663">
        <f t="shared" si="342"/>
        <v>111</v>
      </c>
      <c r="R3663">
        <f t="shared" si="343"/>
        <v>92.5</v>
      </c>
      <c r="S3663" t="str">
        <f t="shared" si="346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344"/>
        <v>42093.886736111112</v>
      </c>
      <c r="K3664">
        <v>1425187014</v>
      </c>
      <c r="L3664" s="9">
        <f t="shared" si="345"/>
        <v>42063.928402777783</v>
      </c>
      <c r="M3664" t="b">
        <v>0</v>
      </c>
      <c r="N3664">
        <v>40</v>
      </c>
      <c r="O3664" t="b">
        <v>1</v>
      </c>
      <c r="P3664" t="s">
        <v>8271</v>
      </c>
      <c r="Q3664">
        <f t="shared" si="342"/>
        <v>101</v>
      </c>
      <c r="R3664">
        <f t="shared" si="343"/>
        <v>202.85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344"/>
        <v>42725.201736111114</v>
      </c>
      <c r="K3665">
        <v>1477133430</v>
      </c>
      <c r="L3665" s="9">
        <f t="shared" si="345"/>
        <v>42665.160069444442</v>
      </c>
      <c r="M3665" t="b">
        <v>0</v>
      </c>
      <c r="N3665">
        <v>9</v>
      </c>
      <c r="O3665" t="b">
        <v>1</v>
      </c>
      <c r="P3665" t="s">
        <v>8271</v>
      </c>
      <c r="Q3665">
        <f t="shared" si="342"/>
        <v>104</v>
      </c>
      <c r="R3665">
        <f t="shared" si="343"/>
        <v>26</v>
      </c>
      <c r="S3665" t="str">
        <f t="shared" si="346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344"/>
        <v>42536.957048611112</v>
      </c>
      <c r="K3666">
        <v>1464847089</v>
      </c>
      <c r="L3666" s="9">
        <f t="shared" si="345"/>
        <v>42522.957048611112</v>
      </c>
      <c r="M3666" t="b">
        <v>0</v>
      </c>
      <c r="N3666">
        <v>19</v>
      </c>
      <c r="O3666" t="b">
        <v>1</v>
      </c>
      <c r="P3666" t="s">
        <v>8271</v>
      </c>
      <c r="Q3666">
        <f t="shared" si="342"/>
        <v>109</v>
      </c>
      <c r="R3666">
        <f t="shared" si="343"/>
        <v>46.05</v>
      </c>
      <c r="S3666" t="str">
        <f t="shared" si="346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344"/>
        <v>42305.537499999999</v>
      </c>
      <c r="K3667">
        <v>1445109822</v>
      </c>
      <c r="L3667" s="9">
        <f t="shared" si="345"/>
        <v>42294.516458333332</v>
      </c>
      <c r="M3667" t="b">
        <v>0</v>
      </c>
      <c r="N3667">
        <v>14</v>
      </c>
      <c r="O3667" t="b">
        <v>1</v>
      </c>
      <c r="P3667" t="s">
        <v>8271</v>
      </c>
      <c r="Q3667">
        <f t="shared" si="342"/>
        <v>115</v>
      </c>
      <c r="R3667">
        <f t="shared" si="343"/>
        <v>51</v>
      </c>
      <c r="S3667" t="str">
        <f t="shared" si="346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344"/>
        <v>41844</v>
      </c>
      <c r="K3668">
        <v>1404337382</v>
      </c>
      <c r="L3668" s="9">
        <f t="shared" si="345"/>
        <v>41822.613217592596</v>
      </c>
      <c r="M3668" t="b">
        <v>0</v>
      </c>
      <c r="N3668">
        <v>38</v>
      </c>
      <c r="O3668" t="b">
        <v>1</v>
      </c>
      <c r="P3668" t="s">
        <v>8271</v>
      </c>
      <c r="Q3668">
        <f t="shared" si="342"/>
        <v>100</v>
      </c>
      <c r="R3668">
        <f t="shared" si="343"/>
        <v>31.58</v>
      </c>
      <c r="S3668" t="str">
        <f t="shared" si="346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344"/>
        <v>42203.678460648152</v>
      </c>
      <c r="K3669">
        <v>1434669419</v>
      </c>
      <c r="L3669" s="9">
        <f t="shared" si="345"/>
        <v>42173.678460648152</v>
      </c>
      <c r="M3669" t="b">
        <v>0</v>
      </c>
      <c r="N3669">
        <v>58</v>
      </c>
      <c r="O3669" t="b">
        <v>1</v>
      </c>
      <c r="P3669" t="s">
        <v>8271</v>
      </c>
      <c r="Q3669">
        <f t="shared" si="342"/>
        <v>103</v>
      </c>
      <c r="R3669">
        <f t="shared" si="343"/>
        <v>53.36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344"/>
        <v>42208.481250000004</v>
      </c>
      <c r="K3670">
        <v>1435670452</v>
      </c>
      <c r="L3670" s="9">
        <f t="shared" si="345"/>
        <v>42185.264490740745</v>
      </c>
      <c r="M3670" t="b">
        <v>0</v>
      </c>
      <c r="N3670">
        <v>28</v>
      </c>
      <c r="O3670" t="b">
        <v>1</v>
      </c>
      <c r="P3670" t="s">
        <v>8271</v>
      </c>
      <c r="Q3670">
        <f t="shared" si="342"/>
        <v>104</v>
      </c>
      <c r="R3670">
        <f t="shared" si="343"/>
        <v>36.96</v>
      </c>
      <c r="S3670" t="str">
        <f t="shared" si="346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344"/>
        <v>42166.383530092593</v>
      </c>
      <c r="K3671">
        <v>1431447137</v>
      </c>
      <c r="L3671" s="9">
        <f t="shared" si="345"/>
        <v>42136.383530092593</v>
      </c>
      <c r="M3671" t="b">
        <v>0</v>
      </c>
      <c r="N3671">
        <v>17</v>
      </c>
      <c r="O3671" t="b">
        <v>1</v>
      </c>
      <c r="P3671" t="s">
        <v>8271</v>
      </c>
      <c r="Q3671">
        <f t="shared" si="342"/>
        <v>138</v>
      </c>
      <c r="R3671">
        <f t="shared" si="343"/>
        <v>81.290000000000006</v>
      </c>
      <c r="S3671" t="str">
        <f t="shared" si="346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344"/>
        <v>42155.666666666664</v>
      </c>
      <c r="K3672">
        <v>1431951611</v>
      </c>
      <c r="L3672" s="9">
        <f t="shared" si="345"/>
        <v>42142.222349537034</v>
      </c>
      <c r="M3672" t="b">
        <v>0</v>
      </c>
      <c r="N3672">
        <v>12</v>
      </c>
      <c r="O3672" t="b">
        <v>1</v>
      </c>
      <c r="P3672" t="s">
        <v>8271</v>
      </c>
      <c r="Q3672">
        <f t="shared" si="342"/>
        <v>110</v>
      </c>
      <c r="R3672">
        <f t="shared" si="343"/>
        <v>20.079999999999998</v>
      </c>
      <c r="S3672" t="str">
        <f t="shared" si="346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344"/>
        <v>41840.874305555561</v>
      </c>
      <c r="K3673">
        <v>1404140667</v>
      </c>
      <c r="L3673" s="9">
        <f t="shared" si="345"/>
        <v>41820.336423611116</v>
      </c>
      <c r="M3673" t="b">
        <v>0</v>
      </c>
      <c r="N3673">
        <v>40</v>
      </c>
      <c r="O3673" t="b">
        <v>1</v>
      </c>
      <c r="P3673" t="s">
        <v>8271</v>
      </c>
      <c r="Q3673">
        <f t="shared" si="342"/>
        <v>101</v>
      </c>
      <c r="R3673">
        <f t="shared" si="343"/>
        <v>88.25</v>
      </c>
      <c r="S3673" t="str">
        <f t="shared" si="346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344"/>
        <v>41908.654907407406</v>
      </c>
      <c r="K3674">
        <v>1409179384</v>
      </c>
      <c r="L3674" s="9">
        <f t="shared" si="345"/>
        <v>41878.654907407406</v>
      </c>
      <c r="M3674" t="b">
        <v>0</v>
      </c>
      <c r="N3674">
        <v>57</v>
      </c>
      <c r="O3674" t="b">
        <v>1</v>
      </c>
      <c r="P3674" t="s">
        <v>8271</v>
      </c>
      <c r="Q3674">
        <f t="shared" si="342"/>
        <v>102</v>
      </c>
      <c r="R3674">
        <f t="shared" si="343"/>
        <v>53.44</v>
      </c>
      <c r="S3674" t="str">
        <f t="shared" si="346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344"/>
        <v>41948.244444444448</v>
      </c>
      <c r="K3675">
        <v>1412233497</v>
      </c>
      <c r="L3675" s="9">
        <f t="shared" si="345"/>
        <v>41914.003437500003</v>
      </c>
      <c r="M3675" t="b">
        <v>0</v>
      </c>
      <c r="N3675">
        <v>114</v>
      </c>
      <c r="O3675" t="b">
        <v>1</v>
      </c>
      <c r="P3675" t="s">
        <v>8271</v>
      </c>
      <c r="Q3675">
        <f t="shared" si="342"/>
        <v>114</v>
      </c>
      <c r="R3675">
        <f t="shared" si="343"/>
        <v>39.869999999999997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344"/>
        <v>42616.581354166665</v>
      </c>
      <c r="K3676">
        <v>1467752229</v>
      </c>
      <c r="L3676" s="9">
        <f t="shared" si="345"/>
        <v>42556.581354166665</v>
      </c>
      <c r="M3676" t="b">
        <v>0</v>
      </c>
      <c r="N3676">
        <v>31</v>
      </c>
      <c r="O3676" t="b">
        <v>1</v>
      </c>
      <c r="P3676" t="s">
        <v>8271</v>
      </c>
      <c r="Q3676">
        <f t="shared" si="342"/>
        <v>100</v>
      </c>
      <c r="R3676">
        <f t="shared" si="343"/>
        <v>145.16</v>
      </c>
      <c r="S3676" t="str">
        <f t="shared" si="346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344"/>
        <v>42505.666666666664</v>
      </c>
      <c r="K3677">
        <v>1462285182</v>
      </c>
      <c r="L3677" s="9">
        <f t="shared" si="345"/>
        <v>42493.305347222224</v>
      </c>
      <c r="M3677" t="b">
        <v>0</v>
      </c>
      <c r="N3677">
        <v>3</v>
      </c>
      <c r="O3677" t="b">
        <v>1</v>
      </c>
      <c r="P3677" t="s">
        <v>8271</v>
      </c>
      <c r="Q3677">
        <f t="shared" si="342"/>
        <v>140</v>
      </c>
      <c r="R3677">
        <f t="shared" si="343"/>
        <v>23.33</v>
      </c>
      <c r="S3677" t="str">
        <f t="shared" si="346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344"/>
        <v>41894.52412037037</v>
      </c>
      <c r="K3678">
        <v>1408995284</v>
      </c>
      <c r="L3678" s="9">
        <f t="shared" si="345"/>
        <v>41876.52412037037</v>
      </c>
      <c r="M3678" t="b">
        <v>0</v>
      </c>
      <c r="N3678">
        <v>16</v>
      </c>
      <c r="O3678" t="b">
        <v>1</v>
      </c>
      <c r="P3678" t="s">
        <v>8271</v>
      </c>
      <c r="Q3678">
        <f t="shared" si="342"/>
        <v>129</v>
      </c>
      <c r="R3678">
        <f t="shared" si="343"/>
        <v>64.38</v>
      </c>
      <c r="S3678" t="str">
        <f t="shared" si="346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344"/>
        <v>41822.874305555561</v>
      </c>
      <c r="K3679">
        <v>1402580818</v>
      </c>
      <c r="L3679" s="9">
        <f t="shared" si="345"/>
        <v>41802.28261574074</v>
      </c>
      <c r="M3679" t="b">
        <v>0</v>
      </c>
      <c r="N3679">
        <v>199</v>
      </c>
      <c r="O3679" t="b">
        <v>1</v>
      </c>
      <c r="P3679" t="s">
        <v>8271</v>
      </c>
      <c r="Q3679">
        <f t="shared" si="342"/>
        <v>103</v>
      </c>
      <c r="R3679">
        <f t="shared" si="343"/>
        <v>62.05</v>
      </c>
      <c r="S3679" t="str">
        <f t="shared" si="346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344"/>
        <v>42155.239560185182</v>
      </c>
      <c r="K3680">
        <v>1430052298</v>
      </c>
      <c r="L3680" s="9">
        <f t="shared" si="345"/>
        <v>42120.239560185182</v>
      </c>
      <c r="M3680" t="b">
        <v>0</v>
      </c>
      <c r="N3680">
        <v>31</v>
      </c>
      <c r="O3680" t="b">
        <v>1</v>
      </c>
      <c r="P3680" t="s">
        <v>8271</v>
      </c>
      <c r="Q3680">
        <f t="shared" si="342"/>
        <v>103</v>
      </c>
      <c r="R3680">
        <f t="shared" si="343"/>
        <v>66.13</v>
      </c>
      <c r="S3680" t="str">
        <f t="shared" si="346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344"/>
        <v>41820.915972222225</v>
      </c>
      <c r="K3681">
        <v>1401214581</v>
      </c>
      <c r="L3681" s="9">
        <f t="shared" si="345"/>
        <v>41786.469687500001</v>
      </c>
      <c r="M3681" t="b">
        <v>0</v>
      </c>
      <c r="N3681">
        <v>30</v>
      </c>
      <c r="O3681" t="b">
        <v>1</v>
      </c>
      <c r="P3681" t="s">
        <v>8271</v>
      </c>
      <c r="Q3681">
        <f t="shared" si="342"/>
        <v>110</v>
      </c>
      <c r="R3681">
        <f t="shared" si="343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344"/>
        <v>42648.162430555552</v>
      </c>
      <c r="K3682">
        <v>1473850434</v>
      </c>
      <c r="L3682" s="9">
        <f t="shared" si="345"/>
        <v>42627.162430555552</v>
      </c>
      <c r="M3682" t="b">
        <v>0</v>
      </c>
      <c r="N3682">
        <v>34</v>
      </c>
      <c r="O3682" t="b">
        <v>1</v>
      </c>
      <c r="P3682" t="s">
        <v>8271</v>
      </c>
      <c r="Q3682">
        <f t="shared" si="342"/>
        <v>113</v>
      </c>
      <c r="R3682">
        <f t="shared" si="343"/>
        <v>99.5</v>
      </c>
      <c r="S3682" t="str">
        <f t="shared" si="346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344"/>
        <v>42384.359837962962</v>
      </c>
      <c r="K3683">
        <v>1452008290</v>
      </c>
      <c r="L3683" s="9">
        <f t="shared" si="345"/>
        <v>42374.359837962962</v>
      </c>
      <c r="M3683" t="b">
        <v>0</v>
      </c>
      <c r="N3683">
        <v>18</v>
      </c>
      <c r="O3683" t="b">
        <v>1</v>
      </c>
      <c r="P3683" t="s">
        <v>8271</v>
      </c>
      <c r="Q3683">
        <f t="shared" si="342"/>
        <v>112</v>
      </c>
      <c r="R3683">
        <f t="shared" si="343"/>
        <v>62.17</v>
      </c>
      <c r="S3683" t="str">
        <f t="shared" si="346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344"/>
        <v>41805.999305555561</v>
      </c>
      <c r="K3684">
        <v>1399998418</v>
      </c>
      <c r="L3684" s="9">
        <f t="shared" si="345"/>
        <v>41772.393726851857</v>
      </c>
      <c r="M3684" t="b">
        <v>0</v>
      </c>
      <c r="N3684">
        <v>67</v>
      </c>
      <c r="O3684" t="b">
        <v>1</v>
      </c>
      <c r="P3684" t="s">
        <v>8271</v>
      </c>
      <c r="Q3684">
        <f t="shared" si="342"/>
        <v>139</v>
      </c>
      <c r="R3684">
        <f t="shared" si="343"/>
        <v>62.33</v>
      </c>
      <c r="S3684" t="str">
        <f t="shared" si="346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344"/>
        <v>42662.825185185189</v>
      </c>
      <c r="K3685">
        <v>1474339696</v>
      </c>
      <c r="L3685" s="9">
        <f t="shared" si="345"/>
        <v>42632.825185185189</v>
      </c>
      <c r="M3685" t="b">
        <v>0</v>
      </c>
      <c r="N3685">
        <v>66</v>
      </c>
      <c r="O3685" t="b">
        <v>1</v>
      </c>
      <c r="P3685" t="s">
        <v>8271</v>
      </c>
      <c r="Q3685">
        <f t="shared" si="342"/>
        <v>111</v>
      </c>
      <c r="R3685">
        <f t="shared" si="343"/>
        <v>58.79</v>
      </c>
      <c r="S3685" t="str">
        <f t="shared" si="346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344"/>
        <v>42248.888726851852</v>
      </c>
      <c r="K3686">
        <v>1438575586</v>
      </c>
      <c r="L3686" s="9">
        <f t="shared" si="345"/>
        <v>42218.888726851852</v>
      </c>
      <c r="M3686" t="b">
        <v>0</v>
      </c>
      <c r="N3686">
        <v>23</v>
      </c>
      <c r="O3686" t="b">
        <v>1</v>
      </c>
      <c r="P3686" t="s">
        <v>8271</v>
      </c>
      <c r="Q3686">
        <f t="shared" si="342"/>
        <v>139</v>
      </c>
      <c r="R3686">
        <f t="shared" si="343"/>
        <v>45.35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344"/>
        <v>41778.583333333336</v>
      </c>
      <c r="K3687">
        <v>1398348859</v>
      </c>
      <c r="L3687" s="9">
        <f t="shared" si="345"/>
        <v>41753.301608796297</v>
      </c>
      <c r="M3687" t="b">
        <v>0</v>
      </c>
      <c r="N3687">
        <v>126</v>
      </c>
      <c r="O3687" t="b">
        <v>1</v>
      </c>
      <c r="P3687" t="s">
        <v>8271</v>
      </c>
      <c r="Q3687">
        <f t="shared" si="342"/>
        <v>106</v>
      </c>
      <c r="R3687">
        <f t="shared" si="343"/>
        <v>41.94</v>
      </c>
      <c r="S3687" t="str">
        <f t="shared" si="346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344"/>
        <v>42244.874305555561</v>
      </c>
      <c r="K3688">
        <v>1439567660</v>
      </c>
      <c r="L3688" s="9">
        <f t="shared" si="345"/>
        <v>42230.371064814819</v>
      </c>
      <c r="M3688" t="b">
        <v>0</v>
      </c>
      <c r="N3688">
        <v>6</v>
      </c>
      <c r="O3688" t="b">
        <v>1</v>
      </c>
      <c r="P3688" t="s">
        <v>8271</v>
      </c>
      <c r="Q3688">
        <f t="shared" si="342"/>
        <v>101</v>
      </c>
      <c r="R3688">
        <f t="shared" si="343"/>
        <v>59.17</v>
      </c>
      <c r="S3688" t="str">
        <f t="shared" si="346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344"/>
        <v>41816.926562500004</v>
      </c>
      <c r="K3689">
        <v>1401254055</v>
      </c>
      <c r="L3689" s="9">
        <f t="shared" si="345"/>
        <v>41786.926562500004</v>
      </c>
      <c r="M3689" t="b">
        <v>0</v>
      </c>
      <c r="N3689">
        <v>25</v>
      </c>
      <c r="O3689" t="b">
        <v>1</v>
      </c>
      <c r="P3689" t="s">
        <v>8271</v>
      </c>
      <c r="Q3689">
        <f t="shared" si="342"/>
        <v>100</v>
      </c>
      <c r="R3689">
        <f t="shared" si="343"/>
        <v>200.49</v>
      </c>
      <c r="S3689" t="str">
        <f t="shared" si="346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344"/>
        <v>41859.495416666665</v>
      </c>
      <c r="K3690">
        <v>1404932004</v>
      </c>
      <c r="L3690" s="9">
        <f t="shared" si="345"/>
        <v>41829.495416666665</v>
      </c>
      <c r="M3690" t="b">
        <v>0</v>
      </c>
      <c r="N3690">
        <v>39</v>
      </c>
      <c r="O3690" t="b">
        <v>1</v>
      </c>
      <c r="P3690" t="s">
        <v>8271</v>
      </c>
      <c r="Q3690">
        <f t="shared" si="342"/>
        <v>109</v>
      </c>
      <c r="R3690">
        <f t="shared" si="343"/>
        <v>83.97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344"/>
        <v>42176.642361111117</v>
      </c>
      <c r="K3691">
        <v>1432410639</v>
      </c>
      <c r="L3691" s="9">
        <f t="shared" si="345"/>
        <v>42147.535173611112</v>
      </c>
      <c r="M3691" t="b">
        <v>0</v>
      </c>
      <c r="N3691">
        <v>62</v>
      </c>
      <c r="O3691" t="b">
        <v>1</v>
      </c>
      <c r="P3691" t="s">
        <v>8271</v>
      </c>
      <c r="Q3691">
        <f t="shared" si="342"/>
        <v>118</v>
      </c>
      <c r="R3691">
        <f t="shared" si="343"/>
        <v>57.26</v>
      </c>
      <c r="S3691" t="str">
        <f t="shared" si="346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344"/>
        <v>41970.348182870373</v>
      </c>
      <c r="K3692">
        <v>1414506083</v>
      </c>
      <c r="L3692" s="9">
        <f t="shared" si="345"/>
        <v>41940.306516203709</v>
      </c>
      <c r="M3692" t="b">
        <v>0</v>
      </c>
      <c r="N3692">
        <v>31</v>
      </c>
      <c r="O3692" t="b">
        <v>1</v>
      </c>
      <c r="P3692" t="s">
        <v>8271</v>
      </c>
      <c r="Q3692">
        <f t="shared" si="342"/>
        <v>120</v>
      </c>
      <c r="R3692">
        <f t="shared" si="343"/>
        <v>58.06</v>
      </c>
      <c r="S3692" t="str">
        <f t="shared" si="346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344"/>
        <v>42064.915972222225</v>
      </c>
      <c r="K3693">
        <v>1421426929</v>
      </c>
      <c r="L3693" s="9">
        <f t="shared" si="345"/>
        <v>42020.408900462964</v>
      </c>
      <c r="M3693" t="b">
        <v>0</v>
      </c>
      <c r="N3693">
        <v>274</v>
      </c>
      <c r="O3693" t="b">
        <v>1</v>
      </c>
      <c r="P3693" t="s">
        <v>8271</v>
      </c>
      <c r="Q3693">
        <f t="shared" si="342"/>
        <v>128</v>
      </c>
      <c r="R3693">
        <f t="shared" si="343"/>
        <v>186.8</v>
      </c>
      <c r="S3693" t="str">
        <f t="shared" si="346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344"/>
        <v>41900.708333333336</v>
      </c>
      <c r="K3694">
        <v>1410304179</v>
      </c>
      <c r="L3694" s="9">
        <f t="shared" si="345"/>
        <v>41891.673368055555</v>
      </c>
      <c r="M3694" t="b">
        <v>0</v>
      </c>
      <c r="N3694">
        <v>17</v>
      </c>
      <c r="O3694" t="b">
        <v>1</v>
      </c>
      <c r="P3694" t="s">
        <v>8271</v>
      </c>
      <c r="Q3694">
        <f t="shared" si="342"/>
        <v>126</v>
      </c>
      <c r="R3694">
        <f t="shared" si="343"/>
        <v>74.12</v>
      </c>
      <c r="S3694" t="str">
        <f t="shared" si="346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344"/>
        <v>42338.645833333336</v>
      </c>
      <c r="K3695">
        <v>1446352529</v>
      </c>
      <c r="L3695" s="9">
        <f t="shared" si="345"/>
        <v>42308.899641203701</v>
      </c>
      <c r="M3695" t="b">
        <v>0</v>
      </c>
      <c r="N3695">
        <v>14</v>
      </c>
      <c r="O3695" t="b">
        <v>1</v>
      </c>
      <c r="P3695" t="s">
        <v>8271</v>
      </c>
      <c r="Q3695">
        <f t="shared" si="342"/>
        <v>129</v>
      </c>
      <c r="R3695">
        <f t="shared" si="343"/>
        <v>30.71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344"/>
        <v>42526.791666666664</v>
      </c>
      <c r="K3696">
        <v>1461985967</v>
      </c>
      <c r="L3696" s="9">
        <f t="shared" si="345"/>
        <v>42489.842210648152</v>
      </c>
      <c r="M3696" t="b">
        <v>0</v>
      </c>
      <c r="N3696">
        <v>60</v>
      </c>
      <c r="O3696" t="b">
        <v>1</v>
      </c>
      <c r="P3696" t="s">
        <v>8271</v>
      </c>
      <c r="Q3696">
        <f t="shared" si="342"/>
        <v>107</v>
      </c>
      <c r="R3696">
        <f t="shared" si="343"/>
        <v>62.67</v>
      </c>
      <c r="S3696" t="str">
        <f t="shared" si="346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344"/>
        <v>42015.578819444447</v>
      </c>
      <c r="K3697">
        <v>1419281610</v>
      </c>
      <c r="L3697" s="9">
        <f t="shared" si="345"/>
        <v>41995.578819444447</v>
      </c>
      <c r="M3697" t="b">
        <v>0</v>
      </c>
      <c r="N3697">
        <v>33</v>
      </c>
      <c r="O3697" t="b">
        <v>1</v>
      </c>
      <c r="P3697" t="s">
        <v>8271</v>
      </c>
      <c r="Q3697">
        <f t="shared" si="342"/>
        <v>100</v>
      </c>
      <c r="R3697">
        <f t="shared" si="343"/>
        <v>121.36</v>
      </c>
      <c r="S3697" t="str">
        <f t="shared" si="346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344"/>
        <v>42048.325416666667</v>
      </c>
      <c r="K3698">
        <v>1418654916</v>
      </c>
      <c r="L3698" s="9">
        <f t="shared" si="345"/>
        <v>41988.325416666667</v>
      </c>
      <c r="M3698" t="b">
        <v>0</v>
      </c>
      <c r="N3698">
        <v>78</v>
      </c>
      <c r="O3698" t="b">
        <v>1</v>
      </c>
      <c r="P3698" t="s">
        <v>8271</v>
      </c>
      <c r="Q3698">
        <f t="shared" si="342"/>
        <v>155</v>
      </c>
      <c r="R3698">
        <f t="shared" si="343"/>
        <v>39.74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344"/>
        <v>42500.174166666671</v>
      </c>
      <c r="K3699">
        <v>1461064248</v>
      </c>
      <c r="L3699" s="9">
        <f t="shared" si="345"/>
        <v>42479.174166666671</v>
      </c>
      <c r="M3699" t="b">
        <v>0</v>
      </c>
      <c r="N3699">
        <v>30</v>
      </c>
      <c r="O3699" t="b">
        <v>1</v>
      </c>
      <c r="P3699" t="s">
        <v>8271</v>
      </c>
      <c r="Q3699">
        <f t="shared" si="342"/>
        <v>108</v>
      </c>
      <c r="R3699">
        <f t="shared" si="343"/>
        <v>72</v>
      </c>
      <c r="S3699" t="str">
        <f t="shared" si="346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344"/>
        <v>42431.514895833338</v>
      </c>
      <c r="K3700">
        <v>1454354487</v>
      </c>
      <c r="L3700" s="9">
        <f t="shared" si="345"/>
        <v>42401.514895833338</v>
      </c>
      <c r="M3700" t="b">
        <v>0</v>
      </c>
      <c r="N3700">
        <v>136</v>
      </c>
      <c r="O3700" t="b">
        <v>1</v>
      </c>
      <c r="P3700" t="s">
        <v>8271</v>
      </c>
      <c r="Q3700">
        <f t="shared" si="342"/>
        <v>111</v>
      </c>
      <c r="R3700">
        <f t="shared" si="343"/>
        <v>40.630000000000003</v>
      </c>
      <c r="S3700" t="str">
        <f t="shared" si="346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344"/>
        <v>41927.310370370375</v>
      </c>
      <c r="K3701">
        <v>1410791216</v>
      </c>
      <c r="L3701" s="9">
        <f t="shared" si="345"/>
        <v>41897.310370370375</v>
      </c>
      <c r="M3701" t="b">
        <v>0</v>
      </c>
      <c r="N3701">
        <v>40</v>
      </c>
      <c r="O3701" t="b">
        <v>1</v>
      </c>
      <c r="P3701" t="s">
        <v>8271</v>
      </c>
      <c r="Q3701">
        <f t="shared" si="342"/>
        <v>101</v>
      </c>
      <c r="R3701">
        <f t="shared" si="343"/>
        <v>63</v>
      </c>
      <c r="S3701" t="str">
        <f t="shared" si="346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344"/>
        <v>41912.375</v>
      </c>
      <c r="K3702">
        <v>1409493800</v>
      </c>
      <c r="L3702" s="9">
        <f t="shared" si="345"/>
        <v>41882.293981481482</v>
      </c>
      <c r="M3702" t="b">
        <v>0</v>
      </c>
      <c r="N3702">
        <v>18</v>
      </c>
      <c r="O3702" t="b">
        <v>1</v>
      </c>
      <c r="P3702" t="s">
        <v>8271</v>
      </c>
      <c r="Q3702">
        <f t="shared" si="342"/>
        <v>121</v>
      </c>
      <c r="R3702">
        <f t="shared" si="343"/>
        <v>33.67</v>
      </c>
      <c r="S3702" t="str">
        <f t="shared" si="346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344"/>
        <v>42159.249918981484</v>
      </c>
      <c r="K3703">
        <v>1430830793</v>
      </c>
      <c r="L3703" s="9">
        <f t="shared" si="345"/>
        <v>42129.249918981484</v>
      </c>
      <c r="M3703" t="b">
        <v>0</v>
      </c>
      <c r="N3703">
        <v>39</v>
      </c>
      <c r="O3703" t="b">
        <v>1</v>
      </c>
      <c r="P3703" t="s">
        <v>8271</v>
      </c>
      <c r="Q3703">
        <f t="shared" si="342"/>
        <v>100</v>
      </c>
      <c r="R3703">
        <f t="shared" si="343"/>
        <v>38.590000000000003</v>
      </c>
      <c r="S3703" t="str">
        <f t="shared" si="346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344"/>
        <v>42561.665972222225</v>
      </c>
      <c r="K3704">
        <v>1464958484</v>
      </c>
      <c r="L3704" s="9">
        <f t="shared" si="345"/>
        <v>42524.246342592596</v>
      </c>
      <c r="M3704" t="b">
        <v>0</v>
      </c>
      <c r="N3704">
        <v>21</v>
      </c>
      <c r="O3704" t="b">
        <v>1</v>
      </c>
      <c r="P3704" t="s">
        <v>8271</v>
      </c>
      <c r="Q3704">
        <f t="shared" si="342"/>
        <v>109</v>
      </c>
      <c r="R3704">
        <f t="shared" si="343"/>
        <v>155.94999999999999</v>
      </c>
      <c r="S3704" t="str">
        <f t="shared" si="346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344"/>
        <v>42594.999305555561</v>
      </c>
      <c r="K3705">
        <v>1467720388</v>
      </c>
      <c r="L3705" s="9">
        <f t="shared" si="345"/>
        <v>42556.212824074079</v>
      </c>
      <c r="M3705" t="b">
        <v>0</v>
      </c>
      <c r="N3705">
        <v>30</v>
      </c>
      <c r="O3705" t="b">
        <v>1</v>
      </c>
      <c r="P3705" t="s">
        <v>8271</v>
      </c>
      <c r="Q3705">
        <f t="shared" si="342"/>
        <v>123</v>
      </c>
      <c r="R3705">
        <f t="shared" si="343"/>
        <v>43.2</v>
      </c>
      <c r="S3705" t="str">
        <f t="shared" si="346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344"/>
        <v>42521.398078703707</v>
      </c>
      <c r="K3706">
        <v>1459528394</v>
      </c>
      <c r="L3706" s="9">
        <f t="shared" si="345"/>
        <v>42461.398078703707</v>
      </c>
      <c r="M3706" t="b">
        <v>0</v>
      </c>
      <c r="N3706">
        <v>27</v>
      </c>
      <c r="O3706" t="b">
        <v>1</v>
      </c>
      <c r="P3706" t="s">
        <v>8271</v>
      </c>
      <c r="Q3706">
        <f t="shared" si="342"/>
        <v>136</v>
      </c>
      <c r="R3706">
        <f t="shared" si="343"/>
        <v>15.15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344"/>
        <v>41813.458333333336</v>
      </c>
      <c r="K3707">
        <v>1401714114</v>
      </c>
      <c r="L3707" s="9">
        <f t="shared" si="345"/>
        <v>41792.251319444447</v>
      </c>
      <c r="M3707" t="b">
        <v>0</v>
      </c>
      <c r="N3707">
        <v>35</v>
      </c>
      <c r="O3707" t="b">
        <v>1</v>
      </c>
      <c r="P3707" t="s">
        <v>8271</v>
      </c>
      <c r="Q3707">
        <f t="shared" si="342"/>
        <v>103</v>
      </c>
      <c r="R3707">
        <f t="shared" si="343"/>
        <v>83.57</v>
      </c>
      <c r="S3707" t="str">
        <f t="shared" si="346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344"/>
        <v>41894.622094907412</v>
      </c>
      <c r="K3708">
        <v>1409262949</v>
      </c>
      <c r="L3708" s="9">
        <f t="shared" si="345"/>
        <v>41879.622094907412</v>
      </c>
      <c r="M3708" t="b">
        <v>0</v>
      </c>
      <c r="N3708">
        <v>13</v>
      </c>
      <c r="O3708" t="b">
        <v>1</v>
      </c>
      <c r="P3708" t="s">
        <v>8271</v>
      </c>
      <c r="Q3708">
        <f t="shared" si="342"/>
        <v>121</v>
      </c>
      <c r="R3708">
        <f t="shared" si="343"/>
        <v>140</v>
      </c>
      <c r="S3708" t="str">
        <f t="shared" si="346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344"/>
        <v>42572.93472222222</v>
      </c>
      <c r="K3709">
        <v>1467335378</v>
      </c>
      <c r="L3709" s="9">
        <f t="shared" si="345"/>
        <v>42551.756689814814</v>
      </c>
      <c r="M3709" t="b">
        <v>0</v>
      </c>
      <c r="N3709">
        <v>23</v>
      </c>
      <c r="O3709" t="b">
        <v>1</v>
      </c>
      <c r="P3709" t="s">
        <v>8271</v>
      </c>
      <c r="Q3709">
        <f t="shared" si="342"/>
        <v>186</v>
      </c>
      <c r="R3709">
        <f t="shared" si="343"/>
        <v>80.87</v>
      </c>
      <c r="S3709" t="str">
        <f t="shared" si="346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344"/>
        <v>41823.850532407407</v>
      </c>
      <c r="K3710">
        <v>1403234686</v>
      </c>
      <c r="L3710" s="9">
        <f t="shared" si="345"/>
        <v>41809.850532407407</v>
      </c>
      <c r="M3710" t="b">
        <v>0</v>
      </c>
      <c r="N3710">
        <v>39</v>
      </c>
      <c r="O3710" t="b">
        <v>1</v>
      </c>
      <c r="P3710" t="s">
        <v>8271</v>
      </c>
      <c r="Q3710">
        <f t="shared" si="342"/>
        <v>300</v>
      </c>
      <c r="R3710">
        <f t="shared" si="343"/>
        <v>53.85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344"/>
        <v>41815.416041666671</v>
      </c>
      <c r="K3711">
        <v>1401123546</v>
      </c>
      <c r="L3711" s="9">
        <f t="shared" si="345"/>
        <v>41785.416041666671</v>
      </c>
      <c r="M3711" t="b">
        <v>0</v>
      </c>
      <c r="N3711">
        <v>35</v>
      </c>
      <c r="O3711" t="b">
        <v>1</v>
      </c>
      <c r="P3711" t="s">
        <v>8271</v>
      </c>
      <c r="Q3711">
        <f t="shared" si="342"/>
        <v>108</v>
      </c>
      <c r="R3711">
        <f t="shared" si="343"/>
        <v>30.93</v>
      </c>
      <c r="S3711" t="str">
        <f t="shared" si="346"/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344"/>
        <v>42097.284583333334</v>
      </c>
      <c r="K3712">
        <v>1425908988</v>
      </c>
      <c r="L3712" s="9">
        <f t="shared" si="345"/>
        <v>42072.284583333334</v>
      </c>
      <c r="M3712" t="b">
        <v>0</v>
      </c>
      <c r="N3712">
        <v>27</v>
      </c>
      <c r="O3712" t="b">
        <v>1</v>
      </c>
      <c r="P3712" t="s">
        <v>8271</v>
      </c>
      <c r="Q3712">
        <f t="shared" si="342"/>
        <v>141</v>
      </c>
      <c r="R3712">
        <f t="shared" si="343"/>
        <v>67.959999999999994</v>
      </c>
      <c r="S3712" t="str">
        <f t="shared" si="346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344"/>
        <v>41805.375</v>
      </c>
      <c r="K3713">
        <v>1400606573</v>
      </c>
      <c r="L3713" s="9">
        <f t="shared" si="345"/>
        <v>41779.432557870372</v>
      </c>
      <c r="M3713" t="b">
        <v>0</v>
      </c>
      <c r="N3713">
        <v>21</v>
      </c>
      <c r="O3713" t="b">
        <v>1</v>
      </c>
      <c r="P3713" t="s">
        <v>8271</v>
      </c>
      <c r="Q3713">
        <f t="shared" si="342"/>
        <v>114</v>
      </c>
      <c r="R3713">
        <f t="shared" si="343"/>
        <v>27.14</v>
      </c>
      <c r="S3713" t="str">
        <f t="shared" si="346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344"/>
        <v>42154.999305555561</v>
      </c>
      <c r="K3714">
        <v>1431230867</v>
      </c>
      <c r="L3714" s="9">
        <f t="shared" si="345"/>
        <v>42133.880405092597</v>
      </c>
      <c r="M3714" t="b">
        <v>0</v>
      </c>
      <c r="N3714">
        <v>104</v>
      </c>
      <c r="O3714" t="b">
        <v>1</v>
      </c>
      <c r="P3714" t="s">
        <v>8271</v>
      </c>
      <c r="Q3714">
        <f t="shared" ref="Q3714:Q3777" si="348">ROUND((E3714/D3714*100),0)</f>
        <v>154</v>
      </c>
      <c r="R3714">
        <f t="shared" ref="R3714:R3777" si="349">ROUND(E3714/N3714,2)</f>
        <v>110.87</v>
      </c>
      <c r="S3714" t="str">
        <f t="shared" si="346"/>
        <v>theater</v>
      </c>
      <c r="T3714" t="str">
        <f t="shared" si="347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350">(((I3715/60)/60)/24)+DATE(1970,1,1)+(-7/24)</f>
        <v>42525.44636574074</v>
      </c>
      <c r="K3715">
        <v>1463334166</v>
      </c>
      <c r="L3715" s="9">
        <f t="shared" ref="L3715:L3778" si="351">(((K3715/60)/60)/24)+DATE(1970,1,1)+(-7/24)</f>
        <v>42505.44636574074</v>
      </c>
      <c r="M3715" t="b">
        <v>0</v>
      </c>
      <c r="N3715">
        <v>19</v>
      </c>
      <c r="O3715" t="b">
        <v>1</v>
      </c>
      <c r="P3715" t="s">
        <v>8271</v>
      </c>
      <c r="Q3715">
        <f t="shared" si="348"/>
        <v>102</v>
      </c>
      <c r="R3715">
        <f t="shared" si="349"/>
        <v>106.84</v>
      </c>
      <c r="S3715" t="str">
        <f t="shared" ref="S3715:S3778" si="352">LEFT(P3715,SEARCH("/",P3715,1)-1)</f>
        <v>theater</v>
      </c>
      <c r="T3715" t="str">
        <f t="shared" ref="T3715:T3778" si="353">RIGHT(P3715,LEN(P3715)-SEARCH("/",P3715,1))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350"/>
        <v>42149.874305555561</v>
      </c>
      <c r="K3716">
        <v>1429881667</v>
      </c>
      <c r="L3716" s="9">
        <f t="shared" si="351"/>
        <v>42118.26466435186</v>
      </c>
      <c r="M3716" t="b">
        <v>0</v>
      </c>
      <c r="N3716">
        <v>97</v>
      </c>
      <c r="O3716" t="b">
        <v>1</v>
      </c>
      <c r="P3716" t="s">
        <v>8271</v>
      </c>
      <c r="Q3716">
        <f t="shared" si="348"/>
        <v>102</v>
      </c>
      <c r="R3716">
        <f t="shared" si="349"/>
        <v>105.52</v>
      </c>
      <c r="S3716" t="str">
        <f t="shared" si="352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350"/>
        <v>42094.244444444448</v>
      </c>
      <c r="K3717">
        <v>1422834819</v>
      </c>
      <c r="L3717" s="9">
        <f t="shared" si="351"/>
        <v>42036.703923611109</v>
      </c>
      <c r="M3717" t="b">
        <v>0</v>
      </c>
      <c r="N3717">
        <v>27</v>
      </c>
      <c r="O3717" t="b">
        <v>1</v>
      </c>
      <c r="P3717" t="s">
        <v>8271</v>
      </c>
      <c r="Q3717">
        <f t="shared" si="348"/>
        <v>103</v>
      </c>
      <c r="R3717">
        <f t="shared" si="349"/>
        <v>132.96</v>
      </c>
      <c r="S3717" t="str">
        <f t="shared" si="352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350"/>
        <v>42390.596168981479</v>
      </c>
      <c r="K3718">
        <v>1450819109</v>
      </c>
      <c r="L3718" s="9">
        <f t="shared" si="351"/>
        <v>42360.596168981479</v>
      </c>
      <c r="M3718" t="b">
        <v>0</v>
      </c>
      <c r="N3718">
        <v>24</v>
      </c>
      <c r="O3718" t="b">
        <v>1</v>
      </c>
      <c r="P3718" t="s">
        <v>8271</v>
      </c>
      <c r="Q3718">
        <f t="shared" si="348"/>
        <v>156</v>
      </c>
      <c r="R3718">
        <f t="shared" si="349"/>
        <v>51.92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350"/>
        <v>42133.574641203704</v>
      </c>
      <c r="K3719">
        <v>1428526049</v>
      </c>
      <c r="L3719" s="9">
        <f t="shared" si="351"/>
        <v>42102.574641203704</v>
      </c>
      <c r="M3719" t="b">
        <v>0</v>
      </c>
      <c r="N3719">
        <v>13</v>
      </c>
      <c r="O3719" t="b">
        <v>1</v>
      </c>
      <c r="P3719" t="s">
        <v>8271</v>
      </c>
      <c r="Q3719">
        <f t="shared" si="348"/>
        <v>101</v>
      </c>
      <c r="R3719">
        <f t="shared" si="349"/>
        <v>310</v>
      </c>
      <c r="S3719" t="str">
        <f t="shared" si="352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350"/>
        <v>42062.424479166664</v>
      </c>
      <c r="K3720">
        <v>1422465075</v>
      </c>
      <c r="L3720" s="9">
        <f t="shared" si="351"/>
        <v>42032.424479166664</v>
      </c>
      <c r="M3720" t="b">
        <v>0</v>
      </c>
      <c r="N3720">
        <v>46</v>
      </c>
      <c r="O3720" t="b">
        <v>1</v>
      </c>
      <c r="P3720" t="s">
        <v>8271</v>
      </c>
      <c r="Q3720">
        <f t="shared" si="348"/>
        <v>239</v>
      </c>
      <c r="R3720">
        <f t="shared" si="349"/>
        <v>26.02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350"/>
        <v>42177.438263888893</v>
      </c>
      <c r="K3721">
        <v>1432402266</v>
      </c>
      <c r="L3721" s="9">
        <f t="shared" si="351"/>
        <v>42147.438263888893</v>
      </c>
      <c r="M3721" t="b">
        <v>0</v>
      </c>
      <c r="N3721">
        <v>4</v>
      </c>
      <c r="O3721" t="b">
        <v>1</v>
      </c>
      <c r="P3721" t="s">
        <v>8271</v>
      </c>
      <c r="Q3721">
        <f t="shared" si="348"/>
        <v>210</v>
      </c>
      <c r="R3721">
        <f t="shared" si="349"/>
        <v>105</v>
      </c>
      <c r="S3721" t="str">
        <f t="shared" si="352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350"/>
        <v>42187.701458333337</v>
      </c>
      <c r="K3722">
        <v>1433980206</v>
      </c>
      <c r="L3722" s="9">
        <f t="shared" si="351"/>
        <v>42165.701458333337</v>
      </c>
      <c r="M3722" t="b">
        <v>0</v>
      </c>
      <c r="N3722">
        <v>40</v>
      </c>
      <c r="O3722" t="b">
        <v>1</v>
      </c>
      <c r="P3722" t="s">
        <v>8271</v>
      </c>
      <c r="Q3722">
        <f t="shared" si="348"/>
        <v>105</v>
      </c>
      <c r="R3722">
        <f t="shared" si="349"/>
        <v>86.23</v>
      </c>
      <c r="S3722" t="str">
        <f t="shared" si="352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350"/>
        <v>41948.686157407406</v>
      </c>
      <c r="K3723">
        <v>1413412084</v>
      </c>
      <c r="L3723" s="9">
        <f t="shared" si="351"/>
        <v>41927.644490740742</v>
      </c>
      <c r="M3723" t="b">
        <v>0</v>
      </c>
      <c r="N3723">
        <v>44</v>
      </c>
      <c r="O3723" t="b">
        <v>1</v>
      </c>
      <c r="P3723" t="s">
        <v>8271</v>
      </c>
      <c r="Q3723">
        <f t="shared" si="348"/>
        <v>101</v>
      </c>
      <c r="R3723">
        <f t="shared" si="349"/>
        <v>114.55</v>
      </c>
      <c r="S3723" t="str">
        <f t="shared" si="352"/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350"/>
        <v>42411.665972222225</v>
      </c>
      <c r="K3724">
        <v>1452614847</v>
      </c>
      <c r="L3724" s="9">
        <f t="shared" si="351"/>
        <v>42381.380173611113</v>
      </c>
      <c r="M3724" t="b">
        <v>0</v>
      </c>
      <c r="N3724">
        <v>35</v>
      </c>
      <c r="O3724" t="b">
        <v>1</v>
      </c>
      <c r="P3724" t="s">
        <v>8271</v>
      </c>
      <c r="Q3724">
        <f t="shared" si="348"/>
        <v>111</v>
      </c>
      <c r="R3724">
        <f t="shared" si="349"/>
        <v>47.66</v>
      </c>
      <c r="S3724" t="str">
        <f t="shared" si="352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350"/>
        <v>41973.503032407411</v>
      </c>
      <c r="K3725">
        <v>1414778662</v>
      </c>
      <c r="L3725" s="9">
        <f t="shared" si="351"/>
        <v>41943.461365740746</v>
      </c>
      <c r="M3725" t="b">
        <v>0</v>
      </c>
      <c r="N3725">
        <v>63</v>
      </c>
      <c r="O3725" t="b">
        <v>1</v>
      </c>
      <c r="P3725" t="s">
        <v>8271</v>
      </c>
      <c r="Q3725">
        <f t="shared" si="348"/>
        <v>102</v>
      </c>
      <c r="R3725">
        <f t="shared" si="349"/>
        <v>72.89</v>
      </c>
      <c r="S3725" t="str">
        <f t="shared" si="352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350"/>
        <v>42494.666666666664</v>
      </c>
      <c r="K3726">
        <v>1459856860</v>
      </c>
      <c r="L3726" s="9">
        <f t="shared" si="351"/>
        <v>42465.199768518527</v>
      </c>
      <c r="M3726" t="b">
        <v>0</v>
      </c>
      <c r="N3726">
        <v>89</v>
      </c>
      <c r="O3726" t="b">
        <v>1</v>
      </c>
      <c r="P3726" t="s">
        <v>8271</v>
      </c>
      <c r="Q3726">
        <f t="shared" si="348"/>
        <v>103</v>
      </c>
      <c r="R3726">
        <f t="shared" si="349"/>
        <v>49.55</v>
      </c>
      <c r="S3726" t="str">
        <f t="shared" si="352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350"/>
        <v>42418.604166666664</v>
      </c>
      <c r="K3727">
        <v>1454366467</v>
      </c>
      <c r="L3727" s="9">
        <f t="shared" si="351"/>
        <v>42401.653553240743</v>
      </c>
      <c r="M3727" t="b">
        <v>0</v>
      </c>
      <c r="N3727">
        <v>15</v>
      </c>
      <c r="O3727" t="b">
        <v>1</v>
      </c>
      <c r="P3727" t="s">
        <v>8271</v>
      </c>
      <c r="Q3727">
        <f t="shared" si="348"/>
        <v>127</v>
      </c>
      <c r="R3727">
        <f t="shared" si="349"/>
        <v>25.4</v>
      </c>
      <c r="S3727" t="str">
        <f t="shared" si="352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350"/>
        <v>42489.583333333336</v>
      </c>
      <c r="K3728">
        <v>1459567371</v>
      </c>
      <c r="L3728" s="9">
        <f t="shared" si="351"/>
        <v>42461.849201388897</v>
      </c>
      <c r="M3728" t="b">
        <v>0</v>
      </c>
      <c r="N3728">
        <v>46</v>
      </c>
      <c r="O3728" t="b">
        <v>1</v>
      </c>
      <c r="P3728" t="s">
        <v>8271</v>
      </c>
      <c r="Q3728">
        <f t="shared" si="348"/>
        <v>339</v>
      </c>
      <c r="R3728">
        <f t="shared" si="349"/>
        <v>62.59</v>
      </c>
      <c r="S3728" t="str">
        <f t="shared" si="352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350"/>
        <v>42662.913194444445</v>
      </c>
      <c r="K3729">
        <v>1474273294</v>
      </c>
      <c r="L3729" s="9">
        <f t="shared" si="351"/>
        <v>42632.056643518525</v>
      </c>
      <c r="M3729" t="b">
        <v>0</v>
      </c>
      <c r="N3729">
        <v>33</v>
      </c>
      <c r="O3729" t="b">
        <v>1</v>
      </c>
      <c r="P3729" t="s">
        <v>8271</v>
      </c>
      <c r="Q3729">
        <f t="shared" si="348"/>
        <v>101</v>
      </c>
      <c r="R3729">
        <f t="shared" si="349"/>
        <v>61.06</v>
      </c>
      <c r="S3729" t="str">
        <f t="shared" si="352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350"/>
        <v>42234.879351851858</v>
      </c>
      <c r="K3730">
        <v>1437365176</v>
      </c>
      <c r="L3730" s="9">
        <f t="shared" si="351"/>
        <v>42204.879351851858</v>
      </c>
      <c r="M3730" t="b">
        <v>0</v>
      </c>
      <c r="N3730">
        <v>31</v>
      </c>
      <c r="O3730" t="b">
        <v>0</v>
      </c>
      <c r="P3730" t="s">
        <v>8271</v>
      </c>
      <c r="Q3730">
        <f t="shared" si="348"/>
        <v>9</v>
      </c>
      <c r="R3730">
        <f t="shared" si="349"/>
        <v>60.06</v>
      </c>
      <c r="S3730" t="str">
        <f t="shared" si="352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350"/>
        <v>42085.871666666666</v>
      </c>
      <c r="K3731">
        <v>1423198512</v>
      </c>
      <c r="L3731" s="9">
        <f t="shared" si="351"/>
        <v>42040.913333333338</v>
      </c>
      <c r="M3731" t="b">
        <v>0</v>
      </c>
      <c r="N3731">
        <v>5</v>
      </c>
      <c r="O3731" t="b">
        <v>0</v>
      </c>
      <c r="P3731" t="s">
        <v>8271</v>
      </c>
      <c r="Q3731">
        <f t="shared" si="348"/>
        <v>7</v>
      </c>
      <c r="R3731">
        <f t="shared" si="349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350"/>
        <v>42233.386099537041</v>
      </c>
      <c r="K3732">
        <v>1437236159</v>
      </c>
      <c r="L3732" s="9">
        <f t="shared" si="351"/>
        <v>42203.386099537041</v>
      </c>
      <c r="M3732" t="b">
        <v>0</v>
      </c>
      <c r="N3732">
        <v>1</v>
      </c>
      <c r="O3732" t="b">
        <v>0</v>
      </c>
      <c r="P3732" t="s">
        <v>8271</v>
      </c>
      <c r="Q3732">
        <f t="shared" si="348"/>
        <v>10</v>
      </c>
      <c r="R3732">
        <f t="shared" si="349"/>
        <v>100</v>
      </c>
      <c r="S3732" t="str">
        <f t="shared" si="352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350"/>
        <v>42013.849305555559</v>
      </c>
      <c r="K3733">
        <v>1418234646</v>
      </c>
      <c r="L3733" s="9">
        <f t="shared" si="351"/>
        <v>41983.461180555554</v>
      </c>
      <c r="M3733" t="b">
        <v>0</v>
      </c>
      <c r="N3733">
        <v>12</v>
      </c>
      <c r="O3733" t="b">
        <v>0</v>
      </c>
      <c r="P3733" t="s">
        <v>8271</v>
      </c>
      <c r="Q3733">
        <f t="shared" si="348"/>
        <v>11</v>
      </c>
      <c r="R3733">
        <f t="shared" si="349"/>
        <v>51.67</v>
      </c>
      <c r="S3733" t="str">
        <f t="shared" si="352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350"/>
        <v>42028.208333333336</v>
      </c>
      <c r="K3734">
        <v>1416932133</v>
      </c>
      <c r="L3734" s="9">
        <f t="shared" si="351"/>
        <v>41968.385798611118</v>
      </c>
      <c r="M3734" t="b">
        <v>0</v>
      </c>
      <c r="N3734">
        <v>4</v>
      </c>
      <c r="O3734" t="b">
        <v>0</v>
      </c>
      <c r="P3734" t="s">
        <v>8271</v>
      </c>
      <c r="Q3734">
        <f t="shared" si="348"/>
        <v>15</v>
      </c>
      <c r="R3734">
        <f t="shared" si="349"/>
        <v>32.75</v>
      </c>
      <c r="S3734" t="str">
        <f t="shared" si="352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350"/>
        <v>42112.645833333336</v>
      </c>
      <c r="K3735">
        <v>1428539708</v>
      </c>
      <c r="L3735" s="9">
        <f t="shared" si="351"/>
        <v>42102.732731481483</v>
      </c>
      <c r="M3735" t="b">
        <v>0</v>
      </c>
      <c r="N3735">
        <v>0</v>
      </c>
      <c r="O3735" t="b">
        <v>0</v>
      </c>
      <c r="P3735" t="s">
        <v>8271</v>
      </c>
      <c r="Q3735">
        <f t="shared" si="348"/>
        <v>0</v>
      </c>
      <c r="R3735" t="e">
        <f t="shared" si="349"/>
        <v>#DIV/0!</v>
      </c>
      <c r="S3735" t="str">
        <f t="shared" si="352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350"/>
        <v>42149.609907407408</v>
      </c>
      <c r="K3736">
        <v>1427405896</v>
      </c>
      <c r="L3736" s="9">
        <f t="shared" si="351"/>
        <v>42089.609907407408</v>
      </c>
      <c r="M3736" t="b">
        <v>0</v>
      </c>
      <c r="N3736">
        <v>7</v>
      </c>
      <c r="O3736" t="b">
        <v>0</v>
      </c>
      <c r="P3736" t="s">
        <v>8271</v>
      </c>
      <c r="Q3736">
        <f t="shared" si="348"/>
        <v>28</v>
      </c>
      <c r="R3736">
        <f t="shared" si="349"/>
        <v>61</v>
      </c>
      <c r="S3736" t="str">
        <f t="shared" si="352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350"/>
        <v>42152.401493055557</v>
      </c>
      <c r="K3737">
        <v>1430239089</v>
      </c>
      <c r="L3737" s="9">
        <f t="shared" si="351"/>
        <v>42122.401493055557</v>
      </c>
      <c r="M3737" t="b">
        <v>0</v>
      </c>
      <c r="N3737">
        <v>2</v>
      </c>
      <c r="O3737" t="b">
        <v>0</v>
      </c>
      <c r="P3737" t="s">
        <v>8271</v>
      </c>
      <c r="Q3737">
        <f t="shared" si="348"/>
        <v>13</v>
      </c>
      <c r="R3737">
        <f t="shared" si="349"/>
        <v>10</v>
      </c>
      <c r="S3737" t="str">
        <f t="shared" si="352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350"/>
        <v>42086.458333333336</v>
      </c>
      <c r="K3738">
        <v>1423847093</v>
      </c>
      <c r="L3738" s="9">
        <f t="shared" si="351"/>
        <v>42048.420057870368</v>
      </c>
      <c r="M3738" t="b">
        <v>0</v>
      </c>
      <c r="N3738">
        <v>1</v>
      </c>
      <c r="O3738" t="b">
        <v>0</v>
      </c>
      <c r="P3738" t="s">
        <v>8271</v>
      </c>
      <c r="Q3738">
        <f t="shared" si="348"/>
        <v>1</v>
      </c>
      <c r="R3738">
        <f t="shared" si="349"/>
        <v>10</v>
      </c>
      <c r="S3738" t="str">
        <f t="shared" si="352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350"/>
        <v>42319.999305555561</v>
      </c>
      <c r="K3739">
        <v>1445358903</v>
      </c>
      <c r="L3739" s="9">
        <f t="shared" si="351"/>
        <v>42297.399340277778</v>
      </c>
      <c r="M3739" t="b">
        <v>0</v>
      </c>
      <c r="N3739">
        <v>4</v>
      </c>
      <c r="O3739" t="b">
        <v>0</v>
      </c>
      <c r="P3739" t="s">
        <v>8271</v>
      </c>
      <c r="Q3739">
        <f t="shared" si="348"/>
        <v>21</v>
      </c>
      <c r="R3739">
        <f t="shared" si="349"/>
        <v>37.5</v>
      </c>
      <c r="S3739" t="str">
        <f t="shared" si="352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350"/>
        <v>41835.625</v>
      </c>
      <c r="K3740">
        <v>1403562705</v>
      </c>
      <c r="L3740" s="9">
        <f t="shared" si="351"/>
        <v>41813.647048611114</v>
      </c>
      <c r="M3740" t="b">
        <v>0</v>
      </c>
      <c r="N3740">
        <v>6</v>
      </c>
      <c r="O3740" t="b">
        <v>0</v>
      </c>
      <c r="P3740" t="s">
        <v>8271</v>
      </c>
      <c r="Q3740">
        <f t="shared" si="348"/>
        <v>18</v>
      </c>
      <c r="R3740">
        <f t="shared" si="349"/>
        <v>45</v>
      </c>
      <c r="S3740" t="str">
        <f t="shared" si="352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350"/>
        <v>42568.158194444448</v>
      </c>
      <c r="K3741">
        <v>1467024468</v>
      </c>
      <c r="L3741" s="9">
        <f t="shared" si="351"/>
        <v>42548.158194444448</v>
      </c>
      <c r="M3741" t="b">
        <v>0</v>
      </c>
      <c r="N3741">
        <v>8</v>
      </c>
      <c r="O3741" t="b">
        <v>0</v>
      </c>
      <c r="P3741" t="s">
        <v>8271</v>
      </c>
      <c r="Q3741">
        <f t="shared" si="348"/>
        <v>20</v>
      </c>
      <c r="R3741">
        <f t="shared" si="349"/>
        <v>100.63</v>
      </c>
      <c r="S3741" t="str">
        <f t="shared" si="352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350"/>
        <v>41862.787476851852</v>
      </c>
      <c r="K3742">
        <v>1405217355</v>
      </c>
      <c r="L3742" s="9">
        <f t="shared" si="351"/>
        <v>41832.798090277778</v>
      </c>
      <c r="M3742" t="b">
        <v>0</v>
      </c>
      <c r="N3742">
        <v>14</v>
      </c>
      <c r="O3742" t="b">
        <v>0</v>
      </c>
      <c r="P3742" t="s">
        <v>8271</v>
      </c>
      <c r="Q3742">
        <f t="shared" si="348"/>
        <v>18</v>
      </c>
      <c r="R3742">
        <f t="shared" si="349"/>
        <v>25.57</v>
      </c>
      <c r="S3742" t="str">
        <f t="shared" si="352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350"/>
        <v>42355.629050925927</v>
      </c>
      <c r="K3743">
        <v>1447797950</v>
      </c>
      <c r="L3743" s="9">
        <f t="shared" si="351"/>
        <v>42325.629050925927</v>
      </c>
      <c r="M3743" t="b">
        <v>0</v>
      </c>
      <c r="N3743">
        <v>0</v>
      </c>
      <c r="O3743" t="b">
        <v>0</v>
      </c>
      <c r="P3743" t="s">
        <v>8271</v>
      </c>
      <c r="Q3743">
        <f t="shared" si="348"/>
        <v>0</v>
      </c>
      <c r="R3743" t="e">
        <f t="shared" si="349"/>
        <v>#DIV/0!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350"/>
        <v>41887.922962962963</v>
      </c>
      <c r="K3744">
        <v>1407388144</v>
      </c>
      <c r="L3744" s="9">
        <f t="shared" si="351"/>
        <v>41857.922962962963</v>
      </c>
      <c r="M3744" t="b">
        <v>0</v>
      </c>
      <c r="N3744">
        <v>4</v>
      </c>
      <c r="O3744" t="b">
        <v>0</v>
      </c>
      <c r="P3744" t="s">
        <v>8271</v>
      </c>
      <c r="Q3744">
        <f t="shared" si="348"/>
        <v>2</v>
      </c>
      <c r="R3744">
        <f t="shared" si="349"/>
        <v>25</v>
      </c>
      <c r="S3744" t="str">
        <f t="shared" si="352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350"/>
        <v>41823.41856481482</v>
      </c>
      <c r="K3745">
        <v>1401814964</v>
      </c>
      <c r="L3745" s="9">
        <f t="shared" si="351"/>
        <v>41793.41856481482</v>
      </c>
      <c r="M3745" t="b">
        <v>0</v>
      </c>
      <c r="N3745">
        <v>0</v>
      </c>
      <c r="O3745" t="b">
        <v>0</v>
      </c>
      <c r="P3745" t="s">
        <v>8271</v>
      </c>
      <c r="Q3745">
        <f t="shared" si="348"/>
        <v>0</v>
      </c>
      <c r="R3745" t="e">
        <f t="shared" si="349"/>
        <v>#DIV/0!</v>
      </c>
      <c r="S3745" t="str">
        <f t="shared" si="352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350"/>
        <v>41824.874305555561</v>
      </c>
      <c r="K3746">
        <v>1401823952</v>
      </c>
      <c r="L3746" s="9">
        <f t="shared" si="351"/>
        <v>41793.522592592599</v>
      </c>
      <c r="M3746" t="b">
        <v>0</v>
      </c>
      <c r="N3746">
        <v>0</v>
      </c>
      <c r="O3746" t="b">
        <v>0</v>
      </c>
      <c r="P3746" t="s">
        <v>8271</v>
      </c>
      <c r="Q3746">
        <f t="shared" si="348"/>
        <v>0</v>
      </c>
      <c r="R3746" t="e">
        <f t="shared" si="349"/>
        <v>#DIV/0!</v>
      </c>
      <c r="S3746" t="str">
        <f t="shared" si="352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350"/>
        <v>41861.406273148154</v>
      </c>
      <c r="K3747">
        <v>1405097102</v>
      </c>
      <c r="L3747" s="9">
        <f t="shared" si="351"/>
        <v>41831.406273148154</v>
      </c>
      <c r="M3747" t="b">
        <v>0</v>
      </c>
      <c r="N3747">
        <v>1</v>
      </c>
      <c r="O3747" t="b">
        <v>0</v>
      </c>
      <c r="P3747" t="s">
        <v>8271</v>
      </c>
      <c r="Q3747">
        <f t="shared" si="348"/>
        <v>10</v>
      </c>
      <c r="R3747">
        <f t="shared" si="349"/>
        <v>10</v>
      </c>
      <c r="S3747" t="str">
        <f t="shared" si="352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350"/>
        <v>42651.097673611112</v>
      </c>
      <c r="K3748">
        <v>1473326439</v>
      </c>
      <c r="L3748" s="9">
        <f t="shared" si="351"/>
        <v>42621.097673611112</v>
      </c>
      <c r="M3748" t="b">
        <v>0</v>
      </c>
      <c r="N3748">
        <v>1</v>
      </c>
      <c r="O3748" t="b">
        <v>0</v>
      </c>
      <c r="P3748" t="s">
        <v>8271</v>
      </c>
      <c r="Q3748">
        <f t="shared" si="348"/>
        <v>2</v>
      </c>
      <c r="R3748">
        <f t="shared" si="349"/>
        <v>202</v>
      </c>
      <c r="S3748" t="str">
        <f t="shared" si="352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350"/>
        <v>42190.665972222225</v>
      </c>
      <c r="K3749">
        <v>1433833896</v>
      </c>
      <c r="L3749" s="9">
        <f t="shared" si="351"/>
        <v>42164.008055555554</v>
      </c>
      <c r="M3749" t="b">
        <v>0</v>
      </c>
      <c r="N3749">
        <v>1</v>
      </c>
      <c r="O3749" t="b">
        <v>0</v>
      </c>
      <c r="P3749" t="s">
        <v>8271</v>
      </c>
      <c r="Q3749">
        <f t="shared" si="348"/>
        <v>1</v>
      </c>
      <c r="R3749">
        <f t="shared" si="349"/>
        <v>25</v>
      </c>
      <c r="S3749" t="str">
        <f t="shared" si="352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350"/>
        <v>42415.957638888889</v>
      </c>
      <c r="K3750">
        <v>1453827436</v>
      </c>
      <c r="L3750" s="9">
        <f t="shared" si="351"/>
        <v>42395.414768518523</v>
      </c>
      <c r="M3750" t="b">
        <v>0</v>
      </c>
      <c r="N3750">
        <v>52</v>
      </c>
      <c r="O3750" t="b">
        <v>1</v>
      </c>
      <c r="P3750" t="s">
        <v>8305</v>
      </c>
      <c r="Q3750">
        <f t="shared" si="348"/>
        <v>104</v>
      </c>
      <c r="R3750">
        <f t="shared" si="349"/>
        <v>99.54</v>
      </c>
      <c r="S3750" t="str">
        <f t="shared" si="352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350"/>
        <v>42488.874305555561</v>
      </c>
      <c r="K3751">
        <v>1459220588</v>
      </c>
      <c r="L3751" s="9">
        <f t="shared" si="351"/>
        <v>42457.835509259261</v>
      </c>
      <c r="M3751" t="b">
        <v>0</v>
      </c>
      <c r="N3751">
        <v>7</v>
      </c>
      <c r="O3751" t="b">
        <v>1</v>
      </c>
      <c r="P3751" t="s">
        <v>8305</v>
      </c>
      <c r="Q3751">
        <f t="shared" si="348"/>
        <v>105</v>
      </c>
      <c r="R3751">
        <f t="shared" si="349"/>
        <v>75</v>
      </c>
      <c r="S3751" t="str">
        <f t="shared" si="352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350"/>
        <v>42045.040972222225</v>
      </c>
      <c r="K3752">
        <v>1421105608</v>
      </c>
      <c r="L3752" s="9">
        <f t="shared" si="351"/>
        <v>42016.68990740741</v>
      </c>
      <c r="M3752" t="b">
        <v>0</v>
      </c>
      <c r="N3752">
        <v>28</v>
      </c>
      <c r="O3752" t="b">
        <v>1</v>
      </c>
      <c r="P3752" t="s">
        <v>8305</v>
      </c>
      <c r="Q3752">
        <f t="shared" si="348"/>
        <v>100</v>
      </c>
      <c r="R3752">
        <f t="shared" si="349"/>
        <v>215.25</v>
      </c>
      <c r="S3752" t="str">
        <f t="shared" si="352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350"/>
        <v>42462.702233796292</v>
      </c>
      <c r="K3753">
        <v>1454460673</v>
      </c>
      <c r="L3753" s="9">
        <f t="shared" si="351"/>
        <v>42402.743900462963</v>
      </c>
      <c r="M3753" t="b">
        <v>0</v>
      </c>
      <c r="N3753">
        <v>11</v>
      </c>
      <c r="O3753" t="b">
        <v>1</v>
      </c>
      <c r="P3753" t="s">
        <v>8305</v>
      </c>
      <c r="Q3753">
        <f t="shared" si="348"/>
        <v>133</v>
      </c>
      <c r="R3753">
        <f t="shared" si="349"/>
        <v>120.55</v>
      </c>
      <c r="S3753" t="str">
        <f t="shared" si="352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350"/>
        <v>42659.583333333336</v>
      </c>
      <c r="K3754">
        <v>1473189335</v>
      </c>
      <c r="L3754" s="9">
        <f t="shared" si="351"/>
        <v>42619.510821759257</v>
      </c>
      <c r="M3754" t="b">
        <v>0</v>
      </c>
      <c r="N3754">
        <v>15</v>
      </c>
      <c r="O3754" t="b">
        <v>1</v>
      </c>
      <c r="P3754" t="s">
        <v>8305</v>
      </c>
      <c r="Q3754">
        <f t="shared" si="348"/>
        <v>113</v>
      </c>
      <c r="R3754">
        <f t="shared" si="349"/>
        <v>37.67</v>
      </c>
      <c r="S3754" t="str">
        <f t="shared" si="352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350"/>
        <v>42157.708333333336</v>
      </c>
      <c r="K3755">
        <v>1430768800</v>
      </c>
      <c r="L3755" s="9">
        <f t="shared" si="351"/>
        <v>42128.532407407409</v>
      </c>
      <c r="M3755" t="b">
        <v>0</v>
      </c>
      <c r="N3755">
        <v>30</v>
      </c>
      <c r="O3755" t="b">
        <v>1</v>
      </c>
      <c r="P3755" t="s">
        <v>8305</v>
      </c>
      <c r="Q3755">
        <f t="shared" si="348"/>
        <v>103</v>
      </c>
      <c r="R3755">
        <f t="shared" si="349"/>
        <v>172.23</v>
      </c>
      <c r="S3755" t="str">
        <f t="shared" si="352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350"/>
        <v>41845.915972222225</v>
      </c>
      <c r="K3756">
        <v>1403125737</v>
      </c>
      <c r="L3756" s="9">
        <f t="shared" si="351"/>
        <v>41808.589548611111</v>
      </c>
      <c r="M3756" t="b">
        <v>0</v>
      </c>
      <c r="N3756">
        <v>27</v>
      </c>
      <c r="O3756" t="b">
        <v>1</v>
      </c>
      <c r="P3756" t="s">
        <v>8305</v>
      </c>
      <c r="Q3756">
        <f t="shared" si="348"/>
        <v>120</v>
      </c>
      <c r="R3756">
        <f t="shared" si="349"/>
        <v>111.11</v>
      </c>
      <c r="S3756" t="str">
        <f t="shared" si="352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350"/>
        <v>42475.575312499997</v>
      </c>
      <c r="K3757">
        <v>1458161307</v>
      </c>
      <c r="L3757" s="9">
        <f t="shared" si="351"/>
        <v>42445.575312499997</v>
      </c>
      <c r="M3757" t="b">
        <v>0</v>
      </c>
      <c r="N3757">
        <v>28</v>
      </c>
      <c r="O3757" t="b">
        <v>1</v>
      </c>
      <c r="P3757" t="s">
        <v>8305</v>
      </c>
      <c r="Q3757">
        <f t="shared" si="348"/>
        <v>130</v>
      </c>
      <c r="R3757">
        <f t="shared" si="349"/>
        <v>25.46</v>
      </c>
      <c r="S3757" t="str">
        <f t="shared" si="352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350"/>
        <v>41801.523125</v>
      </c>
      <c r="K3758">
        <v>1399923198</v>
      </c>
      <c r="L3758" s="9">
        <f t="shared" si="351"/>
        <v>41771.523125</v>
      </c>
      <c r="M3758" t="b">
        <v>0</v>
      </c>
      <c r="N3758">
        <v>17</v>
      </c>
      <c r="O3758" t="b">
        <v>1</v>
      </c>
      <c r="P3758" t="s">
        <v>8305</v>
      </c>
      <c r="Q3758">
        <f t="shared" si="348"/>
        <v>101</v>
      </c>
      <c r="R3758">
        <f t="shared" si="349"/>
        <v>267.64999999999998</v>
      </c>
      <c r="S3758" t="str">
        <f t="shared" si="352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350"/>
        <v>41974.559201388889</v>
      </c>
      <c r="K3759">
        <v>1415737515</v>
      </c>
      <c r="L3759" s="9">
        <f t="shared" si="351"/>
        <v>41954.559201388889</v>
      </c>
      <c r="M3759" t="b">
        <v>0</v>
      </c>
      <c r="N3759">
        <v>50</v>
      </c>
      <c r="O3759" t="b">
        <v>1</v>
      </c>
      <c r="P3759" t="s">
        <v>8305</v>
      </c>
      <c r="Q3759">
        <f t="shared" si="348"/>
        <v>109</v>
      </c>
      <c r="R3759">
        <f t="shared" si="349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350"/>
        <v>41777.916666666672</v>
      </c>
      <c r="K3760">
        <v>1397819938</v>
      </c>
      <c r="L3760" s="9">
        <f t="shared" si="351"/>
        <v>41747.179837962962</v>
      </c>
      <c r="M3760" t="b">
        <v>0</v>
      </c>
      <c r="N3760">
        <v>26</v>
      </c>
      <c r="O3760" t="b">
        <v>1</v>
      </c>
      <c r="P3760" t="s">
        <v>8305</v>
      </c>
      <c r="Q3760">
        <f t="shared" si="348"/>
        <v>102</v>
      </c>
      <c r="R3760">
        <f t="shared" si="349"/>
        <v>59.04</v>
      </c>
      <c r="S3760" t="str">
        <f t="shared" si="352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350"/>
        <v>42241.81658564815</v>
      </c>
      <c r="K3761">
        <v>1435372553</v>
      </c>
      <c r="L3761" s="9">
        <f t="shared" si="351"/>
        <v>42181.81658564815</v>
      </c>
      <c r="M3761" t="b">
        <v>0</v>
      </c>
      <c r="N3761">
        <v>88</v>
      </c>
      <c r="O3761" t="b">
        <v>1</v>
      </c>
      <c r="P3761" t="s">
        <v>8305</v>
      </c>
      <c r="Q3761">
        <f t="shared" si="348"/>
        <v>110</v>
      </c>
      <c r="R3761">
        <f t="shared" si="349"/>
        <v>50.11</v>
      </c>
      <c r="S3761" t="str">
        <f t="shared" si="352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350"/>
        <v>41764.233634259261</v>
      </c>
      <c r="K3762">
        <v>1397133386</v>
      </c>
      <c r="L3762" s="9">
        <f t="shared" si="351"/>
        <v>41739.233634259261</v>
      </c>
      <c r="M3762" t="b">
        <v>0</v>
      </c>
      <c r="N3762">
        <v>91</v>
      </c>
      <c r="O3762" t="b">
        <v>1</v>
      </c>
      <c r="P3762" t="s">
        <v>8305</v>
      </c>
      <c r="Q3762">
        <f t="shared" si="348"/>
        <v>101</v>
      </c>
      <c r="R3762">
        <f t="shared" si="349"/>
        <v>55.5</v>
      </c>
      <c r="S3762" t="str">
        <f t="shared" si="352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350"/>
        <v>42226.666666666664</v>
      </c>
      <c r="K3763">
        <v>1434625937</v>
      </c>
      <c r="L3763" s="9">
        <f t="shared" si="351"/>
        <v>42173.175196759265</v>
      </c>
      <c r="M3763" t="b">
        <v>0</v>
      </c>
      <c r="N3763">
        <v>3</v>
      </c>
      <c r="O3763" t="b">
        <v>1</v>
      </c>
      <c r="P3763" t="s">
        <v>8305</v>
      </c>
      <c r="Q3763">
        <f t="shared" si="348"/>
        <v>100</v>
      </c>
      <c r="R3763">
        <f t="shared" si="349"/>
        <v>166.67</v>
      </c>
      <c r="S3763" t="str">
        <f t="shared" si="352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350"/>
        <v>42218.521863425929</v>
      </c>
      <c r="K3764">
        <v>1436383889</v>
      </c>
      <c r="L3764" s="9">
        <f t="shared" si="351"/>
        <v>42193.521863425929</v>
      </c>
      <c r="M3764" t="b">
        <v>0</v>
      </c>
      <c r="N3764">
        <v>28</v>
      </c>
      <c r="O3764" t="b">
        <v>1</v>
      </c>
      <c r="P3764" t="s">
        <v>8305</v>
      </c>
      <c r="Q3764">
        <f t="shared" si="348"/>
        <v>106</v>
      </c>
      <c r="R3764">
        <f t="shared" si="349"/>
        <v>47.43</v>
      </c>
      <c r="S3764" t="str">
        <f t="shared" si="352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350"/>
        <v>42095.416967592595</v>
      </c>
      <c r="K3765">
        <v>1425319226</v>
      </c>
      <c r="L3765" s="9">
        <f t="shared" si="351"/>
        <v>42065.458634259259</v>
      </c>
      <c r="M3765" t="b">
        <v>0</v>
      </c>
      <c r="N3765">
        <v>77</v>
      </c>
      <c r="O3765" t="b">
        <v>1</v>
      </c>
      <c r="P3765" t="s">
        <v>8305</v>
      </c>
      <c r="Q3765">
        <f t="shared" si="348"/>
        <v>100</v>
      </c>
      <c r="R3765">
        <f t="shared" si="349"/>
        <v>64.94</v>
      </c>
      <c r="S3765" t="str">
        <f t="shared" si="352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350"/>
        <v>42518.73333333333</v>
      </c>
      <c r="K3766">
        <v>1462824832</v>
      </c>
      <c r="L3766" s="9">
        <f t="shared" si="351"/>
        <v>42499.551296296304</v>
      </c>
      <c r="M3766" t="b">
        <v>0</v>
      </c>
      <c r="N3766">
        <v>27</v>
      </c>
      <c r="O3766" t="b">
        <v>1</v>
      </c>
      <c r="P3766" t="s">
        <v>8305</v>
      </c>
      <c r="Q3766">
        <f t="shared" si="348"/>
        <v>100</v>
      </c>
      <c r="R3766">
        <f t="shared" si="349"/>
        <v>55.56</v>
      </c>
      <c r="S3766" t="str">
        <f t="shared" si="352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350"/>
        <v>41850.484745370377</v>
      </c>
      <c r="K3767">
        <v>1404153482</v>
      </c>
      <c r="L3767" s="9">
        <f t="shared" si="351"/>
        <v>41820.484745370377</v>
      </c>
      <c r="M3767" t="b">
        <v>0</v>
      </c>
      <c r="N3767">
        <v>107</v>
      </c>
      <c r="O3767" t="b">
        <v>1</v>
      </c>
      <c r="P3767" t="s">
        <v>8305</v>
      </c>
      <c r="Q3767">
        <f t="shared" si="348"/>
        <v>113</v>
      </c>
      <c r="R3767">
        <f t="shared" si="349"/>
        <v>74.22</v>
      </c>
      <c r="S3767" t="str">
        <f t="shared" si="352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350"/>
        <v>41822.875520833339</v>
      </c>
      <c r="K3768">
        <v>1401336045</v>
      </c>
      <c r="L3768" s="9">
        <f t="shared" si="351"/>
        <v>41787.875520833339</v>
      </c>
      <c r="M3768" t="b">
        <v>0</v>
      </c>
      <c r="N3768">
        <v>96</v>
      </c>
      <c r="O3768" t="b">
        <v>1</v>
      </c>
      <c r="P3768" t="s">
        <v>8305</v>
      </c>
      <c r="Q3768">
        <f t="shared" si="348"/>
        <v>103</v>
      </c>
      <c r="R3768">
        <f t="shared" si="349"/>
        <v>106.93</v>
      </c>
      <c r="S3768" t="str">
        <f t="shared" si="352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350"/>
        <v>42063.915972222225</v>
      </c>
      <c r="K3769">
        <v>1423960097</v>
      </c>
      <c r="L3769" s="9">
        <f t="shared" si="351"/>
        <v>42049.72797453704</v>
      </c>
      <c r="M3769" t="b">
        <v>0</v>
      </c>
      <c r="N3769">
        <v>56</v>
      </c>
      <c r="O3769" t="b">
        <v>1</v>
      </c>
      <c r="P3769" t="s">
        <v>8305</v>
      </c>
      <c r="Q3769">
        <f t="shared" si="348"/>
        <v>117</v>
      </c>
      <c r="R3769">
        <f t="shared" si="349"/>
        <v>41.7</v>
      </c>
      <c r="S3769" t="str">
        <f t="shared" si="352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350"/>
        <v>41802.436226851853</v>
      </c>
      <c r="K3770">
        <v>1400002090</v>
      </c>
      <c r="L3770" s="9">
        <f t="shared" si="351"/>
        <v>41772.436226851853</v>
      </c>
      <c r="M3770" t="b">
        <v>0</v>
      </c>
      <c r="N3770">
        <v>58</v>
      </c>
      <c r="O3770" t="b">
        <v>1</v>
      </c>
      <c r="P3770" t="s">
        <v>8305</v>
      </c>
      <c r="Q3770">
        <f t="shared" si="348"/>
        <v>108</v>
      </c>
      <c r="R3770">
        <f t="shared" si="349"/>
        <v>74.239999999999995</v>
      </c>
      <c r="S3770" t="str">
        <f t="shared" si="352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350"/>
        <v>42475.306469907409</v>
      </c>
      <c r="K3771">
        <v>1458138079</v>
      </c>
      <c r="L3771" s="9">
        <f t="shared" si="351"/>
        <v>42445.306469907409</v>
      </c>
      <c r="M3771" t="b">
        <v>0</v>
      </c>
      <c r="N3771">
        <v>15</v>
      </c>
      <c r="O3771" t="b">
        <v>1</v>
      </c>
      <c r="P3771" t="s">
        <v>8305</v>
      </c>
      <c r="Q3771">
        <f t="shared" si="348"/>
        <v>100</v>
      </c>
      <c r="R3771">
        <f t="shared" si="349"/>
        <v>73.33</v>
      </c>
      <c r="S3771" t="str">
        <f t="shared" si="352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350"/>
        <v>42168.639004629636</v>
      </c>
      <c r="K3772">
        <v>1431642010</v>
      </c>
      <c r="L3772" s="9">
        <f t="shared" si="351"/>
        <v>42138.639004629636</v>
      </c>
      <c r="M3772" t="b">
        <v>0</v>
      </c>
      <c r="N3772">
        <v>20</v>
      </c>
      <c r="O3772" t="b">
        <v>1</v>
      </c>
      <c r="P3772" t="s">
        <v>8305</v>
      </c>
      <c r="Q3772">
        <f t="shared" si="348"/>
        <v>100</v>
      </c>
      <c r="R3772">
        <f t="shared" si="349"/>
        <v>100</v>
      </c>
      <c r="S3772" t="str">
        <f t="shared" si="352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350"/>
        <v>42507.708333333336</v>
      </c>
      <c r="K3773">
        <v>1462307652</v>
      </c>
      <c r="L3773" s="9">
        <f t="shared" si="351"/>
        <v>42493.565416666672</v>
      </c>
      <c r="M3773" t="b">
        <v>0</v>
      </c>
      <c r="N3773">
        <v>38</v>
      </c>
      <c r="O3773" t="b">
        <v>1</v>
      </c>
      <c r="P3773" t="s">
        <v>8305</v>
      </c>
      <c r="Q3773">
        <f t="shared" si="348"/>
        <v>146</v>
      </c>
      <c r="R3773">
        <f t="shared" si="349"/>
        <v>38.42</v>
      </c>
      <c r="S3773" t="str">
        <f t="shared" si="352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350"/>
        <v>42702.958333333336</v>
      </c>
      <c r="K3774">
        <v>1478616506</v>
      </c>
      <c r="L3774" s="9">
        <f t="shared" si="351"/>
        <v>42682.325300925928</v>
      </c>
      <c r="M3774" t="b">
        <v>0</v>
      </c>
      <c r="N3774">
        <v>33</v>
      </c>
      <c r="O3774" t="b">
        <v>1</v>
      </c>
      <c r="P3774" t="s">
        <v>8305</v>
      </c>
      <c r="Q3774">
        <f t="shared" si="348"/>
        <v>110</v>
      </c>
      <c r="R3774">
        <f t="shared" si="349"/>
        <v>166.97</v>
      </c>
      <c r="S3774" t="str">
        <f t="shared" si="352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350"/>
        <v>42688.797222222223</v>
      </c>
      <c r="K3775">
        <v>1476317247</v>
      </c>
      <c r="L3775" s="9">
        <f t="shared" si="351"/>
        <v>42655.713506944441</v>
      </c>
      <c r="M3775" t="b">
        <v>0</v>
      </c>
      <c r="N3775">
        <v>57</v>
      </c>
      <c r="O3775" t="b">
        <v>1</v>
      </c>
      <c r="P3775" t="s">
        <v>8305</v>
      </c>
      <c r="Q3775">
        <f t="shared" si="348"/>
        <v>108</v>
      </c>
      <c r="R3775">
        <f t="shared" si="349"/>
        <v>94.91</v>
      </c>
      <c r="S3775" t="str">
        <f t="shared" si="352"/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350"/>
        <v>42103.500636574077</v>
      </c>
      <c r="K3776">
        <v>1427223655</v>
      </c>
      <c r="L3776" s="9">
        <f t="shared" si="351"/>
        <v>42087.500636574077</v>
      </c>
      <c r="M3776" t="b">
        <v>0</v>
      </c>
      <c r="N3776">
        <v>25</v>
      </c>
      <c r="O3776" t="b">
        <v>1</v>
      </c>
      <c r="P3776" t="s">
        <v>8305</v>
      </c>
      <c r="Q3776">
        <f t="shared" si="348"/>
        <v>100</v>
      </c>
      <c r="R3776">
        <f t="shared" si="349"/>
        <v>100</v>
      </c>
      <c r="S3776" t="str">
        <f t="shared" si="352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350"/>
        <v>42102.875000000007</v>
      </c>
      <c r="K3777">
        <v>1426199843</v>
      </c>
      <c r="L3777" s="9">
        <f t="shared" si="351"/>
        <v>42075.650960648149</v>
      </c>
      <c r="M3777" t="b">
        <v>0</v>
      </c>
      <c r="N3777">
        <v>14</v>
      </c>
      <c r="O3777" t="b">
        <v>1</v>
      </c>
      <c r="P3777" t="s">
        <v>8305</v>
      </c>
      <c r="Q3777">
        <f t="shared" si="348"/>
        <v>100</v>
      </c>
      <c r="R3777">
        <f t="shared" si="349"/>
        <v>143.21</v>
      </c>
      <c r="S3777" t="str">
        <f t="shared" si="352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350"/>
        <v>41851.75</v>
      </c>
      <c r="K3778">
        <v>1403599778</v>
      </c>
      <c r="L3778" s="9">
        <f t="shared" si="351"/>
        <v>41814.07613425926</v>
      </c>
      <c r="M3778" t="b">
        <v>0</v>
      </c>
      <c r="N3778">
        <v>94</v>
      </c>
      <c r="O3778" t="b">
        <v>1</v>
      </c>
      <c r="P3778" t="s">
        <v>8305</v>
      </c>
      <c r="Q3778">
        <f t="shared" ref="Q3778:Q3841" si="354">ROUND((E3778/D3778*100),0)</f>
        <v>107</v>
      </c>
      <c r="R3778">
        <f t="shared" ref="R3778:R3841" si="355">ROUND(E3778/N3778,2)</f>
        <v>90.82</v>
      </c>
      <c r="S3778" t="str">
        <f t="shared" si="352"/>
        <v>theater</v>
      </c>
      <c r="T3778" t="str">
        <f t="shared" si="353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356">(((I3779/60)/60)/24)+DATE(1970,1,1)+(-7/24)</f>
        <v>41908.875</v>
      </c>
      <c r="K3779">
        <v>1409884821</v>
      </c>
      <c r="L3779" s="9">
        <f t="shared" ref="L3779:L3842" si="357">(((K3779/60)/60)/24)+DATE(1970,1,1)+(-7/24)</f>
        <v>41886.819687500007</v>
      </c>
      <c r="M3779" t="b">
        <v>0</v>
      </c>
      <c r="N3779">
        <v>59</v>
      </c>
      <c r="O3779" t="b">
        <v>1</v>
      </c>
      <c r="P3779" t="s">
        <v>8305</v>
      </c>
      <c r="Q3779">
        <f t="shared" si="354"/>
        <v>143</v>
      </c>
      <c r="R3779">
        <f t="shared" si="355"/>
        <v>48.54</v>
      </c>
      <c r="S3779" t="str">
        <f t="shared" ref="S3779:S3842" si="358">LEFT(P3779,SEARCH("/",P3779,1)-1)</f>
        <v>theater</v>
      </c>
      <c r="T3779" t="str">
        <f t="shared" ref="T3779:T3842" si="359">RIGHT(P3779,LEN(P3779)-SEARCH("/",P3779,1))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356"/>
        <v>42049.527546296296</v>
      </c>
      <c r="K3780">
        <v>1418758780</v>
      </c>
      <c r="L3780" s="9">
        <f t="shared" si="357"/>
        <v>41989.527546296296</v>
      </c>
      <c r="M3780" t="b">
        <v>0</v>
      </c>
      <c r="N3780">
        <v>36</v>
      </c>
      <c r="O3780" t="b">
        <v>1</v>
      </c>
      <c r="P3780" t="s">
        <v>8305</v>
      </c>
      <c r="Q3780">
        <f t="shared" si="354"/>
        <v>105</v>
      </c>
      <c r="R3780">
        <f t="shared" si="355"/>
        <v>70.03</v>
      </c>
      <c r="S3780" t="str">
        <f t="shared" si="358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356"/>
        <v>42455.402083333342</v>
      </c>
      <c r="K3781">
        <v>1456421940</v>
      </c>
      <c r="L3781" s="9">
        <f t="shared" si="357"/>
        <v>42425.443749999999</v>
      </c>
      <c r="M3781" t="b">
        <v>0</v>
      </c>
      <c r="N3781">
        <v>115</v>
      </c>
      <c r="O3781" t="b">
        <v>1</v>
      </c>
      <c r="P3781" t="s">
        <v>8305</v>
      </c>
      <c r="Q3781">
        <f t="shared" si="354"/>
        <v>104</v>
      </c>
      <c r="R3781">
        <f t="shared" si="355"/>
        <v>135.63</v>
      </c>
      <c r="S3781" t="str">
        <f t="shared" si="358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356"/>
        <v>42198.54583333333</v>
      </c>
      <c r="K3782">
        <v>1433999785</v>
      </c>
      <c r="L3782" s="9">
        <f t="shared" si="357"/>
        <v>42165.928067129636</v>
      </c>
      <c r="M3782" t="b">
        <v>0</v>
      </c>
      <c r="N3782">
        <v>30</v>
      </c>
      <c r="O3782" t="b">
        <v>1</v>
      </c>
      <c r="P3782" t="s">
        <v>8305</v>
      </c>
      <c r="Q3782">
        <f t="shared" si="354"/>
        <v>120</v>
      </c>
      <c r="R3782">
        <f t="shared" si="355"/>
        <v>100</v>
      </c>
      <c r="S3782" t="str">
        <f t="shared" si="358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356"/>
        <v>41890.591261574074</v>
      </c>
      <c r="K3783">
        <v>1408050685</v>
      </c>
      <c r="L3783" s="9">
        <f t="shared" si="357"/>
        <v>41865.591261574074</v>
      </c>
      <c r="M3783" t="b">
        <v>0</v>
      </c>
      <c r="N3783">
        <v>52</v>
      </c>
      <c r="O3783" t="b">
        <v>1</v>
      </c>
      <c r="P3783" t="s">
        <v>8305</v>
      </c>
      <c r="Q3783">
        <f t="shared" si="354"/>
        <v>110</v>
      </c>
      <c r="R3783">
        <f t="shared" si="355"/>
        <v>94.9</v>
      </c>
      <c r="S3783" t="str">
        <f t="shared" si="358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356"/>
        <v>42575.666666666664</v>
      </c>
      <c r="K3784">
        <v>1466887297</v>
      </c>
      <c r="L3784" s="9">
        <f t="shared" si="357"/>
        <v>42546.570567129638</v>
      </c>
      <c r="M3784" t="b">
        <v>0</v>
      </c>
      <c r="N3784">
        <v>27</v>
      </c>
      <c r="O3784" t="b">
        <v>1</v>
      </c>
      <c r="P3784" t="s">
        <v>8305</v>
      </c>
      <c r="Q3784">
        <f t="shared" si="354"/>
        <v>102</v>
      </c>
      <c r="R3784">
        <f t="shared" si="355"/>
        <v>75.37</v>
      </c>
      <c r="S3784" t="str">
        <f t="shared" si="358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356"/>
        <v>42444.375000000007</v>
      </c>
      <c r="K3785">
        <v>1455938520</v>
      </c>
      <c r="L3785" s="9">
        <f t="shared" si="357"/>
        <v>42419.848611111112</v>
      </c>
      <c r="M3785" t="b">
        <v>0</v>
      </c>
      <c r="N3785">
        <v>24</v>
      </c>
      <c r="O3785" t="b">
        <v>1</v>
      </c>
      <c r="P3785" t="s">
        <v>8305</v>
      </c>
      <c r="Q3785">
        <f t="shared" si="354"/>
        <v>129</v>
      </c>
      <c r="R3785">
        <f t="shared" si="355"/>
        <v>64.459999999999994</v>
      </c>
      <c r="S3785" t="str">
        <f t="shared" si="358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356"/>
        <v>42561.689027777778</v>
      </c>
      <c r="K3786">
        <v>1465601532</v>
      </c>
      <c r="L3786" s="9">
        <f t="shared" si="357"/>
        <v>42531.689027777778</v>
      </c>
      <c r="M3786" t="b">
        <v>0</v>
      </c>
      <c r="N3786">
        <v>10</v>
      </c>
      <c r="O3786" t="b">
        <v>1</v>
      </c>
      <c r="P3786" t="s">
        <v>8305</v>
      </c>
      <c r="Q3786">
        <f t="shared" si="354"/>
        <v>115</v>
      </c>
      <c r="R3786">
        <f t="shared" si="355"/>
        <v>115</v>
      </c>
      <c r="S3786" t="str">
        <f t="shared" si="358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356"/>
        <v>42584.127083333333</v>
      </c>
      <c r="K3787">
        <v>1467040769</v>
      </c>
      <c r="L3787" s="9">
        <f t="shared" si="357"/>
        <v>42548.346863425926</v>
      </c>
      <c r="M3787" t="b">
        <v>0</v>
      </c>
      <c r="N3787">
        <v>30</v>
      </c>
      <c r="O3787" t="b">
        <v>1</v>
      </c>
      <c r="P3787" t="s">
        <v>8305</v>
      </c>
      <c r="Q3787">
        <f t="shared" si="354"/>
        <v>151</v>
      </c>
      <c r="R3787">
        <f t="shared" si="355"/>
        <v>100.5</v>
      </c>
      <c r="S3787" t="str">
        <f t="shared" si="358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356"/>
        <v>42516.746238425927</v>
      </c>
      <c r="K3788">
        <v>1461718475</v>
      </c>
      <c r="L3788" s="9">
        <f t="shared" si="357"/>
        <v>42486.746238425927</v>
      </c>
      <c r="M3788" t="b">
        <v>0</v>
      </c>
      <c r="N3788">
        <v>71</v>
      </c>
      <c r="O3788" t="b">
        <v>1</v>
      </c>
      <c r="P3788" t="s">
        <v>8305</v>
      </c>
      <c r="Q3788">
        <f t="shared" si="354"/>
        <v>111</v>
      </c>
      <c r="R3788">
        <f t="shared" si="355"/>
        <v>93.77</v>
      </c>
      <c r="S3788" t="str">
        <f t="shared" si="358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356"/>
        <v>42195.874305555561</v>
      </c>
      <c r="K3789">
        <v>1434113406</v>
      </c>
      <c r="L3789" s="9">
        <f t="shared" si="357"/>
        <v>42167.243125000001</v>
      </c>
      <c r="M3789" t="b">
        <v>0</v>
      </c>
      <c r="N3789">
        <v>10</v>
      </c>
      <c r="O3789" t="b">
        <v>1</v>
      </c>
      <c r="P3789" t="s">
        <v>8305</v>
      </c>
      <c r="Q3789">
        <f t="shared" si="354"/>
        <v>100</v>
      </c>
      <c r="R3789">
        <f t="shared" si="355"/>
        <v>35.1</v>
      </c>
      <c r="S3789" t="str">
        <f t="shared" si="358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356"/>
        <v>42361.387500000004</v>
      </c>
      <c r="K3790">
        <v>1448469719</v>
      </c>
      <c r="L3790" s="9">
        <f t="shared" si="357"/>
        <v>42333.404155092598</v>
      </c>
      <c r="M3790" t="b">
        <v>0</v>
      </c>
      <c r="N3790">
        <v>1</v>
      </c>
      <c r="O3790" t="b">
        <v>0</v>
      </c>
      <c r="P3790" t="s">
        <v>8305</v>
      </c>
      <c r="Q3790">
        <f t="shared" si="354"/>
        <v>1</v>
      </c>
      <c r="R3790">
        <f t="shared" si="355"/>
        <v>500</v>
      </c>
      <c r="S3790" t="str">
        <f t="shared" si="358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356"/>
        <v>42170.507152777784</v>
      </c>
      <c r="K3791">
        <v>1431630618</v>
      </c>
      <c r="L3791" s="9">
        <f t="shared" si="357"/>
        <v>42138.507152777784</v>
      </c>
      <c r="M3791" t="b">
        <v>0</v>
      </c>
      <c r="N3791">
        <v>4</v>
      </c>
      <c r="O3791" t="b">
        <v>0</v>
      </c>
      <c r="P3791" t="s">
        <v>8305</v>
      </c>
      <c r="Q3791">
        <f t="shared" si="354"/>
        <v>3</v>
      </c>
      <c r="R3791">
        <f t="shared" si="355"/>
        <v>29</v>
      </c>
      <c r="S3791" t="str">
        <f t="shared" si="358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356"/>
        <v>42696.416932870372</v>
      </c>
      <c r="K3792">
        <v>1477238423</v>
      </c>
      <c r="L3792" s="9">
        <f t="shared" si="357"/>
        <v>42666.375266203708</v>
      </c>
      <c r="M3792" t="b">
        <v>0</v>
      </c>
      <c r="N3792">
        <v>0</v>
      </c>
      <c r="O3792" t="b">
        <v>0</v>
      </c>
      <c r="P3792" t="s">
        <v>8305</v>
      </c>
      <c r="Q3792">
        <f t="shared" si="354"/>
        <v>0</v>
      </c>
      <c r="R3792" t="e">
        <f t="shared" si="355"/>
        <v>#DIV/0!</v>
      </c>
      <c r="S3792" t="str">
        <f t="shared" si="358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356"/>
        <v>41826.400370370371</v>
      </c>
      <c r="K3793">
        <v>1399480592</v>
      </c>
      <c r="L3793" s="9">
        <f t="shared" si="357"/>
        <v>41766.400370370371</v>
      </c>
      <c r="M3793" t="b">
        <v>0</v>
      </c>
      <c r="N3793">
        <v>0</v>
      </c>
      <c r="O3793" t="b">
        <v>0</v>
      </c>
      <c r="P3793" t="s">
        <v>8305</v>
      </c>
      <c r="Q3793">
        <f t="shared" si="354"/>
        <v>0</v>
      </c>
      <c r="R3793" t="e">
        <f t="shared" si="355"/>
        <v>#DIV/0!</v>
      </c>
      <c r="S3793" t="str">
        <f t="shared" si="358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356"/>
        <v>42200.155347222222</v>
      </c>
      <c r="K3794">
        <v>1434365022</v>
      </c>
      <c r="L3794" s="9">
        <f t="shared" si="357"/>
        <v>42170.155347222222</v>
      </c>
      <c r="M3794" t="b">
        <v>0</v>
      </c>
      <c r="N3794">
        <v>2</v>
      </c>
      <c r="O3794" t="b">
        <v>0</v>
      </c>
      <c r="P3794" t="s">
        <v>8305</v>
      </c>
      <c r="Q3794">
        <f t="shared" si="354"/>
        <v>0</v>
      </c>
      <c r="R3794">
        <f t="shared" si="355"/>
        <v>17.5</v>
      </c>
      <c r="S3794" t="str">
        <f t="shared" si="358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356"/>
        <v>41989.647326388891</v>
      </c>
      <c r="K3795">
        <v>1416954729</v>
      </c>
      <c r="L3795" s="9">
        <f t="shared" si="357"/>
        <v>41968.647326388891</v>
      </c>
      <c r="M3795" t="b">
        <v>0</v>
      </c>
      <c r="N3795">
        <v>24</v>
      </c>
      <c r="O3795" t="b">
        <v>0</v>
      </c>
      <c r="P3795" t="s">
        <v>8305</v>
      </c>
      <c r="Q3795">
        <f t="shared" si="354"/>
        <v>60</v>
      </c>
      <c r="R3795">
        <f t="shared" si="355"/>
        <v>174</v>
      </c>
      <c r="S3795" t="str">
        <f t="shared" si="358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356"/>
        <v>42162.288819444446</v>
      </c>
      <c r="K3796">
        <v>1431093354</v>
      </c>
      <c r="L3796" s="9">
        <f t="shared" si="357"/>
        <v>42132.288819444446</v>
      </c>
      <c r="M3796" t="b">
        <v>0</v>
      </c>
      <c r="N3796">
        <v>1</v>
      </c>
      <c r="O3796" t="b">
        <v>0</v>
      </c>
      <c r="P3796" t="s">
        <v>8305</v>
      </c>
      <c r="Q3796">
        <f t="shared" si="354"/>
        <v>1</v>
      </c>
      <c r="R3796">
        <f t="shared" si="355"/>
        <v>50</v>
      </c>
      <c r="S3796" t="str">
        <f t="shared" si="358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356"/>
        <v>42244.645833333336</v>
      </c>
      <c r="K3797">
        <v>1437042490</v>
      </c>
      <c r="L3797" s="9">
        <f t="shared" si="357"/>
        <v>42201.144560185188</v>
      </c>
      <c r="M3797" t="b">
        <v>0</v>
      </c>
      <c r="N3797">
        <v>2</v>
      </c>
      <c r="O3797" t="b">
        <v>0</v>
      </c>
      <c r="P3797" t="s">
        <v>8305</v>
      </c>
      <c r="Q3797">
        <f t="shared" si="354"/>
        <v>2</v>
      </c>
      <c r="R3797">
        <f t="shared" si="355"/>
        <v>5</v>
      </c>
      <c r="S3797" t="str">
        <f t="shared" si="358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356"/>
        <v>42748.737916666672</v>
      </c>
      <c r="K3798">
        <v>1479170556</v>
      </c>
      <c r="L3798" s="9">
        <f t="shared" si="357"/>
        <v>42688.737916666672</v>
      </c>
      <c r="M3798" t="b">
        <v>0</v>
      </c>
      <c r="N3798">
        <v>1</v>
      </c>
      <c r="O3798" t="b">
        <v>0</v>
      </c>
      <c r="P3798" t="s">
        <v>8305</v>
      </c>
      <c r="Q3798">
        <f t="shared" si="354"/>
        <v>0</v>
      </c>
      <c r="R3798">
        <f t="shared" si="355"/>
        <v>1</v>
      </c>
      <c r="S3798" t="str">
        <f t="shared" si="358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356"/>
        <v>42114.589872685188</v>
      </c>
      <c r="K3799">
        <v>1426972165</v>
      </c>
      <c r="L3799" s="9">
        <f t="shared" si="357"/>
        <v>42084.589872685188</v>
      </c>
      <c r="M3799" t="b">
        <v>0</v>
      </c>
      <c r="N3799">
        <v>37</v>
      </c>
      <c r="O3799" t="b">
        <v>0</v>
      </c>
      <c r="P3799" t="s">
        <v>8305</v>
      </c>
      <c r="Q3799">
        <f t="shared" si="354"/>
        <v>90</v>
      </c>
      <c r="R3799">
        <f t="shared" si="355"/>
        <v>145.41</v>
      </c>
      <c r="S3799" t="str">
        <f t="shared" si="358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356"/>
        <v>41861.431111111116</v>
      </c>
      <c r="K3800">
        <v>1405099248</v>
      </c>
      <c r="L3800" s="9">
        <f t="shared" si="357"/>
        <v>41831.431111111116</v>
      </c>
      <c r="M3800" t="b">
        <v>0</v>
      </c>
      <c r="N3800">
        <v>5</v>
      </c>
      <c r="O3800" t="b">
        <v>0</v>
      </c>
      <c r="P3800" t="s">
        <v>8305</v>
      </c>
      <c r="Q3800">
        <f t="shared" si="354"/>
        <v>1</v>
      </c>
      <c r="R3800">
        <f t="shared" si="355"/>
        <v>205</v>
      </c>
      <c r="S3800" t="str">
        <f t="shared" si="358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356"/>
        <v>42440.639386574076</v>
      </c>
      <c r="K3801">
        <v>1455142843</v>
      </c>
      <c r="L3801" s="9">
        <f t="shared" si="357"/>
        <v>42410.639386574076</v>
      </c>
      <c r="M3801" t="b">
        <v>0</v>
      </c>
      <c r="N3801">
        <v>4</v>
      </c>
      <c r="O3801" t="b">
        <v>0</v>
      </c>
      <c r="P3801" t="s">
        <v>8305</v>
      </c>
      <c r="Q3801">
        <f t="shared" si="354"/>
        <v>4</v>
      </c>
      <c r="R3801">
        <f t="shared" si="355"/>
        <v>100.5</v>
      </c>
      <c r="S3801" t="str">
        <f t="shared" si="358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356"/>
        <v>42014.915972222225</v>
      </c>
      <c r="K3802">
        <v>1418146883</v>
      </c>
      <c r="L3802" s="9">
        <f t="shared" si="357"/>
        <v>41982.445405092592</v>
      </c>
      <c r="M3802" t="b">
        <v>0</v>
      </c>
      <c r="N3802">
        <v>16</v>
      </c>
      <c r="O3802" t="b">
        <v>0</v>
      </c>
      <c r="P3802" t="s">
        <v>8305</v>
      </c>
      <c r="Q3802">
        <f t="shared" si="354"/>
        <v>4</v>
      </c>
      <c r="R3802">
        <f t="shared" si="355"/>
        <v>55.06</v>
      </c>
      <c r="S3802" t="str">
        <f t="shared" si="358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356"/>
        <v>42006.384444444448</v>
      </c>
      <c r="K3803">
        <v>1417536816</v>
      </c>
      <c r="L3803" s="9">
        <f t="shared" si="357"/>
        <v>41975.384444444448</v>
      </c>
      <c r="M3803" t="b">
        <v>0</v>
      </c>
      <c r="N3803">
        <v>9</v>
      </c>
      <c r="O3803" t="b">
        <v>0</v>
      </c>
      <c r="P3803" t="s">
        <v>8305</v>
      </c>
      <c r="Q3803">
        <f t="shared" si="354"/>
        <v>9</v>
      </c>
      <c r="R3803">
        <f t="shared" si="355"/>
        <v>47.33</v>
      </c>
      <c r="S3803" t="str">
        <f t="shared" si="358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356"/>
        <v>42298.834560185183</v>
      </c>
      <c r="K3804">
        <v>1442890906</v>
      </c>
      <c r="L3804" s="9">
        <f t="shared" si="357"/>
        <v>42268.834560185183</v>
      </c>
      <c r="M3804" t="b">
        <v>0</v>
      </c>
      <c r="N3804">
        <v>0</v>
      </c>
      <c r="O3804" t="b">
        <v>0</v>
      </c>
      <c r="P3804" t="s">
        <v>8305</v>
      </c>
      <c r="Q3804">
        <f t="shared" si="354"/>
        <v>0</v>
      </c>
      <c r="R3804" t="e">
        <f t="shared" si="355"/>
        <v>#DIV/0!</v>
      </c>
      <c r="S3804" t="str">
        <f t="shared" si="358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356"/>
        <v>42433.680185185185</v>
      </c>
      <c r="K3805">
        <v>1454541568</v>
      </c>
      <c r="L3805" s="9">
        <f t="shared" si="357"/>
        <v>42403.680185185185</v>
      </c>
      <c r="M3805" t="b">
        <v>0</v>
      </c>
      <c r="N3805">
        <v>40</v>
      </c>
      <c r="O3805" t="b">
        <v>0</v>
      </c>
      <c r="P3805" t="s">
        <v>8305</v>
      </c>
      <c r="Q3805">
        <f t="shared" si="354"/>
        <v>20</v>
      </c>
      <c r="R3805">
        <f t="shared" si="355"/>
        <v>58.95</v>
      </c>
      <c r="S3805" t="str">
        <f t="shared" si="358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356"/>
        <v>42582.000000000007</v>
      </c>
      <c r="K3806">
        <v>1465172024</v>
      </c>
      <c r="L3806" s="9">
        <f t="shared" si="357"/>
        <v>42526.717870370376</v>
      </c>
      <c r="M3806" t="b">
        <v>0</v>
      </c>
      <c r="N3806">
        <v>0</v>
      </c>
      <c r="O3806" t="b">
        <v>0</v>
      </c>
      <c r="P3806" t="s">
        <v>8305</v>
      </c>
      <c r="Q3806">
        <f t="shared" si="354"/>
        <v>0</v>
      </c>
      <c r="R3806" t="e">
        <f t="shared" si="355"/>
        <v>#DIV/0!</v>
      </c>
      <c r="S3806" t="str">
        <f t="shared" si="358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356"/>
        <v>41909.595370370371</v>
      </c>
      <c r="K3807">
        <v>1406668640</v>
      </c>
      <c r="L3807" s="9">
        <f t="shared" si="357"/>
        <v>41849.595370370371</v>
      </c>
      <c r="M3807" t="b">
        <v>0</v>
      </c>
      <c r="N3807">
        <v>2</v>
      </c>
      <c r="O3807" t="b">
        <v>0</v>
      </c>
      <c r="P3807" t="s">
        <v>8305</v>
      </c>
      <c r="Q3807">
        <f t="shared" si="354"/>
        <v>0</v>
      </c>
      <c r="R3807">
        <f t="shared" si="355"/>
        <v>1.5</v>
      </c>
      <c r="S3807" t="str">
        <f t="shared" si="358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356"/>
        <v>41818.967372685183</v>
      </c>
      <c r="K3808">
        <v>1402294381</v>
      </c>
      <c r="L3808" s="9">
        <f t="shared" si="357"/>
        <v>41798.967372685183</v>
      </c>
      <c r="M3808" t="b">
        <v>0</v>
      </c>
      <c r="N3808">
        <v>1</v>
      </c>
      <c r="O3808" t="b">
        <v>0</v>
      </c>
      <c r="P3808" t="s">
        <v>8305</v>
      </c>
      <c r="Q3808">
        <f t="shared" si="354"/>
        <v>0</v>
      </c>
      <c r="R3808">
        <f t="shared" si="355"/>
        <v>5</v>
      </c>
      <c r="S3808" t="str">
        <f t="shared" si="358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356"/>
        <v>42097.617349537039</v>
      </c>
      <c r="K3809">
        <v>1427492939</v>
      </c>
      <c r="L3809" s="9">
        <f t="shared" si="357"/>
        <v>42090.617349537039</v>
      </c>
      <c r="M3809" t="b">
        <v>0</v>
      </c>
      <c r="N3809">
        <v>9</v>
      </c>
      <c r="O3809" t="b">
        <v>0</v>
      </c>
      <c r="P3809" t="s">
        <v>8305</v>
      </c>
      <c r="Q3809">
        <f t="shared" si="354"/>
        <v>30</v>
      </c>
      <c r="R3809">
        <f t="shared" si="355"/>
        <v>50.56</v>
      </c>
      <c r="S3809" t="str">
        <f t="shared" si="358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356"/>
        <v>42119.12059027778</v>
      </c>
      <c r="K3810">
        <v>1424775219</v>
      </c>
      <c r="L3810" s="9">
        <f t="shared" si="357"/>
        <v>42059.162256944452</v>
      </c>
      <c r="M3810" t="b">
        <v>0</v>
      </c>
      <c r="N3810">
        <v>24</v>
      </c>
      <c r="O3810" t="b">
        <v>1</v>
      </c>
      <c r="P3810" t="s">
        <v>8271</v>
      </c>
      <c r="Q3810">
        <f t="shared" si="354"/>
        <v>100</v>
      </c>
      <c r="R3810">
        <f t="shared" si="355"/>
        <v>41.67</v>
      </c>
      <c r="S3810" t="str">
        <f t="shared" si="358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356"/>
        <v>41850.666666666672</v>
      </c>
      <c r="K3811">
        <v>1402403907</v>
      </c>
      <c r="L3811" s="9">
        <f t="shared" si="357"/>
        <v>41800.235034722224</v>
      </c>
      <c r="M3811" t="b">
        <v>0</v>
      </c>
      <c r="N3811">
        <v>38</v>
      </c>
      <c r="O3811" t="b">
        <v>1</v>
      </c>
      <c r="P3811" t="s">
        <v>8271</v>
      </c>
      <c r="Q3811">
        <f t="shared" si="354"/>
        <v>101</v>
      </c>
      <c r="R3811">
        <f t="shared" si="355"/>
        <v>53.29</v>
      </c>
      <c r="S3811" t="str">
        <f t="shared" si="358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356"/>
        <v>42084.515717592592</v>
      </c>
      <c r="K3812">
        <v>1424377358</v>
      </c>
      <c r="L3812" s="9">
        <f t="shared" si="357"/>
        <v>42054.557384259264</v>
      </c>
      <c r="M3812" t="b">
        <v>0</v>
      </c>
      <c r="N3812">
        <v>26</v>
      </c>
      <c r="O3812" t="b">
        <v>1</v>
      </c>
      <c r="P3812" t="s">
        <v>8271</v>
      </c>
      <c r="Q3812">
        <f t="shared" si="354"/>
        <v>122</v>
      </c>
      <c r="R3812">
        <f t="shared" si="355"/>
        <v>70.23</v>
      </c>
      <c r="S3812" t="str">
        <f t="shared" si="358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356"/>
        <v>42521.166666666664</v>
      </c>
      <c r="K3813">
        <v>1461769373</v>
      </c>
      <c r="L3813" s="9">
        <f t="shared" si="357"/>
        <v>42487.335335648146</v>
      </c>
      <c r="M3813" t="b">
        <v>0</v>
      </c>
      <c r="N3813">
        <v>19</v>
      </c>
      <c r="O3813" t="b">
        <v>1</v>
      </c>
      <c r="P3813" t="s">
        <v>8271</v>
      </c>
      <c r="Q3813">
        <f t="shared" si="354"/>
        <v>330</v>
      </c>
      <c r="R3813">
        <f t="shared" si="355"/>
        <v>43.42</v>
      </c>
      <c r="S3813" t="str">
        <f t="shared" si="358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356"/>
        <v>42155.874305555561</v>
      </c>
      <c r="K3814">
        <v>1429120908</v>
      </c>
      <c r="L3814" s="9">
        <f t="shared" si="357"/>
        <v>42109.459583333337</v>
      </c>
      <c r="M3814" t="b">
        <v>0</v>
      </c>
      <c r="N3814">
        <v>11</v>
      </c>
      <c r="O3814" t="b">
        <v>1</v>
      </c>
      <c r="P3814" t="s">
        <v>8271</v>
      </c>
      <c r="Q3814">
        <f t="shared" si="354"/>
        <v>110</v>
      </c>
      <c r="R3814">
        <f t="shared" si="355"/>
        <v>199.18</v>
      </c>
      <c r="S3814" t="str">
        <f t="shared" si="358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356"/>
        <v>42535.613194444442</v>
      </c>
      <c r="K3815">
        <v>1462603021</v>
      </c>
      <c r="L3815" s="9">
        <f t="shared" si="357"/>
        <v>42496.984039351853</v>
      </c>
      <c r="M3815" t="b">
        <v>0</v>
      </c>
      <c r="N3815">
        <v>27</v>
      </c>
      <c r="O3815" t="b">
        <v>1</v>
      </c>
      <c r="P3815" t="s">
        <v>8271</v>
      </c>
      <c r="Q3815">
        <f t="shared" si="354"/>
        <v>101</v>
      </c>
      <c r="R3815">
        <f t="shared" si="355"/>
        <v>78.52</v>
      </c>
      <c r="S3815" t="str">
        <f t="shared" si="358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356"/>
        <v>42094.874305555561</v>
      </c>
      <c r="K3816">
        <v>1424727712</v>
      </c>
      <c r="L3816" s="9">
        <f t="shared" si="357"/>
        <v>42058.612407407411</v>
      </c>
      <c r="M3816" t="b">
        <v>0</v>
      </c>
      <c r="N3816">
        <v>34</v>
      </c>
      <c r="O3816" t="b">
        <v>1</v>
      </c>
      <c r="P3816" t="s">
        <v>8271</v>
      </c>
      <c r="Q3816">
        <f t="shared" si="354"/>
        <v>140</v>
      </c>
      <c r="R3816">
        <f t="shared" si="355"/>
        <v>61.82</v>
      </c>
      <c r="S3816" t="str">
        <f t="shared" si="358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356"/>
        <v>42236.666666666664</v>
      </c>
      <c r="K3817">
        <v>1437545657</v>
      </c>
      <c r="L3817" s="9">
        <f t="shared" si="357"/>
        <v>42206.968252314815</v>
      </c>
      <c r="M3817" t="b">
        <v>0</v>
      </c>
      <c r="N3817">
        <v>20</v>
      </c>
      <c r="O3817" t="b">
        <v>1</v>
      </c>
      <c r="P3817" t="s">
        <v>8271</v>
      </c>
      <c r="Q3817">
        <f t="shared" si="354"/>
        <v>100</v>
      </c>
      <c r="R3817">
        <f t="shared" si="355"/>
        <v>50</v>
      </c>
      <c r="S3817" t="str">
        <f t="shared" si="358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356"/>
        <v>41837.398414351854</v>
      </c>
      <c r="K3818">
        <v>1403022823</v>
      </c>
      <c r="L3818" s="9">
        <f t="shared" si="357"/>
        <v>41807.398414351854</v>
      </c>
      <c r="M3818" t="b">
        <v>0</v>
      </c>
      <c r="N3818">
        <v>37</v>
      </c>
      <c r="O3818" t="b">
        <v>1</v>
      </c>
      <c r="P3818" t="s">
        <v>8271</v>
      </c>
      <c r="Q3818">
        <f t="shared" si="354"/>
        <v>119</v>
      </c>
      <c r="R3818">
        <f t="shared" si="355"/>
        <v>48.34</v>
      </c>
      <c r="S3818" t="str">
        <f t="shared" si="358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356"/>
        <v>42300.874305555561</v>
      </c>
      <c r="K3819">
        <v>1444236216</v>
      </c>
      <c r="L3819" s="9">
        <f t="shared" si="357"/>
        <v>42284.405277777776</v>
      </c>
      <c r="M3819" t="b">
        <v>0</v>
      </c>
      <c r="N3819">
        <v>20</v>
      </c>
      <c r="O3819" t="b">
        <v>1</v>
      </c>
      <c r="P3819" t="s">
        <v>8271</v>
      </c>
      <c r="Q3819">
        <f t="shared" si="354"/>
        <v>107</v>
      </c>
      <c r="R3819">
        <f t="shared" si="355"/>
        <v>107.25</v>
      </c>
      <c r="S3819" t="str">
        <f t="shared" si="358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356"/>
        <v>42075.509050925924</v>
      </c>
      <c r="K3820">
        <v>1423599182</v>
      </c>
      <c r="L3820" s="9">
        <f t="shared" si="357"/>
        <v>42045.550717592596</v>
      </c>
      <c r="M3820" t="b">
        <v>0</v>
      </c>
      <c r="N3820">
        <v>10</v>
      </c>
      <c r="O3820" t="b">
        <v>1</v>
      </c>
      <c r="P3820" t="s">
        <v>8271</v>
      </c>
      <c r="Q3820">
        <f t="shared" si="354"/>
        <v>228</v>
      </c>
      <c r="R3820">
        <f t="shared" si="355"/>
        <v>57</v>
      </c>
      <c r="S3820" t="str">
        <f t="shared" si="358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356"/>
        <v>42202.584722222229</v>
      </c>
      <c r="K3821">
        <v>1435554104</v>
      </c>
      <c r="L3821" s="9">
        <f t="shared" si="357"/>
        <v>42183.917870370373</v>
      </c>
      <c r="M3821" t="b">
        <v>0</v>
      </c>
      <c r="N3821">
        <v>26</v>
      </c>
      <c r="O3821" t="b">
        <v>1</v>
      </c>
      <c r="P3821" t="s">
        <v>8271</v>
      </c>
      <c r="Q3821">
        <f t="shared" si="354"/>
        <v>106</v>
      </c>
      <c r="R3821">
        <f t="shared" si="355"/>
        <v>40.92</v>
      </c>
      <c r="S3821" t="str">
        <f t="shared" si="358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356"/>
        <v>42190.36015046297</v>
      </c>
      <c r="K3822">
        <v>1433518717</v>
      </c>
      <c r="L3822" s="9">
        <f t="shared" si="357"/>
        <v>42160.36015046297</v>
      </c>
      <c r="M3822" t="b">
        <v>0</v>
      </c>
      <c r="N3822">
        <v>20</v>
      </c>
      <c r="O3822" t="b">
        <v>1</v>
      </c>
      <c r="P3822" t="s">
        <v>8271</v>
      </c>
      <c r="Q3822">
        <f t="shared" si="354"/>
        <v>143</v>
      </c>
      <c r="R3822">
        <f t="shared" si="355"/>
        <v>21.5</v>
      </c>
      <c r="S3822" t="str">
        <f t="shared" si="358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356"/>
        <v>42372.888969907413</v>
      </c>
      <c r="K3823">
        <v>1449116407</v>
      </c>
      <c r="L3823" s="9">
        <f t="shared" si="357"/>
        <v>42340.888969907413</v>
      </c>
      <c r="M3823" t="b">
        <v>0</v>
      </c>
      <c r="N3823">
        <v>46</v>
      </c>
      <c r="O3823" t="b">
        <v>1</v>
      </c>
      <c r="P3823" t="s">
        <v>8271</v>
      </c>
      <c r="Q3823">
        <f t="shared" si="354"/>
        <v>105</v>
      </c>
      <c r="R3823">
        <f t="shared" si="355"/>
        <v>79.540000000000006</v>
      </c>
      <c r="S3823" t="str">
        <f t="shared" si="358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356"/>
        <v>42388.665972222225</v>
      </c>
      <c r="K3824">
        <v>1448136417</v>
      </c>
      <c r="L3824" s="9">
        <f t="shared" si="357"/>
        <v>42329.546493055554</v>
      </c>
      <c r="M3824" t="b">
        <v>0</v>
      </c>
      <c r="N3824">
        <v>76</v>
      </c>
      <c r="O3824" t="b">
        <v>1</v>
      </c>
      <c r="P3824" t="s">
        <v>8271</v>
      </c>
      <c r="Q3824">
        <f t="shared" si="354"/>
        <v>110</v>
      </c>
      <c r="R3824">
        <f t="shared" si="355"/>
        <v>72.38</v>
      </c>
      <c r="S3824" t="str">
        <f t="shared" si="358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356"/>
        <v>42204.874305555561</v>
      </c>
      <c r="K3825">
        <v>1434405044</v>
      </c>
      <c r="L3825" s="9">
        <f t="shared" si="357"/>
        <v>42170.618564814817</v>
      </c>
      <c r="M3825" t="b">
        <v>0</v>
      </c>
      <c r="N3825">
        <v>41</v>
      </c>
      <c r="O3825" t="b">
        <v>1</v>
      </c>
      <c r="P3825" t="s">
        <v>8271</v>
      </c>
      <c r="Q3825">
        <f t="shared" si="354"/>
        <v>106</v>
      </c>
      <c r="R3825">
        <f t="shared" si="355"/>
        <v>64.63</v>
      </c>
      <c r="S3825" t="str">
        <f t="shared" si="358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356"/>
        <v>42583.27847222222</v>
      </c>
      <c r="K3826">
        <v>1469026903</v>
      </c>
      <c r="L3826" s="9">
        <f t="shared" si="357"/>
        <v>42571.33452546296</v>
      </c>
      <c r="M3826" t="b">
        <v>0</v>
      </c>
      <c r="N3826">
        <v>7</v>
      </c>
      <c r="O3826" t="b">
        <v>1</v>
      </c>
      <c r="P3826" t="s">
        <v>8271</v>
      </c>
      <c r="Q3826">
        <f t="shared" si="354"/>
        <v>108</v>
      </c>
      <c r="R3826">
        <f t="shared" si="355"/>
        <v>38.57</v>
      </c>
      <c r="S3826" t="str">
        <f t="shared" si="358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356"/>
        <v>42171.77793981482</v>
      </c>
      <c r="K3827">
        <v>1432690814</v>
      </c>
      <c r="L3827" s="9">
        <f t="shared" si="357"/>
        <v>42150.77793981482</v>
      </c>
      <c r="M3827" t="b">
        <v>0</v>
      </c>
      <c r="N3827">
        <v>49</v>
      </c>
      <c r="O3827" t="b">
        <v>1</v>
      </c>
      <c r="P3827" t="s">
        <v>8271</v>
      </c>
      <c r="Q3827">
        <f t="shared" si="354"/>
        <v>105</v>
      </c>
      <c r="R3827">
        <f t="shared" si="355"/>
        <v>107.57</v>
      </c>
      <c r="S3827" t="str">
        <f t="shared" si="358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356"/>
        <v>42131.131874999999</v>
      </c>
      <c r="K3828">
        <v>1428401394</v>
      </c>
      <c r="L3828" s="9">
        <f t="shared" si="357"/>
        <v>42101.131874999999</v>
      </c>
      <c r="M3828" t="b">
        <v>0</v>
      </c>
      <c r="N3828">
        <v>26</v>
      </c>
      <c r="O3828" t="b">
        <v>1</v>
      </c>
      <c r="P3828" t="s">
        <v>8271</v>
      </c>
      <c r="Q3828">
        <f t="shared" si="354"/>
        <v>119</v>
      </c>
      <c r="R3828">
        <f t="shared" si="355"/>
        <v>27.5</v>
      </c>
      <c r="S3828" t="str">
        <f t="shared" si="358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356"/>
        <v>42089.708333333336</v>
      </c>
      <c r="K3829">
        <v>1422656201</v>
      </c>
      <c r="L3829" s="9">
        <f t="shared" si="357"/>
        <v>42034.63658564815</v>
      </c>
      <c r="M3829" t="b">
        <v>0</v>
      </c>
      <c r="N3829">
        <v>65</v>
      </c>
      <c r="O3829" t="b">
        <v>1</v>
      </c>
      <c r="P3829" t="s">
        <v>8271</v>
      </c>
      <c r="Q3829">
        <f t="shared" si="354"/>
        <v>153</v>
      </c>
      <c r="R3829">
        <f t="shared" si="355"/>
        <v>70.459999999999994</v>
      </c>
      <c r="S3829" t="str">
        <f t="shared" si="358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356"/>
        <v>42004.277627314819</v>
      </c>
      <c r="K3830">
        <v>1414845587</v>
      </c>
      <c r="L3830" s="9">
        <f t="shared" si="357"/>
        <v>41944.235960648155</v>
      </c>
      <c r="M3830" t="b">
        <v>0</v>
      </c>
      <c r="N3830">
        <v>28</v>
      </c>
      <c r="O3830" t="b">
        <v>1</v>
      </c>
      <c r="P3830" t="s">
        <v>8271</v>
      </c>
      <c r="Q3830">
        <f t="shared" si="354"/>
        <v>100</v>
      </c>
      <c r="R3830">
        <f t="shared" si="355"/>
        <v>178.57</v>
      </c>
      <c r="S3830" t="str">
        <f t="shared" si="358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356"/>
        <v>42613.573738425934</v>
      </c>
      <c r="K3831">
        <v>1470948371</v>
      </c>
      <c r="L3831" s="9">
        <f t="shared" si="357"/>
        <v>42593.573738425934</v>
      </c>
      <c r="M3831" t="b">
        <v>0</v>
      </c>
      <c r="N3831">
        <v>8</v>
      </c>
      <c r="O3831" t="b">
        <v>1</v>
      </c>
      <c r="P3831" t="s">
        <v>8271</v>
      </c>
      <c r="Q3831">
        <f t="shared" si="354"/>
        <v>100</v>
      </c>
      <c r="R3831">
        <f t="shared" si="355"/>
        <v>62.63</v>
      </c>
      <c r="S3831" t="str">
        <f t="shared" si="358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356"/>
        <v>42517.449201388888</v>
      </c>
      <c r="K3832">
        <v>1463161611</v>
      </c>
      <c r="L3832" s="9">
        <f t="shared" si="357"/>
        <v>42503.449201388888</v>
      </c>
      <c r="M3832" t="b">
        <v>0</v>
      </c>
      <c r="N3832">
        <v>3</v>
      </c>
      <c r="O3832" t="b">
        <v>1</v>
      </c>
      <c r="P3832" t="s">
        <v>8271</v>
      </c>
      <c r="Q3832">
        <f t="shared" si="354"/>
        <v>225</v>
      </c>
      <c r="R3832">
        <f t="shared" si="355"/>
        <v>75</v>
      </c>
      <c r="S3832" t="str">
        <f t="shared" si="358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356"/>
        <v>41948.598900462966</v>
      </c>
      <c r="K3833">
        <v>1413404545</v>
      </c>
      <c r="L3833" s="9">
        <f t="shared" si="357"/>
        <v>41927.557233796302</v>
      </c>
      <c r="M3833" t="b">
        <v>0</v>
      </c>
      <c r="N3833">
        <v>9</v>
      </c>
      <c r="O3833" t="b">
        <v>1</v>
      </c>
      <c r="P3833" t="s">
        <v>8271</v>
      </c>
      <c r="Q3833">
        <f t="shared" si="354"/>
        <v>106</v>
      </c>
      <c r="R3833">
        <f t="shared" si="355"/>
        <v>58.9</v>
      </c>
      <c r="S3833" t="str">
        <f t="shared" si="358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356"/>
        <v>42419.823321759257</v>
      </c>
      <c r="K3834">
        <v>1452048335</v>
      </c>
      <c r="L3834" s="9">
        <f t="shared" si="357"/>
        <v>42374.823321759257</v>
      </c>
      <c r="M3834" t="b">
        <v>0</v>
      </c>
      <c r="N3834">
        <v>9</v>
      </c>
      <c r="O3834" t="b">
        <v>1</v>
      </c>
      <c r="P3834" t="s">
        <v>8271</v>
      </c>
      <c r="Q3834">
        <f t="shared" si="354"/>
        <v>105</v>
      </c>
      <c r="R3834">
        <f t="shared" si="355"/>
        <v>139.56</v>
      </c>
      <c r="S3834" t="str">
        <f t="shared" si="358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356"/>
        <v>41974.506249999999</v>
      </c>
      <c r="K3835">
        <v>1416516972</v>
      </c>
      <c r="L3835" s="9">
        <f t="shared" si="357"/>
        <v>41963.580694444441</v>
      </c>
      <c r="M3835" t="b">
        <v>0</v>
      </c>
      <c r="N3835">
        <v>20</v>
      </c>
      <c r="O3835" t="b">
        <v>1</v>
      </c>
      <c r="P3835" t="s">
        <v>8271</v>
      </c>
      <c r="Q3835">
        <f t="shared" si="354"/>
        <v>117</v>
      </c>
      <c r="R3835">
        <f t="shared" si="355"/>
        <v>70</v>
      </c>
      <c r="S3835" t="str">
        <f t="shared" si="358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356"/>
        <v>42173.153553240743</v>
      </c>
      <c r="K3836">
        <v>1432032067</v>
      </c>
      <c r="L3836" s="9">
        <f t="shared" si="357"/>
        <v>42143.153553240743</v>
      </c>
      <c r="M3836" t="b">
        <v>0</v>
      </c>
      <c r="N3836">
        <v>57</v>
      </c>
      <c r="O3836" t="b">
        <v>1</v>
      </c>
      <c r="P3836" t="s">
        <v>8271</v>
      </c>
      <c r="Q3836">
        <f t="shared" si="354"/>
        <v>109</v>
      </c>
      <c r="R3836">
        <f t="shared" si="355"/>
        <v>57.39</v>
      </c>
      <c r="S3836" t="str">
        <f t="shared" si="358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356"/>
        <v>42481.650555555556</v>
      </c>
      <c r="K3837">
        <v>1459463808</v>
      </c>
      <c r="L3837" s="9">
        <f t="shared" si="357"/>
        <v>42460.650555555556</v>
      </c>
      <c r="M3837" t="b">
        <v>0</v>
      </c>
      <c r="N3837">
        <v>8</v>
      </c>
      <c r="O3837" t="b">
        <v>1</v>
      </c>
      <c r="P3837" t="s">
        <v>8271</v>
      </c>
      <c r="Q3837">
        <f t="shared" si="354"/>
        <v>160</v>
      </c>
      <c r="R3837">
        <f t="shared" si="355"/>
        <v>40</v>
      </c>
      <c r="S3837" t="str">
        <f t="shared" si="358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356"/>
        <v>42584.881249999999</v>
      </c>
      <c r="K3838">
        <v>1467497652</v>
      </c>
      <c r="L3838" s="9">
        <f t="shared" si="357"/>
        <v>42553.63486111111</v>
      </c>
      <c r="M3838" t="b">
        <v>0</v>
      </c>
      <c r="N3838">
        <v>14</v>
      </c>
      <c r="O3838" t="b">
        <v>1</v>
      </c>
      <c r="P3838" t="s">
        <v>8271</v>
      </c>
      <c r="Q3838">
        <f t="shared" si="354"/>
        <v>113</v>
      </c>
      <c r="R3838">
        <f t="shared" si="355"/>
        <v>64.290000000000006</v>
      </c>
      <c r="S3838" t="str">
        <f t="shared" si="358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356"/>
        <v>42188.474050925928</v>
      </c>
      <c r="K3839">
        <v>1432837358</v>
      </c>
      <c r="L3839" s="9">
        <f t="shared" si="357"/>
        <v>42152.474050925928</v>
      </c>
      <c r="M3839" t="b">
        <v>0</v>
      </c>
      <c r="N3839">
        <v>17</v>
      </c>
      <c r="O3839" t="b">
        <v>1</v>
      </c>
      <c r="P3839" t="s">
        <v>8271</v>
      </c>
      <c r="Q3839">
        <f t="shared" si="354"/>
        <v>102</v>
      </c>
      <c r="R3839">
        <f t="shared" si="355"/>
        <v>120.12</v>
      </c>
      <c r="S3839" t="str">
        <f t="shared" si="358"/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356"/>
        <v>42146.419085648151</v>
      </c>
      <c r="K3840">
        <v>1429722209</v>
      </c>
      <c r="L3840" s="9">
        <f t="shared" si="357"/>
        <v>42116.419085648151</v>
      </c>
      <c r="M3840" t="b">
        <v>0</v>
      </c>
      <c r="N3840">
        <v>100</v>
      </c>
      <c r="O3840" t="b">
        <v>1</v>
      </c>
      <c r="P3840" t="s">
        <v>8271</v>
      </c>
      <c r="Q3840">
        <f t="shared" si="354"/>
        <v>101</v>
      </c>
      <c r="R3840">
        <f t="shared" si="355"/>
        <v>1008.24</v>
      </c>
      <c r="S3840" t="str">
        <f t="shared" si="358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356"/>
        <v>42214.850972222222</v>
      </c>
      <c r="K3841">
        <v>1433042724</v>
      </c>
      <c r="L3841" s="9">
        <f t="shared" si="357"/>
        <v>42154.850972222222</v>
      </c>
      <c r="M3841" t="b">
        <v>0</v>
      </c>
      <c r="N3841">
        <v>32</v>
      </c>
      <c r="O3841" t="b">
        <v>1</v>
      </c>
      <c r="P3841" t="s">
        <v>8271</v>
      </c>
      <c r="Q3841">
        <f t="shared" si="354"/>
        <v>101</v>
      </c>
      <c r="R3841">
        <f t="shared" si="355"/>
        <v>63.28</v>
      </c>
      <c r="S3841" t="str">
        <f t="shared" si="358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356"/>
        <v>42457.368391203701</v>
      </c>
      <c r="K3842">
        <v>1457023829</v>
      </c>
      <c r="L3842" s="9">
        <f t="shared" si="357"/>
        <v>42432.410057870373</v>
      </c>
      <c r="M3842" t="b">
        <v>0</v>
      </c>
      <c r="N3842">
        <v>3</v>
      </c>
      <c r="O3842" t="b">
        <v>1</v>
      </c>
      <c r="P3842" t="s">
        <v>8271</v>
      </c>
      <c r="Q3842">
        <f t="shared" ref="Q3842:Q3905" si="360">ROUND((E3842/D3842*100),0)</f>
        <v>6500</v>
      </c>
      <c r="R3842">
        <f t="shared" ref="R3842:R3905" si="361">ROUND(E3842/N3842,2)</f>
        <v>21.67</v>
      </c>
      <c r="S3842" t="str">
        <f t="shared" si="358"/>
        <v>theater</v>
      </c>
      <c r="T3842" t="str">
        <f t="shared" si="35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362">(((I3843/60)/60)/24)+DATE(1970,1,1)+(-7/24)</f>
        <v>41840.494062500002</v>
      </c>
      <c r="K3843">
        <v>1400698287</v>
      </c>
      <c r="L3843" s="9">
        <f t="shared" ref="L3843:L3906" si="363">(((K3843/60)/60)/24)+DATE(1970,1,1)+(-7/24)</f>
        <v>41780.494062500002</v>
      </c>
      <c r="M3843" t="b">
        <v>1</v>
      </c>
      <c r="N3843">
        <v>34</v>
      </c>
      <c r="O3843" t="b">
        <v>0</v>
      </c>
      <c r="P3843" t="s">
        <v>8271</v>
      </c>
      <c r="Q3843">
        <f t="shared" si="360"/>
        <v>9</v>
      </c>
      <c r="R3843">
        <f t="shared" si="361"/>
        <v>25.65</v>
      </c>
      <c r="S3843" t="str">
        <f t="shared" ref="S3843:S3906" si="364">LEFT(P3843,SEARCH("/",P3843,1)-1)</f>
        <v>theater</v>
      </c>
      <c r="T3843" t="str">
        <f t="shared" ref="T3843:T3906" si="365">RIGHT(P3843,LEN(P3843)-SEARCH("/",P3843,1))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362"/>
        <v>41770.201990740745</v>
      </c>
      <c r="K3844">
        <v>1397217052</v>
      </c>
      <c r="L3844" s="9">
        <f t="shared" si="363"/>
        <v>41740.201990740745</v>
      </c>
      <c r="M3844" t="b">
        <v>1</v>
      </c>
      <c r="N3844">
        <v>23</v>
      </c>
      <c r="O3844" t="b">
        <v>0</v>
      </c>
      <c r="P3844" t="s">
        <v>8271</v>
      </c>
      <c r="Q3844">
        <f t="shared" si="360"/>
        <v>22</v>
      </c>
      <c r="R3844">
        <f t="shared" si="361"/>
        <v>47.7</v>
      </c>
      <c r="S3844" t="str">
        <f t="shared" si="364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362"/>
        <v>41790.780833333338</v>
      </c>
      <c r="K3845">
        <v>1399427064</v>
      </c>
      <c r="L3845" s="9">
        <f t="shared" si="363"/>
        <v>41765.780833333338</v>
      </c>
      <c r="M3845" t="b">
        <v>1</v>
      </c>
      <c r="N3845">
        <v>19</v>
      </c>
      <c r="O3845" t="b">
        <v>0</v>
      </c>
      <c r="P3845" t="s">
        <v>8271</v>
      </c>
      <c r="Q3845">
        <f t="shared" si="360"/>
        <v>21</v>
      </c>
      <c r="R3845">
        <f t="shared" si="361"/>
        <v>56.05</v>
      </c>
      <c r="S3845" t="str">
        <f t="shared" si="364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362"/>
        <v>41792.999305555561</v>
      </c>
      <c r="K3846">
        <v>1399474134</v>
      </c>
      <c r="L3846" s="9">
        <f t="shared" si="363"/>
        <v>41766.325625000005</v>
      </c>
      <c r="M3846" t="b">
        <v>1</v>
      </c>
      <c r="N3846">
        <v>50</v>
      </c>
      <c r="O3846" t="b">
        <v>0</v>
      </c>
      <c r="P3846" t="s">
        <v>8271</v>
      </c>
      <c r="Q3846">
        <f t="shared" si="360"/>
        <v>41</v>
      </c>
      <c r="R3846">
        <f t="shared" si="361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362"/>
        <v>42278.335347222222</v>
      </c>
      <c r="K3847">
        <v>1441119774</v>
      </c>
      <c r="L3847" s="9">
        <f t="shared" si="363"/>
        <v>42248.335347222222</v>
      </c>
      <c r="M3847" t="b">
        <v>1</v>
      </c>
      <c r="N3847">
        <v>12</v>
      </c>
      <c r="O3847" t="b">
        <v>0</v>
      </c>
      <c r="P3847" t="s">
        <v>8271</v>
      </c>
      <c r="Q3847">
        <f t="shared" si="360"/>
        <v>2</v>
      </c>
      <c r="R3847">
        <f t="shared" si="361"/>
        <v>70.17</v>
      </c>
      <c r="S3847" t="str">
        <f t="shared" si="364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362"/>
        <v>41915.999305555561</v>
      </c>
      <c r="K3848">
        <v>1409721542</v>
      </c>
      <c r="L3848" s="9">
        <f t="shared" si="363"/>
        <v>41884.929884259262</v>
      </c>
      <c r="M3848" t="b">
        <v>1</v>
      </c>
      <c r="N3848">
        <v>8</v>
      </c>
      <c r="O3848" t="b">
        <v>0</v>
      </c>
      <c r="P3848" t="s">
        <v>8271</v>
      </c>
      <c r="Q3848">
        <f t="shared" si="360"/>
        <v>3</v>
      </c>
      <c r="R3848">
        <f t="shared" si="361"/>
        <v>23.63</v>
      </c>
      <c r="S3848" t="str">
        <f t="shared" si="364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362"/>
        <v>42203.932766203703</v>
      </c>
      <c r="K3849">
        <v>1433395391</v>
      </c>
      <c r="L3849" s="9">
        <f t="shared" si="363"/>
        <v>42158.932766203703</v>
      </c>
      <c r="M3849" t="b">
        <v>1</v>
      </c>
      <c r="N3849">
        <v>9</v>
      </c>
      <c r="O3849" t="b">
        <v>0</v>
      </c>
      <c r="P3849" t="s">
        <v>8271</v>
      </c>
      <c r="Q3849">
        <f t="shared" si="360"/>
        <v>16</v>
      </c>
      <c r="R3849">
        <f t="shared" si="361"/>
        <v>188.56</v>
      </c>
      <c r="S3849" t="str">
        <f t="shared" si="364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362"/>
        <v>42295.525335648148</v>
      </c>
      <c r="K3850">
        <v>1442604989</v>
      </c>
      <c r="L3850" s="9">
        <f t="shared" si="363"/>
        <v>42265.525335648148</v>
      </c>
      <c r="M3850" t="b">
        <v>1</v>
      </c>
      <c r="N3850">
        <v>43</v>
      </c>
      <c r="O3850" t="b">
        <v>0</v>
      </c>
      <c r="P3850" t="s">
        <v>8271</v>
      </c>
      <c r="Q3850">
        <f t="shared" si="360"/>
        <v>16</v>
      </c>
      <c r="R3850">
        <f t="shared" si="361"/>
        <v>49.51</v>
      </c>
      <c r="S3850" t="str">
        <f t="shared" si="364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362"/>
        <v>42166.47550925926</v>
      </c>
      <c r="K3851">
        <v>1431455084</v>
      </c>
      <c r="L3851" s="9">
        <f t="shared" si="363"/>
        <v>42136.47550925926</v>
      </c>
      <c r="M3851" t="b">
        <v>1</v>
      </c>
      <c r="N3851">
        <v>28</v>
      </c>
      <c r="O3851" t="b">
        <v>0</v>
      </c>
      <c r="P3851" t="s">
        <v>8271</v>
      </c>
      <c r="Q3851">
        <f t="shared" si="360"/>
        <v>7</v>
      </c>
      <c r="R3851">
        <f t="shared" si="361"/>
        <v>75.459999999999994</v>
      </c>
      <c r="S3851" t="str">
        <f t="shared" si="364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362"/>
        <v>42004.832673611112</v>
      </c>
      <c r="K3852">
        <v>1417489143</v>
      </c>
      <c r="L3852" s="9">
        <f t="shared" si="363"/>
        <v>41974.832673611112</v>
      </c>
      <c r="M3852" t="b">
        <v>1</v>
      </c>
      <c r="N3852">
        <v>4</v>
      </c>
      <c r="O3852" t="b">
        <v>0</v>
      </c>
      <c r="P3852" t="s">
        <v>8271</v>
      </c>
      <c r="Q3852">
        <f t="shared" si="360"/>
        <v>4</v>
      </c>
      <c r="R3852">
        <f t="shared" si="361"/>
        <v>9.5</v>
      </c>
      <c r="S3852" t="str">
        <f t="shared" si="364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362"/>
        <v>42202.147905092592</v>
      </c>
      <c r="K3853">
        <v>1434537179</v>
      </c>
      <c r="L3853" s="9">
        <f t="shared" si="363"/>
        <v>42172.147905092592</v>
      </c>
      <c r="M3853" t="b">
        <v>1</v>
      </c>
      <c r="N3853">
        <v>24</v>
      </c>
      <c r="O3853" t="b">
        <v>0</v>
      </c>
      <c r="P3853" t="s">
        <v>8271</v>
      </c>
      <c r="Q3853">
        <f t="shared" si="360"/>
        <v>34</v>
      </c>
      <c r="R3853">
        <f t="shared" si="361"/>
        <v>35.5</v>
      </c>
      <c r="S3853" t="str">
        <f t="shared" si="364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362"/>
        <v>42089.857361111113</v>
      </c>
      <c r="K3854">
        <v>1425270876</v>
      </c>
      <c r="L3854" s="9">
        <f t="shared" si="363"/>
        <v>42064.899027777785</v>
      </c>
      <c r="M3854" t="b">
        <v>0</v>
      </c>
      <c r="N3854">
        <v>2</v>
      </c>
      <c r="O3854" t="b">
        <v>0</v>
      </c>
      <c r="P3854" t="s">
        <v>8271</v>
      </c>
      <c r="Q3854">
        <f t="shared" si="360"/>
        <v>0</v>
      </c>
      <c r="R3854">
        <f t="shared" si="361"/>
        <v>10</v>
      </c>
      <c r="S3854" t="str">
        <f t="shared" si="364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362"/>
        <v>41883.548356481486</v>
      </c>
      <c r="K3855">
        <v>1406578178</v>
      </c>
      <c r="L3855" s="9">
        <f t="shared" si="363"/>
        <v>41848.548356481486</v>
      </c>
      <c r="M3855" t="b">
        <v>0</v>
      </c>
      <c r="N3855">
        <v>2</v>
      </c>
      <c r="O3855" t="b">
        <v>0</v>
      </c>
      <c r="P3855" t="s">
        <v>8271</v>
      </c>
      <c r="Q3855">
        <f t="shared" si="360"/>
        <v>0</v>
      </c>
      <c r="R3855">
        <f t="shared" si="361"/>
        <v>13</v>
      </c>
      <c r="S3855" t="str">
        <f t="shared" si="364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362"/>
        <v>42133.593263888892</v>
      </c>
      <c r="K3856">
        <v>1428614058</v>
      </c>
      <c r="L3856" s="9">
        <f t="shared" si="363"/>
        <v>42103.593263888892</v>
      </c>
      <c r="M3856" t="b">
        <v>0</v>
      </c>
      <c r="N3856">
        <v>20</v>
      </c>
      <c r="O3856" t="b">
        <v>0</v>
      </c>
      <c r="P3856" t="s">
        <v>8271</v>
      </c>
      <c r="Q3856">
        <f t="shared" si="360"/>
        <v>16</v>
      </c>
      <c r="R3856">
        <f t="shared" si="361"/>
        <v>89.4</v>
      </c>
      <c r="S3856" t="str">
        <f t="shared" si="364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362"/>
        <v>42089.637395833335</v>
      </c>
      <c r="K3857">
        <v>1424819871</v>
      </c>
      <c r="L3857" s="9">
        <f t="shared" si="363"/>
        <v>42059.679062500007</v>
      </c>
      <c r="M3857" t="b">
        <v>0</v>
      </c>
      <c r="N3857">
        <v>1</v>
      </c>
      <c r="O3857" t="b">
        <v>0</v>
      </c>
      <c r="P3857" t="s">
        <v>8271</v>
      </c>
      <c r="Q3857">
        <f t="shared" si="360"/>
        <v>3</v>
      </c>
      <c r="R3857">
        <f t="shared" si="361"/>
        <v>25</v>
      </c>
      <c r="S3857" t="str">
        <f t="shared" si="364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362"/>
        <v>42071.409756944449</v>
      </c>
      <c r="K3858">
        <v>1423245003</v>
      </c>
      <c r="L3858" s="9">
        <f t="shared" si="363"/>
        <v>42041.451423611114</v>
      </c>
      <c r="M3858" t="b">
        <v>0</v>
      </c>
      <c r="N3858">
        <v>1</v>
      </c>
      <c r="O3858" t="b">
        <v>0</v>
      </c>
      <c r="P3858" t="s">
        <v>8271</v>
      </c>
      <c r="Q3858">
        <f t="shared" si="360"/>
        <v>0</v>
      </c>
      <c r="R3858">
        <f t="shared" si="361"/>
        <v>1</v>
      </c>
      <c r="S3858" t="str">
        <f t="shared" si="364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362"/>
        <v>41852.425000000003</v>
      </c>
      <c r="K3859">
        <v>1404927690</v>
      </c>
      <c r="L3859" s="9">
        <f t="shared" si="363"/>
        <v>41829.445486111115</v>
      </c>
      <c r="M3859" t="b">
        <v>0</v>
      </c>
      <c r="N3859">
        <v>4</v>
      </c>
      <c r="O3859" t="b">
        <v>0</v>
      </c>
      <c r="P3859" t="s">
        <v>8271</v>
      </c>
      <c r="Q3859">
        <f t="shared" si="360"/>
        <v>5</v>
      </c>
      <c r="R3859">
        <f t="shared" si="361"/>
        <v>65</v>
      </c>
      <c r="S3859" t="str">
        <f t="shared" si="364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362"/>
        <v>42146.583333333336</v>
      </c>
      <c r="K3860">
        <v>1430734844</v>
      </c>
      <c r="L3860" s="9">
        <f t="shared" si="363"/>
        <v>42128.139398148152</v>
      </c>
      <c r="M3860" t="b">
        <v>0</v>
      </c>
      <c r="N3860">
        <v>1</v>
      </c>
      <c r="O3860" t="b">
        <v>0</v>
      </c>
      <c r="P3860" t="s">
        <v>8271</v>
      </c>
      <c r="Q3860">
        <f t="shared" si="360"/>
        <v>2</v>
      </c>
      <c r="R3860">
        <f t="shared" si="361"/>
        <v>10</v>
      </c>
      <c r="S3860" t="str">
        <f t="shared" si="364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362"/>
        <v>41815.583333333336</v>
      </c>
      <c r="K3861">
        <v>1401485207</v>
      </c>
      <c r="L3861" s="9">
        <f t="shared" si="363"/>
        <v>41789.601932870377</v>
      </c>
      <c r="M3861" t="b">
        <v>0</v>
      </c>
      <c r="N3861">
        <v>1</v>
      </c>
      <c r="O3861" t="b">
        <v>0</v>
      </c>
      <c r="P3861" t="s">
        <v>8271</v>
      </c>
      <c r="Q3861">
        <f t="shared" si="360"/>
        <v>0</v>
      </c>
      <c r="R3861">
        <f t="shared" si="361"/>
        <v>1</v>
      </c>
      <c r="S3861" t="str">
        <f t="shared" si="364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362"/>
        <v>41863.369328703702</v>
      </c>
      <c r="K3862">
        <v>1405266710</v>
      </c>
      <c r="L3862" s="9">
        <f t="shared" si="363"/>
        <v>41833.369328703702</v>
      </c>
      <c r="M3862" t="b">
        <v>0</v>
      </c>
      <c r="N3862">
        <v>13</v>
      </c>
      <c r="O3862" t="b">
        <v>0</v>
      </c>
      <c r="P3862" t="s">
        <v>8271</v>
      </c>
      <c r="Q3862">
        <f t="shared" si="360"/>
        <v>18</v>
      </c>
      <c r="R3862">
        <f t="shared" si="361"/>
        <v>81.540000000000006</v>
      </c>
      <c r="S3862" t="str">
        <f t="shared" si="364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362"/>
        <v>41955.615972222229</v>
      </c>
      <c r="K3863">
        <v>1412258977</v>
      </c>
      <c r="L3863" s="9">
        <f t="shared" si="363"/>
        <v>41914.298344907409</v>
      </c>
      <c r="M3863" t="b">
        <v>0</v>
      </c>
      <c r="N3863">
        <v>1</v>
      </c>
      <c r="O3863" t="b">
        <v>0</v>
      </c>
      <c r="P3863" t="s">
        <v>8271</v>
      </c>
      <c r="Q3863">
        <f t="shared" si="360"/>
        <v>5</v>
      </c>
      <c r="R3863">
        <f t="shared" si="361"/>
        <v>100</v>
      </c>
      <c r="S3863" t="str">
        <f t="shared" si="364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362"/>
        <v>42625.415972222225</v>
      </c>
      <c r="K3864">
        <v>1472451356</v>
      </c>
      <c r="L3864" s="9">
        <f t="shared" si="363"/>
        <v>42610.969398148147</v>
      </c>
      <c r="M3864" t="b">
        <v>0</v>
      </c>
      <c r="N3864">
        <v>1</v>
      </c>
      <c r="O3864" t="b">
        <v>0</v>
      </c>
      <c r="P3864" t="s">
        <v>8271</v>
      </c>
      <c r="Q3864">
        <f t="shared" si="360"/>
        <v>0</v>
      </c>
      <c r="R3864">
        <f t="shared" si="361"/>
        <v>1</v>
      </c>
      <c r="S3864" t="str">
        <f t="shared" si="364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362"/>
        <v>42313.383159722223</v>
      </c>
      <c r="K3865">
        <v>1441552305</v>
      </c>
      <c r="L3865" s="9">
        <f t="shared" si="363"/>
        <v>42253.341493055559</v>
      </c>
      <c r="M3865" t="b">
        <v>0</v>
      </c>
      <c r="N3865">
        <v>0</v>
      </c>
      <c r="O3865" t="b">
        <v>0</v>
      </c>
      <c r="P3865" t="s">
        <v>8271</v>
      </c>
      <c r="Q3865">
        <f t="shared" si="360"/>
        <v>0</v>
      </c>
      <c r="R3865" t="e">
        <f t="shared" si="361"/>
        <v>#DIV/0!</v>
      </c>
      <c r="S3865" t="str">
        <f t="shared" si="364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362"/>
        <v>42325.641828703701</v>
      </c>
      <c r="K3866">
        <v>1445203454</v>
      </c>
      <c r="L3866" s="9">
        <f t="shared" si="363"/>
        <v>42295.600162037044</v>
      </c>
      <c r="M3866" t="b">
        <v>0</v>
      </c>
      <c r="N3866">
        <v>3</v>
      </c>
      <c r="O3866" t="b">
        <v>0</v>
      </c>
      <c r="P3866" t="s">
        <v>8271</v>
      </c>
      <c r="Q3866">
        <f t="shared" si="360"/>
        <v>1</v>
      </c>
      <c r="R3866">
        <f t="shared" si="361"/>
        <v>20</v>
      </c>
      <c r="S3866" t="str">
        <f t="shared" si="364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362"/>
        <v>41880.9375</v>
      </c>
      <c r="K3867">
        <v>1405957098</v>
      </c>
      <c r="L3867" s="9">
        <f t="shared" si="363"/>
        <v>41841.359930555562</v>
      </c>
      <c r="M3867" t="b">
        <v>0</v>
      </c>
      <c r="N3867">
        <v>14</v>
      </c>
      <c r="O3867" t="b">
        <v>0</v>
      </c>
      <c r="P3867" t="s">
        <v>8271</v>
      </c>
      <c r="Q3867">
        <f t="shared" si="360"/>
        <v>27</v>
      </c>
      <c r="R3867">
        <f t="shared" si="361"/>
        <v>46.43</v>
      </c>
      <c r="S3867" t="str">
        <f t="shared" si="364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362"/>
        <v>42451.853472222225</v>
      </c>
      <c r="K3868">
        <v>1454453021</v>
      </c>
      <c r="L3868" s="9">
        <f t="shared" si="363"/>
        <v>42402.655335648153</v>
      </c>
      <c r="M3868" t="b">
        <v>0</v>
      </c>
      <c r="N3868">
        <v>2</v>
      </c>
      <c r="O3868" t="b">
        <v>0</v>
      </c>
      <c r="P3868" t="s">
        <v>8271</v>
      </c>
      <c r="Q3868">
        <f t="shared" si="360"/>
        <v>1</v>
      </c>
      <c r="R3868">
        <f t="shared" si="361"/>
        <v>5.5</v>
      </c>
      <c r="S3868" t="str">
        <f t="shared" si="364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362"/>
        <v>42539.522442129637</v>
      </c>
      <c r="K3869">
        <v>1463686339</v>
      </c>
      <c r="L3869" s="9">
        <f t="shared" si="363"/>
        <v>42509.522442129637</v>
      </c>
      <c r="M3869" t="b">
        <v>0</v>
      </c>
      <c r="N3869">
        <v>5</v>
      </c>
      <c r="O3869" t="b">
        <v>0</v>
      </c>
      <c r="P3869" t="s">
        <v>8271</v>
      </c>
      <c r="Q3869">
        <f t="shared" si="360"/>
        <v>13</v>
      </c>
      <c r="R3869">
        <f t="shared" si="361"/>
        <v>50.2</v>
      </c>
      <c r="S3869" t="str">
        <f t="shared" si="364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362"/>
        <v>41890.368113425924</v>
      </c>
      <c r="K3870">
        <v>1408031405</v>
      </c>
      <c r="L3870" s="9">
        <f t="shared" si="363"/>
        <v>41865.368113425924</v>
      </c>
      <c r="M3870" t="b">
        <v>0</v>
      </c>
      <c r="N3870">
        <v>1</v>
      </c>
      <c r="O3870" t="b">
        <v>0</v>
      </c>
      <c r="P3870" t="s">
        <v>8305</v>
      </c>
      <c r="Q3870">
        <f t="shared" si="360"/>
        <v>0</v>
      </c>
      <c r="R3870">
        <f t="shared" si="361"/>
        <v>10</v>
      </c>
      <c r="S3870" t="str">
        <f t="shared" si="364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362"/>
        <v>42076.84097222222</v>
      </c>
      <c r="K3871">
        <v>1423761792</v>
      </c>
      <c r="L3871" s="9">
        <f t="shared" si="363"/>
        <v>42047.43277777778</v>
      </c>
      <c r="M3871" t="b">
        <v>0</v>
      </c>
      <c r="N3871">
        <v>15</v>
      </c>
      <c r="O3871" t="b">
        <v>0</v>
      </c>
      <c r="P3871" t="s">
        <v>8305</v>
      </c>
      <c r="Q3871">
        <f t="shared" si="360"/>
        <v>3</v>
      </c>
      <c r="R3871">
        <f t="shared" si="361"/>
        <v>30.13</v>
      </c>
      <c r="S3871" t="str">
        <f t="shared" si="364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362"/>
        <v>41822.880532407406</v>
      </c>
      <c r="K3872">
        <v>1401768478</v>
      </c>
      <c r="L3872" s="9">
        <f t="shared" si="363"/>
        <v>41792.880532407406</v>
      </c>
      <c r="M3872" t="b">
        <v>0</v>
      </c>
      <c r="N3872">
        <v>10</v>
      </c>
      <c r="O3872" t="b">
        <v>0</v>
      </c>
      <c r="P3872" t="s">
        <v>8305</v>
      </c>
      <c r="Q3872">
        <f t="shared" si="360"/>
        <v>15</v>
      </c>
      <c r="R3872">
        <f t="shared" si="361"/>
        <v>150</v>
      </c>
      <c r="S3872" t="str">
        <f t="shared" si="364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362"/>
        <v>42823.447337962971</v>
      </c>
      <c r="K3873">
        <v>1485629050</v>
      </c>
      <c r="L3873" s="9">
        <f t="shared" si="363"/>
        <v>42763.489004629628</v>
      </c>
      <c r="M3873" t="b">
        <v>0</v>
      </c>
      <c r="N3873">
        <v>3</v>
      </c>
      <c r="O3873" t="b">
        <v>0</v>
      </c>
      <c r="P3873" t="s">
        <v>8305</v>
      </c>
      <c r="Q3873">
        <f t="shared" si="360"/>
        <v>3</v>
      </c>
      <c r="R3873">
        <f t="shared" si="361"/>
        <v>13.33</v>
      </c>
      <c r="S3873" t="str">
        <f t="shared" si="364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362"/>
        <v>42229.854120370372</v>
      </c>
      <c r="K3874">
        <v>1435202996</v>
      </c>
      <c r="L3874" s="9">
        <f t="shared" si="363"/>
        <v>42179.854120370372</v>
      </c>
      <c r="M3874" t="b">
        <v>0</v>
      </c>
      <c r="N3874">
        <v>0</v>
      </c>
      <c r="O3874" t="b">
        <v>0</v>
      </c>
      <c r="P3874" t="s">
        <v>8305</v>
      </c>
      <c r="Q3874">
        <f t="shared" si="360"/>
        <v>0</v>
      </c>
      <c r="R3874" t="e">
        <f t="shared" si="361"/>
        <v>#DIV/0!</v>
      </c>
      <c r="S3874" t="str">
        <f t="shared" si="364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362"/>
        <v>42285.404340277782</v>
      </c>
      <c r="K3875">
        <v>1441730535</v>
      </c>
      <c r="L3875" s="9">
        <f t="shared" si="363"/>
        <v>42255.404340277782</v>
      </c>
      <c r="M3875" t="b">
        <v>0</v>
      </c>
      <c r="N3875">
        <v>0</v>
      </c>
      <c r="O3875" t="b">
        <v>0</v>
      </c>
      <c r="P3875" t="s">
        <v>8305</v>
      </c>
      <c r="Q3875">
        <f t="shared" si="360"/>
        <v>0</v>
      </c>
      <c r="R3875" t="e">
        <f t="shared" si="361"/>
        <v>#DIV/0!</v>
      </c>
      <c r="S3875" t="str">
        <f t="shared" si="364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362"/>
        <v>42027.750000000007</v>
      </c>
      <c r="K3876">
        <v>1420244622</v>
      </c>
      <c r="L3876" s="9">
        <f t="shared" si="363"/>
        <v>42006.724791666667</v>
      </c>
      <c r="M3876" t="b">
        <v>0</v>
      </c>
      <c r="N3876">
        <v>0</v>
      </c>
      <c r="O3876" t="b">
        <v>0</v>
      </c>
      <c r="P3876" t="s">
        <v>8305</v>
      </c>
      <c r="Q3876">
        <f t="shared" si="360"/>
        <v>0</v>
      </c>
      <c r="R3876" t="e">
        <f t="shared" si="361"/>
        <v>#DIV/0!</v>
      </c>
      <c r="S3876" t="str">
        <f t="shared" si="364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362"/>
        <v>42616.125000000007</v>
      </c>
      <c r="K3877">
        <v>1472804365</v>
      </c>
      <c r="L3877" s="9">
        <f t="shared" si="363"/>
        <v>42615.055150462962</v>
      </c>
      <c r="M3877" t="b">
        <v>0</v>
      </c>
      <c r="N3877">
        <v>0</v>
      </c>
      <c r="O3877" t="b">
        <v>0</v>
      </c>
      <c r="P3877" t="s">
        <v>8305</v>
      </c>
      <c r="Q3877">
        <f t="shared" si="360"/>
        <v>0</v>
      </c>
      <c r="R3877" t="e">
        <f t="shared" si="361"/>
        <v>#DIV/0!</v>
      </c>
      <c r="S3877" t="str">
        <f t="shared" si="364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362"/>
        <v>42402.332500000004</v>
      </c>
      <c r="K3878">
        <v>1451833128</v>
      </c>
      <c r="L3878" s="9">
        <f t="shared" si="363"/>
        <v>42372.332500000004</v>
      </c>
      <c r="M3878" t="b">
        <v>0</v>
      </c>
      <c r="N3878">
        <v>46</v>
      </c>
      <c r="O3878" t="b">
        <v>0</v>
      </c>
      <c r="P3878" t="s">
        <v>8305</v>
      </c>
      <c r="Q3878">
        <f t="shared" si="360"/>
        <v>53</v>
      </c>
      <c r="R3878">
        <f t="shared" si="361"/>
        <v>44.76</v>
      </c>
      <c r="S3878" t="str">
        <f t="shared" si="364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362"/>
        <v>42712.386018518526</v>
      </c>
      <c r="K3879">
        <v>1478621752</v>
      </c>
      <c r="L3879" s="9">
        <f t="shared" si="363"/>
        <v>42682.386018518526</v>
      </c>
      <c r="M3879" t="b">
        <v>0</v>
      </c>
      <c r="N3879">
        <v>14</v>
      </c>
      <c r="O3879" t="b">
        <v>0</v>
      </c>
      <c r="P3879" t="s">
        <v>8305</v>
      </c>
      <c r="Q3879">
        <f t="shared" si="360"/>
        <v>5</v>
      </c>
      <c r="R3879">
        <f t="shared" si="361"/>
        <v>88.64</v>
      </c>
      <c r="S3879" t="str">
        <f t="shared" si="364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362"/>
        <v>42184.874305555561</v>
      </c>
      <c r="K3880">
        <v>1433014746</v>
      </c>
      <c r="L3880" s="9">
        <f t="shared" si="363"/>
        <v>42154.52715277778</v>
      </c>
      <c r="M3880" t="b">
        <v>0</v>
      </c>
      <c r="N3880">
        <v>1</v>
      </c>
      <c r="O3880" t="b">
        <v>0</v>
      </c>
      <c r="P3880" t="s">
        <v>8305</v>
      </c>
      <c r="Q3880">
        <f t="shared" si="360"/>
        <v>0</v>
      </c>
      <c r="R3880">
        <f t="shared" si="361"/>
        <v>10</v>
      </c>
      <c r="S3880" t="str">
        <f t="shared" si="364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362"/>
        <v>42029.569398148153</v>
      </c>
      <c r="K3881">
        <v>1419626396</v>
      </c>
      <c r="L3881" s="9">
        <f t="shared" si="363"/>
        <v>41999.569398148153</v>
      </c>
      <c r="M3881" t="b">
        <v>0</v>
      </c>
      <c r="N3881">
        <v>0</v>
      </c>
      <c r="O3881" t="b">
        <v>0</v>
      </c>
      <c r="P3881" t="s">
        <v>8305</v>
      </c>
      <c r="Q3881">
        <f t="shared" si="360"/>
        <v>0</v>
      </c>
      <c r="R3881" t="e">
        <f t="shared" si="361"/>
        <v>#DIV/0!</v>
      </c>
      <c r="S3881" t="str">
        <f t="shared" si="364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362"/>
        <v>41850.666666666672</v>
      </c>
      <c r="K3882">
        <v>1403724820</v>
      </c>
      <c r="L3882" s="9">
        <f t="shared" si="363"/>
        <v>41815.523379629631</v>
      </c>
      <c r="M3882" t="b">
        <v>0</v>
      </c>
      <c r="N3882">
        <v>17</v>
      </c>
      <c r="O3882" t="b">
        <v>0</v>
      </c>
      <c r="P3882" t="s">
        <v>8305</v>
      </c>
      <c r="Q3882">
        <f t="shared" si="360"/>
        <v>13</v>
      </c>
      <c r="R3882">
        <f t="shared" si="361"/>
        <v>57.65</v>
      </c>
      <c r="S3882" t="str">
        <f t="shared" si="364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362"/>
        <v>42785.726840277777</v>
      </c>
      <c r="K3883">
        <v>1484958399</v>
      </c>
      <c r="L3883" s="9">
        <f t="shared" si="363"/>
        <v>42755.726840277777</v>
      </c>
      <c r="M3883" t="b">
        <v>0</v>
      </c>
      <c r="N3883">
        <v>1</v>
      </c>
      <c r="O3883" t="b">
        <v>0</v>
      </c>
      <c r="P3883" t="s">
        <v>8305</v>
      </c>
      <c r="Q3883">
        <f t="shared" si="360"/>
        <v>5</v>
      </c>
      <c r="R3883">
        <f t="shared" si="361"/>
        <v>25</v>
      </c>
      <c r="S3883" t="str">
        <f t="shared" si="364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362"/>
        <v>42400.668750000004</v>
      </c>
      <c r="K3884">
        <v>1451950570</v>
      </c>
      <c r="L3884" s="9">
        <f t="shared" si="363"/>
        <v>42373.691782407412</v>
      </c>
      <c r="M3884" t="b">
        <v>0</v>
      </c>
      <c r="N3884">
        <v>0</v>
      </c>
      <c r="O3884" t="b">
        <v>0</v>
      </c>
      <c r="P3884" t="s">
        <v>8305</v>
      </c>
      <c r="Q3884">
        <f t="shared" si="360"/>
        <v>0</v>
      </c>
      <c r="R3884" t="e">
        <f t="shared" si="361"/>
        <v>#DIV/0!</v>
      </c>
      <c r="S3884" t="str">
        <f t="shared" si="364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362"/>
        <v>41884.310983796298</v>
      </c>
      <c r="K3885">
        <v>1407076069</v>
      </c>
      <c r="L3885" s="9">
        <f t="shared" si="363"/>
        <v>41854.310983796298</v>
      </c>
      <c r="M3885" t="b">
        <v>0</v>
      </c>
      <c r="N3885">
        <v>0</v>
      </c>
      <c r="O3885" t="b">
        <v>0</v>
      </c>
      <c r="P3885" t="s">
        <v>8305</v>
      </c>
      <c r="Q3885">
        <f t="shared" si="360"/>
        <v>0</v>
      </c>
      <c r="R3885" t="e">
        <f t="shared" si="361"/>
        <v>#DIV/0!</v>
      </c>
      <c r="S3885" t="str">
        <f t="shared" si="364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362"/>
        <v>42090.458240740743</v>
      </c>
      <c r="K3886">
        <v>1425322792</v>
      </c>
      <c r="L3886" s="9">
        <f t="shared" si="363"/>
        <v>42065.499907407408</v>
      </c>
      <c r="M3886" t="b">
        <v>0</v>
      </c>
      <c r="N3886">
        <v>0</v>
      </c>
      <c r="O3886" t="b">
        <v>0</v>
      </c>
      <c r="P3886" t="s">
        <v>8305</v>
      </c>
      <c r="Q3886">
        <f t="shared" si="360"/>
        <v>0</v>
      </c>
      <c r="R3886" t="e">
        <f t="shared" si="361"/>
        <v>#DIV/0!</v>
      </c>
      <c r="S3886" t="str">
        <f t="shared" si="364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362"/>
        <v>42499.659618055557</v>
      </c>
      <c r="K3887">
        <v>1460242191</v>
      </c>
      <c r="L3887" s="9">
        <f t="shared" si="363"/>
        <v>42469.659618055557</v>
      </c>
      <c r="M3887" t="b">
        <v>0</v>
      </c>
      <c r="N3887">
        <v>0</v>
      </c>
      <c r="O3887" t="b">
        <v>0</v>
      </c>
      <c r="P3887" t="s">
        <v>8305</v>
      </c>
      <c r="Q3887">
        <f t="shared" si="360"/>
        <v>0</v>
      </c>
      <c r="R3887" t="e">
        <f t="shared" si="361"/>
        <v>#DIV/0!</v>
      </c>
      <c r="S3887" t="str">
        <f t="shared" si="364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362"/>
        <v>41983.936365740745</v>
      </c>
      <c r="K3888">
        <v>1415683702</v>
      </c>
      <c r="L3888" s="9">
        <f t="shared" si="363"/>
        <v>41953.936365740745</v>
      </c>
      <c r="M3888" t="b">
        <v>0</v>
      </c>
      <c r="N3888">
        <v>0</v>
      </c>
      <c r="O3888" t="b">
        <v>0</v>
      </c>
      <c r="P3888" t="s">
        <v>8305</v>
      </c>
      <c r="Q3888">
        <f t="shared" si="360"/>
        <v>0</v>
      </c>
      <c r="R3888" t="e">
        <f t="shared" si="361"/>
        <v>#DIV/0!</v>
      </c>
      <c r="S3888" t="str">
        <f t="shared" si="364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362"/>
        <v>42125.625000000007</v>
      </c>
      <c r="K3889">
        <v>1426538129</v>
      </c>
      <c r="L3889" s="9">
        <f t="shared" si="363"/>
        <v>42079.566307870373</v>
      </c>
      <c r="M3889" t="b">
        <v>0</v>
      </c>
      <c r="N3889">
        <v>2</v>
      </c>
      <c r="O3889" t="b">
        <v>0</v>
      </c>
      <c r="P3889" t="s">
        <v>8305</v>
      </c>
      <c r="Q3889">
        <f t="shared" si="360"/>
        <v>2</v>
      </c>
      <c r="R3889">
        <f t="shared" si="361"/>
        <v>17.5</v>
      </c>
      <c r="S3889" t="str">
        <f t="shared" si="364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362"/>
        <v>42792.254143518519</v>
      </c>
      <c r="K3890">
        <v>1485522358</v>
      </c>
      <c r="L3890" s="9">
        <f t="shared" si="363"/>
        <v>42762.254143518519</v>
      </c>
      <c r="M3890" t="b">
        <v>0</v>
      </c>
      <c r="N3890">
        <v>14</v>
      </c>
      <c r="O3890" t="b">
        <v>0</v>
      </c>
      <c r="P3890" t="s">
        <v>8271</v>
      </c>
      <c r="Q3890">
        <f t="shared" si="360"/>
        <v>27</v>
      </c>
      <c r="R3890">
        <f t="shared" si="361"/>
        <v>38.71</v>
      </c>
      <c r="S3890" t="str">
        <f t="shared" si="364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362"/>
        <v>42008.68472222222</v>
      </c>
      <c r="K3891">
        <v>1417651630</v>
      </c>
      <c r="L3891" s="9">
        <f t="shared" si="363"/>
        <v>41976.713310185187</v>
      </c>
      <c r="M3891" t="b">
        <v>0</v>
      </c>
      <c r="N3891">
        <v>9</v>
      </c>
      <c r="O3891" t="b">
        <v>0</v>
      </c>
      <c r="P3891" t="s">
        <v>8271</v>
      </c>
      <c r="Q3891">
        <f t="shared" si="360"/>
        <v>1</v>
      </c>
      <c r="R3891">
        <f t="shared" si="361"/>
        <v>13.11</v>
      </c>
      <c r="S3891" t="str">
        <f t="shared" si="364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362"/>
        <v>42231.466944444452</v>
      </c>
      <c r="K3892">
        <v>1434478344</v>
      </c>
      <c r="L3892" s="9">
        <f t="shared" si="363"/>
        <v>42171.466944444452</v>
      </c>
      <c r="M3892" t="b">
        <v>0</v>
      </c>
      <c r="N3892">
        <v>8</v>
      </c>
      <c r="O3892" t="b">
        <v>0</v>
      </c>
      <c r="P3892" t="s">
        <v>8271</v>
      </c>
      <c r="Q3892">
        <f t="shared" si="360"/>
        <v>17</v>
      </c>
      <c r="R3892">
        <f t="shared" si="361"/>
        <v>315.5</v>
      </c>
      <c r="S3892" t="str">
        <f t="shared" si="364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362"/>
        <v>42085.915972222225</v>
      </c>
      <c r="K3893">
        <v>1424488244</v>
      </c>
      <c r="L3893" s="9">
        <f t="shared" si="363"/>
        <v>42055.840787037036</v>
      </c>
      <c r="M3893" t="b">
        <v>0</v>
      </c>
      <c r="N3893">
        <v>7</v>
      </c>
      <c r="O3893" t="b">
        <v>0</v>
      </c>
      <c r="P3893" t="s">
        <v>8271</v>
      </c>
      <c r="Q3893">
        <f t="shared" si="360"/>
        <v>33</v>
      </c>
      <c r="R3893">
        <f t="shared" si="361"/>
        <v>37.14</v>
      </c>
      <c r="S3893" t="str">
        <f t="shared" si="364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362"/>
        <v>41875</v>
      </c>
      <c r="K3894">
        <v>1408203557</v>
      </c>
      <c r="L3894" s="9">
        <f t="shared" si="363"/>
        <v>41867.360613425932</v>
      </c>
      <c r="M3894" t="b">
        <v>0</v>
      </c>
      <c r="N3894">
        <v>0</v>
      </c>
      <c r="O3894" t="b">
        <v>0</v>
      </c>
      <c r="P3894" t="s">
        <v>8271</v>
      </c>
      <c r="Q3894">
        <f t="shared" si="360"/>
        <v>0</v>
      </c>
      <c r="R3894" t="e">
        <f t="shared" si="361"/>
        <v>#DIV/0!</v>
      </c>
      <c r="S3894" t="str">
        <f t="shared" si="364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362"/>
        <v>41820.958333333336</v>
      </c>
      <c r="K3895">
        <v>1400600840</v>
      </c>
      <c r="L3895" s="9">
        <f t="shared" si="363"/>
        <v>41779.366203703707</v>
      </c>
      <c r="M3895" t="b">
        <v>0</v>
      </c>
      <c r="N3895">
        <v>84</v>
      </c>
      <c r="O3895" t="b">
        <v>0</v>
      </c>
      <c r="P3895" t="s">
        <v>8271</v>
      </c>
      <c r="Q3895">
        <f t="shared" si="360"/>
        <v>22</v>
      </c>
      <c r="R3895">
        <f t="shared" si="361"/>
        <v>128.27000000000001</v>
      </c>
      <c r="S3895" t="str">
        <f t="shared" si="364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362"/>
        <v>42709.915972222225</v>
      </c>
      <c r="K3896">
        <v>1478386812</v>
      </c>
      <c r="L3896" s="9">
        <f t="shared" si="363"/>
        <v>42679.666805555556</v>
      </c>
      <c r="M3896" t="b">
        <v>0</v>
      </c>
      <c r="N3896">
        <v>11</v>
      </c>
      <c r="O3896" t="b">
        <v>0</v>
      </c>
      <c r="P3896" t="s">
        <v>8271</v>
      </c>
      <c r="Q3896">
        <f t="shared" si="360"/>
        <v>3</v>
      </c>
      <c r="R3896">
        <f t="shared" si="361"/>
        <v>47.27</v>
      </c>
      <c r="S3896" t="str">
        <f t="shared" si="364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362"/>
        <v>42062.958541666674</v>
      </c>
      <c r="K3897">
        <v>1422424818</v>
      </c>
      <c r="L3897" s="9">
        <f t="shared" si="363"/>
        <v>42031.958541666674</v>
      </c>
      <c r="M3897" t="b">
        <v>0</v>
      </c>
      <c r="N3897">
        <v>1</v>
      </c>
      <c r="O3897" t="b">
        <v>0</v>
      </c>
      <c r="P3897" t="s">
        <v>8271</v>
      </c>
      <c r="Q3897">
        <f t="shared" si="360"/>
        <v>5</v>
      </c>
      <c r="R3897">
        <f t="shared" si="361"/>
        <v>50</v>
      </c>
      <c r="S3897" t="str">
        <f t="shared" si="364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362"/>
        <v>41806.90020833334</v>
      </c>
      <c r="K3898">
        <v>1401770178</v>
      </c>
      <c r="L3898" s="9">
        <f t="shared" si="363"/>
        <v>41792.90020833334</v>
      </c>
      <c r="M3898" t="b">
        <v>0</v>
      </c>
      <c r="N3898">
        <v>4</v>
      </c>
      <c r="O3898" t="b">
        <v>0</v>
      </c>
      <c r="P3898" t="s">
        <v>8271</v>
      </c>
      <c r="Q3898">
        <f t="shared" si="360"/>
        <v>11</v>
      </c>
      <c r="R3898">
        <f t="shared" si="361"/>
        <v>42.5</v>
      </c>
      <c r="S3898" t="str">
        <f t="shared" si="364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362"/>
        <v>42012.581979166665</v>
      </c>
      <c r="K3899">
        <v>1418158683</v>
      </c>
      <c r="L3899" s="9">
        <f t="shared" si="363"/>
        <v>41982.581979166665</v>
      </c>
      <c r="M3899" t="b">
        <v>0</v>
      </c>
      <c r="N3899">
        <v>10</v>
      </c>
      <c r="O3899" t="b">
        <v>0</v>
      </c>
      <c r="P3899" t="s">
        <v>8271</v>
      </c>
      <c r="Q3899">
        <f t="shared" si="360"/>
        <v>18</v>
      </c>
      <c r="R3899">
        <f t="shared" si="361"/>
        <v>44</v>
      </c>
      <c r="S3899" t="str">
        <f t="shared" si="364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362"/>
        <v>42233.375000000007</v>
      </c>
      <c r="K3900">
        <v>1436355270</v>
      </c>
      <c r="L3900" s="9">
        <f t="shared" si="363"/>
        <v>42193.190625000003</v>
      </c>
      <c r="M3900" t="b">
        <v>0</v>
      </c>
      <c r="N3900">
        <v>16</v>
      </c>
      <c r="O3900" t="b">
        <v>0</v>
      </c>
      <c r="P3900" t="s">
        <v>8271</v>
      </c>
      <c r="Q3900">
        <f t="shared" si="360"/>
        <v>33</v>
      </c>
      <c r="R3900">
        <f t="shared" si="361"/>
        <v>50.88</v>
      </c>
      <c r="S3900" t="str">
        <f t="shared" si="364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362"/>
        <v>41863.483344907407</v>
      </c>
      <c r="K3901">
        <v>1406140561</v>
      </c>
      <c r="L3901" s="9">
        <f t="shared" si="363"/>
        <v>41843.483344907407</v>
      </c>
      <c r="M3901" t="b">
        <v>0</v>
      </c>
      <c r="N3901">
        <v>2</v>
      </c>
      <c r="O3901" t="b">
        <v>0</v>
      </c>
      <c r="P3901" t="s">
        <v>8271</v>
      </c>
      <c r="Q3901">
        <f t="shared" si="360"/>
        <v>1</v>
      </c>
      <c r="R3901">
        <f t="shared" si="361"/>
        <v>62.5</v>
      </c>
      <c r="S3901" t="str">
        <f t="shared" si="364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362"/>
        <v>42165.800821759265</v>
      </c>
      <c r="K3902">
        <v>1431396791</v>
      </c>
      <c r="L3902" s="9">
        <f t="shared" si="363"/>
        <v>42135.800821759265</v>
      </c>
      <c r="M3902" t="b">
        <v>0</v>
      </c>
      <c r="N3902">
        <v>5</v>
      </c>
      <c r="O3902" t="b">
        <v>0</v>
      </c>
      <c r="P3902" t="s">
        <v>8271</v>
      </c>
      <c r="Q3902">
        <f t="shared" si="360"/>
        <v>5</v>
      </c>
      <c r="R3902">
        <f t="shared" si="361"/>
        <v>27</v>
      </c>
      <c r="S3902" t="str">
        <f t="shared" si="364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362"/>
        <v>42357.534710648157</v>
      </c>
      <c r="K3903">
        <v>1447098599</v>
      </c>
      <c r="L3903" s="9">
        <f t="shared" si="363"/>
        <v>42317.534710648157</v>
      </c>
      <c r="M3903" t="b">
        <v>0</v>
      </c>
      <c r="N3903">
        <v>1</v>
      </c>
      <c r="O3903" t="b">
        <v>0</v>
      </c>
      <c r="P3903" t="s">
        <v>8271</v>
      </c>
      <c r="Q3903">
        <f t="shared" si="360"/>
        <v>1</v>
      </c>
      <c r="R3903">
        <f t="shared" si="361"/>
        <v>25</v>
      </c>
      <c r="S3903" t="str">
        <f t="shared" si="364"/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362"/>
        <v>42688.218078703707</v>
      </c>
      <c r="K3904">
        <v>1476962042</v>
      </c>
      <c r="L3904" s="9">
        <f t="shared" si="363"/>
        <v>42663.176412037043</v>
      </c>
      <c r="M3904" t="b">
        <v>0</v>
      </c>
      <c r="N3904">
        <v>31</v>
      </c>
      <c r="O3904" t="b">
        <v>0</v>
      </c>
      <c r="P3904" t="s">
        <v>8271</v>
      </c>
      <c r="Q3904">
        <f t="shared" si="360"/>
        <v>49</v>
      </c>
      <c r="R3904">
        <f t="shared" si="361"/>
        <v>47.26</v>
      </c>
      <c r="S3904" t="str">
        <f t="shared" si="364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362"/>
        <v>42230.526388888895</v>
      </c>
      <c r="K3905">
        <v>1435709765</v>
      </c>
      <c r="L3905" s="9">
        <f t="shared" si="363"/>
        <v>42185.719502314816</v>
      </c>
      <c r="M3905" t="b">
        <v>0</v>
      </c>
      <c r="N3905">
        <v>0</v>
      </c>
      <c r="O3905" t="b">
        <v>0</v>
      </c>
      <c r="P3905" t="s">
        <v>8271</v>
      </c>
      <c r="Q3905">
        <f t="shared" si="360"/>
        <v>0</v>
      </c>
      <c r="R3905" t="e">
        <f t="shared" si="361"/>
        <v>#DIV/0!</v>
      </c>
      <c r="S3905" t="str">
        <f t="shared" si="364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362"/>
        <v>42108.919444444451</v>
      </c>
      <c r="K3906">
        <v>1427866200</v>
      </c>
      <c r="L3906" s="9">
        <f t="shared" si="363"/>
        <v>42094.937500000007</v>
      </c>
      <c r="M3906" t="b">
        <v>0</v>
      </c>
      <c r="N3906">
        <v>2</v>
      </c>
      <c r="O3906" t="b">
        <v>0</v>
      </c>
      <c r="P3906" t="s">
        <v>8271</v>
      </c>
      <c r="Q3906">
        <f t="shared" ref="Q3906:Q3969" si="366">ROUND((E3906/D3906*100),0)</f>
        <v>0</v>
      </c>
      <c r="R3906">
        <f t="shared" ref="R3906:R3969" si="367">ROUND(E3906/N3906,2)</f>
        <v>1.5</v>
      </c>
      <c r="S3906" t="str">
        <f t="shared" si="364"/>
        <v>theater</v>
      </c>
      <c r="T3906" t="str">
        <f t="shared" si="365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368">(((I3907/60)/60)/24)+DATE(1970,1,1)+(-7/24)</f>
        <v>42166.666666666664</v>
      </c>
      <c r="K3907">
        <v>1430405903</v>
      </c>
      <c r="L3907" s="9">
        <f t="shared" ref="L3907:L3970" si="369">(((K3907/60)/60)/24)+DATE(1970,1,1)+(-7/24)</f>
        <v>42124.33221064815</v>
      </c>
      <c r="M3907" t="b">
        <v>0</v>
      </c>
      <c r="N3907">
        <v>7</v>
      </c>
      <c r="O3907" t="b">
        <v>0</v>
      </c>
      <c r="P3907" t="s">
        <v>8271</v>
      </c>
      <c r="Q3907">
        <f t="shared" si="366"/>
        <v>12</v>
      </c>
      <c r="R3907">
        <f t="shared" si="367"/>
        <v>24.71</v>
      </c>
      <c r="S3907" t="str">
        <f t="shared" ref="S3907:S3970" si="370">LEFT(P3907,SEARCH("/",P3907,1)-1)</f>
        <v>theater</v>
      </c>
      <c r="T3907" t="str">
        <f t="shared" ref="T3907:T3970" si="371">RIGHT(P3907,LEN(P3907)-SEARCH("/",P3907,1))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368"/>
        <v>42181.267361111117</v>
      </c>
      <c r="K3908">
        <v>1432072893</v>
      </c>
      <c r="L3908" s="9">
        <f t="shared" si="369"/>
        <v>42143.626076388893</v>
      </c>
      <c r="M3908" t="b">
        <v>0</v>
      </c>
      <c r="N3908">
        <v>16</v>
      </c>
      <c r="O3908" t="b">
        <v>0</v>
      </c>
      <c r="P3908" t="s">
        <v>8271</v>
      </c>
      <c r="Q3908">
        <f t="shared" si="366"/>
        <v>67</v>
      </c>
      <c r="R3908">
        <f t="shared" si="367"/>
        <v>63.13</v>
      </c>
      <c r="S3908" t="str">
        <f t="shared" si="370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368"/>
        <v>41938.547222222223</v>
      </c>
      <c r="K3909">
        <v>1411587606</v>
      </c>
      <c r="L3909" s="9">
        <f t="shared" si="369"/>
        <v>41906.527847222227</v>
      </c>
      <c r="M3909" t="b">
        <v>0</v>
      </c>
      <c r="N3909">
        <v>4</v>
      </c>
      <c r="O3909" t="b">
        <v>0</v>
      </c>
      <c r="P3909" t="s">
        <v>8271</v>
      </c>
      <c r="Q3909">
        <f t="shared" si="366"/>
        <v>15</v>
      </c>
      <c r="R3909">
        <f t="shared" si="367"/>
        <v>38.25</v>
      </c>
      <c r="S3909" t="str">
        <f t="shared" si="370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368"/>
        <v>41848.843703703707</v>
      </c>
      <c r="K3910">
        <v>1405307696</v>
      </c>
      <c r="L3910" s="9">
        <f t="shared" si="369"/>
        <v>41833.843703703707</v>
      </c>
      <c r="M3910" t="b">
        <v>0</v>
      </c>
      <c r="N3910">
        <v>4</v>
      </c>
      <c r="O3910" t="b">
        <v>0</v>
      </c>
      <c r="P3910" t="s">
        <v>8271</v>
      </c>
      <c r="Q3910">
        <f t="shared" si="366"/>
        <v>9</v>
      </c>
      <c r="R3910">
        <f t="shared" si="367"/>
        <v>16.25</v>
      </c>
      <c r="S3910" t="str">
        <f t="shared" si="370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368"/>
        <v>41893.067615740743</v>
      </c>
      <c r="K3911">
        <v>1407832642</v>
      </c>
      <c r="L3911" s="9">
        <f t="shared" si="369"/>
        <v>41863.067615740743</v>
      </c>
      <c r="M3911" t="b">
        <v>0</v>
      </c>
      <c r="N3911">
        <v>4</v>
      </c>
      <c r="O3911" t="b">
        <v>0</v>
      </c>
      <c r="P3911" t="s">
        <v>8271</v>
      </c>
      <c r="Q3911">
        <f t="shared" si="366"/>
        <v>0</v>
      </c>
      <c r="R3911">
        <f t="shared" si="367"/>
        <v>33.75</v>
      </c>
      <c r="S3911" t="str">
        <f t="shared" si="370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368"/>
        <v>42254.465243055558</v>
      </c>
      <c r="K3912">
        <v>1439057397</v>
      </c>
      <c r="L3912" s="9">
        <f t="shared" si="369"/>
        <v>42224.465243055558</v>
      </c>
      <c r="M3912" t="b">
        <v>0</v>
      </c>
      <c r="N3912">
        <v>3</v>
      </c>
      <c r="O3912" t="b">
        <v>0</v>
      </c>
      <c r="P3912" t="s">
        <v>8271</v>
      </c>
      <c r="Q3912">
        <f t="shared" si="366"/>
        <v>3</v>
      </c>
      <c r="R3912">
        <f t="shared" si="367"/>
        <v>61.67</v>
      </c>
      <c r="S3912" t="str">
        <f t="shared" si="370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368"/>
        <v>41969.5622337963</v>
      </c>
      <c r="K3913">
        <v>1414438177</v>
      </c>
      <c r="L3913" s="9">
        <f t="shared" si="369"/>
        <v>41939.520567129635</v>
      </c>
      <c r="M3913" t="b">
        <v>0</v>
      </c>
      <c r="N3913">
        <v>36</v>
      </c>
      <c r="O3913" t="b">
        <v>0</v>
      </c>
      <c r="P3913" t="s">
        <v>8271</v>
      </c>
      <c r="Q3913">
        <f t="shared" si="366"/>
        <v>37</v>
      </c>
      <c r="R3913">
        <f t="shared" si="367"/>
        <v>83.14</v>
      </c>
      <c r="S3913" t="str">
        <f t="shared" si="370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368"/>
        <v>42118.899305555555</v>
      </c>
      <c r="K3914">
        <v>1424759330</v>
      </c>
      <c r="L3914" s="9">
        <f t="shared" si="369"/>
        <v>42058.978356481479</v>
      </c>
      <c r="M3914" t="b">
        <v>0</v>
      </c>
      <c r="N3914">
        <v>1</v>
      </c>
      <c r="O3914" t="b">
        <v>0</v>
      </c>
      <c r="P3914" t="s">
        <v>8271</v>
      </c>
      <c r="Q3914">
        <f t="shared" si="366"/>
        <v>0</v>
      </c>
      <c r="R3914">
        <f t="shared" si="367"/>
        <v>1</v>
      </c>
      <c r="S3914" t="str">
        <f t="shared" si="370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368"/>
        <v>42337.961215277777</v>
      </c>
      <c r="K3915">
        <v>1446267849</v>
      </c>
      <c r="L3915" s="9">
        <f t="shared" si="369"/>
        <v>42307.919548611113</v>
      </c>
      <c r="M3915" t="b">
        <v>0</v>
      </c>
      <c r="N3915">
        <v>7</v>
      </c>
      <c r="O3915" t="b">
        <v>0</v>
      </c>
      <c r="P3915" t="s">
        <v>8271</v>
      </c>
      <c r="Q3915">
        <f t="shared" si="366"/>
        <v>10</v>
      </c>
      <c r="R3915">
        <f t="shared" si="367"/>
        <v>142.86000000000001</v>
      </c>
      <c r="S3915" t="str">
        <f t="shared" si="370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368"/>
        <v>42134.665972222225</v>
      </c>
      <c r="K3916">
        <v>1429558756</v>
      </c>
      <c r="L3916" s="9">
        <f t="shared" si="369"/>
        <v>42114.527268518519</v>
      </c>
      <c r="M3916" t="b">
        <v>0</v>
      </c>
      <c r="N3916">
        <v>27</v>
      </c>
      <c r="O3916" t="b">
        <v>0</v>
      </c>
      <c r="P3916" t="s">
        <v>8271</v>
      </c>
      <c r="Q3916">
        <f t="shared" si="366"/>
        <v>36</v>
      </c>
      <c r="R3916">
        <f t="shared" si="367"/>
        <v>33.67</v>
      </c>
      <c r="S3916" t="str">
        <f t="shared" si="370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368"/>
        <v>42522.693391203706</v>
      </c>
      <c r="K3917">
        <v>1462232309</v>
      </c>
      <c r="L3917" s="9">
        <f t="shared" si="369"/>
        <v>42492.693391203706</v>
      </c>
      <c r="M3917" t="b">
        <v>0</v>
      </c>
      <c r="N3917">
        <v>1</v>
      </c>
      <c r="O3917" t="b">
        <v>0</v>
      </c>
      <c r="P3917" t="s">
        <v>8271</v>
      </c>
      <c r="Q3917">
        <f t="shared" si="366"/>
        <v>0</v>
      </c>
      <c r="R3917">
        <f t="shared" si="367"/>
        <v>5</v>
      </c>
      <c r="S3917" t="str">
        <f t="shared" si="370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368"/>
        <v>42524.18</v>
      </c>
      <c r="K3918">
        <v>1462360752</v>
      </c>
      <c r="L3918" s="9">
        <f t="shared" si="369"/>
        <v>42494.18</v>
      </c>
      <c r="M3918" t="b">
        <v>0</v>
      </c>
      <c r="N3918">
        <v>0</v>
      </c>
      <c r="O3918" t="b">
        <v>0</v>
      </c>
      <c r="P3918" t="s">
        <v>8271</v>
      </c>
      <c r="Q3918">
        <f t="shared" si="366"/>
        <v>0</v>
      </c>
      <c r="R3918" t="e">
        <f t="shared" si="367"/>
        <v>#DIV/0!</v>
      </c>
      <c r="S3918" t="str">
        <f t="shared" si="370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368"/>
        <v>41893.235659722224</v>
      </c>
      <c r="K3919">
        <v>1407847161</v>
      </c>
      <c r="L3919" s="9">
        <f t="shared" si="369"/>
        <v>41863.235659722224</v>
      </c>
      <c r="M3919" t="b">
        <v>0</v>
      </c>
      <c r="N3919">
        <v>1</v>
      </c>
      <c r="O3919" t="b">
        <v>0</v>
      </c>
      <c r="P3919" t="s">
        <v>8271</v>
      </c>
      <c r="Q3919">
        <f t="shared" si="366"/>
        <v>0</v>
      </c>
      <c r="R3919">
        <f t="shared" si="367"/>
        <v>10</v>
      </c>
      <c r="S3919" t="str">
        <f t="shared" si="370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368"/>
        <v>41855.375</v>
      </c>
      <c r="K3920">
        <v>1406131023</v>
      </c>
      <c r="L3920" s="9">
        <f t="shared" si="369"/>
        <v>41843.37295138889</v>
      </c>
      <c r="M3920" t="b">
        <v>0</v>
      </c>
      <c r="N3920">
        <v>3</v>
      </c>
      <c r="O3920" t="b">
        <v>0</v>
      </c>
      <c r="P3920" t="s">
        <v>8271</v>
      </c>
      <c r="Q3920">
        <f t="shared" si="366"/>
        <v>0</v>
      </c>
      <c r="R3920">
        <f t="shared" si="367"/>
        <v>40</v>
      </c>
      <c r="S3920" t="str">
        <f t="shared" si="370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368"/>
        <v>42386.708333333336</v>
      </c>
      <c r="K3921">
        <v>1450628773</v>
      </c>
      <c r="L3921" s="9">
        <f t="shared" si="369"/>
        <v>42358.393206018525</v>
      </c>
      <c r="M3921" t="b">
        <v>0</v>
      </c>
      <c r="N3921">
        <v>3</v>
      </c>
      <c r="O3921" t="b">
        <v>0</v>
      </c>
      <c r="P3921" t="s">
        <v>8271</v>
      </c>
      <c r="Q3921">
        <f t="shared" si="366"/>
        <v>2</v>
      </c>
      <c r="R3921">
        <f t="shared" si="367"/>
        <v>30</v>
      </c>
      <c r="S3921" t="str">
        <f t="shared" si="370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368"/>
        <v>42687.137268518527</v>
      </c>
      <c r="K3922">
        <v>1476436660</v>
      </c>
      <c r="L3922" s="9">
        <f t="shared" si="369"/>
        <v>42657.095601851855</v>
      </c>
      <c r="M3922" t="b">
        <v>0</v>
      </c>
      <c r="N3922">
        <v>3</v>
      </c>
      <c r="O3922" t="b">
        <v>0</v>
      </c>
      <c r="P3922" t="s">
        <v>8271</v>
      </c>
      <c r="Q3922">
        <f t="shared" si="366"/>
        <v>5</v>
      </c>
      <c r="R3922">
        <f t="shared" si="367"/>
        <v>45</v>
      </c>
      <c r="S3922" t="str">
        <f t="shared" si="370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368"/>
        <v>41938.458333333336</v>
      </c>
      <c r="K3923">
        <v>1413291655</v>
      </c>
      <c r="L3923" s="9">
        <f t="shared" si="369"/>
        <v>41926.250636574077</v>
      </c>
      <c r="M3923" t="b">
        <v>0</v>
      </c>
      <c r="N3923">
        <v>0</v>
      </c>
      <c r="O3923" t="b">
        <v>0</v>
      </c>
      <c r="P3923" t="s">
        <v>8271</v>
      </c>
      <c r="Q3923">
        <f t="shared" si="366"/>
        <v>0</v>
      </c>
      <c r="R3923" t="e">
        <f t="shared" si="367"/>
        <v>#DIV/0!</v>
      </c>
      <c r="S3923" t="str">
        <f t="shared" si="370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368"/>
        <v>42065.666666666664</v>
      </c>
      <c r="K3924">
        <v>1421432810</v>
      </c>
      <c r="L3924" s="9">
        <f t="shared" si="369"/>
        <v>42020.4769675926</v>
      </c>
      <c r="M3924" t="b">
        <v>0</v>
      </c>
      <c r="N3924">
        <v>6</v>
      </c>
      <c r="O3924" t="b">
        <v>0</v>
      </c>
      <c r="P3924" t="s">
        <v>8271</v>
      </c>
      <c r="Q3924">
        <f t="shared" si="366"/>
        <v>8</v>
      </c>
      <c r="R3924">
        <f t="shared" si="367"/>
        <v>10.17</v>
      </c>
      <c r="S3924" t="str">
        <f t="shared" si="370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368"/>
        <v>42103.688321759262</v>
      </c>
      <c r="K3925">
        <v>1426203071</v>
      </c>
      <c r="L3925" s="9">
        <f t="shared" si="369"/>
        <v>42075.688321759262</v>
      </c>
      <c r="M3925" t="b">
        <v>0</v>
      </c>
      <c r="N3925">
        <v>17</v>
      </c>
      <c r="O3925" t="b">
        <v>0</v>
      </c>
      <c r="P3925" t="s">
        <v>8271</v>
      </c>
      <c r="Q3925">
        <f t="shared" si="366"/>
        <v>12</v>
      </c>
      <c r="R3925">
        <f t="shared" si="367"/>
        <v>81.41</v>
      </c>
      <c r="S3925" t="str">
        <f t="shared" si="370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368"/>
        <v>41816.668078703704</v>
      </c>
      <c r="K3926">
        <v>1401231722</v>
      </c>
      <c r="L3926" s="9">
        <f t="shared" si="369"/>
        <v>41786.668078703704</v>
      </c>
      <c r="M3926" t="b">
        <v>0</v>
      </c>
      <c r="N3926">
        <v>40</v>
      </c>
      <c r="O3926" t="b">
        <v>0</v>
      </c>
      <c r="P3926" t="s">
        <v>8271</v>
      </c>
      <c r="Q3926">
        <f t="shared" si="366"/>
        <v>15</v>
      </c>
      <c r="R3926">
        <f t="shared" si="367"/>
        <v>57.25</v>
      </c>
      <c r="S3926" t="str">
        <f t="shared" si="370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368"/>
        <v>41850.579155092593</v>
      </c>
      <c r="K3927">
        <v>1404161639</v>
      </c>
      <c r="L3927" s="9">
        <f t="shared" si="369"/>
        <v>41820.579155092593</v>
      </c>
      <c r="M3927" t="b">
        <v>0</v>
      </c>
      <c r="N3927">
        <v>3</v>
      </c>
      <c r="O3927" t="b">
        <v>0</v>
      </c>
      <c r="P3927" t="s">
        <v>8271</v>
      </c>
      <c r="Q3927">
        <f t="shared" si="366"/>
        <v>10</v>
      </c>
      <c r="R3927">
        <f t="shared" si="367"/>
        <v>5</v>
      </c>
      <c r="S3927" t="str">
        <f t="shared" si="370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368"/>
        <v>41999.793379629635</v>
      </c>
      <c r="K3928">
        <v>1417053748</v>
      </c>
      <c r="L3928" s="9">
        <f t="shared" si="369"/>
        <v>41969.793379629635</v>
      </c>
      <c r="M3928" t="b">
        <v>0</v>
      </c>
      <c r="N3928">
        <v>1</v>
      </c>
      <c r="O3928" t="b">
        <v>0</v>
      </c>
      <c r="P3928" t="s">
        <v>8271</v>
      </c>
      <c r="Q3928">
        <f t="shared" si="366"/>
        <v>0</v>
      </c>
      <c r="R3928">
        <f t="shared" si="367"/>
        <v>15</v>
      </c>
      <c r="S3928" t="str">
        <f t="shared" si="370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368"/>
        <v>41859.975740740745</v>
      </c>
      <c r="K3929">
        <v>1404973504</v>
      </c>
      <c r="L3929" s="9">
        <f t="shared" si="369"/>
        <v>41829.975740740745</v>
      </c>
      <c r="M3929" t="b">
        <v>0</v>
      </c>
      <c r="N3929">
        <v>2</v>
      </c>
      <c r="O3929" t="b">
        <v>0</v>
      </c>
      <c r="P3929" t="s">
        <v>8271</v>
      </c>
      <c r="Q3929">
        <f t="shared" si="366"/>
        <v>1</v>
      </c>
      <c r="R3929">
        <f t="shared" si="367"/>
        <v>12.5</v>
      </c>
      <c r="S3929" t="str">
        <f t="shared" si="370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368"/>
        <v>42292.915972222225</v>
      </c>
      <c r="K3930">
        <v>1442593427</v>
      </c>
      <c r="L3930" s="9">
        <f t="shared" si="369"/>
        <v>42265.391516203708</v>
      </c>
      <c r="M3930" t="b">
        <v>0</v>
      </c>
      <c r="N3930">
        <v>7</v>
      </c>
      <c r="O3930" t="b">
        <v>0</v>
      </c>
      <c r="P3930" t="s">
        <v>8271</v>
      </c>
      <c r="Q3930">
        <f t="shared" si="366"/>
        <v>13</v>
      </c>
      <c r="R3930">
        <f t="shared" si="367"/>
        <v>93</v>
      </c>
      <c r="S3930" t="str">
        <f t="shared" si="370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368"/>
        <v>42631.535474537035</v>
      </c>
      <c r="K3931">
        <v>1471636265</v>
      </c>
      <c r="L3931" s="9">
        <f t="shared" si="369"/>
        <v>42601.535474537035</v>
      </c>
      <c r="M3931" t="b">
        <v>0</v>
      </c>
      <c r="N3931">
        <v>14</v>
      </c>
      <c r="O3931" t="b">
        <v>0</v>
      </c>
      <c r="P3931" t="s">
        <v>8271</v>
      </c>
      <c r="Q3931">
        <f t="shared" si="366"/>
        <v>2</v>
      </c>
      <c r="R3931">
        <f t="shared" si="367"/>
        <v>32.36</v>
      </c>
      <c r="S3931" t="str">
        <f t="shared" si="370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368"/>
        <v>42460.958333333336</v>
      </c>
      <c r="K3932">
        <v>1457078868</v>
      </c>
      <c r="L3932" s="9">
        <f t="shared" si="369"/>
        <v>42433.047083333331</v>
      </c>
      <c r="M3932" t="b">
        <v>0</v>
      </c>
      <c r="N3932">
        <v>0</v>
      </c>
      <c r="O3932" t="b">
        <v>0</v>
      </c>
      <c r="P3932" t="s">
        <v>8271</v>
      </c>
      <c r="Q3932">
        <f t="shared" si="366"/>
        <v>0</v>
      </c>
      <c r="R3932" t="e">
        <f t="shared" si="367"/>
        <v>#DIV/0!</v>
      </c>
      <c r="S3932" t="str">
        <f t="shared" si="370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368"/>
        <v>42252.860034722224</v>
      </c>
      <c r="K3933">
        <v>1439350707</v>
      </c>
      <c r="L3933" s="9">
        <f t="shared" si="369"/>
        <v>42227.860034722224</v>
      </c>
      <c r="M3933" t="b">
        <v>0</v>
      </c>
      <c r="N3933">
        <v>0</v>
      </c>
      <c r="O3933" t="b">
        <v>0</v>
      </c>
      <c r="P3933" t="s">
        <v>8271</v>
      </c>
      <c r="Q3933">
        <f t="shared" si="366"/>
        <v>0</v>
      </c>
      <c r="R3933" t="e">
        <f t="shared" si="367"/>
        <v>#DIV/0!</v>
      </c>
      <c r="S3933" t="str">
        <f t="shared" si="370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368"/>
        <v>42444.835231481484</v>
      </c>
      <c r="K3934">
        <v>1455508964</v>
      </c>
      <c r="L3934" s="9">
        <f t="shared" si="369"/>
        <v>42414.876898148148</v>
      </c>
      <c r="M3934" t="b">
        <v>0</v>
      </c>
      <c r="N3934">
        <v>1</v>
      </c>
      <c r="O3934" t="b">
        <v>0</v>
      </c>
      <c r="P3934" t="s">
        <v>8271</v>
      </c>
      <c r="Q3934">
        <f t="shared" si="366"/>
        <v>0</v>
      </c>
      <c r="R3934">
        <f t="shared" si="367"/>
        <v>1</v>
      </c>
      <c r="S3934" t="str">
        <f t="shared" si="370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368"/>
        <v>42567.738194444442</v>
      </c>
      <c r="K3935">
        <v>1466205262</v>
      </c>
      <c r="L3935" s="9">
        <f t="shared" si="369"/>
        <v>42538.67664351852</v>
      </c>
      <c r="M3935" t="b">
        <v>0</v>
      </c>
      <c r="N3935">
        <v>12</v>
      </c>
      <c r="O3935" t="b">
        <v>0</v>
      </c>
      <c r="P3935" t="s">
        <v>8271</v>
      </c>
      <c r="Q3935">
        <f t="shared" si="366"/>
        <v>16</v>
      </c>
      <c r="R3935">
        <f t="shared" si="367"/>
        <v>91.83</v>
      </c>
      <c r="S3935" t="str">
        <f t="shared" si="370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368"/>
        <v>42278.250000000007</v>
      </c>
      <c r="K3936">
        <v>1439827639</v>
      </c>
      <c r="L3936" s="9">
        <f t="shared" si="369"/>
        <v>42233.38008101852</v>
      </c>
      <c r="M3936" t="b">
        <v>0</v>
      </c>
      <c r="N3936">
        <v>12</v>
      </c>
      <c r="O3936" t="b">
        <v>0</v>
      </c>
      <c r="P3936" t="s">
        <v>8271</v>
      </c>
      <c r="Q3936">
        <f t="shared" si="366"/>
        <v>11</v>
      </c>
      <c r="R3936">
        <f t="shared" si="367"/>
        <v>45.83</v>
      </c>
      <c r="S3936" t="str">
        <f t="shared" si="370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368"/>
        <v>42281.365115740737</v>
      </c>
      <c r="K3937">
        <v>1438789546</v>
      </c>
      <c r="L3937" s="9">
        <f t="shared" si="369"/>
        <v>42221.365115740737</v>
      </c>
      <c r="M3937" t="b">
        <v>0</v>
      </c>
      <c r="N3937">
        <v>23</v>
      </c>
      <c r="O3937" t="b">
        <v>0</v>
      </c>
      <c r="P3937" t="s">
        <v>8271</v>
      </c>
      <c r="Q3937">
        <f t="shared" si="366"/>
        <v>44</v>
      </c>
      <c r="R3937">
        <f t="shared" si="367"/>
        <v>57.17</v>
      </c>
      <c r="S3937" t="str">
        <f t="shared" si="370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368"/>
        <v>42705.012962962966</v>
      </c>
      <c r="K3938">
        <v>1477981120</v>
      </c>
      <c r="L3938" s="9">
        <f t="shared" si="369"/>
        <v>42674.971296296302</v>
      </c>
      <c r="M3938" t="b">
        <v>0</v>
      </c>
      <c r="N3938">
        <v>0</v>
      </c>
      <c r="O3938" t="b">
        <v>0</v>
      </c>
      <c r="P3938" t="s">
        <v>8271</v>
      </c>
      <c r="Q3938">
        <f t="shared" si="366"/>
        <v>0</v>
      </c>
      <c r="R3938" t="e">
        <f t="shared" si="367"/>
        <v>#DIV/0!</v>
      </c>
      <c r="S3938" t="str">
        <f t="shared" si="370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368"/>
        <v>42562.339814814819</v>
      </c>
      <c r="K3939">
        <v>1465830560</v>
      </c>
      <c r="L3939" s="9">
        <f t="shared" si="369"/>
        <v>42534.339814814819</v>
      </c>
      <c r="M3939" t="b">
        <v>0</v>
      </c>
      <c r="N3939">
        <v>10</v>
      </c>
      <c r="O3939" t="b">
        <v>0</v>
      </c>
      <c r="P3939" t="s">
        <v>8271</v>
      </c>
      <c r="Q3939">
        <f t="shared" si="366"/>
        <v>86</v>
      </c>
      <c r="R3939">
        <f t="shared" si="367"/>
        <v>248.5</v>
      </c>
      <c r="S3939" t="str">
        <f t="shared" si="370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368"/>
        <v>42182.614050925935</v>
      </c>
      <c r="K3940">
        <v>1432763054</v>
      </c>
      <c r="L3940" s="9">
        <f t="shared" si="369"/>
        <v>42151.614050925935</v>
      </c>
      <c r="M3940" t="b">
        <v>0</v>
      </c>
      <c r="N3940">
        <v>5</v>
      </c>
      <c r="O3940" t="b">
        <v>0</v>
      </c>
      <c r="P3940" t="s">
        <v>8271</v>
      </c>
      <c r="Q3940">
        <f t="shared" si="366"/>
        <v>12</v>
      </c>
      <c r="R3940">
        <f t="shared" si="367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368"/>
        <v>41918.895833333336</v>
      </c>
      <c r="K3941">
        <v>1412328979</v>
      </c>
      <c r="L3941" s="9">
        <f t="shared" si="369"/>
        <v>41915.108553240745</v>
      </c>
      <c r="M3941" t="b">
        <v>0</v>
      </c>
      <c r="N3941">
        <v>1</v>
      </c>
      <c r="O3941" t="b">
        <v>0</v>
      </c>
      <c r="P3941" t="s">
        <v>8271</v>
      </c>
      <c r="Q3941">
        <f t="shared" si="366"/>
        <v>0</v>
      </c>
      <c r="R3941">
        <f t="shared" si="367"/>
        <v>5</v>
      </c>
      <c r="S3941" t="str">
        <f t="shared" si="370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368"/>
        <v>42006.200821759259</v>
      </c>
      <c r="K3942">
        <v>1416311351</v>
      </c>
      <c r="L3942" s="9">
        <f t="shared" si="369"/>
        <v>41961.200821759259</v>
      </c>
      <c r="M3942" t="b">
        <v>0</v>
      </c>
      <c r="N3942">
        <v>2</v>
      </c>
      <c r="O3942" t="b">
        <v>0</v>
      </c>
      <c r="P3942" t="s">
        <v>8271</v>
      </c>
      <c r="Q3942">
        <f t="shared" si="366"/>
        <v>0</v>
      </c>
      <c r="R3942">
        <f t="shared" si="367"/>
        <v>5.5</v>
      </c>
      <c r="S3942" t="str">
        <f t="shared" si="370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368"/>
        <v>41967.750000000007</v>
      </c>
      <c r="K3943">
        <v>1414505137</v>
      </c>
      <c r="L3943" s="9">
        <f t="shared" si="369"/>
        <v>41940.295567129629</v>
      </c>
      <c r="M3943" t="b">
        <v>0</v>
      </c>
      <c r="N3943">
        <v>2</v>
      </c>
      <c r="O3943" t="b">
        <v>0</v>
      </c>
      <c r="P3943" t="s">
        <v>8271</v>
      </c>
      <c r="Q3943">
        <f t="shared" si="366"/>
        <v>1</v>
      </c>
      <c r="R3943">
        <f t="shared" si="367"/>
        <v>25</v>
      </c>
      <c r="S3943" t="str">
        <f t="shared" si="370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368"/>
        <v>42171.612430555557</v>
      </c>
      <c r="K3944">
        <v>1429306914</v>
      </c>
      <c r="L3944" s="9">
        <f t="shared" si="369"/>
        <v>42111.612430555557</v>
      </c>
      <c r="M3944" t="b">
        <v>0</v>
      </c>
      <c r="N3944">
        <v>0</v>
      </c>
      <c r="O3944" t="b">
        <v>0</v>
      </c>
      <c r="P3944" t="s">
        <v>8271</v>
      </c>
      <c r="Q3944">
        <f t="shared" si="366"/>
        <v>0</v>
      </c>
      <c r="R3944" t="e">
        <f t="shared" si="367"/>
        <v>#DIV/0!</v>
      </c>
      <c r="S3944" t="str">
        <f t="shared" si="370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368"/>
        <v>42310.409722222226</v>
      </c>
      <c r="K3945">
        <v>1443811268</v>
      </c>
      <c r="L3945" s="9">
        <f t="shared" si="369"/>
        <v>42279.486898148149</v>
      </c>
      <c r="M3945" t="b">
        <v>0</v>
      </c>
      <c r="N3945">
        <v>13</v>
      </c>
      <c r="O3945" t="b">
        <v>0</v>
      </c>
      <c r="P3945" t="s">
        <v>8271</v>
      </c>
      <c r="Q3945">
        <f t="shared" si="366"/>
        <v>36</v>
      </c>
      <c r="R3945">
        <f t="shared" si="367"/>
        <v>137.08000000000001</v>
      </c>
      <c r="S3945" t="str">
        <f t="shared" si="370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368"/>
        <v>42243.371238425927</v>
      </c>
      <c r="K3946">
        <v>1438098875</v>
      </c>
      <c r="L3946" s="9">
        <f t="shared" si="369"/>
        <v>42213.371238425927</v>
      </c>
      <c r="M3946" t="b">
        <v>0</v>
      </c>
      <c r="N3946">
        <v>0</v>
      </c>
      <c r="O3946" t="b">
        <v>0</v>
      </c>
      <c r="P3946" t="s">
        <v>8271</v>
      </c>
      <c r="Q3946">
        <f t="shared" si="366"/>
        <v>0</v>
      </c>
      <c r="R3946" t="e">
        <f t="shared" si="367"/>
        <v>#DIV/0!</v>
      </c>
      <c r="S3946" t="str">
        <f t="shared" si="370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368"/>
        <v>42139.510046296295</v>
      </c>
      <c r="K3947">
        <v>1429125268</v>
      </c>
      <c r="L3947" s="9">
        <f t="shared" si="369"/>
        <v>42109.510046296295</v>
      </c>
      <c r="M3947" t="b">
        <v>0</v>
      </c>
      <c r="N3947">
        <v>1</v>
      </c>
      <c r="O3947" t="b">
        <v>0</v>
      </c>
      <c r="P3947" t="s">
        <v>8271</v>
      </c>
      <c r="Q3947">
        <f t="shared" si="366"/>
        <v>0</v>
      </c>
      <c r="R3947">
        <f t="shared" si="367"/>
        <v>5</v>
      </c>
      <c r="S3947" t="str">
        <f t="shared" si="370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368"/>
        <v>42063.041666666664</v>
      </c>
      <c r="K3948">
        <v>1422388822</v>
      </c>
      <c r="L3948" s="9">
        <f t="shared" si="369"/>
        <v>42031.541921296295</v>
      </c>
      <c r="M3948" t="b">
        <v>0</v>
      </c>
      <c r="N3948">
        <v>5</v>
      </c>
      <c r="O3948" t="b">
        <v>0</v>
      </c>
      <c r="P3948" t="s">
        <v>8271</v>
      </c>
      <c r="Q3948">
        <f t="shared" si="366"/>
        <v>3</v>
      </c>
      <c r="R3948">
        <f t="shared" si="367"/>
        <v>39</v>
      </c>
      <c r="S3948" t="str">
        <f t="shared" si="370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368"/>
        <v>42644.851203703707</v>
      </c>
      <c r="K3949">
        <v>1472786744</v>
      </c>
      <c r="L3949" s="9">
        <f t="shared" si="369"/>
        <v>42614.851203703707</v>
      </c>
      <c r="M3949" t="b">
        <v>0</v>
      </c>
      <c r="N3949">
        <v>2</v>
      </c>
      <c r="O3949" t="b">
        <v>0</v>
      </c>
      <c r="P3949" t="s">
        <v>8271</v>
      </c>
      <c r="Q3949">
        <f t="shared" si="366"/>
        <v>3</v>
      </c>
      <c r="R3949">
        <f t="shared" si="367"/>
        <v>50.5</v>
      </c>
      <c r="S3949" t="str">
        <f t="shared" si="370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368"/>
        <v>41889.033831018518</v>
      </c>
      <c r="K3950">
        <v>1404892123</v>
      </c>
      <c r="L3950" s="9">
        <f t="shared" si="369"/>
        <v>41829.033831018518</v>
      </c>
      <c r="M3950" t="b">
        <v>0</v>
      </c>
      <c r="N3950">
        <v>0</v>
      </c>
      <c r="O3950" t="b">
        <v>0</v>
      </c>
      <c r="P3950" t="s">
        <v>8271</v>
      </c>
      <c r="Q3950">
        <f t="shared" si="366"/>
        <v>0</v>
      </c>
      <c r="R3950" t="e">
        <f t="shared" si="367"/>
        <v>#DIV/0!</v>
      </c>
      <c r="S3950" t="str">
        <f t="shared" si="370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368"/>
        <v>42045.828946759262</v>
      </c>
      <c r="K3951">
        <v>1421031221</v>
      </c>
      <c r="L3951" s="9">
        <f t="shared" si="369"/>
        <v>42015.828946759262</v>
      </c>
      <c r="M3951" t="b">
        <v>0</v>
      </c>
      <c r="N3951">
        <v>32</v>
      </c>
      <c r="O3951" t="b">
        <v>0</v>
      </c>
      <c r="P3951" t="s">
        <v>8271</v>
      </c>
      <c r="Q3951">
        <f t="shared" si="366"/>
        <v>16</v>
      </c>
      <c r="R3951">
        <f t="shared" si="367"/>
        <v>49.28</v>
      </c>
      <c r="S3951" t="str">
        <f t="shared" si="370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368"/>
        <v>42468.482638888891</v>
      </c>
      <c r="K3952">
        <v>1457628680</v>
      </c>
      <c r="L3952" s="9">
        <f t="shared" si="369"/>
        <v>42439.41064814815</v>
      </c>
      <c r="M3952" t="b">
        <v>0</v>
      </c>
      <c r="N3952">
        <v>1</v>
      </c>
      <c r="O3952" t="b">
        <v>0</v>
      </c>
      <c r="P3952" t="s">
        <v>8271</v>
      </c>
      <c r="Q3952">
        <f t="shared" si="366"/>
        <v>1</v>
      </c>
      <c r="R3952">
        <f t="shared" si="367"/>
        <v>25</v>
      </c>
      <c r="S3952" t="str">
        <f t="shared" si="370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368"/>
        <v>42493.492384259262</v>
      </c>
      <c r="K3953">
        <v>1457120942</v>
      </c>
      <c r="L3953" s="9">
        <f t="shared" si="369"/>
        <v>42433.534050925933</v>
      </c>
      <c r="M3953" t="b">
        <v>0</v>
      </c>
      <c r="N3953">
        <v>1</v>
      </c>
      <c r="O3953" t="b">
        <v>0</v>
      </c>
      <c r="P3953" t="s">
        <v>8271</v>
      </c>
      <c r="Q3953">
        <f t="shared" si="366"/>
        <v>0</v>
      </c>
      <c r="R3953">
        <f t="shared" si="367"/>
        <v>1</v>
      </c>
      <c r="S3953" t="str">
        <f t="shared" si="370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368"/>
        <v>42303.498726851853</v>
      </c>
      <c r="K3954">
        <v>1440701890</v>
      </c>
      <c r="L3954" s="9">
        <f t="shared" si="369"/>
        <v>42243.498726851853</v>
      </c>
      <c r="M3954" t="b">
        <v>0</v>
      </c>
      <c r="N3954">
        <v>1</v>
      </c>
      <c r="O3954" t="b">
        <v>0</v>
      </c>
      <c r="P3954" t="s">
        <v>8271</v>
      </c>
      <c r="Q3954">
        <f t="shared" si="366"/>
        <v>0</v>
      </c>
      <c r="R3954">
        <f t="shared" si="367"/>
        <v>25</v>
      </c>
      <c r="S3954" t="str">
        <f t="shared" si="370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368"/>
        <v>42580.686805555561</v>
      </c>
      <c r="K3955">
        <v>1467162586</v>
      </c>
      <c r="L3955" s="9">
        <f t="shared" si="369"/>
        <v>42549.756782407414</v>
      </c>
      <c r="M3955" t="b">
        <v>0</v>
      </c>
      <c r="N3955">
        <v>0</v>
      </c>
      <c r="O3955" t="b">
        <v>0</v>
      </c>
      <c r="P3955" t="s">
        <v>8271</v>
      </c>
      <c r="Q3955">
        <f t="shared" si="366"/>
        <v>0</v>
      </c>
      <c r="R3955" t="e">
        <f t="shared" si="367"/>
        <v>#DIV/0!</v>
      </c>
      <c r="S3955" t="str">
        <f t="shared" si="370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368"/>
        <v>41834.359537037039</v>
      </c>
      <c r="K3956">
        <v>1400168264</v>
      </c>
      <c r="L3956" s="9">
        <f t="shared" si="369"/>
        <v>41774.359537037039</v>
      </c>
      <c r="M3956" t="b">
        <v>0</v>
      </c>
      <c r="N3956">
        <v>0</v>
      </c>
      <c r="O3956" t="b">
        <v>0</v>
      </c>
      <c r="P3956" t="s">
        <v>8271</v>
      </c>
      <c r="Q3956">
        <f t="shared" si="366"/>
        <v>0</v>
      </c>
      <c r="R3956" t="e">
        <f t="shared" si="367"/>
        <v>#DIV/0!</v>
      </c>
      <c r="S3956" t="str">
        <f t="shared" si="370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368"/>
        <v>42336.598854166667</v>
      </c>
      <c r="K3957">
        <v>1446150141</v>
      </c>
      <c r="L3957" s="9">
        <f t="shared" si="369"/>
        <v>42306.557187500002</v>
      </c>
      <c r="M3957" t="b">
        <v>0</v>
      </c>
      <c r="N3957">
        <v>8</v>
      </c>
      <c r="O3957" t="b">
        <v>0</v>
      </c>
      <c r="P3957" t="s">
        <v>8271</v>
      </c>
      <c r="Q3957">
        <f t="shared" si="366"/>
        <v>24</v>
      </c>
      <c r="R3957">
        <f t="shared" si="367"/>
        <v>53.13</v>
      </c>
      <c r="S3957" t="str">
        <f t="shared" si="370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368"/>
        <v>42484.722222222226</v>
      </c>
      <c r="K3958">
        <v>1459203727</v>
      </c>
      <c r="L3958" s="9">
        <f t="shared" si="369"/>
        <v>42457.6403587963</v>
      </c>
      <c r="M3958" t="b">
        <v>0</v>
      </c>
      <c r="N3958">
        <v>0</v>
      </c>
      <c r="O3958" t="b">
        <v>0</v>
      </c>
      <c r="P3958" t="s">
        <v>8271</v>
      </c>
      <c r="Q3958">
        <f t="shared" si="366"/>
        <v>0</v>
      </c>
      <c r="R3958" t="e">
        <f t="shared" si="367"/>
        <v>#DIV/0!</v>
      </c>
      <c r="S3958" t="str">
        <f t="shared" si="370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368"/>
        <v>42559.684652777774</v>
      </c>
      <c r="K3959">
        <v>1464045954</v>
      </c>
      <c r="L3959" s="9">
        <f t="shared" si="369"/>
        <v>42513.684652777774</v>
      </c>
      <c r="M3959" t="b">
        <v>0</v>
      </c>
      <c r="N3959">
        <v>1</v>
      </c>
      <c r="O3959" t="b">
        <v>0</v>
      </c>
      <c r="P3959" t="s">
        <v>8271</v>
      </c>
      <c r="Q3959">
        <f t="shared" si="366"/>
        <v>0</v>
      </c>
      <c r="R3959">
        <f t="shared" si="367"/>
        <v>7</v>
      </c>
      <c r="S3959" t="str">
        <f t="shared" si="370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368"/>
        <v>41853.291666666672</v>
      </c>
      <c r="K3960">
        <v>1403822912</v>
      </c>
      <c r="L3960" s="9">
        <f t="shared" si="369"/>
        <v>41816.65870370371</v>
      </c>
      <c r="M3960" t="b">
        <v>0</v>
      </c>
      <c r="N3960">
        <v>16</v>
      </c>
      <c r="O3960" t="b">
        <v>0</v>
      </c>
      <c r="P3960" t="s">
        <v>8271</v>
      </c>
      <c r="Q3960">
        <f t="shared" si="366"/>
        <v>32</v>
      </c>
      <c r="R3960">
        <f t="shared" si="367"/>
        <v>40.06</v>
      </c>
      <c r="S3960" t="str">
        <f t="shared" si="370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368"/>
        <v>41910.497175925928</v>
      </c>
      <c r="K3961">
        <v>1409338556</v>
      </c>
      <c r="L3961" s="9">
        <f t="shared" si="369"/>
        <v>41880.497175925928</v>
      </c>
      <c r="M3961" t="b">
        <v>0</v>
      </c>
      <c r="N3961">
        <v>12</v>
      </c>
      <c r="O3961" t="b">
        <v>0</v>
      </c>
      <c r="P3961" t="s">
        <v>8271</v>
      </c>
      <c r="Q3961">
        <f t="shared" si="366"/>
        <v>24</v>
      </c>
      <c r="R3961">
        <f t="shared" si="367"/>
        <v>24.33</v>
      </c>
      <c r="S3961" t="str">
        <f t="shared" si="370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368"/>
        <v>42372.553888888891</v>
      </c>
      <c r="K3962">
        <v>1449260256</v>
      </c>
      <c r="L3962" s="9">
        <f t="shared" si="369"/>
        <v>42342.553888888891</v>
      </c>
      <c r="M3962" t="b">
        <v>0</v>
      </c>
      <c r="N3962">
        <v>4</v>
      </c>
      <c r="O3962" t="b">
        <v>0</v>
      </c>
      <c r="P3962" t="s">
        <v>8271</v>
      </c>
      <c r="Q3962">
        <f t="shared" si="366"/>
        <v>2</v>
      </c>
      <c r="R3962">
        <f t="shared" si="367"/>
        <v>11.25</v>
      </c>
      <c r="S3962" t="str">
        <f t="shared" si="370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368"/>
        <v>41767.599652777782</v>
      </c>
      <c r="K3963">
        <v>1397683410</v>
      </c>
      <c r="L3963" s="9">
        <f t="shared" si="369"/>
        <v>41745.599652777782</v>
      </c>
      <c r="M3963" t="b">
        <v>0</v>
      </c>
      <c r="N3963">
        <v>2</v>
      </c>
      <c r="O3963" t="b">
        <v>0</v>
      </c>
      <c r="P3963" t="s">
        <v>8271</v>
      </c>
      <c r="Q3963">
        <f t="shared" si="366"/>
        <v>0</v>
      </c>
      <c r="R3963">
        <f t="shared" si="367"/>
        <v>10.5</v>
      </c>
      <c r="S3963" t="str">
        <f t="shared" si="370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368"/>
        <v>42336.329791666671</v>
      </c>
      <c r="K3964">
        <v>1446562494</v>
      </c>
      <c r="L3964" s="9">
        <f t="shared" si="369"/>
        <v>42311.329791666671</v>
      </c>
      <c r="M3964" t="b">
        <v>0</v>
      </c>
      <c r="N3964">
        <v>3</v>
      </c>
      <c r="O3964" t="b">
        <v>0</v>
      </c>
      <c r="P3964" t="s">
        <v>8271</v>
      </c>
      <c r="Q3964">
        <f t="shared" si="366"/>
        <v>3</v>
      </c>
      <c r="R3964">
        <f t="shared" si="367"/>
        <v>15</v>
      </c>
      <c r="S3964" t="str">
        <f t="shared" si="370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368"/>
        <v>42325.904131944444</v>
      </c>
      <c r="K3965">
        <v>1445226117</v>
      </c>
      <c r="L3965" s="9">
        <f t="shared" si="369"/>
        <v>42295.86246527778</v>
      </c>
      <c r="M3965" t="b">
        <v>0</v>
      </c>
      <c r="N3965">
        <v>0</v>
      </c>
      <c r="O3965" t="b">
        <v>0</v>
      </c>
      <c r="P3965" t="s">
        <v>8271</v>
      </c>
      <c r="Q3965">
        <f t="shared" si="366"/>
        <v>0</v>
      </c>
      <c r="R3965" t="e">
        <f t="shared" si="367"/>
        <v>#DIV/0!</v>
      </c>
      <c r="S3965" t="str">
        <f t="shared" si="370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368"/>
        <v>42113.388726851852</v>
      </c>
      <c r="K3966">
        <v>1424279986</v>
      </c>
      <c r="L3966" s="9">
        <f t="shared" si="369"/>
        <v>42053.430393518523</v>
      </c>
      <c r="M3966" t="b">
        <v>0</v>
      </c>
      <c r="N3966">
        <v>3</v>
      </c>
      <c r="O3966" t="b">
        <v>0</v>
      </c>
      <c r="P3966" t="s">
        <v>8271</v>
      </c>
      <c r="Q3966">
        <f t="shared" si="366"/>
        <v>6</v>
      </c>
      <c r="R3966">
        <f t="shared" si="367"/>
        <v>42</v>
      </c>
      <c r="S3966" t="str">
        <f t="shared" si="370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368"/>
        <v>42473.902546296296</v>
      </c>
      <c r="K3967">
        <v>1455428380</v>
      </c>
      <c r="L3967" s="9">
        <f t="shared" si="369"/>
        <v>42413.944212962968</v>
      </c>
      <c r="M3967" t="b">
        <v>0</v>
      </c>
      <c r="N3967">
        <v>4</v>
      </c>
      <c r="O3967" t="b">
        <v>0</v>
      </c>
      <c r="P3967" t="s">
        <v>8271</v>
      </c>
      <c r="Q3967">
        <f t="shared" si="366"/>
        <v>14</v>
      </c>
      <c r="R3967">
        <f t="shared" si="367"/>
        <v>71.25</v>
      </c>
      <c r="S3967" t="str">
        <f t="shared" si="370"/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368"/>
        <v>41843.832638888889</v>
      </c>
      <c r="K3968">
        <v>1402506278</v>
      </c>
      <c r="L3968" s="9">
        <f t="shared" si="369"/>
        <v>41801.41988425926</v>
      </c>
      <c r="M3968" t="b">
        <v>0</v>
      </c>
      <c r="N3968">
        <v>2</v>
      </c>
      <c r="O3968" t="b">
        <v>0</v>
      </c>
      <c r="P3968" t="s">
        <v>8271</v>
      </c>
      <c r="Q3968">
        <f t="shared" si="366"/>
        <v>1</v>
      </c>
      <c r="R3968">
        <f t="shared" si="367"/>
        <v>22.5</v>
      </c>
      <c r="S3968" t="str">
        <f t="shared" si="370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368"/>
        <v>42799.998923611114</v>
      </c>
      <c r="K3969">
        <v>1486191507</v>
      </c>
      <c r="L3969" s="9">
        <f t="shared" si="369"/>
        <v>42769.998923611114</v>
      </c>
      <c r="M3969" t="b">
        <v>0</v>
      </c>
      <c r="N3969">
        <v>10</v>
      </c>
      <c r="O3969" t="b">
        <v>0</v>
      </c>
      <c r="P3969" t="s">
        <v>8271</v>
      </c>
      <c r="Q3969">
        <f t="shared" si="366"/>
        <v>24</v>
      </c>
      <c r="R3969">
        <f t="shared" si="367"/>
        <v>41</v>
      </c>
      <c r="S3969" t="str">
        <f t="shared" si="370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368"/>
        <v>42512.523993055562</v>
      </c>
      <c r="K3970">
        <v>1458761673</v>
      </c>
      <c r="L3970" s="9">
        <f t="shared" si="369"/>
        <v>42452.523993055562</v>
      </c>
      <c r="M3970" t="b">
        <v>0</v>
      </c>
      <c r="N3970">
        <v>11</v>
      </c>
      <c r="O3970" t="b">
        <v>0</v>
      </c>
      <c r="P3970" t="s">
        <v>8271</v>
      </c>
      <c r="Q3970">
        <f t="shared" ref="Q3970:Q4033" si="372">ROUND((E3970/D3970*100),0)</f>
        <v>11</v>
      </c>
      <c r="R3970">
        <f t="shared" ref="R3970:R4033" si="373">ROUND(E3970/N3970,2)</f>
        <v>47.91</v>
      </c>
      <c r="S3970" t="str">
        <f t="shared" si="370"/>
        <v>theater</v>
      </c>
      <c r="T3970" t="str">
        <f t="shared" si="371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374">(((I3971/60)/60)/24)+DATE(1970,1,1)+(-7/24)</f>
        <v>42610.871527777781</v>
      </c>
      <c r="K3971">
        <v>1471638646</v>
      </c>
      <c r="L3971" s="9">
        <f t="shared" ref="L3971:L4034" si="375">(((K3971/60)/60)/24)+DATE(1970,1,1)+(-7/24)</f>
        <v>42601.563032407408</v>
      </c>
      <c r="M3971" t="b">
        <v>0</v>
      </c>
      <c r="N3971">
        <v>6</v>
      </c>
      <c r="O3971" t="b">
        <v>0</v>
      </c>
      <c r="P3971" t="s">
        <v>8271</v>
      </c>
      <c r="Q3971">
        <f t="shared" si="372"/>
        <v>7</v>
      </c>
      <c r="R3971">
        <f t="shared" si="373"/>
        <v>35.17</v>
      </c>
      <c r="S3971" t="str">
        <f t="shared" ref="S3971:S4034" si="376">LEFT(P3971,SEARCH("/",P3971,1)-1)</f>
        <v>theater</v>
      </c>
      <c r="T3971" t="str">
        <f t="shared" ref="T3971:T4034" si="377">RIGHT(P3971,LEN(P3971)-SEARCH("/",P3971,1))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374"/>
        <v>42477.571886574071</v>
      </c>
      <c r="K3972">
        <v>1458333811</v>
      </c>
      <c r="L3972" s="9">
        <f t="shared" si="375"/>
        <v>42447.571886574071</v>
      </c>
      <c r="M3972" t="b">
        <v>0</v>
      </c>
      <c r="N3972">
        <v>2</v>
      </c>
      <c r="O3972" t="b">
        <v>0</v>
      </c>
      <c r="P3972" t="s">
        <v>8271</v>
      </c>
      <c r="Q3972">
        <f t="shared" si="372"/>
        <v>0</v>
      </c>
      <c r="R3972">
        <f t="shared" si="373"/>
        <v>5.5</v>
      </c>
      <c r="S3972" t="str">
        <f t="shared" si="376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374"/>
        <v>41841.244513888894</v>
      </c>
      <c r="K3973">
        <v>1403355126</v>
      </c>
      <c r="L3973" s="9">
        <f t="shared" si="375"/>
        <v>41811.244513888894</v>
      </c>
      <c r="M3973" t="b">
        <v>0</v>
      </c>
      <c r="N3973">
        <v>6</v>
      </c>
      <c r="O3973" t="b">
        <v>0</v>
      </c>
      <c r="P3973" t="s">
        <v>8271</v>
      </c>
      <c r="Q3973">
        <f t="shared" si="372"/>
        <v>1</v>
      </c>
      <c r="R3973">
        <f t="shared" si="373"/>
        <v>22.67</v>
      </c>
      <c r="S3973" t="str">
        <f t="shared" si="376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374"/>
        <v>42040.775856481479</v>
      </c>
      <c r="K3974">
        <v>1418002634</v>
      </c>
      <c r="L3974" s="9">
        <f t="shared" si="375"/>
        <v>41980.775856481479</v>
      </c>
      <c r="M3974" t="b">
        <v>0</v>
      </c>
      <c r="N3974">
        <v>8</v>
      </c>
      <c r="O3974" t="b">
        <v>0</v>
      </c>
      <c r="P3974" t="s">
        <v>8271</v>
      </c>
      <c r="Q3974">
        <f t="shared" si="372"/>
        <v>21</v>
      </c>
      <c r="R3974">
        <f t="shared" si="373"/>
        <v>26.38</v>
      </c>
      <c r="S3974" t="str">
        <f t="shared" si="376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374"/>
        <v>42498.875000000007</v>
      </c>
      <c r="K3975">
        <v>1460219110</v>
      </c>
      <c r="L3975" s="9">
        <f t="shared" si="375"/>
        <v>42469.392476851855</v>
      </c>
      <c r="M3975" t="b">
        <v>0</v>
      </c>
      <c r="N3975">
        <v>37</v>
      </c>
      <c r="O3975" t="b">
        <v>0</v>
      </c>
      <c r="P3975" t="s">
        <v>8271</v>
      </c>
      <c r="Q3975">
        <f t="shared" si="372"/>
        <v>78</v>
      </c>
      <c r="R3975">
        <f t="shared" si="373"/>
        <v>105.54</v>
      </c>
      <c r="S3975" t="str">
        <f t="shared" si="376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374"/>
        <v>42523.255185185182</v>
      </c>
      <c r="K3976">
        <v>1462280848</v>
      </c>
      <c r="L3976" s="9">
        <f t="shared" si="375"/>
        <v>42493.255185185182</v>
      </c>
      <c r="M3976" t="b">
        <v>0</v>
      </c>
      <c r="N3976">
        <v>11</v>
      </c>
      <c r="O3976" t="b">
        <v>0</v>
      </c>
      <c r="P3976" t="s">
        <v>8271</v>
      </c>
      <c r="Q3976">
        <f t="shared" si="372"/>
        <v>32</v>
      </c>
      <c r="R3976">
        <f t="shared" si="373"/>
        <v>29.09</v>
      </c>
      <c r="S3976" t="str">
        <f t="shared" si="376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374"/>
        <v>42564.575208333335</v>
      </c>
      <c r="K3977">
        <v>1465850898</v>
      </c>
      <c r="L3977" s="9">
        <f t="shared" si="375"/>
        <v>42534.575208333335</v>
      </c>
      <c r="M3977" t="b">
        <v>0</v>
      </c>
      <c r="N3977">
        <v>0</v>
      </c>
      <c r="O3977" t="b">
        <v>0</v>
      </c>
      <c r="P3977" t="s">
        <v>8271</v>
      </c>
      <c r="Q3977">
        <f t="shared" si="372"/>
        <v>0</v>
      </c>
      <c r="R3977" t="e">
        <f t="shared" si="373"/>
        <v>#DIV/0!</v>
      </c>
      <c r="S3977" t="str">
        <f t="shared" si="376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374"/>
        <v>41852</v>
      </c>
      <c r="K3978">
        <v>1405024561</v>
      </c>
      <c r="L3978" s="9">
        <f t="shared" si="375"/>
        <v>41830.566678240742</v>
      </c>
      <c r="M3978" t="b">
        <v>0</v>
      </c>
      <c r="N3978">
        <v>10</v>
      </c>
      <c r="O3978" t="b">
        <v>0</v>
      </c>
      <c r="P3978" t="s">
        <v>8271</v>
      </c>
      <c r="Q3978">
        <f t="shared" si="372"/>
        <v>48</v>
      </c>
      <c r="R3978">
        <f t="shared" si="373"/>
        <v>62</v>
      </c>
      <c r="S3978" t="str">
        <f t="shared" si="376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374"/>
        <v>42573.496898148151</v>
      </c>
      <c r="K3979">
        <v>1466621732</v>
      </c>
      <c r="L3979" s="9">
        <f t="shared" si="375"/>
        <v>42543.496898148151</v>
      </c>
      <c r="M3979" t="b">
        <v>0</v>
      </c>
      <c r="N3979">
        <v>6</v>
      </c>
      <c r="O3979" t="b">
        <v>0</v>
      </c>
      <c r="P3979" t="s">
        <v>8271</v>
      </c>
      <c r="Q3979">
        <f t="shared" si="372"/>
        <v>1</v>
      </c>
      <c r="R3979">
        <f t="shared" si="373"/>
        <v>217.5</v>
      </c>
      <c r="S3979" t="str">
        <f t="shared" si="376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374"/>
        <v>42035.351307870376</v>
      </c>
      <c r="K3980">
        <v>1417533953</v>
      </c>
      <c r="L3980" s="9">
        <f t="shared" si="375"/>
        <v>41975.351307870376</v>
      </c>
      <c r="M3980" t="b">
        <v>0</v>
      </c>
      <c r="N3980">
        <v>8</v>
      </c>
      <c r="O3980" t="b">
        <v>0</v>
      </c>
      <c r="P3980" t="s">
        <v>8271</v>
      </c>
      <c r="Q3980">
        <f t="shared" si="372"/>
        <v>11</v>
      </c>
      <c r="R3980">
        <f t="shared" si="373"/>
        <v>26.75</v>
      </c>
      <c r="S3980" t="str">
        <f t="shared" si="376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374"/>
        <v>42092.541666666664</v>
      </c>
      <c r="K3981">
        <v>1425678057</v>
      </c>
      <c r="L3981" s="9">
        <f t="shared" si="375"/>
        <v>42069.61177083334</v>
      </c>
      <c r="M3981" t="b">
        <v>0</v>
      </c>
      <c r="N3981">
        <v>6</v>
      </c>
      <c r="O3981" t="b">
        <v>0</v>
      </c>
      <c r="P3981" t="s">
        <v>8271</v>
      </c>
      <c r="Q3981">
        <f t="shared" si="372"/>
        <v>2</v>
      </c>
      <c r="R3981">
        <f t="shared" si="373"/>
        <v>18.329999999999998</v>
      </c>
      <c r="S3981" t="str">
        <f t="shared" si="376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374"/>
        <v>41825.307256944448</v>
      </c>
      <c r="K3982">
        <v>1401978147</v>
      </c>
      <c r="L3982" s="9">
        <f t="shared" si="375"/>
        <v>41795.307256944448</v>
      </c>
      <c r="M3982" t="b">
        <v>0</v>
      </c>
      <c r="N3982">
        <v>7</v>
      </c>
      <c r="O3982" t="b">
        <v>0</v>
      </c>
      <c r="P3982" t="s">
        <v>8271</v>
      </c>
      <c r="Q3982">
        <f t="shared" si="372"/>
        <v>18</v>
      </c>
      <c r="R3982">
        <f t="shared" si="373"/>
        <v>64.290000000000006</v>
      </c>
      <c r="S3982" t="str">
        <f t="shared" si="376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374"/>
        <v>42567.888298611113</v>
      </c>
      <c r="K3983">
        <v>1463545149</v>
      </c>
      <c r="L3983" s="9">
        <f t="shared" si="375"/>
        <v>42507.888298611113</v>
      </c>
      <c r="M3983" t="b">
        <v>0</v>
      </c>
      <c r="N3983">
        <v>7</v>
      </c>
      <c r="O3983" t="b">
        <v>0</v>
      </c>
      <c r="P3983" t="s">
        <v>8271</v>
      </c>
      <c r="Q3983">
        <f t="shared" si="372"/>
        <v>4</v>
      </c>
      <c r="R3983">
        <f t="shared" si="373"/>
        <v>175</v>
      </c>
      <c r="S3983" t="str">
        <f t="shared" si="376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374"/>
        <v>42192.518287037041</v>
      </c>
      <c r="K3984">
        <v>1431113180</v>
      </c>
      <c r="L3984" s="9">
        <f t="shared" si="375"/>
        <v>42132.518287037041</v>
      </c>
      <c r="M3984" t="b">
        <v>0</v>
      </c>
      <c r="N3984">
        <v>5</v>
      </c>
      <c r="O3984" t="b">
        <v>0</v>
      </c>
      <c r="P3984" t="s">
        <v>8271</v>
      </c>
      <c r="Q3984">
        <f t="shared" si="372"/>
        <v>20</v>
      </c>
      <c r="R3984">
        <f t="shared" si="373"/>
        <v>34</v>
      </c>
      <c r="S3984" t="str">
        <f t="shared" si="376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374"/>
        <v>41778.999305555561</v>
      </c>
      <c r="K3985">
        <v>1397854356</v>
      </c>
      <c r="L3985" s="9">
        <f t="shared" si="375"/>
        <v>41747.578194444446</v>
      </c>
      <c r="M3985" t="b">
        <v>0</v>
      </c>
      <c r="N3985">
        <v>46</v>
      </c>
      <c r="O3985" t="b">
        <v>0</v>
      </c>
      <c r="P3985" t="s">
        <v>8271</v>
      </c>
      <c r="Q3985">
        <f t="shared" si="372"/>
        <v>35</v>
      </c>
      <c r="R3985">
        <f t="shared" si="373"/>
        <v>84.28</v>
      </c>
      <c r="S3985" t="str">
        <f t="shared" si="376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374"/>
        <v>41950.708333333336</v>
      </c>
      <c r="K3986">
        <v>1412809644</v>
      </c>
      <c r="L3986" s="9">
        <f t="shared" si="375"/>
        <v>41920.671805555554</v>
      </c>
      <c r="M3986" t="b">
        <v>0</v>
      </c>
      <c r="N3986">
        <v>10</v>
      </c>
      <c r="O3986" t="b">
        <v>0</v>
      </c>
      <c r="P3986" t="s">
        <v>8271</v>
      </c>
      <c r="Q3986">
        <f t="shared" si="372"/>
        <v>6</v>
      </c>
      <c r="R3986">
        <f t="shared" si="373"/>
        <v>9.5</v>
      </c>
      <c r="S3986" t="str">
        <f t="shared" si="376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374"/>
        <v>42420.586805555555</v>
      </c>
      <c r="K3987">
        <v>1454173120</v>
      </c>
      <c r="L3987" s="9">
        <f t="shared" si="375"/>
        <v>42399.41574074074</v>
      </c>
      <c r="M3987" t="b">
        <v>0</v>
      </c>
      <c r="N3987">
        <v>19</v>
      </c>
      <c r="O3987" t="b">
        <v>0</v>
      </c>
      <c r="P3987" t="s">
        <v>8271</v>
      </c>
      <c r="Q3987">
        <f t="shared" si="372"/>
        <v>32</v>
      </c>
      <c r="R3987">
        <f t="shared" si="373"/>
        <v>33.74</v>
      </c>
      <c r="S3987" t="str">
        <f t="shared" si="376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374"/>
        <v>42496.25277777778</v>
      </c>
      <c r="K3988">
        <v>1460034594</v>
      </c>
      <c r="L3988" s="9">
        <f t="shared" si="375"/>
        <v>42467.256874999999</v>
      </c>
      <c r="M3988" t="b">
        <v>0</v>
      </c>
      <c r="N3988">
        <v>13</v>
      </c>
      <c r="O3988" t="b">
        <v>0</v>
      </c>
      <c r="P3988" t="s">
        <v>8271</v>
      </c>
      <c r="Q3988">
        <f t="shared" si="372"/>
        <v>10</v>
      </c>
      <c r="R3988">
        <f t="shared" si="373"/>
        <v>37.54</v>
      </c>
      <c r="S3988" t="str">
        <f t="shared" si="376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374"/>
        <v>41775.632986111115</v>
      </c>
      <c r="K3989">
        <v>1399414290</v>
      </c>
      <c r="L3989" s="9">
        <f t="shared" si="375"/>
        <v>41765.632986111115</v>
      </c>
      <c r="M3989" t="b">
        <v>0</v>
      </c>
      <c r="N3989">
        <v>13</v>
      </c>
      <c r="O3989" t="b">
        <v>0</v>
      </c>
      <c r="P3989" t="s">
        <v>8271</v>
      </c>
      <c r="Q3989">
        <f t="shared" si="372"/>
        <v>38</v>
      </c>
      <c r="R3989">
        <f t="shared" si="373"/>
        <v>11.62</v>
      </c>
      <c r="S3989" t="str">
        <f t="shared" si="376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374"/>
        <v>42244.789502314816</v>
      </c>
      <c r="K3990">
        <v>1439517413</v>
      </c>
      <c r="L3990" s="9">
        <f t="shared" si="375"/>
        <v>42229.789502314816</v>
      </c>
      <c r="M3990" t="b">
        <v>0</v>
      </c>
      <c r="N3990">
        <v>4</v>
      </c>
      <c r="O3990" t="b">
        <v>0</v>
      </c>
      <c r="P3990" t="s">
        <v>8271</v>
      </c>
      <c r="Q3990">
        <f t="shared" si="372"/>
        <v>2</v>
      </c>
      <c r="R3990">
        <f t="shared" si="373"/>
        <v>8</v>
      </c>
      <c r="S3990" t="str">
        <f t="shared" si="376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374"/>
        <v>42316.499780092599</v>
      </c>
      <c r="K3991">
        <v>1444413581</v>
      </c>
      <c r="L3991" s="9">
        <f t="shared" si="375"/>
        <v>42286.458113425928</v>
      </c>
      <c r="M3991" t="b">
        <v>0</v>
      </c>
      <c r="N3991">
        <v>0</v>
      </c>
      <c r="O3991" t="b">
        <v>0</v>
      </c>
      <c r="P3991" t="s">
        <v>8271</v>
      </c>
      <c r="Q3991">
        <f t="shared" si="372"/>
        <v>0</v>
      </c>
      <c r="R3991" t="e">
        <f t="shared" si="373"/>
        <v>#DIV/0!</v>
      </c>
      <c r="S3991" t="str">
        <f t="shared" si="376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374"/>
        <v>42431.380706018521</v>
      </c>
      <c r="K3992">
        <v>1454342893</v>
      </c>
      <c r="L3992" s="9">
        <f t="shared" si="375"/>
        <v>42401.380706018521</v>
      </c>
      <c r="M3992" t="b">
        <v>0</v>
      </c>
      <c r="N3992">
        <v>3</v>
      </c>
      <c r="O3992" t="b">
        <v>0</v>
      </c>
      <c r="P3992" t="s">
        <v>8271</v>
      </c>
      <c r="Q3992">
        <f t="shared" si="372"/>
        <v>4</v>
      </c>
      <c r="R3992">
        <f t="shared" si="373"/>
        <v>23</v>
      </c>
      <c r="S3992" t="str">
        <f t="shared" si="376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374"/>
        <v>42155.352800925924</v>
      </c>
      <c r="K3993">
        <v>1430494082</v>
      </c>
      <c r="L3993" s="9">
        <f t="shared" si="375"/>
        <v>42125.352800925924</v>
      </c>
      <c r="M3993" t="b">
        <v>0</v>
      </c>
      <c r="N3993">
        <v>1</v>
      </c>
      <c r="O3993" t="b">
        <v>0</v>
      </c>
      <c r="P3993" t="s">
        <v>8271</v>
      </c>
      <c r="Q3993">
        <f t="shared" si="372"/>
        <v>20</v>
      </c>
      <c r="R3993">
        <f t="shared" si="373"/>
        <v>100</v>
      </c>
      <c r="S3993" t="str">
        <f t="shared" si="376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374"/>
        <v>42349.690497685187</v>
      </c>
      <c r="K3994">
        <v>1444689259</v>
      </c>
      <c r="L3994" s="9">
        <f t="shared" si="375"/>
        <v>42289.648831018516</v>
      </c>
      <c r="M3994" t="b">
        <v>0</v>
      </c>
      <c r="N3994">
        <v>9</v>
      </c>
      <c r="O3994" t="b">
        <v>0</v>
      </c>
      <c r="P3994" t="s">
        <v>8271</v>
      </c>
      <c r="Q3994">
        <f t="shared" si="372"/>
        <v>5</v>
      </c>
      <c r="R3994">
        <f t="shared" si="373"/>
        <v>60.11</v>
      </c>
      <c r="S3994" t="str">
        <f t="shared" si="376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374"/>
        <v>42137.573055555556</v>
      </c>
      <c r="K3995">
        <v>1428957912</v>
      </c>
      <c r="L3995" s="9">
        <f t="shared" si="375"/>
        <v>42107.573055555556</v>
      </c>
      <c r="M3995" t="b">
        <v>0</v>
      </c>
      <c r="N3995">
        <v>1</v>
      </c>
      <c r="O3995" t="b">
        <v>0</v>
      </c>
      <c r="P3995" t="s">
        <v>8271</v>
      </c>
      <c r="Q3995">
        <f t="shared" si="372"/>
        <v>0</v>
      </c>
      <c r="R3995">
        <f t="shared" si="373"/>
        <v>3</v>
      </c>
      <c r="S3995" t="str">
        <f t="shared" si="376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374"/>
        <v>41839.098263888889</v>
      </c>
      <c r="K3996">
        <v>1403169690</v>
      </c>
      <c r="L3996" s="9">
        <f t="shared" si="375"/>
        <v>41809.098263888889</v>
      </c>
      <c r="M3996" t="b">
        <v>0</v>
      </c>
      <c r="N3996">
        <v>1</v>
      </c>
      <c r="O3996" t="b">
        <v>0</v>
      </c>
      <c r="P3996" t="s">
        <v>8271</v>
      </c>
      <c r="Q3996">
        <f t="shared" si="372"/>
        <v>0</v>
      </c>
      <c r="R3996">
        <f t="shared" si="373"/>
        <v>5</v>
      </c>
      <c r="S3996" t="str">
        <f t="shared" si="376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374"/>
        <v>42049.185416666667</v>
      </c>
      <c r="K3997">
        <v>1421339077</v>
      </c>
      <c r="L3997" s="9">
        <f t="shared" si="375"/>
        <v>42019.392094907409</v>
      </c>
      <c r="M3997" t="b">
        <v>0</v>
      </c>
      <c r="N3997">
        <v>4</v>
      </c>
      <c r="O3997" t="b">
        <v>0</v>
      </c>
      <c r="P3997" t="s">
        <v>8271</v>
      </c>
      <c r="Q3997">
        <f t="shared" si="372"/>
        <v>35</v>
      </c>
      <c r="R3997">
        <f t="shared" si="373"/>
        <v>17.5</v>
      </c>
      <c r="S3997" t="str">
        <f t="shared" si="376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374"/>
        <v>41963.37777777778</v>
      </c>
      <c r="K3998">
        <v>1415341464</v>
      </c>
      <c r="L3998" s="9">
        <f t="shared" si="375"/>
        <v>41949.975277777776</v>
      </c>
      <c r="M3998" t="b">
        <v>0</v>
      </c>
      <c r="N3998">
        <v>17</v>
      </c>
      <c r="O3998" t="b">
        <v>0</v>
      </c>
      <c r="P3998" t="s">
        <v>8271</v>
      </c>
      <c r="Q3998">
        <f t="shared" si="372"/>
        <v>17</v>
      </c>
      <c r="R3998">
        <f t="shared" si="373"/>
        <v>29.24</v>
      </c>
      <c r="S3998" t="str">
        <f t="shared" si="376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374"/>
        <v>42099.058113425934</v>
      </c>
      <c r="K3999">
        <v>1425633821</v>
      </c>
      <c r="L3999" s="9">
        <f t="shared" si="375"/>
        <v>42069.099780092591</v>
      </c>
      <c r="M3999" t="b">
        <v>0</v>
      </c>
      <c r="N3999">
        <v>0</v>
      </c>
      <c r="O3999" t="b">
        <v>0</v>
      </c>
      <c r="P3999" t="s">
        <v>8271</v>
      </c>
      <c r="Q3999">
        <f t="shared" si="372"/>
        <v>0</v>
      </c>
      <c r="R3999" t="e">
        <f t="shared" si="373"/>
        <v>#DIV/0!</v>
      </c>
      <c r="S3999" t="str">
        <f t="shared" si="376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374"/>
        <v>42091.629930555559</v>
      </c>
      <c r="K4000">
        <v>1424992026</v>
      </c>
      <c r="L4000" s="9">
        <f t="shared" si="375"/>
        <v>42061.671597222223</v>
      </c>
      <c r="M4000" t="b">
        <v>0</v>
      </c>
      <c r="N4000">
        <v>12</v>
      </c>
      <c r="O4000" t="b">
        <v>0</v>
      </c>
      <c r="P4000" t="s">
        <v>8271</v>
      </c>
      <c r="Q4000">
        <f t="shared" si="372"/>
        <v>57</v>
      </c>
      <c r="R4000">
        <f t="shared" si="373"/>
        <v>59.58</v>
      </c>
      <c r="S4000" t="str">
        <f t="shared" si="376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374"/>
        <v>41882.535983796297</v>
      </c>
      <c r="K4001">
        <v>1406058798</v>
      </c>
      <c r="L4001" s="9">
        <f t="shared" si="375"/>
        <v>41842.53701388889</v>
      </c>
      <c r="M4001" t="b">
        <v>0</v>
      </c>
      <c r="N4001">
        <v>14</v>
      </c>
      <c r="O4001" t="b">
        <v>0</v>
      </c>
      <c r="P4001" t="s">
        <v>8271</v>
      </c>
      <c r="Q4001">
        <f t="shared" si="372"/>
        <v>17</v>
      </c>
      <c r="R4001">
        <f t="shared" si="373"/>
        <v>82.57</v>
      </c>
      <c r="S4001" t="str">
        <f t="shared" si="376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374"/>
        <v>42497.312013888892</v>
      </c>
      <c r="K4002">
        <v>1457450958</v>
      </c>
      <c r="L4002" s="9">
        <f t="shared" si="375"/>
        <v>42437.353680555556</v>
      </c>
      <c r="M4002" t="b">
        <v>0</v>
      </c>
      <c r="N4002">
        <v>1</v>
      </c>
      <c r="O4002" t="b">
        <v>0</v>
      </c>
      <c r="P4002" t="s">
        <v>8271</v>
      </c>
      <c r="Q4002">
        <f t="shared" si="372"/>
        <v>0</v>
      </c>
      <c r="R4002">
        <f t="shared" si="373"/>
        <v>10</v>
      </c>
      <c r="S4002" t="str">
        <f t="shared" si="376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374"/>
        <v>42795.500000000007</v>
      </c>
      <c r="K4003">
        <v>1486681708</v>
      </c>
      <c r="L4003" s="9">
        <f t="shared" si="375"/>
        <v>42775.6725462963</v>
      </c>
      <c r="M4003" t="b">
        <v>0</v>
      </c>
      <c r="N4003">
        <v>14</v>
      </c>
      <c r="O4003" t="b">
        <v>0</v>
      </c>
      <c r="P4003" t="s">
        <v>8271</v>
      </c>
      <c r="Q4003">
        <f t="shared" si="372"/>
        <v>38</v>
      </c>
      <c r="R4003">
        <f t="shared" si="373"/>
        <v>32.36</v>
      </c>
      <c r="S4003" t="str">
        <f t="shared" si="376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374"/>
        <v>41908.751863425925</v>
      </c>
      <c r="K4004">
        <v>1409187761</v>
      </c>
      <c r="L4004" s="9">
        <f t="shared" si="375"/>
        <v>41878.751863425925</v>
      </c>
      <c r="M4004" t="b">
        <v>0</v>
      </c>
      <c r="N4004">
        <v>4</v>
      </c>
      <c r="O4004" t="b">
        <v>0</v>
      </c>
      <c r="P4004" t="s">
        <v>8271</v>
      </c>
      <c r="Q4004">
        <f t="shared" si="372"/>
        <v>2</v>
      </c>
      <c r="R4004">
        <f t="shared" si="373"/>
        <v>5.75</v>
      </c>
      <c r="S4004" t="str">
        <f t="shared" si="376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374"/>
        <v>42050.295682870368</v>
      </c>
      <c r="K4005">
        <v>1421417147</v>
      </c>
      <c r="L4005" s="9">
        <f t="shared" si="375"/>
        <v>42020.295682870368</v>
      </c>
      <c r="M4005" t="b">
        <v>0</v>
      </c>
      <c r="N4005">
        <v>2</v>
      </c>
      <c r="O4005" t="b">
        <v>0</v>
      </c>
      <c r="P4005" t="s">
        <v>8271</v>
      </c>
      <c r="Q4005">
        <f t="shared" si="372"/>
        <v>10</v>
      </c>
      <c r="R4005">
        <f t="shared" si="373"/>
        <v>100.5</v>
      </c>
      <c r="S4005" t="str">
        <f t="shared" si="376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374"/>
        <v>41919.871030092596</v>
      </c>
      <c r="K4006">
        <v>1410148457</v>
      </c>
      <c r="L4006" s="9">
        <f t="shared" si="375"/>
        <v>41889.871030092596</v>
      </c>
      <c r="M4006" t="b">
        <v>0</v>
      </c>
      <c r="N4006">
        <v>1</v>
      </c>
      <c r="O4006" t="b">
        <v>0</v>
      </c>
      <c r="P4006" t="s">
        <v>8271</v>
      </c>
      <c r="Q4006">
        <f t="shared" si="372"/>
        <v>0</v>
      </c>
      <c r="R4006">
        <f t="shared" si="373"/>
        <v>1</v>
      </c>
      <c r="S4006" t="str">
        <f t="shared" si="376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374"/>
        <v>41932.516030092593</v>
      </c>
      <c r="K4007">
        <v>1408648985</v>
      </c>
      <c r="L4007" s="9">
        <f t="shared" si="375"/>
        <v>41872.516030092593</v>
      </c>
      <c r="M4007" t="b">
        <v>0</v>
      </c>
      <c r="N4007">
        <v>2</v>
      </c>
      <c r="O4007" t="b">
        <v>0</v>
      </c>
      <c r="P4007" t="s">
        <v>8271</v>
      </c>
      <c r="Q4007">
        <f t="shared" si="372"/>
        <v>1</v>
      </c>
      <c r="R4007">
        <f t="shared" si="373"/>
        <v>20</v>
      </c>
      <c r="S4007" t="str">
        <f t="shared" si="376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374"/>
        <v>42416.48133101852</v>
      </c>
      <c r="K4008">
        <v>1453487587</v>
      </c>
      <c r="L4008" s="9">
        <f t="shared" si="375"/>
        <v>42391.48133101852</v>
      </c>
      <c r="M4008" t="b">
        <v>0</v>
      </c>
      <c r="N4008">
        <v>1</v>
      </c>
      <c r="O4008" t="b">
        <v>0</v>
      </c>
      <c r="P4008" t="s">
        <v>8271</v>
      </c>
      <c r="Q4008">
        <f t="shared" si="372"/>
        <v>0</v>
      </c>
      <c r="R4008">
        <f t="shared" si="373"/>
        <v>2</v>
      </c>
      <c r="S4008" t="str">
        <f t="shared" si="376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374"/>
        <v>41877.39444444445</v>
      </c>
      <c r="K4009">
        <v>1406572381</v>
      </c>
      <c r="L4009" s="9">
        <f t="shared" si="375"/>
        <v>41848.481261574074</v>
      </c>
      <c r="M4009" t="b">
        <v>0</v>
      </c>
      <c r="N4009">
        <v>1</v>
      </c>
      <c r="O4009" t="b">
        <v>0</v>
      </c>
      <c r="P4009" t="s">
        <v>8271</v>
      </c>
      <c r="Q4009">
        <f t="shared" si="372"/>
        <v>0</v>
      </c>
      <c r="R4009">
        <f t="shared" si="373"/>
        <v>5</v>
      </c>
      <c r="S4009" t="str">
        <f t="shared" si="376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374"/>
        <v>42207.672534722224</v>
      </c>
      <c r="K4010">
        <v>1435014507</v>
      </c>
      <c r="L4010" s="9">
        <f t="shared" si="375"/>
        <v>42177.672534722224</v>
      </c>
      <c r="M4010" t="b">
        <v>0</v>
      </c>
      <c r="N4010">
        <v>4</v>
      </c>
      <c r="O4010" t="b">
        <v>0</v>
      </c>
      <c r="P4010" t="s">
        <v>8271</v>
      </c>
      <c r="Q4010">
        <f t="shared" si="372"/>
        <v>6</v>
      </c>
      <c r="R4010">
        <f t="shared" si="373"/>
        <v>15</v>
      </c>
      <c r="S4010" t="str">
        <f t="shared" si="376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374"/>
        <v>41891.409259259264</v>
      </c>
      <c r="K4011">
        <v>1406825360</v>
      </c>
      <c r="L4011" s="9">
        <f t="shared" si="375"/>
        <v>41851.409259259264</v>
      </c>
      <c r="M4011" t="b">
        <v>0</v>
      </c>
      <c r="N4011">
        <v>3</v>
      </c>
      <c r="O4011" t="b">
        <v>0</v>
      </c>
      <c r="P4011" t="s">
        <v>8271</v>
      </c>
      <c r="Q4011">
        <f t="shared" si="372"/>
        <v>4</v>
      </c>
      <c r="R4011">
        <f t="shared" si="373"/>
        <v>25</v>
      </c>
      <c r="S4011" t="str">
        <f t="shared" si="376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374"/>
        <v>41938.478773148148</v>
      </c>
      <c r="K4012">
        <v>1412879366</v>
      </c>
      <c r="L4012" s="9">
        <f t="shared" si="375"/>
        <v>41921.478773148148</v>
      </c>
      <c r="M4012" t="b">
        <v>0</v>
      </c>
      <c r="N4012">
        <v>38</v>
      </c>
      <c r="O4012" t="b">
        <v>0</v>
      </c>
      <c r="P4012" t="s">
        <v>8271</v>
      </c>
      <c r="Q4012">
        <f t="shared" si="372"/>
        <v>24</v>
      </c>
      <c r="R4012">
        <f t="shared" si="373"/>
        <v>45.84</v>
      </c>
      <c r="S4012" t="str">
        <f t="shared" si="376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374"/>
        <v>42032.253217592595</v>
      </c>
      <c r="K4013">
        <v>1419858278</v>
      </c>
      <c r="L4013" s="9">
        <f t="shared" si="375"/>
        <v>42002.253217592595</v>
      </c>
      <c r="M4013" t="b">
        <v>0</v>
      </c>
      <c r="N4013">
        <v>4</v>
      </c>
      <c r="O4013" t="b">
        <v>0</v>
      </c>
      <c r="P4013" t="s">
        <v>8271</v>
      </c>
      <c r="Q4013">
        <f t="shared" si="372"/>
        <v>8</v>
      </c>
      <c r="R4013">
        <f t="shared" si="373"/>
        <v>4.75</v>
      </c>
      <c r="S4013" t="str">
        <f t="shared" si="376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374"/>
        <v>42126.252881944449</v>
      </c>
      <c r="K4014">
        <v>1427979849</v>
      </c>
      <c r="L4014" s="9">
        <f t="shared" si="375"/>
        <v>42096.252881944449</v>
      </c>
      <c r="M4014" t="b">
        <v>0</v>
      </c>
      <c r="N4014">
        <v>0</v>
      </c>
      <c r="O4014" t="b">
        <v>0</v>
      </c>
      <c r="P4014" t="s">
        <v>8271</v>
      </c>
      <c r="Q4014">
        <f t="shared" si="372"/>
        <v>0</v>
      </c>
      <c r="R4014" t="e">
        <f t="shared" si="373"/>
        <v>#DIV/0!</v>
      </c>
      <c r="S4014" t="str">
        <f t="shared" si="376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374"/>
        <v>42051.009525462963</v>
      </c>
      <c r="K4015">
        <v>1421478823</v>
      </c>
      <c r="L4015" s="9">
        <f t="shared" si="375"/>
        <v>42021.009525462963</v>
      </c>
      <c r="M4015" t="b">
        <v>0</v>
      </c>
      <c r="N4015">
        <v>2</v>
      </c>
      <c r="O4015" t="b">
        <v>0</v>
      </c>
      <c r="P4015" t="s">
        <v>8271</v>
      </c>
      <c r="Q4015">
        <f t="shared" si="372"/>
        <v>1</v>
      </c>
      <c r="R4015">
        <f t="shared" si="373"/>
        <v>13</v>
      </c>
      <c r="S4015" t="str">
        <f t="shared" si="376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374"/>
        <v>42433.954502314817</v>
      </c>
      <c r="K4016">
        <v>1455861269</v>
      </c>
      <c r="L4016" s="9">
        <f t="shared" si="375"/>
        <v>42418.954502314817</v>
      </c>
      <c r="M4016" t="b">
        <v>0</v>
      </c>
      <c r="N4016">
        <v>0</v>
      </c>
      <c r="O4016" t="b">
        <v>0</v>
      </c>
      <c r="P4016" t="s">
        <v>8271</v>
      </c>
      <c r="Q4016">
        <f t="shared" si="372"/>
        <v>0</v>
      </c>
      <c r="R4016" t="e">
        <f t="shared" si="373"/>
        <v>#DIV/0!</v>
      </c>
      <c r="S4016" t="str">
        <f t="shared" si="376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374"/>
        <v>42204.489155092589</v>
      </c>
      <c r="K4017">
        <v>1434739463</v>
      </c>
      <c r="L4017" s="9">
        <f t="shared" si="375"/>
        <v>42174.489155092589</v>
      </c>
      <c r="M4017" t="b">
        <v>0</v>
      </c>
      <c r="N4017">
        <v>1</v>
      </c>
      <c r="O4017" t="b">
        <v>0</v>
      </c>
      <c r="P4017" t="s">
        <v>8271</v>
      </c>
      <c r="Q4017">
        <f t="shared" si="372"/>
        <v>0</v>
      </c>
      <c r="R4017">
        <f t="shared" si="373"/>
        <v>1</v>
      </c>
      <c r="S4017" t="str">
        <f t="shared" si="376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374"/>
        <v>41899.581018518518</v>
      </c>
      <c r="K4018">
        <v>1408395400</v>
      </c>
      <c r="L4018" s="9">
        <f t="shared" si="375"/>
        <v>41869.581018518518</v>
      </c>
      <c r="M4018" t="b">
        <v>0</v>
      </c>
      <c r="N4018">
        <v>7</v>
      </c>
      <c r="O4018" t="b">
        <v>0</v>
      </c>
      <c r="P4018" t="s">
        <v>8271</v>
      </c>
      <c r="Q4018">
        <f t="shared" si="372"/>
        <v>14</v>
      </c>
      <c r="R4018">
        <f t="shared" si="373"/>
        <v>10</v>
      </c>
      <c r="S4018" t="str">
        <f t="shared" si="376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374"/>
        <v>41886.380486111113</v>
      </c>
      <c r="K4019">
        <v>1407254874</v>
      </c>
      <c r="L4019" s="9">
        <f t="shared" si="375"/>
        <v>41856.380486111113</v>
      </c>
      <c r="M4019" t="b">
        <v>0</v>
      </c>
      <c r="N4019">
        <v>2</v>
      </c>
      <c r="O4019" t="b">
        <v>0</v>
      </c>
      <c r="P4019" t="s">
        <v>8271</v>
      </c>
      <c r="Q4019">
        <f t="shared" si="372"/>
        <v>1</v>
      </c>
      <c r="R4019">
        <f t="shared" si="373"/>
        <v>52.5</v>
      </c>
      <c r="S4019" t="str">
        <f t="shared" si="376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374"/>
        <v>42650.619305555556</v>
      </c>
      <c r="K4020">
        <v>1473285108</v>
      </c>
      <c r="L4020" s="9">
        <f t="shared" si="375"/>
        <v>42620.619305555556</v>
      </c>
      <c r="M4020" t="b">
        <v>0</v>
      </c>
      <c r="N4020">
        <v>4</v>
      </c>
      <c r="O4020" t="b">
        <v>0</v>
      </c>
      <c r="P4020" t="s">
        <v>8271</v>
      </c>
      <c r="Q4020">
        <f t="shared" si="372"/>
        <v>9</v>
      </c>
      <c r="R4020">
        <f t="shared" si="373"/>
        <v>32.5</v>
      </c>
      <c r="S4020" t="str">
        <f t="shared" si="376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374"/>
        <v>42475.394444444442</v>
      </c>
      <c r="K4021">
        <v>1455725596</v>
      </c>
      <c r="L4021" s="9">
        <f t="shared" si="375"/>
        <v>42417.38421296297</v>
      </c>
      <c r="M4021" t="b">
        <v>0</v>
      </c>
      <c r="N4021">
        <v>4</v>
      </c>
      <c r="O4021" t="b">
        <v>0</v>
      </c>
      <c r="P4021" t="s">
        <v>8271</v>
      </c>
      <c r="Q4021">
        <f t="shared" si="372"/>
        <v>1</v>
      </c>
      <c r="R4021">
        <f t="shared" si="373"/>
        <v>7.25</v>
      </c>
      <c r="S4021" t="str">
        <f t="shared" si="376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374"/>
        <v>42086.857627314814</v>
      </c>
      <c r="K4022">
        <v>1424579699</v>
      </c>
      <c r="L4022" s="9">
        <f t="shared" si="375"/>
        <v>42056.899293981485</v>
      </c>
      <c r="M4022" t="b">
        <v>0</v>
      </c>
      <c r="N4022">
        <v>3</v>
      </c>
      <c r="O4022" t="b">
        <v>0</v>
      </c>
      <c r="P4022" t="s">
        <v>8271</v>
      </c>
      <c r="Q4022">
        <f t="shared" si="372"/>
        <v>17</v>
      </c>
      <c r="R4022">
        <f t="shared" si="373"/>
        <v>33.33</v>
      </c>
      <c r="S4022" t="str">
        <f t="shared" si="376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374"/>
        <v>41938.619884259264</v>
      </c>
      <c r="K4023">
        <v>1409176358</v>
      </c>
      <c r="L4023" s="9">
        <f t="shared" si="375"/>
        <v>41878.619884259264</v>
      </c>
      <c r="M4023" t="b">
        <v>0</v>
      </c>
      <c r="N4023">
        <v>2</v>
      </c>
      <c r="O4023" t="b">
        <v>0</v>
      </c>
      <c r="P4023" t="s">
        <v>8271</v>
      </c>
      <c r="Q4023">
        <f t="shared" si="372"/>
        <v>1</v>
      </c>
      <c r="R4023">
        <f t="shared" si="373"/>
        <v>62.5</v>
      </c>
      <c r="S4023" t="str">
        <f t="shared" si="376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374"/>
        <v>42035.82916666667</v>
      </c>
      <c r="K4024">
        <v>1418824867</v>
      </c>
      <c r="L4024" s="9">
        <f t="shared" si="375"/>
        <v>41990.292442129627</v>
      </c>
      <c r="M4024" t="b">
        <v>0</v>
      </c>
      <c r="N4024">
        <v>197</v>
      </c>
      <c r="O4024" t="b">
        <v>0</v>
      </c>
      <c r="P4024" t="s">
        <v>8271</v>
      </c>
      <c r="Q4024">
        <f t="shared" si="372"/>
        <v>70</v>
      </c>
      <c r="R4024">
        <f t="shared" si="373"/>
        <v>63.56</v>
      </c>
      <c r="S4024" t="str">
        <f t="shared" si="376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374"/>
        <v>42453.666238425933</v>
      </c>
      <c r="K4025">
        <v>1454975963</v>
      </c>
      <c r="L4025" s="9">
        <f t="shared" si="375"/>
        <v>42408.707905092589</v>
      </c>
      <c r="M4025" t="b">
        <v>0</v>
      </c>
      <c r="N4025">
        <v>0</v>
      </c>
      <c r="O4025" t="b">
        <v>0</v>
      </c>
      <c r="P4025" t="s">
        <v>8271</v>
      </c>
      <c r="Q4025">
        <f t="shared" si="372"/>
        <v>0</v>
      </c>
      <c r="R4025" t="e">
        <f t="shared" si="373"/>
        <v>#DIV/0!</v>
      </c>
      <c r="S4025" t="str">
        <f t="shared" si="376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374"/>
        <v>42247.378437500003</v>
      </c>
      <c r="K4026">
        <v>1438445097</v>
      </c>
      <c r="L4026" s="9">
        <f t="shared" si="375"/>
        <v>42217.378437500003</v>
      </c>
      <c r="M4026" t="b">
        <v>0</v>
      </c>
      <c r="N4026">
        <v>1</v>
      </c>
      <c r="O4026" t="b">
        <v>0</v>
      </c>
      <c r="P4026" t="s">
        <v>8271</v>
      </c>
      <c r="Q4026">
        <f t="shared" si="372"/>
        <v>1</v>
      </c>
      <c r="R4026">
        <f t="shared" si="373"/>
        <v>10</v>
      </c>
      <c r="S4026" t="str">
        <f t="shared" si="376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374"/>
        <v>42210.946018518523</v>
      </c>
      <c r="K4027">
        <v>1432705336</v>
      </c>
      <c r="L4027" s="9">
        <f t="shared" si="375"/>
        <v>42150.946018518523</v>
      </c>
      <c r="M4027" t="b">
        <v>0</v>
      </c>
      <c r="N4027">
        <v>4</v>
      </c>
      <c r="O4027" t="b">
        <v>0</v>
      </c>
      <c r="P4027" t="s">
        <v>8271</v>
      </c>
      <c r="Q4027">
        <f t="shared" si="372"/>
        <v>5</v>
      </c>
      <c r="R4027">
        <f t="shared" si="373"/>
        <v>62.5</v>
      </c>
      <c r="S4027" t="str">
        <f t="shared" si="376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374"/>
        <v>42342.405543981484</v>
      </c>
      <c r="K4028">
        <v>1444059839</v>
      </c>
      <c r="L4028" s="9">
        <f t="shared" si="375"/>
        <v>42282.36387731482</v>
      </c>
      <c r="M4028" t="b">
        <v>0</v>
      </c>
      <c r="N4028">
        <v>0</v>
      </c>
      <c r="O4028" t="b">
        <v>0</v>
      </c>
      <c r="P4028" t="s">
        <v>8271</v>
      </c>
      <c r="Q4028">
        <f t="shared" si="372"/>
        <v>0</v>
      </c>
      <c r="R4028" t="e">
        <f t="shared" si="373"/>
        <v>#DIV/0!</v>
      </c>
      <c r="S4028" t="str">
        <f t="shared" si="376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374"/>
        <v>42788.750000000007</v>
      </c>
      <c r="K4029">
        <v>1486077481</v>
      </c>
      <c r="L4029" s="9">
        <f t="shared" si="375"/>
        <v>42768.679178240745</v>
      </c>
      <c r="M4029" t="b">
        <v>0</v>
      </c>
      <c r="N4029">
        <v>7</v>
      </c>
      <c r="O4029" t="b">
        <v>0</v>
      </c>
      <c r="P4029" t="s">
        <v>8271</v>
      </c>
      <c r="Q4029">
        <f t="shared" si="372"/>
        <v>7</v>
      </c>
      <c r="R4029">
        <f t="shared" si="373"/>
        <v>30.71</v>
      </c>
      <c r="S4029" t="str">
        <f t="shared" si="376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374"/>
        <v>41795.646990740745</v>
      </c>
      <c r="K4030">
        <v>1399415500</v>
      </c>
      <c r="L4030" s="9">
        <f t="shared" si="375"/>
        <v>41765.646990740745</v>
      </c>
      <c r="M4030" t="b">
        <v>0</v>
      </c>
      <c r="N4030">
        <v>11</v>
      </c>
      <c r="O4030" t="b">
        <v>0</v>
      </c>
      <c r="P4030" t="s">
        <v>8271</v>
      </c>
      <c r="Q4030">
        <f t="shared" si="372"/>
        <v>28</v>
      </c>
      <c r="R4030">
        <f t="shared" si="373"/>
        <v>51</v>
      </c>
      <c r="S4030" t="str">
        <f t="shared" si="376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374"/>
        <v>42351.733449074083</v>
      </c>
      <c r="K4031">
        <v>1447461370</v>
      </c>
      <c r="L4031" s="9">
        <f t="shared" si="375"/>
        <v>42321.733449074083</v>
      </c>
      <c r="M4031" t="b">
        <v>0</v>
      </c>
      <c r="N4031">
        <v>0</v>
      </c>
      <c r="O4031" t="b">
        <v>0</v>
      </c>
      <c r="P4031" t="s">
        <v>8271</v>
      </c>
      <c r="Q4031">
        <f t="shared" si="372"/>
        <v>0</v>
      </c>
      <c r="R4031" t="e">
        <f t="shared" si="373"/>
        <v>#DIV/0!</v>
      </c>
      <c r="S4031" t="str">
        <f t="shared" si="376"/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374"/>
        <v>42403.492361111108</v>
      </c>
      <c r="K4032">
        <v>1452008599</v>
      </c>
      <c r="L4032" s="9">
        <f t="shared" si="375"/>
        <v>42374.36341435185</v>
      </c>
      <c r="M4032" t="b">
        <v>0</v>
      </c>
      <c r="N4032">
        <v>6</v>
      </c>
      <c r="O4032" t="b">
        <v>0</v>
      </c>
      <c r="P4032" t="s">
        <v>8271</v>
      </c>
      <c r="Q4032">
        <f t="shared" si="372"/>
        <v>16</v>
      </c>
      <c r="R4032">
        <f t="shared" si="373"/>
        <v>66.67</v>
      </c>
      <c r="S4032" t="str">
        <f t="shared" si="376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374"/>
        <v>41991.335231481484</v>
      </c>
      <c r="K4033">
        <v>1414591364</v>
      </c>
      <c r="L4033" s="9">
        <f t="shared" si="375"/>
        <v>41941.29356481482</v>
      </c>
      <c r="M4033" t="b">
        <v>0</v>
      </c>
      <c r="N4033">
        <v>0</v>
      </c>
      <c r="O4033" t="b">
        <v>0</v>
      </c>
      <c r="P4033" t="s">
        <v>8271</v>
      </c>
      <c r="Q4033">
        <f t="shared" si="372"/>
        <v>0</v>
      </c>
      <c r="R4033" t="e">
        <f t="shared" si="373"/>
        <v>#DIV/0!</v>
      </c>
      <c r="S4033" t="str">
        <f t="shared" si="376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374"/>
        <v>42353.559212962966</v>
      </c>
      <c r="K4034">
        <v>1445023516</v>
      </c>
      <c r="L4034" s="9">
        <f t="shared" si="375"/>
        <v>42293.517546296302</v>
      </c>
      <c r="M4034" t="b">
        <v>0</v>
      </c>
      <c r="N4034">
        <v>7</v>
      </c>
      <c r="O4034" t="b">
        <v>0</v>
      </c>
      <c r="P4034" t="s">
        <v>8271</v>
      </c>
      <c r="Q4034">
        <f t="shared" ref="Q4034:Q4097" si="378">ROUND((E4034/D4034*100),0)</f>
        <v>7</v>
      </c>
      <c r="R4034">
        <f t="shared" ref="R4034:R4097" si="379">ROUND(E4034/N4034,2)</f>
        <v>59</v>
      </c>
      <c r="S4034" t="str">
        <f t="shared" si="376"/>
        <v>theater</v>
      </c>
      <c r="T4034" t="str">
        <f t="shared" si="377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380">(((I4035/60)/60)/24)+DATE(1970,1,1)+(-7/24)</f>
        <v>42645.083333333336</v>
      </c>
      <c r="K4035">
        <v>1472711224</v>
      </c>
      <c r="L4035" s="9">
        <f t="shared" ref="L4035:L4098" si="381">(((K4035/60)/60)/24)+DATE(1970,1,1)+(-7/24)</f>
        <v>42613.977129629631</v>
      </c>
      <c r="M4035" t="b">
        <v>0</v>
      </c>
      <c r="N4035">
        <v>94</v>
      </c>
      <c r="O4035" t="b">
        <v>0</v>
      </c>
      <c r="P4035" t="s">
        <v>8271</v>
      </c>
      <c r="Q4035">
        <f t="shared" si="378"/>
        <v>26</v>
      </c>
      <c r="R4035">
        <f t="shared" si="379"/>
        <v>65.34</v>
      </c>
      <c r="S4035" t="str">
        <f t="shared" ref="S4035:S4098" si="382">LEFT(P4035,SEARCH("/",P4035,1)-1)</f>
        <v>theater</v>
      </c>
      <c r="T4035" t="str">
        <f t="shared" ref="T4035:T4098" si="383">RIGHT(P4035,LEN(P4035)-SEARCH("/",P4035,1))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380"/>
        <v>42097.614004629628</v>
      </c>
      <c r="K4036">
        <v>1425509050</v>
      </c>
      <c r="L4036" s="9">
        <f t="shared" si="381"/>
        <v>42067.655671296299</v>
      </c>
      <c r="M4036" t="b">
        <v>0</v>
      </c>
      <c r="N4036">
        <v>2</v>
      </c>
      <c r="O4036" t="b">
        <v>0</v>
      </c>
      <c r="P4036" t="s">
        <v>8271</v>
      </c>
      <c r="Q4036">
        <f t="shared" si="378"/>
        <v>1</v>
      </c>
      <c r="R4036">
        <f t="shared" si="379"/>
        <v>100</v>
      </c>
      <c r="S4036" t="str">
        <f t="shared" si="382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380"/>
        <v>41933.591284722221</v>
      </c>
      <c r="K4037">
        <v>1411333887</v>
      </c>
      <c r="L4037" s="9">
        <f t="shared" si="381"/>
        <v>41903.591284722221</v>
      </c>
      <c r="M4037" t="b">
        <v>0</v>
      </c>
      <c r="N4037">
        <v>25</v>
      </c>
      <c r="O4037" t="b">
        <v>0</v>
      </c>
      <c r="P4037" t="s">
        <v>8271</v>
      </c>
      <c r="Q4037">
        <f t="shared" si="378"/>
        <v>37</v>
      </c>
      <c r="R4037">
        <f t="shared" si="379"/>
        <v>147.4</v>
      </c>
      <c r="S4037" t="str">
        <f t="shared" si="382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380"/>
        <v>41821.645833333336</v>
      </c>
      <c r="K4038">
        <v>1402784964</v>
      </c>
      <c r="L4038" s="9">
        <f t="shared" si="381"/>
        <v>41804.645416666666</v>
      </c>
      <c r="M4038" t="b">
        <v>0</v>
      </c>
      <c r="N4038">
        <v>17</v>
      </c>
      <c r="O4038" t="b">
        <v>0</v>
      </c>
      <c r="P4038" t="s">
        <v>8271</v>
      </c>
      <c r="Q4038">
        <f t="shared" si="378"/>
        <v>47</v>
      </c>
      <c r="R4038">
        <f t="shared" si="379"/>
        <v>166.06</v>
      </c>
      <c r="S4038" t="str">
        <f t="shared" si="382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380"/>
        <v>42514.309027777781</v>
      </c>
      <c r="K4039">
        <v>1462585315</v>
      </c>
      <c r="L4039" s="9">
        <f t="shared" si="381"/>
        <v>42496.779108796305</v>
      </c>
      <c r="M4039" t="b">
        <v>0</v>
      </c>
      <c r="N4039">
        <v>2</v>
      </c>
      <c r="O4039" t="b">
        <v>0</v>
      </c>
      <c r="P4039" t="s">
        <v>8271</v>
      </c>
      <c r="Q4039">
        <f t="shared" si="378"/>
        <v>11</v>
      </c>
      <c r="R4039">
        <f t="shared" si="379"/>
        <v>40</v>
      </c>
      <c r="S4039" t="str">
        <f t="shared" si="382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380"/>
        <v>41929.507060185191</v>
      </c>
      <c r="K4040">
        <v>1408389010</v>
      </c>
      <c r="L4040" s="9">
        <f t="shared" si="381"/>
        <v>41869.507060185191</v>
      </c>
      <c r="M4040" t="b">
        <v>0</v>
      </c>
      <c r="N4040">
        <v>4</v>
      </c>
      <c r="O4040" t="b">
        <v>0</v>
      </c>
      <c r="P4040" t="s">
        <v>8271</v>
      </c>
      <c r="Q4040">
        <f t="shared" si="378"/>
        <v>12</v>
      </c>
      <c r="R4040">
        <f t="shared" si="379"/>
        <v>75.25</v>
      </c>
      <c r="S4040" t="str">
        <f t="shared" si="382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380"/>
        <v>42338.957638888889</v>
      </c>
      <c r="K4041">
        <v>1446048367</v>
      </c>
      <c r="L4041" s="9">
        <f t="shared" si="381"/>
        <v>42305.379247685189</v>
      </c>
      <c r="M4041" t="b">
        <v>0</v>
      </c>
      <c r="N4041">
        <v>5</v>
      </c>
      <c r="O4041" t="b">
        <v>0</v>
      </c>
      <c r="P4041" t="s">
        <v>8271</v>
      </c>
      <c r="Q4041">
        <f t="shared" si="378"/>
        <v>60</v>
      </c>
      <c r="R4041">
        <f t="shared" si="379"/>
        <v>60</v>
      </c>
      <c r="S4041" t="str">
        <f t="shared" si="382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380"/>
        <v>42202.833333333336</v>
      </c>
      <c r="K4042">
        <v>1432100004</v>
      </c>
      <c r="L4042" s="9">
        <f t="shared" si="381"/>
        <v>42143.939861111117</v>
      </c>
      <c r="M4042" t="b">
        <v>0</v>
      </c>
      <c r="N4042">
        <v>2</v>
      </c>
      <c r="O4042" t="b">
        <v>0</v>
      </c>
      <c r="P4042" t="s">
        <v>8271</v>
      </c>
      <c r="Q4042">
        <f t="shared" si="378"/>
        <v>31</v>
      </c>
      <c r="R4042">
        <f t="shared" si="379"/>
        <v>1250</v>
      </c>
      <c r="S4042" t="str">
        <f t="shared" si="382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380"/>
        <v>42619.182337962964</v>
      </c>
      <c r="K4043">
        <v>1467976954</v>
      </c>
      <c r="L4043" s="9">
        <f t="shared" si="381"/>
        <v>42559.182337962964</v>
      </c>
      <c r="M4043" t="b">
        <v>0</v>
      </c>
      <c r="N4043">
        <v>2</v>
      </c>
      <c r="O4043" t="b">
        <v>0</v>
      </c>
      <c r="P4043" t="s">
        <v>8271</v>
      </c>
      <c r="Q4043">
        <f t="shared" si="378"/>
        <v>0</v>
      </c>
      <c r="R4043">
        <f t="shared" si="379"/>
        <v>10.5</v>
      </c>
      <c r="S4043" t="str">
        <f t="shared" si="382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380"/>
        <v>42024.511111111111</v>
      </c>
      <c r="K4044">
        <v>1419213664</v>
      </c>
      <c r="L4044" s="9">
        <f t="shared" si="381"/>
        <v>41994.792407407411</v>
      </c>
      <c r="M4044" t="b">
        <v>0</v>
      </c>
      <c r="N4044">
        <v>3</v>
      </c>
      <c r="O4044" t="b">
        <v>0</v>
      </c>
      <c r="P4044" t="s">
        <v>8271</v>
      </c>
      <c r="Q4044">
        <f t="shared" si="378"/>
        <v>0</v>
      </c>
      <c r="R4044">
        <f t="shared" si="379"/>
        <v>7</v>
      </c>
      <c r="S4044" t="str">
        <f t="shared" si="382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380"/>
        <v>41963.665798611117</v>
      </c>
      <c r="K4045">
        <v>1415228325</v>
      </c>
      <c r="L4045" s="9">
        <f t="shared" si="381"/>
        <v>41948.665798611117</v>
      </c>
      <c r="M4045" t="b">
        <v>0</v>
      </c>
      <c r="N4045">
        <v>0</v>
      </c>
      <c r="O4045" t="b">
        <v>0</v>
      </c>
      <c r="P4045" t="s">
        <v>8271</v>
      </c>
      <c r="Q4045">
        <f t="shared" si="378"/>
        <v>0</v>
      </c>
      <c r="R4045" t="e">
        <f t="shared" si="379"/>
        <v>#DIV/0!</v>
      </c>
      <c r="S4045" t="str">
        <f t="shared" si="382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380"/>
        <v>42103.916666666664</v>
      </c>
      <c r="K4046">
        <v>1426050982</v>
      </c>
      <c r="L4046" s="9">
        <f t="shared" si="381"/>
        <v>42073.928032407413</v>
      </c>
      <c r="M4046" t="b">
        <v>0</v>
      </c>
      <c r="N4046">
        <v>4</v>
      </c>
      <c r="O4046" t="b">
        <v>0</v>
      </c>
      <c r="P4046" t="s">
        <v>8271</v>
      </c>
      <c r="Q4046">
        <f t="shared" si="378"/>
        <v>38</v>
      </c>
      <c r="R4046">
        <f t="shared" si="379"/>
        <v>56.25</v>
      </c>
      <c r="S4046" t="str">
        <f t="shared" si="382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380"/>
        <v>41871.909594907411</v>
      </c>
      <c r="K4047">
        <v>1406004589</v>
      </c>
      <c r="L4047" s="9">
        <f t="shared" si="381"/>
        <v>41841.909594907411</v>
      </c>
      <c r="M4047" t="b">
        <v>0</v>
      </c>
      <c r="N4047">
        <v>1</v>
      </c>
      <c r="O4047" t="b">
        <v>0</v>
      </c>
      <c r="P4047" t="s">
        <v>8271</v>
      </c>
      <c r="Q4047">
        <f t="shared" si="378"/>
        <v>0</v>
      </c>
      <c r="R4047">
        <f t="shared" si="379"/>
        <v>1</v>
      </c>
      <c r="S4047" t="str">
        <f t="shared" si="382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380"/>
        <v>41934.358912037038</v>
      </c>
      <c r="K4048">
        <v>1411400210</v>
      </c>
      <c r="L4048" s="9">
        <f t="shared" si="381"/>
        <v>41904.358912037038</v>
      </c>
      <c r="M4048" t="b">
        <v>0</v>
      </c>
      <c r="N4048">
        <v>12</v>
      </c>
      <c r="O4048" t="b">
        <v>0</v>
      </c>
      <c r="P4048" t="s">
        <v>8271</v>
      </c>
      <c r="Q4048">
        <f t="shared" si="378"/>
        <v>8</v>
      </c>
      <c r="R4048">
        <f t="shared" si="379"/>
        <v>38.33</v>
      </c>
      <c r="S4048" t="str">
        <f t="shared" si="382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380"/>
        <v>42014.750000000007</v>
      </c>
      <c r="K4049">
        <v>1418862743</v>
      </c>
      <c r="L4049" s="9">
        <f t="shared" si="381"/>
        <v>41990.730821759258</v>
      </c>
      <c r="M4049" t="b">
        <v>0</v>
      </c>
      <c r="N4049">
        <v>4</v>
      </c>
      <c r="O4049" t="b">
        <v>0</v>
      </c>
      <c r="P4049" t="s">
        <v>8271</v>
      </c>
      <c r="Q4049">
        <f t="shared" si="378"/>
        <v>2</v>
      </c>
      <c r="R4049">
        <f t="shared" si="379"/>
        <v>27.5</v>
      </c>
      <c r="S4049" t="str">
        <f t="shared" si="382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380"/>
        <v>42471.175775462965</v>
      </c>
      <c r="K4050">
        <v>1457352787</v>
      </c>
      <c r="L4050" s="9">
        <f t="shared" si="381"/>
        <v>42436.217442129629</v>
      </c>
      <c r="M4050" t="b">
        <v>0</v>
      </c>
      <c r="N4050">
        <v>91</v>
      </c>
      <c r="O4050" t="b">
        <v>0</v>
      </c>
      <c r="P4050" t="s">
        <v>8271</v>
      </c>
      <c r="Q4050">
        <f t="shared" si="378"/>
        <v>18</v>
      </c>
      <c r="R4050">
        <f t="shared" si="379"/>
        <v>32.979999999999997</v>
      </c>
      <c r="S4050" t="str">
        <f t="shared" si="382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380"/>
        <v>42199.66684027778</v>
      </c>
      <c r="K4051">
        <v>1434322815</v>
      </c>
      <c r="L4051" s="9">
        <f t="shared" si="381"/>
        <v>42169.66684027778</v>
      </c>
      <c r="M4051" t="b">
        <v>0</v>
      </c>
      <c r="N4051">
        <v>1</v>
      </c>
      <c r="O4051" t="b">
        <v>0</v>
      </c>
      <c r="P4051" t="s">
        <v>8271</v>
      </c>
      <c r="Q4051">
        <f t="shared" si="378"/>
        <v>0</v>
      </c>
      <c r="R4051">
        <f t="shared" si="379"/>
        <v>16</v>
      </c>
      <c r="S4051" t="str">
        <f t="shared" si="382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380"/>
        <v>41935.34480324074</v>
      </c>
      <c r="K4052">
        <v>1411485391</v>
      </c>
      <c r="L4052" s="9">
        <f t="shared" si="381"/>
        <v>41905.34480324074</v>
      </c>
      <c r="M4052" t="b">
        <v>0</v>
      </c>
      <c r="N4052">
        <v>1</v>
      </c>
      <c r="O4052" t="b">
        <v>0</v>
      </c>
      <c r="P4052" t="s">
        <v>8271</v>
      </c>
      <c r="Q4052">
        <f t="shared" si="378"/>
        <v>0</v>
      </c>
      <c r="R4052">
        <f t="shared" si="379"/>
        <v>1</v>
      </c>
      <c r="S4052" t="str">
        <f t="shared" si="382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380"/>
        <v>41767.995138888895</v>
      </c>
      <c r="K4053">
        <v>1399058797</v>
      </c>
      <c r="L4053" s="9">
        <f t="shared" si="381"/>
        <v>41761.518483796302</v>
      </c>
      <c r="M4053" t="b">
        <v>0</v>
      </c>
      <c r="N4053">
        <v>0</v>
      </c>
      <c r="O4053" t="b">
        <v>0</v>
      </c>
      <c r="P4053" t="s">
        <v>8271</v>
      </c>
      <c r="Q4053">
        <f t="shared" si="378"/>
        <v>0</v>
      </c>
      <c r="R4053" t="e">
        <f t="shared" si="379"/>
        <v>#DIV/0!</v>
      </c>
      <c r="S4053" t="str">
        <f t="shared" si="382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380"/>
        <v>41925.58699074074</v>
      </c>
      <c r="K4054">
        <v>1408050316</v>
      </c>
      <c r="L4054" s="9">
        <f t="shared" si="381"/>
        <v>41865.58699074074</v>
      </c>
      <c r="M4054" t="b">
        <v>0</v>
      </c>
      <c r="N4054">
        <v>13</v>
      </c>
      <c r="O4054" t="b">
        <v>0</v>
      </c>
      <c r="P4054" t="s">
        <v>8271</v>
      </c>
      <c r="Q4054">
        <f t="shared" si="378"/>
        <v>38</v>
      </c>
      <c r="R4054">
        <f t="shared" si="379"/>
        <v>86.62</v>
      </c>
      <c r="S4054" t="str">
        <f t="shared" si="382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380"/>
        <v>41958.541666666664</v>
      </c>
      <c r="K4055">
        <v>1413477228</v>
      </c>
      <c r="L4055" s="9">
        <f t="shared" si="381"/>
        <v>41928.398472222223</v>
      </c>
      <c r="M4055" t="b">
        <v>0</v>
      </c>
      <c r="N4055">
        <v>2</v>
      </c>
      <c r="O4055" t="b">
        <v>0</v>
      </c>
      <c r="P4055" t="s">
        <v>8271</v>
      </c>
      <c r="Q4055">
        <f t="shared" si="378"/>
        <v>22</v>
      </c>
      <c r="R4055">
        <f t="shared" si="379"/>
        <v>55</v>
      </c>
      <c r="S4055" t="str">
        <f t="shared" si="382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380"/>
        <v>42643.875000000007</v>
      </c>
      <c r="K4056">
        <v>1472674285</v>
      </c>
      <c r="L4056" s="9">
        <f t="shared" si="381"/>
        <v>42613.54959490741</v>
      </c>
      <c r="M4056" t="b">
        <v>0</v>
      </c>
      <c r="N4056">
        <v>0</v>
      </c>
      <c r="O4056" t="b">
        <v>0</v>
      </c>
      <c r="P4056" t="s">
        <v>8271</v>
      </c>
      <c r="Q4056">
        <f t="shared" si="378"/>
        <v>0</v>
      </c>
      <c r="R4056" t="e">
        <f t="shared" si="379"/>
        <v>#DIV/0!</v>
      </c>
      <c r="S4056" t="str">
        <f t="shared" si="382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380"/>
        <v>41809.356840277782</v>
      </c>
      <c r="K4057">
        <v>1400600031</v>
      </c>
      <c r="L4057" s="9">
        <f t="shared" si="381"/>
        <v>41779.356840277782</v>
      </c>
      <c r="M4057" t="b">
        <v>0</v>
      </c>
      <c r="N4057">
        <v>21</v>
      </c>
      <c r="O4057" t="b">
        <v>0</v>
      </c>
      <c r="P4057" t="s">
        <v>8271</v>
      </c>
      <c r="Q4057">
        <f t="shared" si="378"/>
        <v>18</v>
      </c>
      <c r="R4057">
        <f t="shared" si="379"/>
        <v>41.95</v>
      </c>
      <c r="S4057" t="str">
        <f t="shared" si="382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380"/>
        <v>42554.540972222225</v>
      </c>
      <c r="K4058">
        <v>1465856639</v>
      </c>
      <c r="L4058" s="9">
        <f t="shared" si="381"/>
        <v>42534.641655092601</v>
      </c>
      <c r="M4058" t="b">
        <v>0</v>
      </c>
      <c r="N4058">
        <v>9</v>
      </c>
      <c r="O4058" t="b">
        <v>0</v>
      </c>
      <c r="P4058" t="s">
        <v>8271</v>
      </c>
      <c r="Q4058">
        <f t="shared" si="378"/>
        <v>53</v>
      </c>
      <c r="R4058">
        <f t="shared" si="379"/>
        <v>88.33</v>
      </c>
      <c r="S4058" t="str">
        <f t="shared" si="382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380"/>
        <v>42333.666666666664</v>
      </c>
      <c r="K4059">
        <v>1446506080</v>
      </c>
      <c r="L4059" s="9">
        <f t="shared" si="381"/>
        <v>42310.676851851858</v>
      </c>
      <c r="M4059" t="b">
        <v>0</v>
      </c>
      <c r="N4059">
        <v>6</v>
      </c>
      <c r="O4059" t="b">
        <v>0</v>
      </c>
      <c r="P4059" t="s">
        <v>8271</v>
      </c>
      <c r="Q4059">
        <f t="shared" si="378"/>
        <v>22</v>
      </c>
      <c r="R4059">
        <f t="shared" si="379"/>
        <v>129.16999999999999</v>
      </c>
      <c r="S4059" t="str">
        <f t="shared" si="382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380"/>
        <v>42460.874305555561</v>
      </c>
      <c r="K4060">
        <v>1458178044</v>
      </c>
      <c r="L4060" s="9">
        <f t="shared" si="381"/>
        <v>42445.76902777778</v>
      </c>
      <c r="M4060" t="b">
        <v>0</v>
      </c>
      <c r="N4060">
        <v>4</v>
      </c>
      <c r="O4060" t="b">
        <v>0</v>
      </c>
      <c r="P4060" t="s">
        <v>8271</v>
      </c>
      <c r="Q4060">
        <f t="shared" si="378"/>
        <v>3</v>
      </c>
      <c r="R4060">
        <f t="shared" si="379"/>
        <v>23.75</v>
      </c>
      <c r="S4060" t="str">
        <f t="shared" si="382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380"/>
        <v>41897.833333333336</v>
      </c>
      <c r="K4061">
        <v>1408116152</v>
      </c>
      <c r="L4061" s="9">
        <f t="shared" si="381"/>
        <v>41866.348981481482</v>
      </c>
      <c r="M4061" t="b">
        <v>0</v>
      </c>
      <c r="N4061">
        <v>7</v>
      </c>
      <c r="O4061" t="b">
        <v>0</v>
      </c>
      <c r="P4061" t="s">
        <v>8271</v>
      </c>
      <c r="Q4061">
        <f t="shared" si="378"/>
        <v>3</v>
      </c>
      <c r="R4061">
        <f t="shared" si="379"/>
        <v>35.71</v>
      </c>
      <c r="S4061" t="str">
        <f t="shared" si="382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380"/>
        <v>41813.375</v>
      </c>
      <c r="K4062">
        <v>1400604056</v>
      </c>
      <c r="L4062" s="9">
        <f t="shared" si="381"/>
        <v>41779.403425925928</v>
      </c>
      <c r="M4062" t="b">
        <v>0</v>
      </c>
      <c r="N4062">
        <v>5</v>
      </c>
      <c r="O4062" t="b">
        <v>0</v>
      </c>
      <c r="P4062" t="s">
        <v>8271</v>
      </c>
      <c r="Q4062">
        <f t="shared" si="378"/>
        <v>3</v>
      </c>
      <c r="R4062">
        <f t="shared" si="379"/>
        <v>57</v>
      </c>
      <c r="S4062" t="str">
        <f t="shared" si="382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380"/>
        <v>42480.808136574073</v>
      </c>
      <c r="K4063">
        <v>1456025023</v>
      </c>
      <c r="L4063" s="9">
        <f t="shared" si="381"/>
        <v>42420.849803240744</v>
      </c>
      <c r="M4063" t="b">
        <v>0</v>
      </c>
      <c r="N4063">
        <v>0</v>
      </c>
      <c r="O4063" t="b">
        <v>0</v>
      </c>
      <c r="P4063" t="s">
        <v>8271</v>
      </c>
      <c r="Q4063">
        <f t="shared" si="378"/>
        <v>0</v>
      </c>
      <c r="R4063" t="e">
        <f t="shared" si="379"/>
        <v>#DIV/0!</v>
      </c>
      <c r="S4063" t="str">
        <f t="shared" si="382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380"/>
        <v>42553.447546296295</v>
      </c>
      <c r="K4064">
        <v>1464889468</v>
      </c>
      <c r="L4064" s="9">
        <f t="shared" si="381"/>
        <v>42523.447546296295</v>
      </c>
      <c r="M4064" t="b">
        <v>0</v>
      </c>
      <c r="N4064">
        <v>3</v>
      </c>
      <c r="O4064" t="b">
        <v>0</v>
      </c>
      <c r="P4064" t="s">
        <v>8271</v>
      </c>
      <c r="Q4064">
        <f t="shared" si="378"/>
        <v>2</v>
      </c>
      <c r="R4064">
        <f t="shared" si="379"/>
        <v>163.33000000000001</v>
      </c>
      <c r="S4064" t="str">
        <f t="shared" si="382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380"/>
        <v>41817.389861111114</v>
      </c>
      <c r="K4065">
        <v>1401294084</v>
      </c>
      <c r="L4065" s="9">
        <f t="shared" si="381"/>
        <v>41787.389861111114</v>
      </c>
      <c r="M4065" t="b">
        <v>0</v>
      </c>
      <c r="N4065">
        <v>9</v>
      </c>
      <c r="O4065" t="b">
        <v>0</v>
      </c>
      <c r="P4065" t="s">
        <v>8271</v>
      </c>
      <c r="Q4065">
        <f t="shared" si="378"/>
        <v>1</v>
      </c>
      <c r="R4065">
        <f t="shared" si="379"/>
        <v>15</v>
      </c>
      <c r="S4065" t="str">
        <f t="shared" si="382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380"/>
        <v>42123.296597222223</v>
      </c>
      <c r="K4066">
        <v>1427724426</v>
      </c>
      <c r="L4066" s="9">
        <f t="shared" si="381"/>
        <v>42093.296597222223</v>
      </c>
      <c r="M4066" t="b">
        <v>0</v>
      </c>
      <c r="N4066">
        <v>6</v>
      </c>
      <c r="O4066" t="b">
        <v>0</v>
      </c>
      <c r="P4066" t="s">
        <v>8271</v>
      </c>
      <c r="Q4066">
        <f t="shared" si="378"/>
        <v>19</v>
      </c>
      <c r="R4066">
        <f t="shared" si="379"/>
        <v>64.17</v>
      </c>
      <c r="S4066" t="str">
        <f t="shared" si="382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380"/>
        <v>41863.659849537042</v>
      </c>
      <c r="K4067">
        <v>1405291811</v>
      </c>
      <c r="L4067" s="9">
        <f t="shared" si="381"/>
        <v>41833.659849537042</v>
      </c>
      <c r="M4067" t="b">
        <v>0</v>
      </c>
      <c r="N4067">
        <v>4</v>
      </c>
      <c r="O4067" t="b">
        <v>0</v>
      </c>
      <c r="P4067" t="s">
        <v>8271</v>
      </c>
      <c r="Q4067">
        <f t="shared" si="378"/>
        <v>1</v>
      </c>
      <c r="R4067">
        <f t="shared" si="379"/>
        <v>6.75</v>
      </c>
      <c r="S4067" t="str">
        <f t="shared" si="382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380"/>
        <v>42508.747546296298</v>
      </c>
      <c r="K4068">
        <v>1461027388</v>
      </c>
      <c r="L4068" s="9">
        <f t="shared" si="381"/>
        <v>42478.747546296298</v>
      </c>
      <c r="M4068" t="b">
        <v>0</v>
      </c>
      <c r="N4068">
        <v>1</v>
      </c>
      <c r="O4068" t="b">
        <v>0</v>
      </c>
      <c r="P4068" t="s">
        <v>8271</v>
      </c>
      <c r="Q4068">
        <f t="shared" si="378"/>
        <v>0</v>
      </c>
      <c r="R4068">
        <f t="shared" si="379"/>
        <v>25</v>
      </c>
      <c r="S4068" t="str">
        <f t="shared" si="382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380"/>
        <v>42274.82581018519</v>
      </c>
      <c r="K4069">
        <v>1439952550</v>
      </c>
      <c r="L4069" s="9">
        <f t="shared" si="381"/>
        <v>42234.82581018519</v>
      </c>
      <c r="M4069" t="b">
        <v>0</v>
      </c>
      <c r="N4069">
        <v>17</v>
      </c>
      <c r="O4069" t="b">
        <v>0</v>
      </c>
      <c r="P4069" t="s">
        <v>8271</v>
      </c>
      <c r="Q4069">
        <f t="shared" si="378"/>
        <v>61</v>
      </c>
      <c r="R4069">
        <f t="shared" si="379"/>
        <v>179.12</v>
      </c>
      <c r="S4069" t="str">
        <f t="shared" si="382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380"/>
        <v>42748.670138888891</v>
      </c>
      <c r="K4070">
        <v>1481756855</v>
      </c>
      <c r="L4070" s="9">
        <f t="shared" si="381"/>
        <v>42718.671932870369</v>
      </c>
      <c r="M4070" t="b">
        <v>0</v>
      </c>
      <c r="N4070">
        <v>1</v>
      </c>
      <c r="O4070" t="b">
        <v>0</v>
      </c>
      <c r="P4070" t="s">
        <v>8271</v>
      </c>
      <c r="Q4070">
        <f t="shared" si="378"/>
        <v>1</v>
      </c>
      <c r="R4070">
        <f t="shared" si="379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380"/>
        <v>42063.208333333336</v>
      </c>
      <c r="K4071">
        <v>1421596356</v>
      </c>
      <c r="L4071" s="9">
        <f t="shared" si="381"/>
        <v>42022.36986111111</v>
      </c>
      <c r="M4071" t="b">
        <v>0</v>
      </c>
      <c r="N4071">
        <v>13</v>
      </c>
      <c r="O4071" t="b">
        <v>0</v>
      </c>
      <c r="P4071" t="s">
        <v>8271</v>
      </c>
      <c r="Q4071">
        <f t="shared" si="378"/>
        <v>34</v>
      </c>
      <c r="R4071">
        <f t="shared" si="379"/>
        <v>33.08</v>
      </c>
      <c r="S4071" t="str">
        <f t="shared" si="382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380"/>
        <v>42063.833333333336</v>
      </c>
      <c r="K4072">
        <v>1422374420</v>
      </c>
      <c r="L4072" s="9">
        <f t="shared" si="381"/>
        <v>42031.375231481485</v>
      </c>
      <c r="M4072" t="b">
        <v>0</v>
      </c>
      <c r="N4072">
        <v>6</v>
      </c>
      <c r="O4072" t="b">
        <v>0</v>
      </c>
      <c r="P4072" t="s">
        <v>8271</v>
      </c>
      <c r="Q4072">
        <f t="shared" si="378"/>
        <v>17</v>
      </c>
      <c r="R4072">
        <f t="shared" si="379"/>
        <v>27.5</v>
      </c>
      <c r="S4072" t="str">
        <f t="shared" si="382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380"/>
        <v>42730.513090277782</v>
      </c>
      <c r="K4073">
        <v>1480187931</v>
      </c>
      <c r="L4073" s="9">
        <f t="shared" si="381"/>
        <v>42700.513090277782</v>
      </c>
      <c r="M4073" t="b">
        <v>0</v>
      </c>
      <c r="N4073">
        <v>0</v>
      </c>
      <c r="O4073" t="b">
        <v>0</v>
      </c>
      <c r="P4073" t="s">
        <v>8271</v>
      </c>
      <c r="Q4073">
        <f t="shared" si="378"/>
        <v>0</v>
      </c>
      <c r="R4073" t="e">
        <f t="shared" si="379"/>
        <v>#DIV/0!</v>
      </c>
      <c r="S4073" t="str">
        <f t="shared" si="382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380"/>
        <v>41872.482766203706</v>
      </c>
      <c r="K4074">
        <v>1403462111</v>
      </c>
      <c r="L4074" s="9">
        <f t="shared" si="381"/>
        <v>41812.482766203706</v>
      </c>
      <c r="M4074" t="b">
        <v>0</v>
      </c>
      <c r="N4074">
        <v>2</v>
      </c>
      <c r="O4074" t="b">
        <v>0</v>
      </c>
      <c r="P4074" t="s">
        <v>8271</v>
      </c>
      <c r="Q4074">
        <f t="shared" si="378"/>
        <v>0</v>
      </c>
      <c r="R4074">
        <f t="shared" si="379"/>
        <v>2</v>
      </c>
      <c r="S4074" t="str">
        <f t="shared" si="382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380"/>
        <v>42132.875000000007</v>
      </c>
      <c r="K4075">
        <v>1426407426</v>
      </c>
      <c r="L4075" s="9">
        <f t="shared" si="381"/>
        <v>42078.053541666675</v>
      </c>
      <c r="M4075" t="b">
        <v>0</v>
      </c>
      <c r="N4075">
        <v>2</v>
      </c>
      <c r="O4075" t="b">
        <v>0</v>
      </c>
      <c r="P4075" t="s">
        <v>8271</v>
      </c>
      <c r="Q4075">
        <f t="shared" si="378"/>
        <v>1</v>
      </c>
      <c r="R4075">
        <f t="shared" si="379"/>
        <v>18.5</v>
      </c>
      <c r="S4075" t="str">
        <f t="shared" si="382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380"/>
        <v>42313.302951388891</v>
      </c>
      <c r="K4076">
        <v>1444137375</v>
      </c>
      <c r="L4076" s="9">
        <f t="shared" si="381"/>
        <v>42283.261284722226</v>
      </c>
      <c r="M4076" t="b">
        <v>0</v>
      </c>
      <c r="N4076">
        <v>21</v>
      </c>
      <c r="O4076" t="b">
        <v>0</v>
      </c>
      <c r="P4076" t="s">
        <v>8271</v>
      </c>
      <c r="Q4076">
        <f t="shared" si="378"/>
        <v>27</v>
      </c>
      <c r="R4076">
        <f t="shared" si="379"/>
        <v>35</v>
      </c>
      <c r="S4076" t="str">
        <f t="shared" si="382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380"/>
        <v>41820.436111111114</v>
      </c>
      <c r="K4077">
        <v>1400547969</v>
      </c>
      <c r="L4077" s="9">
        <f t="shared" si="381"/>
        <v>41778.754270833335</v>
      </c>
      <c r="M4077" t="b">
        <v>0</v>
      </c>
      <c r="N4077">
        <v>13</v>
      </c>
      <c r="O4077" t="b">
        <v>0</v>
      </c>
      <c r="P4077" t="s">
        <v>8271</v>
      </c>
      <c r="Q4077">
        <f t="shared" si="378"/>
        <v>29</v>
      </c>
      <c r="R4077">
        <f t="shared" si="379"/>
        <v>44.31</v>
      </c>
      <c r="S4077" t="str">
        <f t="shared" si="382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380"/>
        <v>41933.535416666666</v>
      </c>
      <c r="K4078">
        <v>1411499149</v>
      </c>
      <c r="L4078" s="9">
        <f t="shared" si="381"/>
        <v>41905.504039351858</v>
      </c>
      <c r="M4078" t="b">
        <v>0</v>
      </c>
      <c r="N4078">
        <v>0</v>
      </c>
      <c r="O4078" t="b">
        <v>0</v>
      </c>
      <c r="P4078" t="s">
        <v>8271</v>
      </c>
      <c r="Q4078">
        <f t="shared" si="378"/>
        <v>0</v>
      </c>
      <c r="R4078" t="e">
        <f t="shared" si="379"/>
        <v>#DIV/0!</v>
      </c>
      <c r="S4078" t="str">
        <f t="shared" si="382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380"/>
        <v>42725.418912037036</v>
      </c>
      <c r="K4079">
        <v>1479747794</v>
      </c>
      <c r="L4079" s="9">
        <f t="shared" si="381"/>
        <v>42695.418912037036</v>
      </c>
      <c r="M4079" t="b">
        <v>0</v>
      </c>
      <c r="N4079">
        <v>6</v>
      </c>
      <c r="O4079" t="b">
        <v>0</v>
      </c>
      <c r="P4079" t="s">
        <v>8271</v>
      </c>
      <c r="Q4079">
        <f t="shared" si="378"/>
        <v>9</v>
      </c>
      <c r="R4079">
        <f t="shared" si="379"/>
        <v>222.5</v>
      </c>
      <c r="S4079" t="str">
        <f t="shared" si="382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380"/>
        <v>42762.495856481481</v>
      </c>
      <c r="K4080">
        <v>1482951242</v>
      </c>
      <c r="L4080" s="9">
        <f t="shared" si="381"/>
        <v>42732.495856481481</v>
      </c>
      <c r="M4080" t="b">
        <v>0</v>
      </c>
      <c r="N4080">
        <v>0</v>
      </c>
      <c r="O4080" t="b">
        <v>0</v>
      </c>
      <c r="P4080" t="s">
        <v>8271</v>
      </c>
      <c r="Q4080">
        <f t="shared" si="378"/>
        <v>0</v>
      </c>
      <c r="R4080" t="e">
        <f t="shared" si="379"/>
        <v>#DIV/0!</v>
      </c>
      <c r="S4080" t="str">
        <f t="shared" si="382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380"/>
        <v>42540.647233796299</v>
      </c>
      <c r="K4081">
        <v>1463783521</v>
      </c>
      <c r="L4081" s="9">
        <f t="shared" si="381"/>
        <v>42510.647233796299</v>
      </c>
      <c r="M4081" t="b">
        <v>0</v>
      </c>
      <c r="N4081">
        <v>1</v>
      </c>
      <c r="O4081" t="b">
        <v>0</v>
      </c>
      <c r="P4081" t="s">
        <v>8271</v>
      </c>
      <c r="Q4081">
        <f t="shared" si="378"/>
        <v>0</v>
      </c>
      <c r="R4081">
        <f t="shared" si="379"/>
        <v>5</v>
      </c>
      <c r="S4081" t="str">
        <f t="shared" si="382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380"/>
        <v>42535.495833333342</v>
      </c>
      <c r="K4082">
        <v>1463849116</v>
      </c>
      <c r="L4082" s="9">
        <f t="shared" si="381"/>
        <v>42511.406435185192</v>
      </c>
      <c r="M4082" t="b">
        <v>0</v>
      </c>
      <c r="N4082">
        <v>0</v>
      </c>
      <c r="O4082" t="b">
        <v>0</v>
      </c>
      <c r="P4082" t="s">
        <v>8271</v>
      </c>
      <c r="Q4082">
        <f t="shared" si="378"/>
        <v>0</v>
      </c>
      <c r="R4082" t="e">
        <f t="shared" si="379"/>
        <v>#DIV/0!</v>
      </c>
      <c r="S4082" t="str">
        <f t="shared" si="382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380"/>
        <v>42071.247974537044</v>
      </c>
      <c r="K4083">
        <v>1423231025</v>
      </c>
      <c r="L4083" s="9">
        <f t="shared" si="381"/>
        <v>42041.289641203701</v>
      </c>
      <c r="M4083" t="b">
        <v>0</v>
      </c>
      <c r="N4083">
        <v>12</v>
      </c>
      <c r="O4083" t="b">
        <v>0</v>
      </c>
      <c r="P4083" t="s">
        <v>8271</v>
      </c>
      <c r="Q4083">
        <f t="shared" si="378"/>
        <v>16</v>
      </c>
      <c r="R4083">
        <f t="shared" si="379"/>
        <v>29.17</v>
      </c>
      <c r="S4083" t="str">
        <f t="shared" si="382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380"/>
        <v>42322.666666666664</v>
      </c>
      <c r="K4084">
        <v>1446179553</v>
      </c>
      <c r="L4084" s="9">
        <f t="shared" si="381"/>
        <v>42306.897604166668</v>
      </c>
      <c r="M4084" t="b">
        <v>0</v>
      </c>
      <c r="N4084">
        <v>2</v>
      </c>
      <c r="O4084" t="b">
        <v>0</v>
      </c>
      <c r="P4084" t="s">
        <v>8271</v>
      </c>
      <c r="Q4084">
        <f t="shared" si="378"/>
        <v>2</v>
      </c>
      <c r="R4084">
        <f t="shared" si="379"/>
        <v>1.5</v>
      </c>
      <c r="S4084" t="str">
        <f t="shared" si="382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380"/>
        <v>42383.470092592594</v>
      </c>
      <c r="K4085">
        <v>1450203416</v>
      </c>
      <c r="L4085" s="9">
        <f t="shared" si="381"/>
        <v>42353.470092592594</v>
      </c>
      <c r="M4085" t="b">
        <v>0</v>
      </c>
      <c r="N4085">
        <v>6</v>
      </c>
      <c r="O4085" t="b">
        <v>0</v>
      </c>
      <c r="P4085" t="s">
        <v>8271</v>
      </c>
      <c r="Q4085">
        <f t="shared" si="378"/>
        <v>22</v>
      </c>
      <c r="R4085">
        <f t="shared" si="379"/>
        <v>126.5</v>
      </c>
      <c r="S4085" t="str">
        <f t="shared" si="382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380"/>
        <v>42652.144745370373</v>
      </c>
      <c r="K4086">
        <v>1473416906</v>
      </c>
      <c r="L4086" s="9">
        <f t="shared" si="381"/>
        <v>42622.144745370373</v>
      </c>
      <c r="M4086" t="b">
        <v>0</v>
      </c>
      <c r="N4086">
        <v>1</v>
      </c>
      <c r="O4086" t="b">
        <v>0</v>
      </c>
      <c r="P4086" t="s">
        <v>8271</v>
      </c>
      <c r="Q4086">
        <f t="shared" si="378"/>
        <v>0</v>
      </c>
      <c r="R4086">
        <f t="shared" si="379"/>
        <v>10</v>
      </c>
      <c r="S4086" t="str">
        <f t="shared" si="382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380"/>
        <v>42086.874305555561</v>
      </c>
      <c r="K4087">
        <v>1424701775</v>
      </c>
      <c r="L4087" s="9">
        <f t="shared" si="381"/>
        <v>42058.312210648153</v>
      </c>
      <c r="M4087" t="b">
        <v>0</v>
      </c>
      <c r="N4087">
        <v>1</v>
      </c>
      <c r="O4087" t="b">
        <v>0</v>
      </c>
      <c r="P4087" t="s">
        <v>8271</v>
      </c>
      <c r="Q4087">
        <f t="shared" si="378"/>
        <v>0</v>
      </c>
      <c r="R4087">
        <f t="shared" si="379"/>
        <v>10</v>
      </c>
      <c r="S4087" t="str">
        <f t="shared" si="382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380"/>
        <v>42328.875000000007</v>
      </c>
      <c r="K4088">
        <v>1445985299</v>
      </c>
      <c r="L4088" s="9">
        <f t="shared" si="381"/>
        <v>42304.649293981485</v>
      </c>
      <c r="M4088" t="b">
        <v>0</v>
      </c>
      <c r="N4088">
        <v>5</v>
      </c>
      <c r="O4088" t="b">
        <v>0</v>
      </c>
      <c r="P4088" t="s">
        <v>8271</v>
      </c>
      <c r="Q4088">
        <f t="shared" si="378"/>
        <v>5</v>
      </c>
      <c r="R4088">
        <f t="shared" si="379"/>
        <v>9.4</v>
      </c>
      <c r="S4088" t="str">
        <f t="shared" si="382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380"/>
        <v>42568.451226851852</v>
      </c>
      <c r="K4089">
        <v>1466185786</v>
      </c>
      <c r="L4089" s="9">
        <f t="shared" si="381"/>
        <v>42538.451226851852</v>
      </c>
      <c r="M4089" t="b">
        <v>0</v>
      </c>
      <c r="N4089">
        <v>0</v>
      </c>
      <c r="O4089" t="b">
        <v>0</v>
      </c>
      <c r="P4089" t="s">
        <v>8271</v>
      </c>
      <c r="Q4089">
        <f t="shared" si="378"/>
        <v>0</v>
      </c>
      <c r="R4089" t="e">
        <f t="shared" si="379"/>
        <v>#DIV/0!</v>
      </c>
      <c r="S4089" t="str">
        <f t="shared" si="382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380"/>
        <v>42020.143055555563</v>
      </c>
      <c r="K4090">
        <v>1418827324</v>
      </c>
      <c r="L4090" s="9">
        <f t="shared" si="381"/>
        <v>41990.320879629631</v>
      </c>
      <c r="M4090" t="b">
        <v>0</v>
      </c>
      <c r="N4090">
        <v>3</v>
      </c>
      <c r="O4090" t="b">
        <v>0</v>
      </c>
      <c r="P4090" t="s">
        <v>8271</v>
      </c>
      <c r="Q4090">
        <f t="shared" si="378"/>
        <v>11</v>
      </c>
      <c r="R4090">
        <f t="shared" si="379"/>
        <v>72</v>
      </c>
      <c r="S4090" t="str">
        <f t="shared" si="382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380"/>
        <v>42155.440972222226</v>
      </c>
      <c r="K4091">
        <v>1430242488</v>
      </c>
      <c r="L4091" s="9">
        <f t="shared" si="381"/>
        <v>42122.440833333334</v>
      </c>
      <c r="M4091" t="b">
        <v>0</v>
      </c>
      <c r="N4091">
        <v>8</v>
      </c>
      <c r="O4091" t="b">
        <v>0</v>
      </c>
      <c r="P4091" t="s">
        <v>8271</v>
      </c>
      <c r="Q4091">
        <f t="shared" si="378"/>
        <v>5</v>
      </c>
      <c r="R4091">
        <f t="shared" si="379"/>
        <v>30</v>
      </c>
      <c r="S4091" t="str">
        <f t="shared" si="382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380"/>
        <v>42223.333333333336</v>
      </c>
      <c r="K4092">
        <v>1437754137</v>
      </c>
      <c r="L4092" s="9">
        <f t="shared" si="381"/>
        <v>42209.381215277775</v>
      </c>
      <c r="M4092" t="b">
        <v>0</v>
      </c>
      <c r="N4092">
        <v>3</v>
      </c>
      <c r="O4092" t="b">
        <v>0</v>
      </c>
      <c r="P4092" t="s">
        <v>8271</v>
      </c>
      <c r="Q4092">
        <f t="shared" si="378"/>
        <v>3</v>
      </c>
      <c r="R4092">
        <f t="shared" si="379"/>
        <v>10.67</v>
      </c>
      <c r="S4092" t="str">
        <f t="shared" si="382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380"/>
        <v>42020.21471064815</v>
      </c>
      <c r="K4093">
        <v>1418818151</v>
      </c>
      <c r="L4093" s="9">
        <f t="shared" si="381"/>
        <v>41990.21471064815</v>
      </c>
      <c r="M4093" t="b">
        <v>0</v>
      </c>
      <c r="N4093">
        <v>8</v>
      </c>
      <c r="O4093" t="b">
        <v>0</v>
      </c>
      <c r="P4093" t="s">
        <v>8271</v>
      </c>
      <c r="Q4093">
        <f t="shared" si="378"/>
        <v>13</v>
      </c>
      <c r="R4093">
        <f t="shared" si="379"/>
        <v>25.5</v>
      </c>
      <c r="S4093" t="str">
        <f t="shared" si="382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380"/>
        <v>42098.861655092602</v>
      </c>
      <c r="K4094">
        <v>1423024847</v>
      </c>
      <c r="L4094" s="9">
        <f t="shared" si="381"/>
        <v>42038.903321759259</v>
      </c>
      <c r="M4094" t="b">
        <v>0</v>
      </c>
      <c r="N4094">
        <v>1</v>
      </c>
      <c r="O4094" t="b">
        <v>0</v>
      </c>
      <c r="P4094" t="s">
        <v>8271</v>
      </c>
      <c r="Q4094">
        <f t="shared" si="378"/>
        <v>0</v>
      </c>
      <c r="R4094">
        <f t="shared" si="379"/>
        <v>20</v>
      </c>
      <c r="S4094" t="str">
        <f t="shared" si="382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380"/>
        <v>42238.524224537039</v>
      </c>
      <c r="K4095">
        <v>1435088093</v>
      </c>
      <c r="L4095" s="9">
        <f t="shared" si="381"/>
        <v>42178.524224537039</v>
      </c>
      <c r="M4095" t="b">
        <v>0</v>
      </c>
      <c r="N4095">
        <v>4</v>
      </c>
      <c r="O4095" t="b">
        <v>0</v>
      </c>
      <c r="P4095" t="s">
        <v>8271</v>
      </c>
      <c r="Q4095">
        <f t="shared" si="378"/>
        <v>2</v>
      </c>
      <c r="R4095">
        <f t="shared" si="379"/>
        <v>15</v>
      </c>
      <c r="S4095" t="str">
        <f t="shared" si="382"/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380"/>
        <v>41933.915972222225</v>
      </c>
      <c r="K4096">
        <v>1410141900</v>
      </c>
      <c r="L4096" s="9">
        <f t="shared" si="381"/>
        <v>41889.795138888891</v>
      </c>
      <c r="M4096" t="b">
        <v>0</v>
      </c>
      <c r="N4096">
        <v>8</v>
      </c>
      <c r="O4096" t="b">
        <v>0</v>
      </c>
      <c r="P4096" t="s">
        <v>8271</v>
      </c>
      <c r="Q4096">
        <f t="shared" si="378"/>
        <v>37</v>
      </c>
      <c r="R4096">
        <f t="shared" si="379"/>
        <v>91.25</v>
      </c>
      <c r="S4096" t="str">
        <f t="shared" si="382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380"/>
        <v>42722.740162037044</v>
      </c>
      <c r="K4097">
        <v>1479516350</v>
      </c>
      <c r="L4097" s="9">
        <f t="shared" si="381"/>
        <v>42692.740162037044</v>
      </c>
      <c r="M4097" t="b">
        <v>0</v>
      </c>
      <c r="N4097">
        <v>1</v>
      </c>
      <c r="O4097" t="b">
        <v>0</v>
      </c>
      <c r="P4097" t="s">
        <v>8271</v>
      </c>
      <c r="Q4097">
        <f t="shared" si="378"/>
        <v>3</v>
      </c>
      <c r="R4097">
        <f t="shared" si="379"/>
        <v>800</v>
      </c>
      <c r="S4097" t="str">
        <f t="shared" si="382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380"/>
        <v>42794.07708333333</v>
      </c>
      <c r="K4098">
        <v>1484484219</v>
      </c>
      <c r="L4098" s="9">
        <f t="shared" si="381"/>
        <v>42750.238645833335</v>
      </c>
      <c r="M4098" t="b">
        <v>0</v>
      </c>
      <c r="N4098">
        <v>5</v>
      </c>
      <c r="O4098" t="b">
        <v>0</v>
      </c>
      <c r="P4098" t="s">
        <v>8271</v>
      </c>
      <c r="Q4098">
        <f t="shared" ref="Q4098:Q4115" si="384">ROUND((E4098/D4098*100),0)</f>
        <v>11</v>
      </c>
      <c r="R4098">
        <f t="shared" ref="R4098:R4115" si="385">ROUND(E4098/N4098,2)</f>
        <v>80</v>
      </c>
      <c r="S4098" t="str">
        <f t="shared" si="382"/>
        <v>theater</v>
      </c>
      <c r="T4098" t="str">
        <f t="shared" si="383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386">(((I4099/60)/60)/24)+DATE(1970,1,1)+(-7/24)</f>
        <v>42400.704861111117</v>
      </c>
      <c r="K4099">
        <v>1449431237</v>
      </c>
      <c r="L4099" s="9">
        <f t="shared" ref="L4099:L4115" si="387">(((K4099/60)/60)/24)+DATE(1970,1,1)+(-7/24)</f>
        <v>42344.532835648155</v>
      </c>
      <c r="M4099" t="b">
        <v>0</v>
      </c>
      <c r="N4099">
        <v>0</v>
      </c>
      <c r="O4099" t="b">
        <v>0</v>
      </c>
      <c r="P4099" t="s">
        <v>8271</v>
      </c>
      <c r="Q4099">
        <f t="shared" si="384"/>
        <v>0</v>
      </c>
      <c r="R4099" t="e">
        <f t="shared" si="385"/>
        <v>#DIV/0!</v>
      </c>
      <c r="S4099" t="str">
        <f t="shared" ref="S4099:S4115" si="388">LEFT(P4099,SEARCH("/",P4099,1)-1)</f>
        <v>theater</v>
      </c>
      <c r="T4099" t="str">
        <f t="shared" ref="T4099:T4115" si="389">RIGHT(P4099,LEN(P4099)-SEARCH("/",P4099,1))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386"/>
        <v>42525.430520833332</v>
      </c>
      <c r="K4100">
        <v>1462468797</v>
      </c>
      <c r="L4100" s="9">
        <f t="shared" si="387"/>
        <v>42495.430520833332</v>
      </c>
      <c r="M4100" t="b">
        <v>0</v>
      </c>
      <c r="N4100">
        <v>0</v>
      </c>
      <c r="O4100" t="b">
        <v>0</v>
      </c>
      <c r="P4100" t="s">
        <v>8271</v>
      </c>
      <c r="Q4100">
        <f t="shared" si="384"/>
        <v>0</v>
      </c>
      <c r="R4100" t="e">
        <f t="shared" si="385"/>
        <v>#DIV/0!</v>
      </c>
      <c r="S4100" t="str">
        <f t="shared" si="388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386"/>
        <v>42615.558715277781</v>
      </c>
      <c r="K4101">
        <v>1468959873</v>
      </c>
      <c r="L4101" s="9">
        <f t="shared" si="387"/>
        <v>42570.558715277781</v>
      </c>
      <c r="M4101" t="b">
        <v>0</v>
      </c>
      <c r="N4101">
        <v>1</v>
      </c>
      <c r="O4101" t="b">
        <v>0</v>
      </c>
      <c r="P4101" t="s">
        <v>8271</v>
      </c>
      <c r="Q4101">
        <f t="shared" si="384"/>
        <v>1</v>
      </c>
      <c r="R4101">
        <f t="shared" si="385"/>
        <v>50</v>
      </c>
      <c r="S4101" t="str">
        <f t="shared" si="388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386"/>
        <v>41936.833217592597</v>
      </c>
      <c r="K4102">
        <v>1413341990</v>
      </c>
      <c r="L4102" s="9">
        <f t="shared" si="387"/>
        <v>41926.833217592597</v>
      </c>
      <c r="M4102" t="b">
        <v>0</v>
      </c>
      <c r="N4102">
        <v>0</v>
      </c>
      <c r="O4102" t="b">
        <v>0</v>
      </c>
      <c r="P4102" t="s">
        <v>8271</v>
      </c>
      <c r="Q4102">
        <f t="shared" si="384"/>
        <v>0</v>
      </c>
      <c r="R4102" t="e">
        <f t="shared" si="385"/>
        <v>#DIV/0!</v>
      </c>
      <c r="S4102" t="str">
        <f t="shared" si="388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386"/>
        <v>42760.612060185187</v>
      </c>
      <c r="K4103">
        <v>1482788482</v>
      </c>
      <c r="L4103" s="9">
        <f t="shared" si="387"/>
        <v>42730.612060185187</v>
      </c>
      <c r="M4103" t="b">
        <v>0</v>
      </c>
      <c r="N4103">
        <v>0</v>
      </c>
      <c r="O4103" t="b">
        <v>0</v>
      </c>
      <c r="P4103" t="s">
        <v>8271</v>
      </c>
      <c r="Q4103">
        <f t="shared" si="384"/>
        <v>0</v>
      </c>
      <c r="R4103" t="e">
        <f t="shared" si="385"/>
        <v>#DIV/0!</v>
      </c>
      <c r="S4103" t="str">
        <f t="shared" si="388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386"/>
        <v>42505.556400462963</v>
      </c>
      <c r="K4104">
        <v>1460751673</v>
      </c>
      <c r="L4104" s="9">
        <f t="shared" si="387"/>
        <v>42475.556400462963</v>
      </c>
      <c r="M4104" t="b">
        <v>0</v>
      </c>
      <c r="N4104">
        <v>6</v>
      </c>
      <c r="O4104" t="b">
        <v>0</v>
      </c>
      <c r="P4104" t="s">
        <v>8271</v>
      </c>
      <c r="Q4104">
        <f t="shared" si="384"/>
        <v>27</v>
      </c>
      <c r="R4104">
        <f t="shared" si="385"/>
        <v>22.83</v>
      </c>
      <c r="S4104" t="str">
        <f t="shared" si="388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386"/>
        <v>42242.480555555558</v>
      </c>
      <c r="K4105">
        <v>1435953566</v>
      </c>
      <c r="L4105" s="9">
        <f t="shared" si="387"/>
        <v>42188.541273148156</v>
      </c>
      <c r="M4105" t="b">
        <v>0</v>
      </c>
      <c r="N4105">
        <v>6</v>
      </c>
      <c r="O4105" t="b">
        <v>0</v>
      </c>
      <c r="P4105" t="s">
        <v>8271</v>
      </c>
      <c r="Q4105">
        <f t="shared" si="384"/>
        <v>10</v>
      </c>
      <c r="R4105">
        <f t="shared" si="385"/>
        <v>16.670000000000002</v>
      </c>
      <c r="S4105" t="str">
        <f t="shared" si="388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386"/>
        <v>42669.986504629633</v>
      </c>
      <c r="K4106">
        <v>1474958434</v>
      </c>
      <c r="L4106" s="9">
        <f t="shared" si="387"/>
        <v>42639.986504629633</v>
      </c>
      <c r="M4106" t="b">
        <v>0</v>
      </c>
      <c r="N4106">
        <v>14</v>
      </c>
      <c r="O4106" t="b">
        <v>0</v>
      </c>
      <c r="P4106" t="s">
        <v>8271</v>
      </c>
      <c r="Q4106">
        <f t="shared" si="384"/>
        <v>21</v>
      </c>
      <c r="R4106">
        <f t="shared" si="385"/>
        <v>45.79</v>
      </c>
      <c r="S4106" t="str">
        <f t="shared" si="388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386"/>
        <v>42729.718854166669</v>
      </c>
      <c r="K4107">
        <v>1479860109</v>
      </c>
      <c r="L4107" s="9">
        <f t="shared" si="387"/>
        <v>42696.718854166669</v>
      </c>
      <c r="M4107" t="b">
        <v>0</v>
      </c>
      <c r="N4107">
        <v>6</v>
      </c>
      <c r="O4107" t="b">
        <v>0</v>
      </c>
      <c r="P4107" t="s">
        <v>8271</v>
      </c>
      <c r="Q4107">
        <f t="shared" si="384"/>
        <v>7</v>
      </c>
      <c r="R4107">
        <f t="shared" si="385"/>
        <v>383.33</v>
      </c>
      <c r="S4107" t="str">
        <f t="shared" si="388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386"/>
        <v>42095.750000000007</v>
      </c>
      <c r="K4108">
        <v>1424221866</v>
      </c>
      <c r="L4108" s="9">
        <f t="shared" si="387"/>
        <v>42052.757708333338</v>
      </c>
      <c r="M4108" t="b">
        <v>0</v>
      </c>
      <c r="N4108">
        <v>33</v>
      </c>
      <c r="O4108" t="b">
        <v>0</v>
      </c>
      <c r="P4108" t="s">
        <v>8271</v>
      </c>
      <c r="Q4108">
        <f t="shared" si="384"/>
        <v>71</v>
      </c>
      <c r="R4108">
        <f t="shared" si="385"/>
        <v>106.97</v>
      </c>
      <c r="S4108" t="str">
        <f t="shared" si="388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386"/>
        <v>41906.625011574077</v>
      </c>
      <c r="K4109">
        <v>1409608801</v>
      </c>
      <c r="L4109" s="9">
        <f t="shared" si="387"/>
        <v>41883.625011574077</v>
      </c>
      <c r="M4109" t="b">
        <v>0</v>
      </c>
      <c r="N4109">
        <v>4</v>
      </c>
      <c r="O4109" t="b">
        <v>0</v>
      </c>
      <c r="P4109" t="s">
        <v>8271</v>
      </c>
      <c r="Q4109">
        <f t="shared" si="384"/>
        <v>2</v>
      </c>
      <c r="R4109">
        <f t="shared" si="385"/>
        <v>10.25</v>
      </c>
      <c r="S4109" t="str">
        <f t="shared" si="388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386"/>
        <v>42796.916666666664</v>
      </c>
      <c r="K4110">
        <v>1485909937</v>
      </c>
      <c r="L4110" s="9">
        <f t="shared" si="387"/>
        <v>42766.740011574082</v>
      </c>
      <c r="M4110" t="b">
        <v>0</v>
      </c>
      <c r="N4110">
        <v>1</v>
      </c>
      <c r="O4110" t="b">
        <v>0</v>
      </c>
      <c r="P4110" t="s">
        <v>8271</v>
      </c>
      <c r="Q4110">
        <f t="shared" si="384"/>
        <v>2</v>
      </c>
      <c r="R4110">
        <f t="shared" si="385"/>
        <v>59</v>
      </c>
      <c r="S4110" t="str">
        <f t="shared" si="388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386"/>
        <v>42337.289398148154</v>
      </c>
      <c r="K4111">
        <v>1446209804</v>
      </c>
      <c r="L4111" s="9">
        <f t="shared" si="387"/>
        <v>42307.247731481482</v>
      </c>
      <c r="M4111" t="b">
        <v>0</v>
      </c>
      <c r="N4111">
        <v>0</v>
      </c>
      <c r="O4111" t="b">
        <v>0</v>
      </c>
      <c r="P4111" t="s">
        <v>8271</v>
      </c>
      <c r="Q4111">
        <f t="shared" si="384"/>
        <v>0</v>
      </c>
      <c r="R4111" t="e">
        <f t="shared" si="385"/>
        <v>#DIV/0!</v>
      </c>
      <c r="S4111" t="str">
        <f t="shared" si="388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386"/>
        <v>42572.335081018515</v>
      </c>
      <c r="K4112">
        <v>1463929351</v>
      </c>
      <c r="L4112" s="9">
        <f t="shared" si="387"/>
        <v>42512.335081018515</v>
      </c>
      <c r="M4112" t="b">
        <v>0</v>
      </c>
      <c r="N4112">
        <v>6</v>
      </c>
      <c r="O4112" t="b">
        <v>0</v>
      </c>
      <c r="P4112" t="s">
        <v>8271</v>
      </c>
      <c r="Q4112">
        <f t="shared" si="384"/>
        <v>29</v>
      </c>
      <c r="R4112">
        <f t="shared" si="385"/>
        <v>14.33</v>
      </c>
      <c r="S4112" t="str">
        <f t="shared" si="388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386"/>
        <v>42058.844212962962</v>
      </c>
      <c r="K4113">
        <v>1422155740</v>
      </c>
      <c r="L4113" s="9">
        <f t="shared" si="387"/>
        <v>42028.844212962962</v>
      </c>
      <c r="M4113" t="b">
        <v>0</v>
      </c>
      <c r="N4113">
        <v>6</v>
      </c>
      <c r="O4113" t="b">
        <v>0</v>
      </c>
      <c r="P4113" t="s">
        <v>8271</v>
      </c>
      <c r="Q4113">
        <f t="shared" si="384"/>
        <v>3</v>
      </c>
      <c r="R4113">
        <f t="shared" si="385"/>
        <v>15.67</v>
      </c>
      <c r="S4113" t="str">
        <f t="shared" si="388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386"/>
        <v>42427.708333333336</v>
      </c>
      <c r="K4114">
        <v>1454280186</v>
      </c>
      <c r="L4114" s="9">
        <f t="shared" si="387"/>
        <v>42400.65493055556</v>
      </c>
      <c r="M4114" t="b">
        <v>0</v>
      </c>
      <c r="N4114">
        <v>1</v>
      </c>
      <c r="O4114" t="b">
        <v>0</v>
      </c>
      <c r="P4114" t="s">
        <v>8271</v>
      </c>
      <c r="Q4114">
        <f t="shared" si="384"/>
        <v>0</v>
      </c>
      <c r="R4114">
        <f t="shared" si="385"/>
        <v>1</v>
      </c>
      <c r="S4114" t="str">
        <f t="shared" si="388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386"/>
        <v>42376.981944444451</v>
      </c>
      <c r="K4115">
        <v>1450619123</v>
      </c>
      <c r="L4115" s="9">
        <f t="shared" si="387"/>
        <v>42358.281516203708</v>
      </c>
      <c r="M4115" t="b">
        <v>0</v>
      </c>
      <c r="N4115">
        <v>3</v>
      </c>
      <c r="O4115" t="b">
        <v>0</v>
      </c>
      <c r="P4115" t="s">
        <v>8271</v>
      </c>
      <c r="Q4115">
        <f t="shared" si="384"/>
        <v>0</v>
      </c>
      <c r="R4115">
        <f t="shared" si="385"/>
        <v>1</v>
      </c>
      <c r="S4115" t="str">
        <f t="shared" si="388"/>
        <v>theater</v>
      </c>
      <c r="T4115" t="str">
        <f t="shared" si="389"/>
        <v>plays</v>
      </c>
    </row>
  </sheetData>
  <autoFilter ref="A1:P4115" xr:uid="{E7F4FB6B-B79D-CC4C-99E1-63E49C52FAC7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Q1:Q1048576 R1: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Sheet2</vt:lpstr>
      <vt:lpstr>Bonus</vt:lpstr>
      <vt:lpstr>Sheet3</vt:lpstr>
      <vt:lpstr>Sheet5</vt:lpstr>
      <vt:lpstr>Sheet1</vt:lpstr>
      <vt:lpstr>state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Microsoft Office User</cp:lastModifiedBy>
  <dcterms:created xsi:type="dcterms:W3CDTF">2017-04-20T15:17:24Z</dcterms:created>
  <dcterms:modified xsi:type="dcterms:W3CDTF">2018-10-06T19:53:25Z</dcterms:modified>
  <cp:category/>
</cp:coreProperties>
</file>