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КП ЗОСНД\"/>
    </mc:Choice>
  </mc:AlternateContent>
  <xr:revisionPtr revIDLastSave="0" documentId="13_ncr:1_{75AC2497-7BF5-4523-A542-0071C4D162E0}" xr6:coauthVersionLast="43" xr6:coauthVersionMax="43" xr10:uidLastSave="{00000000-0000-0000-0000-000000000000}"/>
  <bookViews>
    <workbookView xWindow="9720" yWindow="-375" windowWidth="28110" windowHeight="16440" xr2:uid="{36664035-5D67-4F17-B08C-D9D3F4097FB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9" i="1" l="1"/>
  <c r="J7" i="1"/>
  <c r="J5" i="1"/>
  <c r="J2" i="1"/>
  <c r="F19" i="1"/>
  <c r="F16" i="1"/>
  <c r="C22" i="1"/>
  <c r="F10" i="1"/>
  <c r="F9" i="1"/>
  <c r="F8" i="1"/>
  <c r="F7" i="1"/>
  <c r="F6" i="1"/>
  <c r="F4" i="1"/>
  <c r="F5" i="1"/>
  <c r="F3" i="1"/>
  <c r="F2" i="1"/>
  <c r="F1" i="1"/>
  <c r="B16" i="1"/>
  <c r="B20" i="1"/>
  <c r="B18" i="1"/>
  <c r="B14" i="1"/>
  <c r="B12" i="1"/>
  <c r="B10" i="1"/>
  <c r="B9" i="1"/>
  <c r="B7" i="1"/>
  <c r="B6" i="1"/>
  <c r="B4" i="1"/>
  <c r="B3" i="1"/>
</calcChain>
</file>

<file path=xl/sharedStrings.xml><?xml version="1.0" encoding="utf-8"?>
<sst xmlns="http://schemas.openxmlformats.org/spreadsheetml/2006/main" count="5" uniqueCount="5">
  <si>
    <t>ко</t>
  </si>
  <si>
    <t>ктр</t>
  </si>
  <si>
    <t>км</t>
  </si>
  <si>
    <t>кпр</t>
  </si>
  <si>
    <t>к общая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</si>
</sst>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8F44-362C-4C29-8D31-BA3480A65E03}">
  <dimension ref="A1:J22"/>
  <sheetViews>
    <sheetView tabSelected="1" workbookViewId="0">
      <selection activeCell="J9" sqref="J9"/>
    </sheetView>
  </sheetViews>
  <sheetFormatPr defaultRowHeight="15" x14ac:dyDescent="0.25"/>
  <sheetData>
    <row r="1" spans="2:10" x14ac:dyDescent="0.25">
      <c r="B1">
        <v>9944</v>
      </c>
      <c r="F1">
        <f>1064.1*0.9</f>
        <v>957.68999999999994</v>
      </c>
    </row>
    <row r="2" spans="2:10" x14ac:dyDescent="0.25">
      <c r="B2">
        <v>629</v>
      </c>
      <c r="F2">
        <f>198*2.6</f>
        <v>514.80000000000007</v>
      </c>
      <c r="J2">
        <f xml:space="preserve"> ((120+30+250*2+49+11+4*20+2*6+2200)*8760)/0.8</f>
        <v>32871900</v>
      </c>
    </row>
    <row r="3" spans="2:10" x14ac:dyDescent="0.25">
      <c r="B3">
        <f>1027 * 6</f>
        <v>6162</v>
      </c>
      <c r="F3">
        <f>23*0.9</f>
        <v>20.7</v>
      </c>
    </row>
    <row r="4" spans="2:10" x14ac:dyDescent="0.25">
      <c r="B4">
        <f>3109*2</f>
        <v>6218</v>
      </c>
      <c r="F4">
        <f>31.3*4</f>
        <v>125.2</v>
      </c>
    </row>
    <row r="5" spans="2:10" x14ac:dyDescent="0.25">
      <c r="B5">
        <v>2104</v>
      </c>
      <c r="F5">
        <f>22*0.35</f>
        <v>7.6999999999999993</v>
      </c>
      <c r="J5">
        <f>32871.9*0.13</f>
        <v>4273.3470000000007</v>
      </c>
    </row>
    <row r="6" spans="2:10" x14ac:dyDescent="0.25">
      <c r="B6">
        <f>662*20</f>
        <v>13240</v>
      </c>
      <c r="F6">
        <f>23*0.6</f>
        <v>13.799999999999999</v>
      </c>
    </row>
    <row r="7" spans="2:10" x14ac:dyDescent="0.25">
      <c r="B7">
        <f>810*2</f>
        <v>1620</v>
      </c>
      <c r="F7">
        <f>5*9.5</f>
        <v>47.5</v>
      </c>
      <c r="J7">
        <f>0.4*J5</f>
        <v>1709.3388000000004</v>
      </c>
    </row>
    <row r="8" spans="2:10" x14ac:dyDescent="0.25">
      <c r="B8">
        <v>2090</v>
      </c>
      <c r="F8">
        <f>22*45</f>
        <v>990</v>
      </c>
    </row>
    <row r="9" spans="2:10" x14ac:dyDescent="0.25">
      <c r="B9">
        <f>0.77*1064.1</f>
        <v>819.35699999999997</v>
      </c>
      <c r="F9">
        <f>1*16.2</f>
        <v>16.2</v>
      </c>
      <c r="J9">
        <f>J7+J5</f>
        <v>5982.6858000000011</v>
      </c>
    </row>
    <row r="10" spans="2:10" x14ac:dyDescent="0.25">
      <c r="B10">
        <f>198*18.2</f>
        <v>3603.6</v>
      </c>
      <c r="E10" t="s">
        <v>2</v>
      </c>
      <c r="F10">
        <f>SUM(F1:F9)</f>
        <v>2693.59</v>
      </c>
    </row>
    <row r="11" spans="2:10" x14ac:dyDescent="0.25">
      <c r="B11">
        <v>10.199999999999999</v>
      </c>
    </row>
    <row r="12" spans="2:10" x14ac:dyDescent="0.25">
      <c r="B12">
        <f>22*1.8</f>
        <v>39.6</v>
      </c>
    </row>
    <row r="13" spans="2:10" x14ac:dyDescent="0.25">
      <c r="B13">
        <v>1200</v>
      </c>
    </row>
    <row r="14" spans="2:10" x14ac:dyDescent="0.25">
      <c r="B14">
        <f>2.65*22</f>
        <v>58.3</v>
      </c>
    </row>
    <row r="15" spans="2:10" x14ac:dyDescent="0.25">
      <c r="B15">
        <v>45</v>
      </c>
    </row>
    <row r="16" spans="2:10" x14ac:dyDescent="0.25">
      <c r="B16">
        <f>78*2</f>
        <v>156</v>
      </c>
      <c r="E16" t="s">
        <v>3</v>
      </c>
      <c r="F16">
        <f>((B20+F10+C22)/100)*10</f>
        <v>5322.3800709999996</v>
      </c>
    </row>
    <row r="17" spans="1:6" x14ac:dyDescent="0.25">
      <c r="B17">
        <v>35</v>
      </c>
    </row>
    <row r="18" spans="1:6" x14ac:dyDescent="0.25">
      <c r="B18">
        <f>9.6*4</f>
        <v>38.4</v>
      </c>
    </row>
    <row r="19" spans="1:6" x14ac:dyDescent="0.25">
      <c r="B19">
        <v>48</v>
      </c>
      <c r="E19" t="s">
        <v>4</v>
      </c>
      <c r="F19">
        <f>B20+F10+C22+F16</f>
        <v>58546.180781000003</v>
      </c>
    </row>
    <row r="20" spans="1:6" x14ac:dyDescent="0.25">
      <c r="A20" t="s">
        <v>0</v>
      </c>
      <c r="B20">
        <f>SUM(B1:B19) +998</f>
        <v>49058.457000000002</v>
      </c>
    </row>
    <row r="22" spans="1:6" x14ac:dyDescent="0.25">
      <c r="B22" t="s">
        <v>1</v>
      </c>
      <c r="C22">
        <f>0.03*B20</f>
        <v>1471.75371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2022-11-28T10:40:33Z</dcterms:created>
  <dcterms:modified xsi:type="dcterms:W3CDTF">2022-11-28T11:12:06Z</dcterms:modified>
</cp:coreProperties>
</file>