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8_{0ECBDAA7-54B8-430D-A4B0-D10D08E1815F}" xr6:coauthVersionLast="43" xr6:coauthVersionMax="43" xr10:uidLastSave="{00000000-0000-0000-0000-000000000000}"/>
  <bookViews>
    <workbookView xWindow="810" yWindow="-120" windowWidth="2811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6" i="1" l="1"/>
  <c r="E24" i="1"/>
  <c r="D53" i="1" l="1"/>
  <c r="C5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3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29" i="1"/>
  <c r="E30" i="1"/>
  <c r="E31" i="1"/>
  <c r="E32" i="1"/>
  <c r="E33" i="1"/>
  <c r="E34" i="1"/>
  <c r="E35" i="1"/>
  <c r="E36" i="1"/>
  <c r="E37" i="1"/>
  <c r="E38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4" i="1"/>
  <c r="E5" i="1"/>
  <c r="E6" i="1"/>
  <c r="E7" i="1"/>
  <c r="E8" i="1"/>
  <c r="E9" i="1"/>
  <c r="E10" i="1"/>
  <c r="E11" i="1"/>
  <c r="E12" i="1"/>
  <c r="E3" i="1"/>
  <c r="F53" i="1" l="1"/>
  <c r="B57" i="1" s="1"/>
  <c r="G53" i="1"/>
  <c r="B58" i="1" s="1"/>
  <c r="E53" i="1"/>
  <c r="B56" i="1" s="1"/>
  <c r="B59" i="1" l="1"/>
  <c r="B70" i="1"/>
  <c r="B71" i="1" s="1"/>
  <c r="B66" i="1" l="1"/>
  <c r="B60" i="1"/>
  <c r="B63" i="1" s="1"/>
  <c r="B61" i="1"/>
  <c r="B64" i="1" s="1"/>
</calcChain>
</file>

<file path=xl/sharedStrings.xml><?xml version="1.0" encoding="utf-8"?>
<sst xmlns="http://schemas.openxmlformats.org/spreadsheetml/2006/main" count="38" uniqueCount="34">
  <si>
    <t>№</t>
  </si>
  <si>
    <t>Х</t>
  </si>
  <si>
    <t>У</t>
  </si>
  <si>
    <t>Х^2</t>
  </si>
  <si>
    <t>У^2</t>
  </si>
  <si>
    <t>Х*У</t>
  </si>
  <si>
    <t>Среднее</t>
  </si>
  <si>
    <t>m*x</t>
  </si>
  <si>
    <t>m*y</t>
  </si>
  <si>
    <t>a*2(x)</t>
  </si>
  <si>
    <t>a*2(y)</t>
  </si>
  <si>
    <t>a*1,1(x,y)</t>
  </si>
  <si>
    <t>n=</t>
  </si>
  <si>
    <t>D*(x)=</t>
  </si>
  <si>
    <t>D*(y)=</t>
  </si>
  <si>
    <t>K*xy=</t>
  </si>
  <si>
    <t>дисперсия</t>
  </si>
  <si>
    <t>R*xy=</t>
  </si>
  <si>
    <t>a=</t>
  </si>
  <si>
    <t>b=</t>
  </si>
  <si>
    <t>Ix=</t>
  </si>
  <si>
    <t>Iy=</t>
  </si>
  <si>
    <t>Z=</t>
  </si>
  <si>
    <t>Za=</t>
  </si>
  <si>
    <t>a*1=</t>
  </si>
  <si>
    <t>a*0=</t>
  </si>
  <si>
    <t>y(x)=2,72107-0,01705x</t>
  </si>
  <si>
    <t>оценка корр момента</t>
  </si>
  <si>
    <t>точечная оценка коэфф корреляции</t>
  </si>
  <si>
    <t>вспомог зн.</t>
  </si>
  <si>
    <t>доверительный интервал</t>
  </si>
  <si>
    <t>оценка параметров</t>
  </si>
  <si>
    <t>уравнении линии регрессии</t>
  </si>
  <si>
    <t>величины Х и У некоррелированы, гипотеза принимается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</si>
</sst>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рассеивания и линия регрессии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Лист1!$D$2</c:f>
              <c:strCache>
                <c:ptCount val="1"/>
                <c:pt idx="0">
                  <c:v>У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sq" cmpd="sng">
                <a:solidFill>
                  <a:schemeClr val="accent1">
                    <a:alpha val="6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Лист1!$C$3:$C$52</c:f>
              <c:numCache>
                <c:formatCode>General</c:formatCode>
                <c:ptCount val="50"/>
                <c:pt idx="0">
                  <c:v>-0.68</c:v>
                </c:pt>
                <c:pt idx="1">
                  <c:v>0.93</c:v>
                </c:pt>
                <c:pt idx="2">
                  <c:v>-4.1100000000000003</c:v>
                </c:pt>
                <c:pt idx="3">
                  <c:v>-4.16</c:v>
                </c:pt>
                <c:pt idx="4">
                  <c:v>-3.56</c:v>
                </c:pt>
                <c:pt idx="5">
                  <c:v>-1.6</c:v>
                </c:pt>
                <c:pt idx="6">
                  <c:v>-1.18</c:v>
                </c:pt>
                <c:pt idx="7">
                  <c:v>-4.5199999999999996</c:v>
                </c:pt>
                <c:pt idx="8">
                  <c:v>0.35</c:v>
                </c:pt>
                <c:pt idx="9">
                  <c:v>-0.46</c:v>
                </c:pt>
                <c:pt idx="10">
                  <c:v>-0.89</c:v>
                </c:pt>
                <c:pt idx="11">
                  <c:v>-0.6</c:v>
                </c:pt>
                <c:pt idx="12">
                  <c:v>-1.31</c:v>
                </c:pt>
                <c:pt idx="13">
                  <c:v>-2.56</c:v>
                </c:pt>
                <c:pt idx="14">
                  <c:v>-1.5</c:v>
                </c:pt>
                <c:pt idx="15">
                  <c:v>-3.72</c:v>
                </c:pt>
                <c:pt idx="16">
                  <c:v>-3.75</c:v>
                </c:pt>
                <c:pt idx="17">
                  <c:v>-1.65</c:v>
                </c:pt>
                <c:pt idx="18">
                  <c:v>0.45</c:v>
                </c:pt>
                <c:pt idx="19">
                  <c:v>0.1</c:v>
                </c:pt>
                <c:pt idx="20">
                  <c:v>-1.75</c:v>
                </c:pt>
                <c:pt idx="21">
                  <c:v>-2.0099999999999998</c:v>
                </c:pt>
                <c:pt idx="22">
                  <c:v>-1.05</c:v>
                </c:pt>
                <c:pt idx="23">
                  <c:v>-4.2699999999999996</c:v>
                </c:pt>
                <c:pt idx="24">
                  <c:v>-4.6399999999999997</c:v>
                </c:pt>
                <c:pt idx="25">
                  <c:v>-1.71</c:v>
                </c:pt>
                <c:pt idx="26">
                  <c:v>-1.21</c:v>
                </c:pt>
                <c:pt idx="27">
                  <c:v>-0.56999999999999995</c:v>
                </c:pt>
                <c:pt idx="28">
                  <c:v>-1.1499999999999999</c:v>
                </c:pt>
                <c:pt idx="29">
                  <c:v>-2.0299999999999998</c:v>
                </c:pt>
                <c:pt idx="30">
                  <c:v>-0.51</c:v>
                </c:pt>
                <c:pt idx="31">
                  <c:v>-0.84</c:v>
                </c:pt>
                <c:pt idx="32">
                  <c:v>-0.76</c:v>
                </c:pt>
                <c:pt idx="33">
                  <c:v>-2.37</c:v>
                </c:pt>
                <c:pt idx="34">
                  <c:v>-3.31</c:v>
                </c:pt>
                <c:pt idx="35">
                  <c:v>-0.96</c:v>
                </c:pt>
                <c:pt idx="36">
                  <c:v>-3.54</c:v>
                </c:pt>
                <c:pt idx="37">
                  <c:v>-1.83</c:v>
                </c:pt>
                <c:pt idx="38">
                  <c:v>-1.01</c:v>
                </c:pt>
                <c:pt idx="39">
                  <c:v>-2.25</c:v>
                </c:pt>
                <c:pt idx="40">
                  <c:v>-3.24</c:v>
                </c:pt>
                <c:pt idx="41">
                  <c:v>-0.08</c:v>
                </c:pt>
                <c:pt idx="42">
                  <c:v>-1.79</c:v>
                </c:pt>
                <c:pt idx="43">
                  <c:v>-1.46</c:v>
                </c:pt>
                <c:pt idx="44">
                  <c:v>-1.54</c:v>
                </c:pt>
                <c:pt idx="45">
                  <c:v>-3.36</c:v>
                </c:pt>
                <c:pt idx="46">
                  <c:v>-1.89</c:v>
                </c:pt>
                <c:pt idx="47">
                  <c:v>-3.76</c:v>
                </c:pt>
                <c:pt idx="48">
                  <c:v>-1.22</c:v>
                </c:pt>
                <c:pt idx="49">
                  <c:v>-2.56</c:v>
                </c:pt>
              </c:numCache>
            </c:numRef>
          </c:xVal>
          <c:yVal>
            <c:numRef>
              <c:f>Лист1!$D$3:$D$52</c:f>
              <c:numCache>
                <c:formatCode>General</c:formatCode>
                <c:ptCount val="50"/>
                <c:pt idx="0">
                  <c:v>-0.56000000000000005</c:v>
                </c:pt>
                <c:pt idx="1">
                  <c:v>-3.69</c:v>
                </c:pt>
                <c:pt idx="2">
                  <c:v>-2.85</c:v>
                </c:pt>
                <c:pt idx="3">
                  <c:v>-2.4900000000000002</c:v>
                </c:pt>
                <c:pt idx="4">
                  <c:v>-3.12</c:v>
                </c:pt>
                <c:pt idx="5">
                  <c:v>-1.39</c:v>
                </c:pt>
                <c:pt idx="6">
                  <c:v>-4.25</c:v>
                </c:pt>
                <c:pt idx="7">
                  <c:v>-0.26</c:v>
                </c:pt>
                <c:pt idx="8">
                  <c:v>0.1</c:v>
                </c:pt>
                <c:pt idx="9">
                  <c:v>-1.99</c:v>
                </c:pt>
                <c:pt idx="10">
                  <c:v>-2.6</c:v>
                </c:pt>
                <c:pt idx="11">
                  <c:v>-1.32</c:v>
                </c:pt>
                <c:pt idx="12">
                  <c:v>-1.53</c:v>
                </c:pt>
                <c:pt idx="13">
                  <c:v>-3.68</c:v>
                </c:pt>
                <c:pt idx="14">
                  <c:v>-0.88</c:v>
                </c:pt>
                <c:pt idx="15">
                  <c:v>-2.77</c:v>
                </c:pt>
                <c:pt idx="16">
                  <c:v>-3.07</c:v>
                </c:pt>
                <c:pt idx="17">
                  <c:v>-0.17</c:v>
                </c:pt>
                <c:pt idx="18">
                  <c:v>-2.37</c:v>
                </c:pt>
                <c:pt idx="19">
                  <c:v>-0.39</c:v>
                </c:pt>
                <c:pt idx="20">
                  <c:v>-0.41</c:v>
                </c:pt>
                <c:pt idx="21">
                  <c:v>-2.17</c:v>
                </c:pt>
                <c:pt idx="22">
                  <c:v>-2.87</c:v>
                </c:pt>
                <c:pt idx="23">
                  <c:v>-3.97</c:v>
                </c:pt>
                <c:pt idx="24">
                  <c:v>-0.9</c:v>
                </c:pt>
                <c:pt idx="25">
                  <c:v>-2.21</c:v>
                </c:pt>
                <c:pt idx="26">
                  <c:v>0.87</c:v>
                </c:pt>
                <c:pt idx="27">
                  <c:v>-3.17</c:v>
                </c:pt>
                <c:pt idx="28">
                  <c:v>-2.52</c:v>
                </c:pt>
                <c:pt idx="29">
                  <c:v>-0.3</c:v>
                </c:pt>
                <c:pt idx="30">
                  <c:v>-2.5499999999999998</c:v>
                </c:pt>
                <c:pt idx="31">
                  <c:v>-2.95</c:v>
                </c:pt>
                <c:pt idx="32">
                  <c:v>-2.06</c:v>
                </c:pt>
                <c:pt idx="33">
                  <c:v>-3.38</c:v>
                </c:pt>
                <c:pt idx="34">
                  <c:v>-2.3199999999999998</c:v>
                </c:pt>
                <c:pt idx="35">
                  <c:v>-2.68</c:v>
                </c:pt>
                <c:pt idx="36">
                  <c:v>-0.93</c:v>
                </c:pt>
                <c:pt idx="37">
                  <c:v>-1.36</c:v>
                </c:pt>
                <c:pt idx="38">
                  <c:v>-1.02</c:v>
                </c:pt>
                <c:pt idx="39">
                  <c:v>-1.98</c:v>
                </c:pt>
                <c:pt idx="40">
                  <c:v>-2.88</c:v>
                </c:pt>
                <c:pt idx="41">
                  <c:v>-0.76</c:v>
                </c:pt>
                <c:pt idx="42">
                  <c:v>-3.47</c:v>
                </c:pt>
                <c:pt idx="43">
                  <c:v>-1.1499999999999999</c:v>
                </c:pt>
                <c:pt idx="44">
                  <c:v>-1.68</c:v>
                </c:pt>
                <c:pt idx="45">
                  <c:v>-2.34</c:v>
                </c:pt>
                <c:pt idx="46">
                  <c:v>-1.56</c:v>
                </c:pt>
                <c:pt idx="47">
                  <c:v>-4.71</c:v>
                </c:pt>
                <c:pt idx="48">
                  <c:v>-3.01</c:v>
                </c:pt>
                <c:pt idx="49">
                  <c:v>-2.78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E-4BC3-8955-CED9517BE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127072"/>
        <c:axId val="1305801920"/>
      </c:scatterChart>
      <c:valAx>
        <c:axId val="131012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5801920"/>
        <c:crosses val="autoZero"/>
        <c:crossBetween val="midCat"/>
      </c:valAx>
      <c:valAx>
        <c:axId val="13058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12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156514</xdr:colOff>
      <xdr:row>1</xdr:row>
      <xdr:rowOff>52470</xdr:rowOff>
    </xdr:from>
    <xdr:to>
      <xdr:col>15</xdr:col>
      <xdr:colOff>469300</xdr:colOff>
      <xdr:row>15</xdr:row>
      <xdr:rowOff>122101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8D8E72F-D82C-405B-ADD5-0889068EB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72"/>
  <sheetViews>
    <sheetView tabSelected="1" zoomScale="87" zoomScaleNormal="40" workbookViewId="0">
      <selection activeCell="I69" sqref="I69"/>
    </sheetView>
  </sheetViews>
  <sheetFormatPr defaultRowHeight="15" x14ac:dyDescent="0.25"/>
  <sheetData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x14ac:dyDescent="0.25">
      <c r="B3">
        <v>1</v>
      </c>
      <c r="C3">
        <v>-0.68</v>
      </c>
      <c r="D3">
        <v>-0.56000000000000005</v>
      </c>
      <c r="E3">
        <f>C3*C3</f>
        <v>0.46240000000000009</v>
      </c>
      <c r="F3">
        <f>D3*D3</f>
        <v>0.31360000000000005</v>
      </c>
      <c r="G3">
        <f>C3*D3</f>
        <v>0.38080000000000008</v>
      </c>
    </row>
    <row r="4" spans="2:7" x14ac:dyDescent="0.25">
      <c r="B4">
        <v>2</v>
      </c>
      <c r="C4">
        <v>0.93</v>
      </c>
      <c r="D4">
        <v>-3.69</v>
      </c>
      <c r="E4">
        <f t="shared" ref="E4:E52" si="0">C4*C4</f>
        <v>0.86490000000000011</v>
      </c>
      <c r="F4">
        <f t="shared" ref="F4:F52" si="1">D4*D4</f>
        <v>13.616099999999999</v>
      </c>
      <c r="G4">
        <f t="shared" ref="G4:G52" si="2">C4*D4</f>
        <v>-3.4317000000000002</v>
      </c>
    </row>
    <row r="5" spans="2:7" x14ac:dyDescent="0.25">
      <c r="B5">
        <v>3</v>
      </c>
      <c r="C5">
        <v>-4.1100000000000003</v>
      </c>
      <c r="D5">
        <v>-2.85</v>
      </c>
      <c r="E5">
        <f t="shared" si="0"/>
        <v>16.892100000000003</v>
      </c>
      <c r="F5">
        <f t="shared" si="1"/>
        <v>8.1225000000000005</v>
      </c>
      <c r="G5">
        <f t="shared" si="2"/>
        <v>11.713500000000002</v>
      </c>
    </row>
    <row r="6" spans="2:7" x14ac:dyDescent="0.25">
      <c r="B6">
        <v>4</v>
      </c>
      <c r="C6">
        <v>-4.16</v>
      </c>
      <c r="D6">
        <v>-2.4900000000000002</v>
      </c>
      <c r="E6">
        <f t="shared" si="0"/>
        <v>17.305600000000002</v>
      </c>
      <c r="F6">
        <f t="shared" si="1"/>
        <v>6.2001000000000008</v>
      </c>
      <c r="G6">
        <f t="shared" si="2"/>
        <v>10.358400000000001</v>
      </c>
    </row>
    <row r="7" spans="2:7" x14ac:dyDescent="0.25">
      <c r="B7">
        <v>5</v>
      </c>
      <c r="C7">
        <v>-3.56</v>
      </c>
      <c r="D7">
        <v>-3.12</v>
      </c>
      <c r="E7">
        <f t="shared" si="0"/>
        <v>12.6736</v>
      </c>
      <c r="F7">
        <f t="shared" si="1"/>
        <v>9.7344000000000008</v>
      </c>
      <c r="G7">
        <f t="shared" si="2"/>
        <v>11.107200000000001</v>
      </c>
    </row>
    <row r="8" spans="2:7" x14ac:dyDescent="0.25">
      <c r="B8">
        <v>6</v>
      </c>
      <c r="C8">
        <v>-1.6</v>
      </c>
      <c r="D8">
        <v>-1.39</v>
      </c>
      <c r="E8">
        <f t="shared" si="0"/>
        <v>2.5600000000000005</v>
      </c>
      <c r="F8">
        <f t="shared" si="1"/>
        <v>1.9320999999999997</v>
      </c>
      <c r="G8">
        <f t="shared" si="2"/>
        <v>2.2239999999999998</v>
      </c>
    </row>
    <row r="9" spans="2:7" x14ac:dyDescent="0.25">
      <c r="B9">
        <v>7</v>
      </c>
      <c r="C9">
        <v>-1.18</v>
      </c>
      <c r="D9">
        <v>-4.25</v>
      </c>
      <c r="E9">
        <f t="shared" si="0"/>
        <v>1.3923999999999999</v>
      </c>
      <c r="F9">
        <f t="shared" si="1"/>
        <v>18.0625</v>
      </c>
      <c r="G9">
        <f t="shared" si="2"/>
        <v>5.0149999999999997</v>
      </c>
    </row>
    <row r="10" spans="2:7" x14ac:dyDescent="0.25">
      <c r="B10">
        <v>8</v>
      </c>
      <c r="C10">
        <v>-4.5199999999999996</v>
      </c>
      <c r="D10">
        <v>-0.26</v>
      </c>
      <c r="E10">
        <f t="shared" si="0"/>
        <v>20.430399999999995</v>
      </c>
      <c r="F10">
        <f t="shared" si="1"/>
        <v>6.7600000000000007E-2</v>
      </c>
      <c r="G10">
        <f t="shared" si="2"/>
        <v>1.1752</v>
      </c>
    </row>
    <row r="11" spans="2:7" x14ac:dyDescent="0.25">
      <c r="B11">
        <v>9</v>
      </c>
      <c r="C11">
        <v>0.35</v>
      </c>
      <c r="D11">
        <v>0.1</v>
      </c>
      <c r="E11">
        <f t="shared" si="0"/>
        <v>0.12249999999999998</v>
      </c>
      <c r="F11">
        <f t="shared" si="1"/>
        <v>1.0000000000000002E-2</v>
      </c>
      <c r="G11">
        <f t="shared" si="2"/>
        <v>3.4999999999999996E-2</v>
      </c>
    </row>
    <row r="12" spans="2:7" x14ac:dyDescent="0.25">
      <c r="B12">
        <v>10</v>
      </c>
      <c r="C12">
        <v>-0.46</v>
      </c>
      <c r="D12">
        <v>-1.99</v>
      </c>
      <c r="E12">
        <f t="shared" si="0"/>
        <v>0.21160000000000001</v>
      </c>
      <c r="F12">
        <f t="shared" si="1"/>
        <v>3.9601000000000002</v>
      </c>
      <c r="G12">
        <f t="shared" si="2"/>
        <v>0.91539999999999999</v>
      </c>
    </row>
    <row r="13" spans="2:7" x14ac:dyDescent="0.25">
      <c r="B13">
        <v>11</v>
      </c>
      <c r="C13">
        <v>-0.89</v>
      </c>
      <c r="D13">
        <v>-2.6</v>
      </c>
      <c r="E13">
        <f t="shared" si="0"/>
        <v>0.79210000000000003</v>
      </c>
      <c r="F13">
        <f t="shared" si="1"/>
        <v>6.7600000000000007</v>
      </c>
      <c r="G13">
        <f t="shared" si="2"/>
        <v>2.3140000000000001</v>
      </c>
    </row>
    <row r="14" spans="2:7" x14ac:dyDescent="0.25">
      <c r="B14">
        <v>12</v>
      </c>
      <c r="C14">
        <v>-0.6</v>
      </c>
      <c r="D14">
        <v>-1.32</v>
      </c>
      <c r="E14">
        <f t="shared" si="0"/>
        <v>0.36</v>
      </c>
      <c r="F14">
        <f t="shared" si="1"/>
        <v>1.7424000000000002</v>
      </c>
      <c r="G14">
        <f t="shared" si="2"/>
        <v>0.79200000000000004</v>
      </c>
    </row>
    <row r="15" spans="2:7" x14ac:dyDescent="0.25">
      <c r="B15">
        <v>13</v>
      </c>
      <c r="C15">
        <v>-1.31</v>
      </c>
      <c r="D15">
        <v>-1.53</v>
      </c>
      <c r="E15">
        <f t="shared" si="0"/>
        <v>1.7161000000000002</v>
      </c>
      <c r="F15">
        <f t="shared" si="1"/>
        <v>2.3409</v>
      </c>
      <c r="G15">
        <f t="shared" si="2"/>
        <v>2.0043000000000002</v>
      </c>
    </row>
    <row r="16" spans="2:7" x14ac:dyDescent="0.25">
      <c r="B16">
        <v>14</v>
      </c>
      <c r="C16">
        <v>-2.56</v>
      </c>
      <c r="D16">
        <v>-3.68</v>
      </c>
      <c r="E16">
        <f t="shared" si="0"/>
        <v>6.5536000000000003</v>
      </c>
      <c r="F16">
        <f t="shared" si="1"/>
        <v>13.542400000000001</v>
      </c>
      <c r="G16">
        <f t="shared" si="2"/>
        <v>9.4207999999999998</v>
      </c>
    </row>
    <row r="17" spans="2:7" x14ac:dyDescent="0.25">
      <c r="B17">
        <v>15</v>
      </c>
      <c r="C17">
        <v>-1.5</v>
      </c>
      <c r="D17">
        <v>-0.88</v>
      </c>
      <c r="E17">
        <f t="shared" si="0"/>
        <v>2.25</v>
      </c>
      <c r="F17">
        <f t="shared" si="1"/>
        <v>0.77439999999999998</v>
      </c>
      <c r="G17">
        <f t="shared" si="2"/>
        <v>1.32</v>
      </c>
    </row>
    <row r="18" spans="2:7" x14ac:dyDescent="0.25">
      <c r="B18">
        <v>16</v>
      </c>
      <c r="C18">
        <v>-3.72</v>
      </c>
      <c r="D18">
        <v>-2.77</v>
      </c>
      <c r="E18">
        <f t="shared" si="0"/>
        <v>13.838400000000002</v>
      </c>
      <c r="F18">
        <f t="shared" si="1"/>
        <v>7.6729000000000003</v>
      </c>
      <c r="G18">
        <f t="shared" si="2"/>
        <v>10.304400000000001</v>
      </c>
    </row>
    <row r="19" spans="2:7" x14ac:dyDescent="0.25">
      <c r="B19">
        <v>17</v>
      </c>
      <c r="C19">
        <v>-3.75</v>
      </c>
      <c r="D19">
        <v>-3.07</v>
      </c>
      <c r="E19">
        <f t="shared" si="0"/>
        <v>14.0625</v>
      </c>
      <c r="F19">
        <f t="shared" si="1"/>
        <v>9.4248999999999992</v>
      </c>
      <c r="G19">
        <f t="shared" si="2"/>
        <v>11.512499999999999</v>
      </c>
    </row>
    <row r="20" spans="2:7" x14ac:dyDescent="0.25">
      <c r="B20">
        <v>18</v>
      </c>
      <c r="C20">
        <v>-1.65</v>
      </c>
      <c r="D20">
        <v>-0.17</v>
      </c>
      <c r="E20">
        <f t="shared" si="0"/>
        <v>2.7224999999999997</v>
      </c>
      <c r="F20">
        <f t="shared" si="1"/>
        <v>2.8900000000000006E-2</v>
      </c>
      <c r="G20">
        <f t="shared" si="2"/>
        <v>0.28050000000000003</v>
      </c>
    </row>
    <row r="21" spans="2:7" x14ac:dyDescent="0.25">
      <c r="B21">
        <v>19</v>
      </c>
      <c r="C21">
        <v>0.45</v>
      </c>
      <c r="D21">
        <v>-2.37</v>
      </c>
      <c r="E21">
        <f t="shared" si="0"/>
        <v>0.20250000000000001</v>
      </c>
      <c r="F21">
        <f t="shared" si="1"/>
        <v>5.6169000000000002</v>
      </c>
      <c r="G21">
        <f t="shared" si="2"/>
        <v>-1.0665</v>
      </c>
    </row>
    <row r="22" spans="2:7" x14ac:dyDescent="0.25">
      <c r="B22">
        <v>20</v>
      </c>
      <c r="C22">
        <v>0.1</v>
      </c>
      <c r="D22">
        <v>-0.39</v>
      </c>
      <c r="E22">
        <f t="shared" si="0"/>
        <v>1.0000000000000002E-2</v>
      </c>
      <c r="F22">
        <f t="shared" si="1"/>
        <v>0.15210000000000001</v>
      </c>
      <c r="G22">
        <f t="shared" si="2"/>
        <v>-3.9000000000000007E-2</v>
      </c>
    </row>
    <row r="23" spans="2:7" x14ac:dyDescent="0.25">
      <c r="B23">
        <v>21</v>
      </c>
      <c r="C23">
        <v>-1.75</v>
      </c>
      <c r="D23">
        <v>-0.41</v>
      </c>
      <c r="E23">
        <f t="shared" si="0"/>
        <v>3.0625</v>
      </c>
      <c r="F23">
        <f t="shared" si="1"/>
        <v>0.16809999999999997</v>
      </c>
      <c r="G23">
        <f t="shared" si="2"/>
        <v>0.71749999999999992</v>
      </c>
    </row>
    <row r="24" spans="2:7" x14ac:dyDescent="0.25">
      <c r="B24">
        <v>22</v>
      </c>
      <c r="C24">
        <v>-2.0099999999999998</v>
      </c>
      <c r="D24">
        <v>-2.17</v>
      </c>
      <c r="E24">
        <f t="shared" si="0"/>
        <v>4.0400999999999989</v>
      </c>
      <c r="F24">
        <f t="shared" si="1"/>
        <v>4.7088999999999999</v>
      </c>
      <c r="G24">
        <f t="shared" si="2"/>
        <v>4.361699999999999</v>
      </c>
    </row>
    <row r="25" spans="2:7" x14ac:dyDescent="0.25">
      <c r="B25">
        <v>23</v>
      </c>
      <c r="C25">
        <v>-1.05</v>
      </c>
      <c r="D25">
        <v>-2.87</v>
      </c>
      <c r="E25">
        <f t="shared" si="0"/>
        <v>1.1025</v>
      </c>
      <c r="F25">
        <f t="shared" si="1"/>
        <v>8.2369000000000003</v>
      </c>
      <c r="G25">
        <f t="shared" si="2"/>
        <v>3.0135000000000001</v>
      </c>
    </row>
    <row r="26" spans="2:7" x14ac:dyDescent="0.25">
      <c r="B26">
        <v>24</v>
      </c>
      <c r="C26">
        <v>-4.2699999999999996</v>
      </c>
      <c r="D26">
        <v>-3.97</v>
      </c>
      <c r="E26">
        <f t="shared" si="0"/>
        <v>18.232899999999997</v>
      </c>
      <c r="F26">
        <f t="shared" si="1"/>
        <v>15.760900000000001</v>
      </c>
      <c r="G26">
        <f t="shared" si="2"/>
        <v>16.951899999999998</v>
      </c>
    </row>
    <row r="27" spans="2:7" x14ac:dyDescent="0.25">
      <c r="B27">
        <v>25</v>
      </c>
      <c r="C27">
        <v>-4.6399999999999997</v>
      </c>
      <c r="D27">
        <v>-0.9</v>
      </c>
      <c r="E27">
        <f t="shared" si="0"/>
        <v>21.529599999999999</v>
      </c>
      <c r="F27">
        <f t="shared" si="1"/>
        <v>0.81</v>
      </c>
      <c r="G27">
        <f t="shared" si="2"/>
        <v>4.1760000000000002</v>
      </c>
    </row>
    <row r="28" spans="2:7" x14ac:dyDescent="0.25">
      <c r="B28">
        <v>26</v>
      </c>
      <c r="C28">
        <v>-1.71</v>
      </c>
      <c r="D28">
        <v>-2.21</v>
      </c>
      <c r="E28">
        <f t="shared" si="0"/>
        <v>2.9240999999999997</v>
      </c>
      <c r="F28">
        <f t="shared" si="1"/>
        <v>4.8841000000000001</v>
      </c>
      <c r="G28">
        <f t="shared" si="2"/>
        <v>3.7790999999999997</v>
      </c>
    </row>
    <row r="29" spans="2:7" x14ac:dyDescent="0.25">
      <c r="B29">
        <v>27</v>
      </c>
      <c r="C29">
        <v>-1.21</v>
      </c>
      <c r="D29">
        <v>0.87</v>
      </c>
      <c r="E29">
        <f t="shared" si="0"/>
        <v>1.4641</v>
      </c>
      <c r="F29">
        <f t="shared" si="1"/>
        <v>0.75690000000000002</v>
      </c>
      <c r="G29">
        <f t="shared" si="2"/>
        <v>-1.0527</v>
      </c>
    </row>
    <row r="30" spans="2:7" x14ac:dyDescent="0.25">
      <c r="B30">
        <v>28</v>
      </c>
      <c r="C30">
        <v>-0.56999999999999995</v>
      </c>
      <c r="D30">
        <v>-3.17</v>
      </c>
      <c r="E30">
        <f t="shared" si="0"/>
        <v>0.32489999999999997</v>
      </c>
      <c r="F30">
        <f t="shared" si="1"/>
        <v>10.0489</v>
      </c>
      <c r="G30">
        <f t="shared" si="2"/>
        <v>1.8068999999999997</v>
      </c>
    </row>
    <row r="31" spans="2:7" x14ac:dyDescent="0.25">
      <c r="B31">
        <v>29</v>
      </c>
      <c r="C31">
        <v>-1.1499999999999999</v>
      </c>
      <c r="D31">
        <v>-2.52</v>
      </c>
      <c r="E31">
        <f t="shared" si="0"/>
        <v>1.3224999999999998</v>
      </c>
      <c r="F31">
        <f t="shared" si="1"/>
        <v>6.3504000000000005</v>
      </c>
      <c r="G31">
        <f t="shared" si="2"/>
        <v>2.8979999999999997</v>
      </c>
    </row>
    <row r="32" spans="2:7" x14ac:dyDescent="0.25">
      <c r="B32">
        <v>30</v>
      </c>
      <c r="C32">
        <v>-2.0299999999999998</v>
      </c>
      <c r="D32">
        <v>-0.3</v>
      </c>
      <c r="E32">
        <f t="shared" si="0"/>
        <v>4.1208999999999989</v>
      </c>
      <c r="F32">
        <f t="shared" si="1"/>
        <v>0.09</v>
      </c>
      <c r="G32">
        <f t="shared" si="2"/>
        <v>0.60899999999999987</v>
      </c>
    </row>
    <row r="33" spans="2:7" x14ac:dyDescent="0.25">
      <c r="B33">
        <v>31</v>
      </c>
      <c r="C33">
        <v>-0.51</v>
      </c>
      <c r="D33">
        <v>-2.5499999999999998</v>
      </c>
      <c r="E33">
        <f t="shared" si="0"/>
        <v>0.2601</v>
      </c>
      <c r="F33">
        <f t="shared" si="1"/>
        <v>6.5024999999999995</v>
      </c>
      <c r="G33">
        <f t="shared" si="2"/>
        <v>1.3005</v>
      </c>
    </row>
    <row r="34" spans="2:7" x14ac:dyDescent="0.25">
      <c r="B34">
        <v>32</v>
      </c>
      <c r="C34">
        <v>-0.84</v>
      </c>
      <c r="D34">
        <v>-2.95</v>
      </c>
      <c r="E34">
        <f t="shared" si="0"/>
        <v>0.70559999999999989</v>
      </c>
      <c r="F34">
        <f t="shared" si="1"/>
        <v>8.7025000000000006</v>
      </c>
      <c r="G34">
        <f t="shared" si="2"/>
        <v>2.4780000000000002</v>
      </c>
    </row>
    <row r="35" spans="2:7" x14ac:dyDescent="0.25">
      <c r="B35">
        <v>33</v>
      </c>
      <c r="C35">
        <v>-0.76</v>
      </c>
      <c r="D35">
        <v>-2.06</v>
      </c>
      <c r="E35">
        <f t="shared" si="0"/>
        <v>0.5776</v>
      </c>
      <c r="F35">
        <f t="shared" si="1"/>
        <v>4.2435999999999998</v>
      </c>
      <c r="G35">
        <f t="shared" si="2"/>
        <v>1.5656000000000001</v>
      </c>
    </row>
    <row r="36" spans="2:7" x14ac:dyDescent="0.25">
      <c r="B36">
        <v>34</v>
      </c>
      <c r="C36">
        <v>-2.37</v>
      </c>
      <c r="D36">
        <v>-3.38</v>
      </c>
      <c r="E36">
        <f t="shared" si="0"/>
        <v>5.6169000000000002</v>
      </c>
      <c r="F36">
        <f t="shared" si="1"/>
        <v>11.424399999999999</v>
      </c>
      <c r="G36">
        <f t="shared" si="2"/>
        <v>8.0106000000000002</v>
      </c>
    </row>
    <row r="37" spans="2:7" x14ac:dyDescent="0.25">
      <c r="B37">
        <v>35</v>
      </c>
      <c r="C37">
        <v>-3.31</v>
      </c>
      <c r="D37">
        <v>-2.3199999999999998</v>
      </c>
      <c r="E37">
        <f t="shared" si="0"/>
        <v>10.956100000000001</v>
      </c>
      <c r="F37">
        <f t="shared" si="1"/>
        <v>5.3823999999999996</v>
      </c>
      <c r="G37">
        <f t="shared" si="2"/>
        <v>7.6791999999999998</v>
      </c>
    </row>
    <row r="38" spans="2:7" x14ac:dyDescent="0.25">
      <c r="B38">
        <v>36</v>
      </c>
      <c r="C38">
        <v>-0.96</v>
      </c>
      <c r="D38">
        <v>-2.68</v>
      </c>
      <c r="E38">
        <f t="shared" si="0"/>
        <v>0.92159999999999997</v>
      </c>
      <c r="F38">
        <f t="shared" si="1"/>
        <v>7.1824000000000012</v>
      </c>
      <c r="G38">
        <f t="shared" si="2"/>
        <v>2.5728</v>
      </c>
    </row>
    <row r="39" spans="2:7" x14ac:dyDescent="0.25">
      <c r="B39">
        <v>37</v>
      </c>
      <c r="C39">
        <v>-3.54</v>
      </c>
      <c r="D39">
        <v>-0.93</v>
      </c>
      <c r="E39">
        <f t="shared" si="0"/>
        <v>12.531600000000001</v>
      </c>
      <c r="F39">
        <f t="shared" si="1"/>
        <v>0.86490000000000011</v>
      </c>
      <c r="G39">
        <f t="shared" si="2"/>
        <v>3.2922000000000002</v>
      </c>
    </row>
    <row r="40" spans="2:7" x14ac:dyDescent="0.25">
      <c r="B40">
        <v>38</v>
      </c>
      <c r="C40">
        <v>-1.83</v>
      </c>
      <c r="D40">
        <v>-1.36</v>
      </c>
      <c r="E40">
        <f t="shared" si="0"/>
        <v>3.3489000000000004</v>
      </c>
      <c r="F40">
        <f t="shared" si="1"/>
        <v>1.8496000000000004</v>
      </c>
      <c r="G40">
        <f t="shared" si="2"/>
        <v>2.4888000000000003</v>
      </c>
    </row>
    <row r="41" spans="2:7" x14ac:dyDescent="0.25">
      <c r="B41">
        <v>39</v>
      </c>
      <c r="C41">
        <v>-1.01</v>
      </c>
      <c r="D41">
        <v>-1.02</v>
      </c>
      <c r="E41">
        <f t="shared" si="0"/>
        <v>1.0201</v>
      </c>
      <c r="F41">
        <f t="shared" si="1"/>
        <v>1.0404</v>
      </c>
      <c r="G41">
        <f t="shared" si="2"/>
        <v>1.0302</v>
      </c>
    </row>
    <row r="42" spans="2:7" x14ac:dyDescent="0.25">
      <c r="B42">
        <v>40</v>
      </c>
      <c r="C42">
        <v>-2.25</v>
      </c>
      <c r="D42">
        <v>-1.98</v>
      </c>
      <c r="E42">
        <f t="shared" si="0"/>
        <v>5.0625</v>
      </c>
      <c r="F42">
        <f t="shared" si="1"/>
        <v>3.9203999999999999</v>
      </c>
      <c r="G42">
        <f t="shared" si="2"/>
        <v>4.4550000000000001</v>
      </c>
    </row>
    <row r="43" spans="2:7" x14ac:dyDescent="0.25">
      <c r="B43">
        <v>41</v>
      </c>
      <c r="C43">
        <v>-3.24</v>
      </c>
      <c r="D43">
        <v>-2.88</v>
      </c>
      <c r="E43">
        <f t="shared" si="0"/>
        <v>10.497600000000002</v>
      </c>
      <c r="F43">
        <f t="shared" si="1"/>
        <v>8.2943999999999996</v>
      </c>
      <c r="G43">
        <f t="shared" si="2"/>
        <v>9.3312000000000008</v>
      </c>
    </row>
    <row r="44" spans="2:7" x14ac:dyDescent="0.25">
      <c r="B44">
        <v>42</v>
      </c>
      <c r="C44">
        <v>-0.08</v>
      </c>
      <c r="D44">
        <v>-0.76</v>
      </c>
      <c r="E44">
        <f t="shared" si="0"/>
        <v>6.4000000000000003E-3</v>
      </c>
      <c r="F44">
        <f t="shared" si="1"/>
        <v>0.5776</v>
      </c>
      <c r="G44">
        <f t="shared" si="2"/>
        <v>6.08E-2</v>
      </c>
    </row>
    <row r="45" spans="2:7" x14ac:dyDescent="0.25">
      <c r="B45">
        <v>43</v>
      </c>
      <c r="C45">
        <v>-1.79</v>
      </c>
      <c r="D45">
        <v>-3.47</v>
      </c>
      <c r="E45">
        <f t="shared" si="0"/>
        <v>3.2040999999999999</v>
      </c>
      <c r="F45">
        <f t="shared" si="1"/>
        <v>12.040900000000001</v>
      </c>
      <c r="G45">
        <f t="shared" si="2"/>
        <v>6.2113000000000005</v>
      </c>
    </row>
    <row r="46" spans="2:7" x14ac:dyDescent="0.25">
      <c r="B46">
        <v>44</v>
      </c>
      <c r="C46">
        <v>-1.46</v>
      </c>
      <c r="D46">
        <v>-1.1499999999999999</v>
      </c>
      <c r="E46">
        <f>C46*C46</f>
        <v>2.1315999999999997</v>
      </c>
      <c r="F46">
        <f t="shared" si="1"/>
        <v>1.3224999999999998</v>
      </c>
      <c r="G46">
        <f t="shared" si="2"/>
        <v>1.6789999999999998</v>
      </c>
    </row>
    <row r="47" spans="2:7" x14ac:dyDescent="0.25">
      <c r="B47">
        <v>45</v>
      </c>
      <c r="C47">
        <v>-1.54</v>
      </c>
      <c r="D47">
        <v>-1.68</v>
      </c>
      <c r="E47">
        <f t="shared" si="0"/>
        <v>2.3715999999999999</v>
      </c>
      <c r="F47">
        <f t="shared" si="1"/>
        <v>2.8223999999999996</v>
      </c>
      <c r="G47">
        <f t="shared" si="2"/>
        <v>2.5872000000000002</v>
      </c>
    </row>
    <row r="48" spans="2:7" x14ac:dyDescent="0.25">
      <c r="B48">
        <v>46</v>
      </c>
      <c r="C48">
        <v>-3.36</v>
      </c>
      <c r="D48">
        <v>-2.34</v>
      </c>
      <c r="E48">
        <f t="shared" si="0"/>
        <v>11.289599999999998</v>
      </c>
      <c r="F48">
        <f t="shared" si="1"/>
        <v>5.4755999999999991</v>
      </c>
      <c r="G48">
        <f t="shared" si="2"/>
        <v>7.8623999999999992</v>
      </c>
    </row>
    <row r="49" spans="1:7" x14ac:dyDescent="0.25">
      <c r="B49">
        <v>47</v>
      </c>
      <c r="C49">
        <v>-1.89</v>
      </c>
      <c r="D49">
        <v>-1.56</v>
      </c>
      <c r="E49">
        <f t="shared" si="0"/>
        <v>3.5720999999999998</v>
      </c>
      <c r="F49">
        <f t="shared" si="1"/>
        <v>2.4336000000000002</v>
      </c>
      <c r="G49">
        <f t="shared" si="2"/>
        <v>2.9483999999999999</v>
      </c>
    </row>
    <row r="50" spans="1:7" x14ac:dyDescent="0.25">
      <c r="B50">
        <v>48</v>
      </c>
      <c r="C50">
        <v>-3.76</v>
      </c>
      <c r="D50">
        <v>-4.71</v>
      </c>
      <c r="E50">
        <f t="shared" si="0"/>
        <v>14.137599999999999</v>
      </c>
      <c r="F50">
        <f t="shared" si="1"/>
        <v>22.184100000000001</v>
      </c>
      <c r="G50">
        <f t="shared" si="2"/>
        <v>17.709599999999998</v>
      </c>
    </row>
    <row r="51" spans="1:7" x14ac:dyDescent="0.25">
      <c r="B51">
        <v>49</v>
      </c>
      <c r="C51">
        <v>-1.22</v>
      </c>
      <c r="D51">
        <v>-3.01</v>
      </c>
      <c r="E51">
        <f t="shared" si="0"/>
        <v>1.4883999999999999</v>
      </c>
      <c r="F51">
        <f t="shared" si="1"/>
        <v>9.0600999999999985</v>
      </c>
      <c r="G51">
        <f t="shared" si="2"/>
        <v>3.6721999999999997</v>
      </c>
    </row>
    <row r="52" spans="1:7" x14ac:dyDescent="0.25">
      <c r="B52">
        <v>50</v>
      </c>
      <c r="C52">
        <v>-2.56</v>
      </c>
      <c r="D52">
        <v>-2.78</v>
      </c>
      <c r="E52">
        <f t="shared" si="0"/>
        <v>6.5536000000000003</v>
      </c>
      <c r="F52">
        <f t="shared" si="1"/>
        <v>7.7283999999999988</v>
      </c>
      <c r="G52">
        <f t="shared" si="2"/>
        <v>7.1167999999999996</v>
      </c>
    </row>
    <row r="53" spans="1:7" x14ac:dyDescent="0.25">
      <c r="B53" t="s">
        <v>6</v>
      </c>
      <c r="C53">
        <f>AVERAGE(C3:C52)</f>
        <v>-1.8618000000000001</v>
      </c>
      <c r="D53">
        <f t="shared" ref="D53:G53" si="3">AVERAGE(D3:D52)</f>
        <v>-2.0500000000000003</v>
      </c>
      <c r="E53">
        <f t="shared" si="3"/>
        <v>5.3960180000000024</v>
      </c>
      <c r="F53">
        <f t="shared" si="3"/>
        <v>5.6988519999999996</v>
      </c>
      <c r="G53">
        <f t="shared" si="3"/>
        <v>4.1529699999999998</v>
      </c>
    </row>
    <row r="54" spans="1:7" x14ac:dyDescent="0.25">
      <c r="C54" t="s">
        <v>7</v>
      </c>
      <c r="D54" t="s">
        <v>8</v>
      </c>
      <c r="E54" t="s">
        <v>9</v>
      </c>
      <c r="F54" t="s">
        <v>10</v>
      </c>
      <c r="G54" t="s">
        <v>11</v>
      </c>
    </row>
    <row r="55" spans="1:7" x14ac:dyDescent="0.25">
      <c r="A55" t="s">
        <v>12</v>
      </c>
      <c r="B55">
        <v>50</v>
      </c>
    </row>
    <row r="56" spans="1:7" x14ac:dyDescent="0.25">
      <c r="A56" t="s">
        <v>13</v>
      </c>
      <c r="B56">
        <f>(50/49)*(E53-C53*C53)</f>
        <v>1.9691007755102061</v>
      </c>
      <c r="C56" t="s">
        <v>16</v>
      </c>
    </row>
    <row r="57" spans="1:7" x14ac:dyDescent="0.25">
      <c r="A57" t="s">
        <v>14</v>
      </c>
      <c r="B57">
        <f>(50/49)*(F53-D53*D53)</f>
        <v>1.5268897959183654</v>
      </c>
      <c r="C57" t="s">
        <v>16</v>
      </c>
    </row>
    <row r="58" spans="1:7" x14ac:dyDescent="0.25">
      <c r="A58" t="s">
        <v>15</v>
      </c>
      <c r="B58">
        <f>(50/49)*(G53-C53*D53)</f>
        <v>0.34314285714285614</v>
      </c>
      <c r="C58" t="s">
        <v>27</v>
      </c>
    </row>
    <row r="59" spans="1:7" x14ac:dyDescent="0.25">
      <c r="A59" t="s">
        <v>17</v>
      </c>
      <c r="B59">
        <f>B58/(SQRT(B56*B57))</f>
        <v>0.19789605878487207</v>
      </c>
      <c r="C59" t="s">
        <v>28</v>
      </c>
    </row>
    <row r="60" spans="1:7" x14ac:dyDescent="0.25">
      <c r="A60" t="s">
        <v>18</v>
      </c>
      <c r="B60">
        <f>0.5*LN((1+B59)/(1-B59))-1.96/SQRT(47)</f>
        <v>-8.5353478012478862E-2</v>
      </c>
      <c r="C60" t="s">
        <v>29</v>
      </c>
    </row>
    <row r="61" spans="1:7" x14ac:dyDescent="0.25">
      <c r="A61" t="s">
        <v>19</v>
      </c>
      <c r="B61">
        <f>0.5*LN((1+B59)/(1-B59))+1.96/SQRT(47)</f>
        <v>0.48643728865926783</v>
      </c>
      <c r="C61" t="s">
        <v>29</v>
      </c>
    </row>
    <row r="63" spans="1:7" x14ac:dyDescent="0.25">
      <c r="A63" t="s">
        <v>20</v>
      </c>
      <c r="B63">
        <f>((EXP(1)^(2*B60)-1)/(EXP(1)^(2*B60)+1))</f>
        <v>-8.514680740046407E-2</v>
      </c>
      <c r="C63" s="1" t="s">
        <v>30</v>
      </c>
    </row>
    <row r="64" spans="1:7" x14ac:dyDescent="0.25">
      <c r="A64" t="s">
        <v>21</v>
      </c>
      <c r="B64">
        <f>((EXP(1)^(2*B61)-1)/(EXP(1)^(2*B61)+1))</f>
        <v>0.45138418218261761</v>
      </c>
      <c r="C64" s="1" t="s">
        <v>30</v>
      </c>
    </row>
    <row r="66" spans="1:4" x14ac:dyDescent="0.25">
      <c r="A66" t="s">
        <v>22</v>
      </c>
      <c r="B66">
        <f>((IMABS(B59)*SQRT(50))/(1-B59*B59))</f>
        <v>1.4563721349544221</v>
      </c>
    </row>
    <row r="67" spans="1:4" x14ac:dyDescent="0.25">
      <c r="A67" t="s">
        <v>23</v>
      </c>
      <c r="B67">
        <v>1.96</v>
      </c>
    </row>
    <row r="68" spans="1:4" x14ac:dyDescent="0.25">
      <c r="A68" t="s">
        <v>33</v>
      </c>
    </row>
    <row r="70" spans="1:4" x14ac:dyDescent="0.25">
      <c r="A70" t="s">
        <v>24</v>
      </c>
      <c r="B70">
        <f>B58/B56</f>
        <v>0.17426373571659667</v>
      </c>
      <c r="C70" t="s">
        <v>31</v>
      </c>
    </row>
    <row r="71" spans="1:4" x14ac:dyDescent="0.25">
      <c r="A71" t="s">
        <v>25</v>
      </c>
      <c r="B71">
        <f>D53-B70*C53</f>
        <v>-1.7255557768428407</v>
      </c>
      <c r="C71" t="s">
        <v>31</v>
      </c>
    </row>
    <row r="72" spans="1:4" x14ac:dyDescent="0.25">
      <c r="A72" t="s">
        <v>26</v>
      </c>
      <c r="D72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2021-12-07T17:22:57Z</dcterms:modified>
</cp:coreProperties>
</file>