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8_{C87F86F4-AA7A-44FB-9B6F-661F27AD5A7C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" l="1"/>
  <c r="E24" i="1"/>
  <c r="D53" i="1" l="1"/>
  <c r="C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3" i="1"/>
  <c r="F53" i="1" l="1"/>
  <c r="B57" i="1" s="1"/>
  <c r="G53" i="1"/>
  <c r="B58" i="1" s="1"/>
  <c r="E53" i="1"/>
  <c r="B56" i="1" s="1"/>
  <c r="B59" i="1" l="1"/>
  <c r="B60" i="1" s="1"/>
  <c r="B63" i="1" s="1"/>
  <c r="B70" i="1"/>
  <c r="B71" i="1" s="1"/>
  <c r="B66" i="1" l="1"/>
  <c r="B61" i="1"/>
  <c r="B64" i="1" s="1"/>
</calcChain>
</file>

<file path=xl/sharedStrings.xml><?xml version="1.0" encoding="utf-8"?>
<sst xmlns="http://schemas.openxmlformats.org/spreadsheetml/2006/main" count="38" uniqueCount="34">
  <si>
    <t>№</t>
  </si>
  <si>
    <t>Х</t>
  </si>
  <si>
    <t>У</t>
  </si>
  <si>
    <t>Х^2</t>
  </si>
  <si>
    <t>У^2</t>
  </si>
  <si>
    <t>Х*У</t>
  </si>
  <si>
    <t>Среднее</t>
  </si>
  <si>
    <t>m*x</t>
  </si>
  <si>
    <t>m*y</t>
  </si>
  <si>
    <t>a*2(x)</t>
  </si>
  <si>
    <t>a*2(y)</t>
  </si>
  <si>
    <t>a*1,1(x,y)</t>
  </si>
  <si>
    <t>n=</t>
  </si>
  <si>
    <t>D*(x)=</t>
  </si>
  <si>
    <t>D*(y)=</t>
  </si>
  <si>
    <t>K*xy=</t>
  </si>
  <si>
    <t>дисперсия</t>
  </si>
  <si>
    <t>R*xy=</t>
  </si>
  <si>
    <t>a=</t>
  </si>
  <si>
    <t>b=</t>
  </si>
  <si>
    <t>Ix=</t>
  </si>
  <si>
    <t>Iy=</t>
  </si>
  <si>
    <t>Z=</t>
  </si>
  <si>
    <t>Za=</t>
  </si>
  <si>
    <t>величины Х и У коррелированы, гипотеза отклоняется</t>
  </si>
  <si>
    <t>a*1=</t>
  </si>
  <si>
    <t>a*0=</t>
  </si>
  <si>
    <t>y(x)=2,72107-0,01705x</t>
  </si>
  <si>
    <t>оценка корр момента</t>
  </si>
  <si>
    <t>точечная оценка коэфф корреляции</t>
  </si>
  <si>
    <t>вспомог зн.</t>
  </si>
  <si>
    <t>доверительный интервал</t>
  </si>
  <si>
    <t>оценка параметров</t>
  </si>
  <si>
    <t>уравнении линии регрессии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</si>
</sst>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и линия регрессии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sq" cmpd="sng">
                <a:solidFill>
                  <a:schemeClr val="accent1">
                    <a:alpha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Лист1!$C$3:$C$52</c:f>
              <c:numCache>
                <c:formatCode>General</c:formatCode>
                <c:ptCount val="50"/>
                <c:pt idx="0">
                  <c:v>-1.0900000000000001</c:v>
                </c:pt>
                <c:pt idx="1">
                  <c:v>-6.12</c:v>
                </c:pt>
                <c:pt idx="2">
                  <c:v>-1.44</c:v>
                </c:pt>
                <c:pt idx="3">
                  <c:v>-12.15</c:v>
                </c:pt>
                <c:pt idx="4">
                  <c:v>-2.81</c:v>
                </c:pt>
                <c:pt idx="5">
                  <c:v>-0.9</c:v>
                </c:pt>
                <c:pt idx="6">
                  <c:v>-5.55</c:v>
                </c:pt>
                <c:pt idx="7">
                  <c:v>-2.96</c:v>
                </c:pt>
                <c:pt idx="8">
                  <c:v>-1.17</c:v>
                </c:pt>
                <c:pt idx="9">
                  <c:v>0.11</c:v>
                </c:pt>
                <c:pt idx="10">
                  <c:v>-5.92</c:v>
                </c:pt>
                <c:pt idx="11">
                  <c:v>-4.2</c:v>
                </c:pt>
                <c:pt idx="12">
                  <c:v>-1.46</c:v>
                </c:pt>
                <c:pt idx="13">
                  <c:v>1.22</c:v>
                </c:pt>
                <c:pt idx="14">
                  <c:v>-8.23</c:v>
                </c:pt>
                <c:pt idx="15">
                  <c:v>-0.9</c:v>
                </c:pt>
                <c:pt idx="16">
                  <c:v>-3.69</c:v>
                </c:pt>
                <c:pt idx="17">
                  <c:v>-2.5099999999999998</c:v>
                </c:pt>
                <c:pt idx="18">
                  <c:v>0.19</c:v>
                </c:pt>
                <c:pt idx="19">
                  <c:v>0.67</c:v>
                </c:pt>
                <c:pt idx="20">
                  <c:v>-6.62</c:v>
                </c:pt>
                <c:pt idx="21">
                  <c:v>-4.58</c:v>
                </c:pt>
                <c:pt idx="22">
                  <c:v>1.2</c:v>
                </c:pt>
                <c:pt idx="23">
                  <c:v>-4.01</c:v>
                </c:pt>
                <c:pt idx="24">
                  <c:v>-4.2699999999999996</c:v>
                </c:pt>
                <c:pt idx="25">
                  <c:v>-2.48</c:v>
                </c:pt>
                <c:pt idx="26">
                  <c:v>-0.64</c:v>
                </c:pt>
                <c:pt idx="27">
                  <c:v>-3.25</c:v>
                </c:pt>
                <c:pt idx="28">
                  <c:v>1.07</c:v>
                </c:pt>
                <c:pt idx="29">
                  <c:v>0.23</c:v>
                </c:pt>
                <c:pt idx="30">
                  <c:v>-1.89</c:v>
                </c:pt>
                <c:pt idx="31">
                  <c:v>-2.96</c:v>
                </c:pt>
                <c:pt idx="32">
                  <c:v>-2.04</c:v>
                </c:pt>
                <c:pt idx="33">
                  <c:v>1.03</c:v>
                </c:pt>
                <c:pt idx="34">
                  <c:v>-3.01</c:v>
                </c:pt>
                <c:pt idx="35">
                  <c:v>-2.57</c:v>
                </c:pt>
                <c:pt idx="36">
                  <c:v>-7.36</c:v>
                </c:pt>
                <c:pt idx="37">
                  <c:v>-3.6</c:v>
                </c:pt>
                <c:pt idx="38">
                  <c:v>-3.5</c:v>
                </c:pt>
                <c:pt idx="39">
                  <c:v>-3.52</c:v>
                </c:pt>
                <c:pt idx="40">
                  <c:v>-8.25</c:v>
                </c:pt>
                <c:pt idx="41">
                  <c:v>-3.89</c:v>
                </c:pt>
                <c:pt idx="42">
                  <c:v>-5.77</c:v>
                </c:pt>
                <c:pt idx="43">
                  <c:v>0.48</c:v>
                </c:pt>
                <c:pt idx="44">
                  <c:v>-4.2</c:v>
                </c:pt>
                <c:pt idx="45">
                  <c:v>-4.58</c:v>
                </c:pt>
                <c:pt idx="46">
                  <c:v>-1.98</c:v>
                </c:pt>
                <c:pt idx="47">
                  <c:v>2.2999999999999998</c:v>
                </c:pt>
                <c:pt idx="48">
                  <c:v>-1.91</c:v>
                </c:pt>
                <c:pt idx="49">
                  <c:v>-1.04</c:v>
                </c:pt>
              </c:numCache>
            </c:numRef>
          </c:xVal>
          <c:yVal>
            <c:numRef>
              <c:f>Лист1!$D$3:$D$52</c:f>
              <c:numCache>
                <c:formatCode>General</c:formatCode>
                <c:ptCount val="50"/>
                <c:pt idx="0">
                  <c:v>-3.14</c:v>
                </c:pt>
                <c:pt idx="1">
                  <c:v>-4.88</c:v>
                </c:pt>
                <c:pt idx="2">
                  <c:v>-3.81</c:v>
                </c:pt>
                <c:pt idx="3">
                  <c:v>-10.56</c:v>
                </c:pt>
                <c:pt idx="4">
                  <c:v>-5.79</c:v>
                </c:pt>
                <c:pt idx="5">
                  <c:v>-1.5</c:v>
                </c:pt>
                <c:pt idx="6">
                  <c:v>-5.8</c:v>
                </c:pt>
                <c:pt idx="7">
                  <c:v>-4.74</c:v>
                </c:pt>
                <c:pt idx="8">
                  <c:v>-0.33</c:v>
                </c:pt>
                <c:pt idx="9">
                  <c:v>-3.71</c:v>
                </c:pt>
                <c:pt idx="10">
                  <c:v>-7.21</c:v>
                </c:pt>
                <c:pt idx="11">
                  <c:v>-2.76</c:v>
                </c:pt>
                <c:pt idx="12">
                  <c:v>-1.06</c:v>
                </c:pt>
                <c:pt idx="13">
                  <c:v>-1.64</c:v>
                </c:pt>
                <c:pt idx="14">
                  <c:v>-7.24</c:v>
                </c:pt>
                <c:pt idx="15">
                  <c:v>-0.87</c:v>
                </c:pt>
                <c:pt idx="16">
                  <c:v>-2.37</c:v>
                </c:pt>
                <c:pt idx="17">
                  <c:v>-2.21</c:v>
                </c:pt>
                <c:pt idx="18">
                  <c:v>0.54</c:v>
                </c:pt>
                <c:pt idx="19">
                  <c:v>-1.3</c:v>
                </c:pt>
                <c:pt idx="20">
                  <c:v>-4.9000000000000004</c:v>
                </c:pt>
                <c:pt idx="21">
                  <c:v>-4.58</c:v>
                </c:pt>
                <c:pt idx="22">
                  <c:v>1.04</c:v>
                </c:pt>
                <c:pt idx="23">
                  <c:v>-6.33</c:v>
                </c:pt>
                <c:pt idx="24">
                  <c:v>-5.71</c:v>
                </c:pt>
                <c:pt idx="25">
                  <c:v>-2.08</c:v>
                </c:pt>
                <c:pt idx="26">
                  <c:v>-2.2000000000000002</c:v>
                </c:pt>
                <c:pt idx="27">
                  <c:v>-2.79</c:v>
                </c:pt>
                <c:pt idx="28">
                  <c:v>-0.73</c:v>
                </c:pt>
                <c:pt idx="29">
                  <c:v>-1.58</c:v>
                </c:pt>
                <c:pt idx="30">
                  <c:v>-1.68</c:v>
                </c:pt>
                <c:pt idx="31">
                  <c:v>-4.29</c:v>
                </c:pt>
                <c:pt idx="32">
                  <c:v>-3.27</c:v>
                </c:pt>
                <c:pt idx="33">
                  <c:v>-1.28</c:v>
                </c:pt>
                <c:pt idx="34">
                  <c:v>-7.12</c:v>
                </c:pt>
                <c:pt idx="35">
                  <c:v>-3.09</c:v>
                </c:pt>
                <c:pt idx="36">
                  <c:v>-8.86</c:v>
                </c:pt>
                <c:pt idx="37">
                  <c:v>-5.47</c:v>
                </c:pt>
                <c:pt idx="38">
                  <c:v>-3.21</c:v>
                </c:pt>
                <c:pt idx="39">
                  <c:v>-5.25</c:v>
                </c:pt>
                <c:pt idx="40">
                  <c:v>-8.44</c:v>
                </c:pt>
                <c:pt idx="41">
                  <c:v>-3.28</c:v>
                </c:pt>
                <c:pt idx="42">
                  <c:v>-6.66</c:v>
                </c:pt>
                <c:pt idx="43">
                  <c:v>0.27</c:v>
                </c:pt>
                <c:pt idx="44">
                  <c:v>-5.49</c:v>
                </c:pt>
                <c:pt idx="45">
                  <c:v>-3.82</c:v>
                </c:pt>
                <c:pt idx="46">
                  <c:v>-2.57</c:v>
                </c:pt>
                <c:pt idx="47">
                  <c:v>1.43</c:v>
                </c:pt>
                <c:pt idx="48">
                  <c:v>-1.54</c:v>
                </c:pt>
                <c:pt idx="49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BC3-8955-CED9517B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27072"/>
        <c:axId val="1305801920"/>
      </c:scatterChart>
      <c:valAx>
        <c:axId val="13101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801920"/>
        <c:crosses val="autoZero"/>
        <c:crossBetween val="midCat"/>
      </c:valAx>
      <c:valAx>
        <c:axId val="1305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156514</xdr:colOff>
      <xdr:row>1</xdr:row>
      <xdr:rowOff>52470</xdr:rowOff>
    </xdr:from>
    <xdr:to>
      <xdr:col>15</xdr:col>
      <xdr:colOff>469300</xdr:colOff>
      <xdr:row>15</xdr:row>
      <xdr:rowOff>122101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D8E72F-D82C-405B-ADD5-0889068EB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2"/>
  <sheetViews>
    <sheetView tabSelected="1" zoomScale="87" zoomScaleNormal="40" workbookViewId="0">
      <selection activeCell="I71" sqref="I71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>
        <v>-1.0900000000000001</v>
      </c>
      <c r="D3">
        <v>-3.14</v>
      </c>
      <c r="E3">
        <f>C3*C3</f>
        <v>1.1881000000000002</v>
      </c>
      <c r="F3">
        <f>D3*D3</f>
        <v>9.8596000000000004</v>
      </c>
      <c r="G3">
        <f>C3*D3</f>
        <v>3.4226000000000005</v>
      </c>
    </row>
    <row r="4" spans="2:7" x14ac:dyDescent="0.25">
      <c r="B4">
        <v>2</v>
      </c>
      <c r="C4">
        <v>-6.12</v>
      </c>
      <c r="D4">
        <v>-4.88</v>
      </c>
      <c r="E4">
        <f t="shared" ref="E4:E52" si="0">C4*C4</f>
        <v>37.4544</v>
      </c>
      <c r="F4">
        <f t="shared" ref="F4:F52" si="1">D4*D4</f>
        <v>23.814399999999999</v>
      </c>
      <c r="G4">
        <f t="shared" ref="G4:G52" si="2">C4*D4</f>
        <v>29.865600000000001</v>
      </c>
    </row>
    <row r="5" spans="2:7" x14ac:dyDescent="0.25">
      <c r="B5">
        <v>3</v>
      </c>
      <c r="C5">
        <v>-1.44</v>
      </c>
      <c r="D5">
        <v>-3.81</v>
      </c>
      <c r="E5">
        <f t="shared" si="0"/>
        <v>2.0735999999999999</v>
      </c>
      <c r="F5">
        <f t="shared" si="1"/>
        <v>14.5161</v>
      </c>
      <c r="G5">
        <f t="shared" si="2"/>
        <v>5.4863999999999997</v>
      </c>
    </row>
    <row r="6" spans="2:7" x14ac:dyDescent="0.25">
      <c r="B6">
        <v>4</v>
      </c>
      <c r="C6">
        <v>-12.15</v>
      </c>
      <c r="D6">
        <v>-10.56</v>
      </c>
      <c r="E6">
        <f t="shared" si="0"/>
        <v>147.6225</v>
      </c>
      <c r="F6">
        <f t="shared" si="1"/>
        <v>111.51360000000001</v>
      </c>
      <c r="G6">
        <f t="shared" si="2"/>
        <v>128.304</v>
      </c>
    </row>
    <row r="7" spans="2:7" x14ac:dyDescent="0.25">
      <c r="B7">
        <v>5</v>
      </c>
      <c r="C7">
        <v>-2.81</v>
      </c>
      <c r="D7">
        <v>-5.79</v>
      </c>
      <c r="E7">
        <f t="shared" si="0"/>
        <v>7.8961000000000006</v>
      </c>
      <c r="F7">
        <f t="shared" si="1"/>
        <v>33.524099999999997</v>
      </c>
      <c r="G7">
        <f t="shared" si="2"/>
        <v>16.2699</v>
      </c>
    </row>
    <row r="8" spans="2:7" x14ac:dyDescent="0.25">
      <c r="B8">
        <v>6</v>
      </c>
      <c r="C8">
        <v>-0.9</v>
      </c>
      <c r="D8">
        <v>-1.5</v>
      </c>
      <c r="E8">
        <f t="shared" si="0"/>
        <v>0.81</v>
      </c>
      <c r="F8">
        <f t="shared" si="1"/>
        <v>2.25</v>
      </c>
      <c r="G8">
        <f t="shared" si="2"/>
        <v>1.35</v>
      </c>
    </row>
    <row r="9" spans="2:7" x14ac:dyDescent="0.25">
      <c r="B9">
        <v>7</v>
      </c>
      <c r="C9">
        <v>-5.55</v>
      </c>
      <c r="D9">
        <v>-5.8</v>
      </c>
      <c r="E9">
        <f t="shared" si="0"/>
        <v>30.802499999999998</v>
      </c>
      <c r="F9">
        <f t="shared" si="1"/>
        <v>33.64</v>
      </c>
      <c r="G9">
        <f t="shared" si="2"/>
        <v>32.19</v>
      </c>
    </row>
    <row r="10" spans="2:7" x14ac:dyDescent="0.25">
      <c r="B10">
        <v>8</v>
      </c>
      <c r="C10">
        <v>-2.96</v>
      </c>
      <c r="D10">
        <v>-4.74</v>
      </c>
      <c r="E10">
        <f t="shared" si="0"/>
        <v>8.7615999999999996</v>
      </c>
      <c r="F10">
        <f t="shared" si="1"/>
        <v>22.467600000000001</v>
      </c>
      <c r="G10">
        <f t="shared" si="2"/>
        <v>14.0304</v>
      </c>
    </row>
    <row r="11" spans="2:7" x14ac:dyDescent="0.25">
      <c r="B11">
        <v>9</v>
      </c>
      <c r="C11">
        <v>-1.17</v>
      </c>
      <c r="D11">
        <v>-0.33</v>
      </c>
      <c r="E11">
        <f t="shared" si="0"/>
        <v>1.3688999999999998</v>
      </c>
      <c r="F11">
        <f t="shared" si="1"/>
        <v>0.10890000000000001</v>
      </c>
      <c r="G11">
        <f t="shared" si="2"/>
        <v>0.3861</v>
      </c>
    </row>
    <row r="12" spans="2:7" x14ac:dyDescent="0.25">
      <c r="B12">
        <v>10</v>
      </c>
      <c r="C12">
        <v>0.11</v>
      </c>
      <c r="D12">
        <v>-3.71</v>
      </c>
      <c r="E12">
        <f t="shared" si="0"/>
        <v>1.21E-2</v>
      </c>
      <c r="F12">
        <f t="shared" si="1"/>
        <v>13.764099999999999</v>
      </c>
      <c r="G12">
        <f t="shared" si="2"/>
        <v>-0.40810000000000002</v>
      </c>
    </row>
    <row r="13" spans="2:7" x14ac:dyDescent="0.25">
      <c r="B13">
        <v>11</v>
      </c>
      <c r="C13">
        <v>-5.92</v>
      </c>
      <c r="D13">
        <v>-7.21</v>
      </c>
      <c r="E13">
        <f t="shared" si="0"/>
        <v>35.046399999999998</v>
      </c>
      <c r="F13">
        <f t="shared" si="1"/>
        <v>51.984099999999998</v>
      </c>
      <c r="G13">
        <f t="shared" si="2"/>
        <v>42.683199999999999</v>
      </c>
    </row>
    <row r="14" spans="2:7" x14ac:dyDescent="0.25">
      <c r="B14">
        <v>12</v>
      </c>
      <c r="C14">
        <v>-4.2</v>
      </c>
      <c r="D14">
        <v>-2.76</v>
      </c>
      <c r="E14">
        <f t="shared" si="0"/>
        <v>17.64</v>
      </c>
      <c r="F14">
        <f t="shared" si="1"/>
        <v>7.6175999999999986</v>
      </c>
      <c r="G14">
        <f t="shared" si="2"/>
        <v>11.591999999999999</v>
      </c>
    </row>
    <row r="15" spans="2:7" x14ac:dyDescent="0.25">
      <c r="B15">
        <v>13</v>
      </c>
      <c r="C15">
        <v>-1.46</v>
      </c>
      <c r="D15">
        <v>-1.06</v>
      </c>
      <c r="E15">
        <f t="shared" si="0"/>
        <v>2.1315999999999997</v>
      </c>
      <c r="F15">
        <f t="shared" si="1"/>
        <v>1.1236000000000002</v>
      </c>
      <c r="G15">
        <f t="shared" si="2"/>
        <v>1.5476000000000001</v>
      </c>
    </row>
    <row r="16" spans="2:7" x14ac:dyDescent="0.25">
      <c r="B16">
        <v>14</v>
      </c>
      <c r="C16">
        <v>1.22</v>
      </c>
      <c r="D16">
        <v>-1.64</v>
      </c>
      <c r="E16">
        <f t="shared" si="0"/>
        <v>1.4883999999999999</v>
      </c>
      <c r="F16">
        <f t="shared" si="1"/>
        <v>2.6895999999999995</v>
      </c>
      <c r="G16">
        <f t="shared" si="2"/>
        <v>-2.0007999999999999</v>
      </c>
    </row>
    <row r="17" spans="2:7" x14ac:dyDescent="0.25">
      <c r="B17">
        <v>15</v>
      </c>
      <c r="C17">
        <v>-8.23</v>
      </c>
      <c r="D17">
        <v>-7.24</v>
      </c>
      <c r="E17">
        <f t="shared" si="0"/>
        <v>67.732900000000001</v>
      </c>
      <c r="F17">
        <f t="shared" si="1"/>
        <v>52.4176</v>
      </c>
      <c r="G17">
        <f t="shared" si="2"/>
        <v>59.585200000000007</v>
      </c>
    </row>
    <row r="18" spans="2:7" x14ac:dyDescent="0.25">
      <c r="B18">
        <v>16</v>
      </c>
      <c r="C18">
        <v>-0.9</v>
      </c>
      <c r="D18">
        <v>-0.87</v>
      </c>
      <c r="E18">
        <f t="shared" si="0"/>
        <v>0.81</v>
      </c>
      <c r="F18">
        <f t="shared" si="1"/>
        <v>0.75690000000000002</v>
      </c>
      <c r="G18">
        <f t="shared" si="2"/>
        <v>0.78300000000000003</v>
      </c>
    </row>
    <row r="19" spans="2:7" x14ac:dyDescent="0.25">
      <c r="B19">
        <v>17</v>
      </c>
      <c r="C19">
        <v>-3.69</v>
      </c>
      <c r="D19">
        <v>-2.37</v>
      </c>
      <c r="E19">
        <f t="shared" si="0"/>
        <v>13.616099999999999</v>
      </c>
      <c r="F19">
        <f t="shared" si="1"/>
        <v>5.6169000000000002</v>
      </c>
      <c r="G19">
        <f t="shared" si="2"/>
        <v>8.7453000000000003</v>
      </c>
    </row>
    <row r="20" spans="2:7" x14ac:dyDescent="0.25">
      <c r="B20">
        <v>18</v>
      </c>
      <c r="C20">
        <v>-2.5099999999999998</v>
      </c>
      <c r="D20">
        <v>-2.21</v>
      </c>
      <c r="E20">
        <f t="shared" si="0"/>
        <v>6.3000999999999987</v>
      </c>
      <c r="F20">
        <f t="shared" si="1"/>
        <v>4.8841000000000001</v>
      </c>
      <c r="G20">
        <f t="shared" si="2"/>
        <v>5.5470999999999995</v>
      </c>
    </row>
    <row r="21" spans="2:7" x14ac:dyDescent="0.25">
      <c r="B21">
        <v>19</v>
      </c>
      <c r="C21">
        <v>0.19</v>
      </c>
      <c r="D21">
        <v>0.54</v>
      </c>
      <c r="E21">
        <f t="shared" si="0"/>
        <v>3.61E-2</v>
      </c>
      <c r="F21">
        <f t="shared" si="1"/>
        <v>0.29160000000000003</v>
      </c>
      <c r="G21">
        <f t="shared" si="2"/>
        <v>0.10260000000000001</v>
      </c>
    </row>
    <row r="22" spans="2:7" x14ac:dyDescent="0.25">
      <c r="B22">
        <v>20</v>
      </c>
      <c r="C22">
        <v>0.67</v>
      </c>
      <c r="D22">
        <v>-1.3</v>
      </c>
      <c r="E22">
        <f t="shared" si="0"/>
        <v>0.44890000000000008</v>
      </c>
      <c r="F22">
        <f t="shared" si="1"/>
        <v>1.6900000000000002</v>
      </c>
      <c r="G22">
        <f t="shared" si="2"/>
        <v>-0.87100000000000011</v>
      </c>
    </row>
    <row r="23" spans="2:7" x14ac:dyDescent="0.25">
      <c r="B23">
        <v>21</v>
      </c>
      <c r="C23">
        <v>-6.62</v>
      </c>
      <c r="D23">
        <v>-4.9000000000000004</v>
      </c>
      <c r="E23">
        <f t="shared" si="0"/>
        <v>43.824400000000004</v>
      </c>
      <c r="F23">
        <f t="shared" si="1"/>
        <v>24.010000000000005</v>
      </c>
      <c r="G23">
        <f t="shared" si="2"/>
        <v>32.438000000000002</v>
      </c>
    </row>
    <row r="24" spans="2:7" x14ac:dyDescent="0.25">
      <c r="B24">
        <v>22</v>
      </c>
      <c r="C24">
        <v>-4.58</v>
      </c>
      <c r="D24">
        <v>-4.58</v>
      </c>
      <c r="E24">
        <f t="shared" si="0"/>
        <v>20.976400000000002</v>
      </c>
      <c r="F24">
        <f t="shared" si="1"/>
        <v>20.976400000000002</v>
      </c>
      <c r="G24">
        <f t="shared" si="2"/>
        <v>20.976400000000002</v>
      </c>
    </row>
    <row r="25" spans="2:7" x14ac:dyDescent="0.25">
      <c r="B25">
        <v>23</v>
      </c>
      <c r="C25">
        <v>1.2</v>
      </c>
      <c r="D25">
        <v>1.04</v>
      </c>
      <c r="E25">
        <f t="shared" si="0"/>
        <v>1.44</v>
      </c>
      <c r="F25">
        <f t="shared" si="1"/>
        <v>1.0816000000000001</v>
      </c>
      <c r="G25">
        <f t="shared" si="2"/>
        <v>1.248</v>
      </c>
    </row>
    <row r="26" spans="2:7" x14ac:dyDescent="0.25">
      <c r="B26">
        <v>24</v>
      </c>
      <c r="C26">
        <v>-4.01</v>
      </c>
      <c r="D26">
        <v>-6.33</v>
      </c>
      <c r="E26">
        <f t="shared" si="0"/>
        <v>16.080099999999998</v>
      </c>
      <c r="F26">
        <f t="shared" si="1"/>
        <v>40.068899999999999</v>
      </c>
      <c r="G26">
        <f t="shared" si="2"/>
        <v>25.383299999999998</v>
      </c>
    </row>
    <row r="27" spans="2:7" x14ac:dyDescent="0.25">
      <c r="B27">
        <v>25</v>
      </c>
      <c r="C27">
        <v>-4.2699999999999996</v>
      </c>
      <c r="D27">
        <v>-5.71</v>
      </c>
      <c r="E27">
        <f t="shared" si="0"/>
        <v>18.232899999999997</v>
      </c>
      <c r="F27">
        <f t="shared" si="1"/>
        <v>32.604100000000003</v>
      </c>
      <c r="G27">
        <f t="shared" si="2"/>
        <v>24.381699999999999</v>
      </c>
    </row>
    <row r="28" spans="2:7" x14ac:dyDescent="0.25">
      <c r="B28">
        <v>26</v>
      </c>
      <c r="C28">
        <v>-2.48</v>
      </c>
      <c r="D28">
        <v>-2.08</v>
      </c>
      <c r="E28">
        <f t="shared" si="0"/>
        <v>6.1504000000000003</v>
      </c>
      <c r="F28">
        <f t="shared" si="1"/>
        <v>4.3264000000000005</v>
      </c>
      <c r="G28">
        <f t="shared" si="2"/>
        <v>5.1584000000000003</v>
      </c>
    </row>
    <row r="29" spans="2:7" x14ac:dyDescent="0.25">
      <c r="B29">
        <v>27</v>
      </c>
      <c r="C29">
        <v>-0.64</v>
      </c>
      <c r="D29">
        <v>-2.2000000000000002</v>
      </c>
      <c r="E29">
        <f t="shared" si="0"/>
        <v>0.40960000000000002</v>
      </c>
      <c r="F29">
        <f t="shared" si="1"/>
        <v>4.8400000000000007</v>
      </c>
      <c r="G29">
        <f t="shared" si="2"/>
        <v>1.4080000000000001</v>
      </c>
    </row>
    <row r="30" spans="2:7" x14ac:dyDescent="0.25">
      <c r="B30">
        <v>28</v>
      </c>
      <c r="C30">
        <v>-3.25</v>
      </c>
      <c r="D30">
        <v>-2.79</v>
      </c>
      <c r="E30">
        <f t="shared" si="0"/>
        <v>10.5625</v>
      </c>
      <c r="F30">
        <f t="shared" si="1"/>
        <v>7.7841000000000005</v>
      </c>
      <c r="G30">
        <f t="shared" si="2"/>
        <v>9.0675000000000008</v>
      </c>
    </row>
    <row r="31" spans="2:7" x14ac:dyDescent="0.25">
      <c r="B31">
        <v>29</v>
      </c>
      <c r="C31">
        <v>1.07</v>
      </c>
      <c r="D31">
        <v>-0.73</v>
      </c>
      <c r="E31">
        <f t="shared" si="0"/>
        <v>1.1449</v>
      </c>
      <c r="F31">
        <f t="shared" si="1"/>
        <v>0.53289999999999993</v>
      </c>
      <c r="G31">
        <f t="shared" si="2"/>
        <v>-0.78110000000000002</v>
      </c>
    </row>
    <row r="32" spans="2:7" x14ac:dyDescent="0.25">
      <c r="B32">
        <v>30</v>
      </c>
      <c r="C32">
        <v>0.23</v>
      </c>
      <c r="D32">
        <v>-1.58</v>
      </c>
      <c r="E32">
        <f t="shared" si="0"/>
        <v>5.2900000000000003E-2</v>
      </c>
      <c r="F32">
        <f t="shared" si="1"/>
        <v>2.4964000000000004</v>
      </c>
      <c r="G32">
        <f t="shared" si="2"/>
        <v>-0.36340000000000006</v>
      </c>
    </row>
    <row r="33" spans="2:7" x14ac:dyDescent="0.25">
      <c r="B33">
        <v>31</v>
      </c>
      <c r="C33">
        <v>-1.89</v>
      </c>
      <c r="D33">
        <v>-1.68</v>
      </c>
      <c r="E33">
        <f t="shared" si="0"/>
        <v>3.5720999999999998</v>
      </c>
      <c r="F33">
        <f t="shared" si="1"/>
        <v>2.8223999999999996</v>
      </c>
      <c r="G33">
        <f t="shared" si="2"/>
        <v>3.1751999999999998</v>
      </c>
    </row>
    <row r="34" spans="2:7" x14ac:dyDescent="0.25">
      <c r="B34">
        <v>32</v>
      </c>
      <c r="C34">
        <v>-2.96</v>
      </c>
      <c r="D34">
        <v>-4.29</v>
      </c>
      <c r="E34">
        <f t="shared" si="0"/>
        <v>8.7615999999999996</v>
      </c>
      <c r="F34">
        <f t="shared" si="1"/>
        <v>18.4041</v>
      </c>
      <c r="G34">
        <f t="shared" si="2"/>
        <v>12.698399999999999</v>
      </c>
    </row>
    <row r="35" spans="2:7" x14ac:dyDescent="0.25">
      <c r="B35">
        <v>33</v>
      </c>
      <c r="C35">
        <v>-2.04</v>
      </c>
      <c r="D35">
        <v>-3.27</v>
      </c>
      <c r="E35">
        <f t="shared" si="0"/>
        <v>4.1616</v>
      </c>
      <c r="F35">
        <f t="shared" si="1"/>
        <v>10.6929</v>
      </c>
      <c r="G35">
        <f t="shared" si="2"/>
        <v>6.6707999999999998</v>
      </c>
    </row>
    <row r="36" spans="2:7" x14ac:dyDescent="0.25">
      <c r="B36">
        <v>34</v>
      </c>
      <c r="C36">
        <v>1.03</v>
      </c>
      <c r="D36">
        <v>-1.28</v>
      </c>
      <c r="E36">
        <f t="shared" si="0"/>
        <v>1.0609</v>
      </c>
      <c r="F36">
        <f t="shared" si="1"/>
        <v>1.6384000000000001</v>
      </c>
      <c r="G36">
        <f t="shared" si="2"/>
        <v>-1.3184</v>
      </c>
    </row>
    <row r="37" spans="2:7" x14ac:dyDescent="0.25">
      <c r="B37">
        <v>35</v>
      </c>
      <c r="C37">
        <v>-3.01</v>
      </c>
      <c r="D37">
        <v>-7.12</v>
      </c>
      <c r="E37">
        <f t="shared" si="0"/>
        <v>9.0600999999999985</v>
      </c>
      <c r="F37">
        <f t="shared" si="1"/>
        <v>50.694400000000002</v>
      </c>
      <c r="G37">
        <f t="shared" si="2"/>
        <v>21.4312</v>
      </c>
    </row>
    <row r="38" spans="2:7" x14ac:dyDescent="0.25">
      <c r="B38">
        <v>36</v>
      </c>
      <c r="C38">
        <v>-2.57</v>
      </c>
      <c r="D38">
        <v>-3.09</v>
      </c>
      <c r="E38">
        <f t="shared" si="0"/>
        <v>6.6048999999999989</v>
      </c>
      <c r="F38">
        <f t="shared" si="1"/>
        <v>9.5480999999999998</v>
      </c>
      <c r="G38">
        <f t="shared" si="2"/>
        <v>7.9412999999999991</v>
      </c>
    </row>
    <row r="39" spans="2:7" x14ac:dyDescent="0.25">
      <c r="B39">
        <v>37</v>
      </c>
      <c r="C39">
        <v>-7.36</v>
      </c>
      <c r="D39">
        <v>-8.86</v>
      </c>
      <c r="E39">
        <f t="shared" si="0"/>
        <v>54.169600000000003</v>
      </c>
      <c r="F39">
        <f t="shared" si="1"/>
        <v>78.499599999999987</v>
      </c>
      <c r="G39">
        <f t="shared" si="2"/>
        <v>65.209599999999995</v>
      </c>
    </row>
    <row r="40" spans="2:7" x14ac:dyDescent="0.25">
      <c r="B40">
        <v>38</v>
      </c>
      <c r="C40">
        <v>-3.6</v>
      </c>
      <c r="D40">
        <v>-5.47</v>
      </c>
      <c r="E40">
        <f t="shared" si="0"/>
        <v>12.96</v>
      </c>
      <c r="F40">
        <f t="shared" si="1"/>
        <v>29.920899999999996</v>
      </c>
      <c r="G40">
        <f t="shared" si="2"/>
        <v>19.692</v>
      </c>
    </row>
    <row r="41" spans="2:7" x14ac:dyDescent="0.25">
      <c r="B41">
        <v>39</v>
      </c>
      <c r="C41">
        <v>-3.5</v>
      </c>
      <c r="D41">
        <v>-3.21</v>
      </c>
      <c r="E41">
        <f t="shared" si="0"/>
        <v>12.25</v>
      </c>
      <c r="F41">
        <f t="shared" si="1"/>
        <v>10.3041</v>
      </c>
      <c r="G41">
        <f t="shared" si="2"/>
        <v>11.234999999999999</v>
      </c>
    </row>
    <row r="42" spans="2:7" x14ac:dyDescent="0.25">
      <c r="B42">
        <v>40</v>
      </c>
      <c r="C42">
        <v>-3.52</v>
      </c>
      <c r="D42">
        <v>-5.25</v>
      </c>
      <c r="E42">
        <f t="shared" si="0"/>
        <v>12.3904</v>
      </c>
      <c r="F42">
        <f t="shared" si="1"/>
        <v>27.5625</v>
      </c>
      <c r="G42">
        <f t="shared" si="2"/>
        <v>18.48</v>
      </c>
    </row>
    <row r="43" spans="2:7" x14ac:dyDescent="0.25">
      <c r="B43">
        <v>41</v>
      </c>
      <c r="C43">
        <v>-8.25</v>
      </c>
      <c r="D43">
        <v>-8.44</v>
      </c>
      <c r="E43">
        <f t="shared" si="0"/>
        <v>68.0625</v>
      </c>
      <c r="F43">
        <f t="shared" si="1"/>
        <v>71.233599999999996</v>
      </c>
      <c r="G43">
        <f t="shared" si="2"/>
        <v>69.63</v>
      </c>
    </row>
    <row r="44" spans="2:7" x14ac:dyDescent="0.25">
      <c r="B44">
        <v>42</v>
      </c>
      <c r="C44">
        <v>-3.89</v>
      </c>
      <c r="D44">
        <v>-3.28</v>
      </c>
      <c r="E44">
        <f t="shared" si="0"/>
        <v>15.132100000000001</v>
      </c>
      <c r="F44">
        <f t="shared" si="1"/>
        <v>10.758399999999998</v>
      </c>
      <c r="G44">
        <f t="shared" si="2"/>
        <v>12.7592</v>
      </c>
    </row>
    <row r="45" spans="2:7" x14ac:dyDescent="0.25">
      <c r="B45">
        <v>43</v>
      </c>
      <c r="C45">
        <v>-5.77</v>
      </c>
      <c r="D45">
        <v>-6.66</v>
      </c>
      <c r="E45">
        <f t="shared" si="0"/>
        <v>33.292899999999996</v>
      </c>
      <c r="F45">
        <f t="shared" si="1"/>
        <v>44.355600000000003</v>
      </c>
      <c r="G45">
        <f t="shared" si="2"/>
        <v>38.428199999999997</v>
      </c>
    </row>
    <row r="46" spans="2:7" x14ac:dyDescent="0.25">
      <c r="B46">
        <v>44</v>
      </c>
      <c r="C46">
        <v>0.48</v>
      </c>
      <c r="D46">
        <v>0.27</v>
      </c>
      <c r="E46">
        <f>C46*C46</f>
        <v>0.23039999999999999</v>
      </c>
      <c r="F46">
        <f t="shared" si="1"/>
        <v>7.2900000000000006E-2</v>
      </c>
      <c r="G46">
        <f t="shared" si="2"/>
        <v>0.12959999999999999</v>
      </c>
    </row>
    <row r="47" spans="2:7" x14ac:dyDescent="0.25">
      <c r="B47">
        <v>45</v>
      </c>
      <c r="C47">
        <v>-4.2</v>
      </c>
      <c r="D47">
        <v>-5.49</v>
      </c>
      <c r="E47">
        <f t="shared" si="0"/>
        <v>17.64</v>
      </c>
      <c r="F47">
        <f t="shared" si="1"/>
        <v>30.140100000000004</v>
      </c>
      <c r="G47">
        <f t="shared" si="2"/>
        <v>23.058000000000003</v>
      </c>
    </row>
    <row r="48" spans="2:7" x14ac:dyDescent="0.25">
      <c r="B48">
        <v>46</v>
      </c>
      <c r="C48">
        <v>-4.58</v>
      </c>
      <c r="D48">
        <v>-3.82</v>
      </c>
      <c r="E48">
        <f t="shared" si="0"/>
        <v>20.976400000000002</v>
      </c>
      <c r="F48">
        <f t="shared" si="1"/>
        <v>14.5924</v>
      </c>
      <c r="G48">
        <f t="shared" si="2"/>
        <v>17.4956</v>
      </c>
    </row>
    <row r="49" spans="1:7" x14ac:dyDescent="0.25">
      <c r="B49">
        <v>47</v>
      </c>
      <c r="C49">
        <v>-1.98</v>
      </c>
      <c r="D49">
        <v>-2.57</v>
      </c>
      <c r="E49">
        <f t="shared" si="0"/>
        <v>3.9203999999999999</v>
      </c>
      <c r="F49">
        <f t="shared" si="1"/>
        <v>6.6048999999999989</v>
      </c>
      <c r="G49">
        <f t="shared" si="2"/>
        <v>5.0885999999999996</v>
      </c>
    </row>
    <row r="50" spans="1:7" x14ac:dyDescent="0.25">
      <c r="B50">
        <v>48</v>
      </c>
      <c r="C50">
        <v>2.2999999999999998</v>
      </c>
      <c r="D50">
        <v>1.43</v>
      </c>
      <c r="E50">
        <f t="shared" si="0"/>
        <v>5.2899999999999991</v>
      </c>
      <c r="F50">
        <f t="shared" si="1"/>
        <v>2.0448999999999997</v>
      </c>
      <c r="G50">
        <f t="shared" si="2"/>
        <v>3.2889999999999997</v>
      </c>
    </row>
    <row r="51" spans="1:7" x14ac:dyDescent="0.25">
      <c r="B51">
        <v>49</v>
      </c>
      <c r="C51">
        <v>-1.91</v>
      </c>
      <c r="D51">
        <v>-1.54</v>
      </c>
      <c r="E51">
        <f t="shared" si="0"/>
        <v>3.6480999999999999</v>
      </c>
      <c r="F51">
        <f t="shared" si="1"/>
        <v>2.3715999999999999</v>
      </c>
      <c r="G51">
        <f t="shared" si="2"/>
        <v>2.9413999999999998</v>
      </c>
    </row>
    <row r="52" spans="1:7" x14ac:dyDescent="0.25">
      <c r="B52">
        <v>50</v>
      </c>
      <c r="C52">
        <v>-1.04</v>
      </c>
      <c r="D52">
        <v>-2.65</v>
      </c>
      <c r="E52">
        <f t="shared" si="0"/>
        <v>1.0816000000000001</v>
      </c>
      <c r="F52">
        <f t="shared" si="1"/>
        <v>7.0225</v>
      </c>
      <c r="G52">
        <f t="shared" si="2"/>
        <v>2.7559999999999998</v>
      </c>
    </row>
    <row r="53" spans="1:7" x14ac:dyDescent="0.25">
      <c r="B53" t="s">
        <v>6</v>
      </c>
      <c r="C53">
        <f>AVERAGE(C3:C52)</f>
        <v>-2.8103999999999996</v>
      </c>
      <c r="D53">
        <f t="shared" ref="D53:G53" si="3">AVERAGE(D3:D52)</f>
        <v>-3.5301999999999998</v>
      </c>
      <c r="E53">
        <f t="shared" si="3"/>
        <v>15.927600000000002</v>
      </c>
      <c r="F53">
        <f t="shared" si="3"/>
        <v>19.250709999999998</v>
      </c>
      <c r="G53">
        <f t="shared" si="3"/>
        <v>16.366371999999998</v>
      </c>
    </row>
    <row r="54" spans="1:7" x14ac:dyDescent="0.25">
      <c r="C54" t="s">
        <v>7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25">
      <c r="A55" t="s">
        <v>12</v>
      </c>
      <c r="B55">
        <v>50</v>
      </c>
    </row>
    <row r="56" spans="1:7" x14ac:dyDescent="0.25">
      <c r="A56" t="s">
        <v>13</v>
      </c>
      <c r="B56">
        <f>(50/49)*(E53-C53*C53)</f>
        <v>8.1931141224489838</v>
      </c>
      <c r="C56" t="s">
        <v>16</v>
      </c>
    </row>
    <row r="57" spans="1:7" x14ac:dyDescent="0.25">
      <c r="A57" t="s">
        <v>14</v>
      </c>
      <c r="B57">
        <f>(50/49)*(F53-D53*D53)</f>
        <v>6.9269366938775505</v>
      </c>
      <c r="C57" t="s">
        <v>16</v>
      </c>
    </row>
    <row r="58" spans="1:7" x14ac:dyDescent="0.25">
      <c r="A58" t="s">
        <v>15</v>
      </c>
      <c r="B58">
        <f>(50/49)*(G53-C53*D53)</f>
        <v>6.5766305306122455</v>
      </c>
      <c r="C58" t="s">
        <v>28</v>
      </c>
    </row>
    <row r="59" spans="1:7" x14ac:dyDescent="0.25">
      <c r="A59" t="s">
        <v>17</v>
      </c>
      <c r="B59">
        <f>B58/(SQRT(B56*B57))</f>
        <v>0.87298811834677015</v>
      </c>
      <c r="C59" t="s">
        <v>29</v>
      </c>
    </row>
    <row r="60" spans="1:7" x14ac:dyDescent="0.25">
      <c r="A60" t="s">
        <v>18</v>
      </c>
      <c r="B60">
        <f>0.5*LN((1+B59)/(1-B59))-1.96/SQRT(47)</f>
        <v>1.0596094768484121</v>
      </c>
      <c r="C60" t="s">
        <v>30</v>
      </c>
    </row>
    <row r="61" spans="1:7" x14ac:dyDescent="0.25">
      <c r="A61" t="s">
        <v>19</v>
      </c>
      <c r="B61">
        <f>0.5*LN((1+B59)/(1-B59))+1.96/SQRT(47)</f>
        <v>1.6314002435201587</v>
      </c>
      <c r="C61" t="s">
        <v>30</v>
      </c>
    </row>
    <row r="63" spans="1:7" x14ac:dyDescent="0.25">
      <c r="A63" t="s">
        <v>20</v>
      </c>
      <c r="B63">
        <f>((EXP(1)^(2*B60)-1)/(EXP(1)^(2*B60)+1))</f>
        <v>0.78551434733712644</v>
      </c>
      <c r="C63" s="1" t="s">
        <v>31</v>
      </c>
    </row>
    <row r="64" spans="1:7" x14ac:dyDescent="0.25">
      <c r="A64" t="s">
        <v>21</v>
      </c>
      <c r="B64">
        <f>((EXP(1)^(2*B61)-1)/(EXP(1)^(2*B61)+1))</f>
        <v>0.92626073164215572</v>
      </c>
      <c r="C64" s="1" t="s">
        <v>31</v>
      </c>
    </row>
    <row r="66" spans="1:4" x14ac:dyDescent="0.25">
      <c r="A66" t="s">
        <v>22</v>
      </c>
      <c r="B66">
        <f>((IMABS(B59)*SQRT(50))/(1-B59*B59))</f>
        <v>25.948601864831137</v>
      </c>
    </row>
    <row r="67" spans="1:4" x14ac:dyDescent="0.25">
      <c r="A67" t="s">
        <v>23</v>
      </c>
      <c r="B67">
        <v>1.96</v>
      </c>
    </row>
    <row r="68" spans="1:4" x14ac:dyDescent="0.25">
      <c r="A68" t="s">
        <v>24</v>
      </c>
    </row>
    <row r="70" spans="1:4" x14ac:dyDescent="0.25">
      <c r="A70" t="s">
        <v>25</v>
      </c>
      <c r="B70">
        <f>B58/B56</f>
        <v>0.80270217554914769</v>
      </c>
      <c r="C70" t="s">
        <v>32</v>
      </c>
    </row>
    <row r="71" spans="1:4" x14ac:dyDescent="0.25">
      <c r="A71" t="s">
        <v>26</v>
      </c>
      <c r="B71">
        <f>D53-B70*C53</f>
        <v>-1.2742858058366755</v>
      </c>
      <c r="C71" t="s">
        <v>32</v>
      </c>
    </row>
    <row r="72" spans="1:4" x14ac:dyDescent="0.25">
      <c r="A72" t="s">
        <v>27</v>
      </c>
      <c r="D72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2021-12-08T15:21:38Z</dcterms:modified>
</cp:coreProperties>
</file>