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4115" windowHeight="4695" activeTab="1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2" i="2"/>
  <c r="B7"/>
  <c r="B9" s="1"/>
  <c r="G4"/>
  <c r="C4"/>
  <c r="G3"/>
  <c r="G1"/>
  <c r="C1"/>
  <c r="D8" i="1"/>
  <c r="B11" s="1"/>
  <c r="B8"/>
  <c r="E6"/>
  <c r="E2"/>
  <c r="B11" i="2" l="1"/>
</calcChain>
</file>

<file path=xl/sharedStrings.xml><?xml version="1.0" encoding="utf-8"?>
<sst xmlns="http://schemas.openxmlformats.org/spreadsheetml/2006/main" count="26" uniqueCount="23">
  <si>
    <t>conv. Factor= 7,2 [/mm]</t>
  </si>
  <si>
    <t>Int Grün = 176 mV</t>
  </si>
  <si>
    <t>Schwinung [m]:</t>
  </si>
  <si>
    <t>Q-Faktor:</t>
  </si>
  <si>
    <t>F:</t>
  </si>
  <si>
    <t>2P/c</t>
  </si>
  <si>
    <t>P=1,45 mW</t>
  </si>
  <si>
    <t>Ampl. Grün = 3 mV (ganze amplitude)</t>
  </si>
  <si>
    <t>conv.-Faktor:</t>
  </si>
  <si>
    <t>[V]</t>
  </si>
  <si>
    <t>[nix/m]</t>
  </si>
  <si>
    <t>Entfernung:</t>
  </si>
  <si>
    <t>[m]</t>
  </si>
  <si>
    <t>Länge Cantilever</t>
  </si>
  <si>
    <t>x(0):</t>
  </si>
  <si>
    <t>Messung normalisiert und halbiert:</t>
  </si>
  <si>
    <t>k:</t>
  </si>
  <si>
    <t>P:</t>
  </si>
  <si>
    <t>[W]</t>
  </si>
  <si>
    <t>c:</t>
  </si>
  <si>
    <t>[N/m]</t>
  </si>
  <si>
    <t>[mN/m]</t>
  </si>
  <si>
    <t>Messung 2 normalisiert und halbiert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</si>
</sst>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11</xdr:col>
      <xdr:colOff>85725</xdr:colOff>
      <xdr:row>4</xdr:row>
      <xdr:rowOff>9525</xdr:rowOff>
    </xdr:to>
    <xdr:pic>
      <xdr:nvPicPr>
        <xdr:cNvPr id="1025" name="Picture 1" descr="c=299\,792\,458\;\mathrm{m/s}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00950" y="571500"/>
          <a:ext cx="1609725" cy="2000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B8" sqref="B8"/>
    </sheetView>
  </sheetViews>
  <sheetFormatPr baseColWidth="10" defaultRowHeight="15"/>
  <cols>
    <col min="1" max="1" width="22" bestFit="1" customWidth="1"/>
    <col min="2" max="2" width="12" bestFit="1" customWidth="1"/>
    <col min="4" max="5" width="12" bestFit="1" customWidth="1"/>
  </cols>
  <sheetData>
    <row r="1" spans="1:7">
      <c r="A1" t="s">
        <v>0</v>
      </c>
      <c r="E1" t="s">
        <v>3</v>
      </c>
    </row>
    <row r="2" spans="1:7">
      <c r="E2">
        <f>1870/34</f>
        <v>55</v>
      </c>
    </row>
    <row r="3" spans="1:7">
      <c r="A3" t="s">
        <v>7</v>
      </c>
    </row>
    <row r="4" spans="1:7">
      <c r="G4" t="s">
        <v>5</v>
      </c>
    </row>
    <row r="5" spans="1:7">
      <c r="A5" t="s">
        <v>1</v>
      </c>
      <c r="E5" t="s">
        <v>4</v>
      </c>
      <c r="G5" t="s">
        <v>6</v>
      </c>
    </row>
    <row r="6" spans="1:7">
      <c r="E6">
        <f>(2*(1.45*10^-3))/299792458</f>
        <v>9.6733587607464082E-12</v>
      </c>
    </row>
    <row r="8" spans="1:7">
      <c r="A8" t="s">
        <v>2</v>
      </c>
      <c r="B8">
        <f>((((3*10^-3)/(176*10^-3))*(7.2*10^-3)/2*(0.573)))*(1*10^-3)</f>
        <v>3.5161363636363644E-8</v>
      </c>
      <c r="D8">
        <f>(((1.5*10^-3/176*10^-3)/(7.2*10^3))/0.57)*10^-3</f>
        <v>2.0766879319510899E-15</v>
      </c>
    </row>
    <row r="11" spans="1:7">
      <c r="B11">
        <f>(E6*55)/D8</f>
        <v>256193.87663181301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B9" sqref="B9"/>
    </sheetView>
  </sheetViews>
  <sheetFormatPr baseColWidth="10" defaultRowHeight="15"/>
  <cols>
    <col min="1" max="1" width="32" bestFit="1" customWidth="1"/>
    <col min="2" max="2" width="12" bestFit="1" customWidth="1"/>
    <col min="7" max="7" width="12" bestFit="1" customWidth="1"/>
  </cols>
  <sheetData>
    <row r="1" spans="1:8">
      <c r="A1" t="s">
        <v>15</v>
      </c>
      <c r="C1">
        <f>(1.5*10^-3)/(176*10^-3)</f>
        <v>8.5227272727272738E-3</v>
      </c>
      <c r="D1" t="s">
        <v>9</v>
      </c>
      <c r="F1" t="s">
        <v>17</v>
      </c>
      <c r="G1">
        <f>1.5*10^-3</f>
        <v>1.5E-3</v>
      </c>
      <c r="H1" t="s">
        <v>18</v>
      </c>
    </row>
    <row r="2" spans="1:8">
      <c r="A2" t="s">
        <v>8</v>
      </c>
      <c r="C2">
        <f>1.354*10^3</f>
        <v>1354</v>
      </c>
      <c r="D2" t="s">
        <v>10</v>
      </c>
      <c r="F2" t="s">
        <v>19</v>
      </c>
      <c r="G2">
        <v>299792458</v>
      </c>
    </row>
    <row r="3" spans="1:8">
      <c r="A3" t="s">
        <v>11</v>
      </c>
      <c r="C3">
        <v>0.57599999999999996</v>
      </c>
      <c r="D3" t="s">
        <v>12</v>
      </c>
      <c r="F3" t="s">
        <v>4</v>
      </c>
      <c r="G3">
        <f>2*G1/G2</f>
        <v>1.0006922855944561E-11</v>
      </c>
    </row>
    <row r="4" spans="1:8">
      <c r="A4" t="s">
        <v>13</v>
      </c>
      <c r="C4">
        <f>1*10^-3</f>
        <v>1E-3</v>
      </c>
      <c r="D4" t="s">
        <v>12</v>
      </c>
      <c r="F4" t="s">
        <v>3</v>
      </c>
      <c r="G4">
        <f>1870/59</f>
        <v>31.694915254237287</v>
      </c>
    </row>
    <row r="5" spans="1:8">
      <c r="A5" t="s">
        <v>22</v>
      </c>
    </row>
    <row r="6" spans="1:8">
      <c r="G6" s="1"/>
    </row>
    <row r="7" spans="1:8">
      <c r="A7" t="s">
        <v>14</v>
      </c>
      <c r="B7">
        <f>C1/C2/C3*C4</f>
        <v>1.0927918401145878E-8</v>
      </c>
    </row>
    <row r="9" spans="1:8">
      <c r="A9" t="s">
        <v>16</v>
      </c>
      <c r="B9">
        <f>G3*G4/B7</f>
        <v>2.9023695111192946E-2</v>
      </c>
      <c r="C9" t="s">
        <v>20</v>
      </c>
      <c r="G9" s="1"/>
    </row>
    <row r="11" spans="1:8">
      <c r="B11">
        <f>B9*10^3</f>
        <v>29.023695111192946</v>
      </c>
      <c r="C11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PC</dc:creator>
  <cp:lastModifiedBy>Johannes PC</cp:lastModifiedBy>
  <dcterms:created xsi:type="dcterms:W3CDTF">2014-09-10T09:10:57Z</dcterms:created>
  <dcterms:modified xsi:type="dcterms:W3CDTF">2014-09-10T13:31:40Z</dcterms:modified>
</cp:coreProperties>
</file>