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A129A686-1ECF-4C0D-9B37-FD16561C409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shboard" sheetId="23" r:id="rId1"/>
    <sheet name="TotalSales" sheetId="18" r:id="rId2"/>
    <sheet name="Top5Customers" sheetId="22" r:id="rId3"/>
    <sheet name="orders" sheetId="17" r:id="rId4"/>
    <sheet name="customers" sheetId="13" r:id="rId5"/>
    <sheet name="products" sheetId="2" r:id="rId6"/>
  </sheets>
  <definedNames>
    <definedName name="_xlnm._FilterDatabase" localSheetId="3" hidden="1">orders!$A$1:$M$971</definedName>
    <definedName name="_xlnm._FilterDatabase" localSheetId="5" hidden="1">products!$A$1:$F$49</definedName>
    <definedName name="NativeTimeline_Order_Date">#N/A</definedName>
    <definedName name="orders">orders!$A$2:$M$971</definedName>
    <definedName name="Slicer_Egg_Color">#N/A</definedName>
    <definedName name="Slicer_Egg_Size">#N/A</definedName>
  </definedNames>
  <calcPr calcId="191028"/>
  <pivotCaches>
    <pivotCache cacheId="3498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7" l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J2" i="17"/>
  <c r="J3" i="17"/>
  <c r="K3" i="17"/>
  <c r="L3" i="17"/>
  <c r="J4" i="17"/>
  <c r="K4" i="17"/>
  <c r="L4" i="17"/>
  <c r="J5" i="17"/>
  <c r="K5" i="17"/>
  <c r="L5" i="17"/>
  <c r="J6" i="17"/>
  <c r="K6" i="17"/>
  <c r="L6" i="17"/>
  <c r="J7" i="17"/>
  <c r="K7" i="17"/>
  <c r="L7" i="17"/>
  <c r="J8" i="17"/>
  <c r="K8" i="17"/>
  <c r="L8" i="17"/>
  <c r="J9" i="17"/>
  <c r="K9" i="17"/>
  <c r="L9" i="17"/>
  <c r="J10" i="17"/>
  <c r="K10" i="17"/>
  <c r="L10" i="17"/>
  <c r="J11" i="17"/>
  <c r="K11" i="17"/>
  <c r="L11" i="17"/>
  <c r="J12" i="17"/>
  <c r="K12" i="17"/>
  <c r="L12" i="17"/>
  <c r="J13" i="17"/>
  <c r="K13" i="17"/>
  <c r="L13" i="17"/>
  <c r="J14" i="17"/>
  <c r="K14" i="17"/>
  <c r="L14" i="17"/>
  <c r="J15" i="17"/>
  <c r="K15" i="17"/>
  <c r="L15" i="17"/>
  <c r="J16" i="17"/>
  <c r="K16" i="17"/>
  <c r="L16" i="17"/>
  <c r="J17" i="17"/>
  <c r="K17" i="17"/>
  <c r="L17" i="17"/>
  <c r="J18" i="17"/>
  <c r="K18" i="17"/>
  <c r="L18" i="17"/>
  <c r="J19" i="17"/>
  <c r="K19" i="17"/>
  <c r="L19" i="17"/>
  <c r="J20" i="17"/>
  <c r="K20" i="17"/>
  <c r="L20" i="17"/>
  <c r="J21" i="17"/>
  <c r="K21" i="17"/>
  <c r="L21" i="17"/>
  <c r="J22" i="17"/>
  <c r="K22" i="17"/>
  <c r="L22" i="17"/>
  <c r="J23" i="17"/>
  <c r="K23" i="17"/>
  <c r="L23" i="17"/>
  <c r="J24" i="17"/>
  <c r="K24" i="17"/>
  <c r="L24" i="17"/>
  <c r="J25" i="17"/>
  <c r="K25" i="17"/>
  <c r="L25" i="17"/>
  <c r="J26" i="17"/>
  <c r="K26" i="17"/>
  <c r="L26" i="17"/>
  <c r="J27" i="17"/>
  <c r="K27" i="17"/>
  <c r="L27" i="17"/>
  <c r="J28" i="17"/>
  <c r="K28" i="17"/>
  <c r="L28" i="17"/>
  <c r="J29" i="17"/>
  <c r="K29" i="17"/>
  <c r="L29" i="17"/>
  <c r="J30" i="17"/>
  <c r="K30" i="17"/>
  <c r="L30" i="17"/>
  <c r="J31" i="17"/>
  <c r="K31" i="17"/>
  <c r="L31" i="17"/>
  <c r="J32" i="17"/>
  <c r="K32" i="17"/>
  <c r="L32" i="17"/>
  <c r="J33" i="17"/>
  <c r="K33" i="17"/>
  <c r="L33" i="17"/>
  <c r="J34" i="17"/>
  <c r="K34" i="17"/>
  <c r="L34" i="17"/>
  <c r="J35" i="17"/>
  <c r="K35" i="17"/>
  <c r="L35" i="17"/>
  <c r="J36" i="17"/>
  <c r="K36" i="17"/>
  <c r="L36" i="17"/>
  <c r="J37" i="17"/>
  <c r="K37" i="17"/>
  <c r="L37" i="17"/>
  <c r="J38" i="17"/>
  <c r="K38" i="17"/>
  <c r="L38" i="17"/>
  <c r="J39" i="17"/>
  <c r="K39" i="17"/>
  <c r="L39" i="17"/>
  <c r="J40" i="17"/>
  <c r="K40" i="17"/>
  <c r="L40" i="17"/>
  <c r="J41" i="17"/>
  <c r="K41" i="17"/>
  <c r="L41" i="17"/>
  <c r="J42" i="17"/>
  <c r="K42" i="17"/>
  <c r="L42" i="17"/>
  <c r="J43" i="17"/>
  <c r="K43" i="17"/>
  <c r="L43" i="17"/>
  <c r="J44" i="17"/>
  <c r="K44" i="17"/>
  <c r="L44" i="17"/>
  <c r="J45" i="17"/>
  <c r="K45" i="17"/>
  <c r="L45" i="17"/>
  <c r="J46" i="17"/>
  <c r="K46" i="17"/>
  <c r="L46" i="17"/>
  <c r="J47" i="17"/>
  <c r="K47" i="17"/>
  <c r="L47" i="17"/>
  <c r="J48" i="17"/>
  <c r="K48" i="17"/>
  <c r="L48" i="17"/>
  <c r="J49" i="17"/>
  <c r="K49" i="17"/>
  <c r="L49" i="17"/>
  <c r="J50" i="17"/>
  <c r="K50" i="17"/>
  <c r="L50" i="17"/>
  <c r="J51" i="17"/>
  <c r="K51" i="17"/>
  <c r="L51" i="17"/>
  <c r="J52" i="17"/>
  <c r="K52" i="17"/>
  <c r="L52" i="17"/>
  <c r="J53" i="17"/>
  <c r="K53" i="17"/>
  <c r="L53" i="17"/>
  <c r="J54" i="17"/>
  <c r="K54" i="17"/>
  <c r="L54" i="17"/>
  <c r="J55" i="17"/>
  <c r="K55" i="17"/>
  <c r="L55" i="17"/>
  <c r="J56" i="17"/>
  <c r="K56" i="17"/>
  <c r="L56" i="17"/>
  <c r="J57" i="17"/>
  <c r="K57" i="17"/>
  <c r="L57" i="17"/>
  <c r="J58" i="17"/>
  <c r="K58" i="17"/>
  <c r="L58" i="17"/>
  <c r="J59" i="17"/>
  <c r="K59" i="17"/>
  <c r="L59" i="17"/>
  <c r="J60" i="17"/>
  <c r="K60" i="17"/>
  <c r="L60" i="17"/>
  <c r="J61" i="17"/>
  <c r="K61" i="17"/>
  <c r="L61" i="17"/>
  <c r="J62" i="17"/>
  <c r="K62" i="17"/>
  <c r="L62" i="17"/>
  <c r="J63" i="17"/>
  <c r="K63" i="17"/>
  <c r="L63" i="17"/>
  <c r="J64" i="17"/>
  <c r="K64" i="17"/>
  <c r="L64" i="17"/>
  <c r="J65" i="17"/>
  <c r="K65" i="17"/>
  <c r="L65" i="17"/>
  <c r="J66" i="17"/>
  <c r="K66" i="17"/>
  <c r="L66" i="17"/>
  <c r="J67" i="17"/>
  <c r="K67" i="17"/>
  <c r="L67" i="17"/>
  <c r="J68" i="17"/>
  <c r="K68" i="17"/>
  <c r="L68" i="17"/>
  <c r="J69" i="17"/>
  <c r="K69" i="17"/>
  <c r="L69" i="17"/>
  <c r="J70" i="17"/>
  <c r="K70" i="17"/>
  <c r="L70" i="17"/>
  <c r="J71" i="17"/>
  <c r="K71" i="17"/>
  <c r="L71" i="17"/>
  <c r="J72" i="17"/>
  <c r="K72" i="17"/>
  <c r="L72" i="17"/>
  <c r="J73" i="17"/>
  <c r="K73" i="17"/>
  <c r="L73" i="17"/>
  <c r="J74" i="17"/>
  <c r="K74" i="17"/>
  <c r="L74" i="17"/>
  <c r="J75" i="17"/>
  <c r="K75" i="17"/>
  <c r="L75" i="17"/>
  <c r="J76" i="17"/>
  <c r="K76" i="17"/>
  <c r="L76" i="17"/>
  <c r="J77" i="17"/>
  <c r="K77" i="17"/>
  <c r="L77" i="17"/>
  <c r="J78" i="17"/>
  <c r="K78" i="17"/>
  <c r="L78" i="17"/>
  <c r="J79" i="17"/>
  <c r="K79" i="17"/>
  <c r="L79" i="17"/>
  <c r="J80" i="17"/>
  <c r="K80" i="17"/>
  <c r="L80" i="17"/>
  <c r="J81" i="17"/>
  <c r="K81" i="17"/>
  <c r="L81" i="17"/>
  <c r="J82" i="17"/>
  <c r="K82" i="17"/>
  <c r="L82" i="17"/>
  <c r="J83" i="17"/>
  <c r="K83" i="17"/>
  <c r="L83" i="17"/>
  <c r="J84" i="17"/>
  <c r="K84" i="17"/>
  <c r="L84" i="17"/>
  <c r="J85" i="17"/>
  <c r="K85" i="17"/>
  <c r="L85" i="17"/>
  <c r="J86" i="17"/>
  <c r="K86" i="17"/>
  <c r="L86" i="17"/>
  <c r="J87" i="17"/>
  <c r="K87" i="17"/>
  <c r="L87" i="17"/>
  <c r="J88" i="17"/>
  <c r="K88" i="17"/>
  <c r="L88" i="17"/>
  <c r="J89" i="17"/>
  <c r="K89" i="17"/>
  <c r="L89" i="17"/>
  <c r="J90" i="17"/>
  <c r="K90" i="17"/>
  <c r="L90" i="17"/>
  <c r="J91" i="17"/>
  <c r="K91" i="17"/>
  <c r="L91" i="17"/>
  <c r="J92" i="17"/>
  <c r="K92" i="17"/>
  <c r="L92" i="17"/>
  <c r="J93" i="17"/>
  <c r="K93" i="17"/>
  <c r="L93" i="17"/>
  <c r="J94" i="17"/>
  <c r="K94" i="17"/>
  <c r="L94" i="17"/>
  <c r="J95" i="17"/>
  <c r="K95" i="17"/>
  <c r="L95" i="17"/>
  <c r="J96" i="17"/>
  <c r="K96" i="17"/>
  <c r="L96" i="17"/>
  <c r="J97" i="17"/>
  <c r="K97" i="17"/>
  <c r="L97" i="17"/>
  <c r="J98" i="17"/>
  <c r="K98" i="17"/>
  <c r="L98" i="17"/>
  <c r="J99" i="17"/>
  <c r="K99" i="17"/>
  <c r="L99" i="17"/>
  <c r="J100" i="17"/>
  <c r="K100" i="17"/>
  <c r="L100" i="17"/>
  <c r="J101" i="17"/>
  <c r="K101" i="17"/>
  <c r="L101" i="17"/>
  <c r="J102" i="17"/>
  <c r="K102" i="17"/>
  <c r="L102" i="17"/>
  <c r="J103" i="17"/>
  <c r="K103" i="17"/>
  <c r="L103" i="17"/>
  <c r="J104" i="17"/>
  <c r="K104" i="17"/>
  <c r="L104" i="17"/>
  <c r="J105" i="17"/>
  <c r="K105" i="17"/>
  <c r="L105" i="17"/>
  <c r="J106" i="17"/>
  <c r="K106" i="17"/>
  <c r="L106" i="17"/>
  <c r="J107" i="17"/>
  <c r="K107" i="17"/>
  <c r="L107" i="17"/>
  <c r="J108" i="17"/>
  <c r="K108" i="17"/>
  <c r="L108" i="17"/>
  <c r="J109" i="17"/>
  <c r="K109" i="17"/>
  <c r="L109" i="17"/>
  <c r="J110" i="17"/>
  <c r="K110" i="17"/>
  <c r="L110" i="17"/>
  <c r="J111" i="17"/>
  <c r="K111" i="17"/>
  <c r="L111" i="17"/>
  <c r="J112" i="17"/>
  <c r="K112" i="17"/>
  <c r="L112" i="17"/>
  <c r="J113" i="17"/>
  <c r="K113" i="17"/>
  <c r="L113" i="17"/>
  <c r="J114" i="17"/>
  <c r="K114" i="17"/>
  <c r="L114" i="17"/>
  <c r="J115" i="17"/>
  <c r="K115" i="17"/>
  <c r="L115" i="17"/>
  <c r="J116" i="17"/>
  <c r="K116" i="17"/>
  <c r="L116" i="17"/>
  <c r="J117" i="17"/>
  <c r="K117" i="17"/>
  <c r="L117" i="17"/>
  <c r="J118" i="17"/>
  <c r="K118" i="17"/>
  <c r="L118" i="17"/>
  <c r="J119" i="17"/>
  <c r="K119" i="17"/>
  <c r="L119" i="17"/>
  <c r="J120" i="17"/>
  <c r="K120" i="17"/>
  <c r="L120" i="17"/>
  <c r="J121" i="17"/>
  <c r="K121" i="17"/>
  <c r="L121" i="17"/>
  <c r="J122" i="17"/>
  <c r="K122" i="17"/>
  <c r="L122" i="17"/>
  <c r="J123" i="17"/>
  <c r="K123" i="17"/>
  <c r="L123" i="17"/>
  <c r="J124" i="17"/>
  <c r="K124" i="17"/>
  <c r="L124" i="17"/>
  <c r="J125" i="17"/>
  <c r="K125" i="17"/>
  <c r="L125" i="17"/>
  <c r="J126" i="17"/>
  <c r="K126" i="17"/>
  <c r="L126" i="17"/>
  <c r="J127" i="17"/>
  <c r="K127" i="17"/>
  <c r="L127" i="17"/>
  <c r="J128" i="17"/>
  <c r="K128" i="17"/>
  <c r="L128" i="17"/>
  <c r="J129" i="17"/>
  <c r="K129" i="17"/>
  <c r="L129" i="17"/>
  <c r="J130" i="17"/>
  <c r="K130" i="17"/>
  <c r="L130" i="17"/>
  <c r="J131" i="17"/>
  <c r="K131" i="17"/>
  <c r="L131" i="17"/>
  <c r="J132" i="17"/>
  <c r="K132" i="17"/>
  <c r="L132" i="17"/>
  <c r="J133" i="17"/>
  <c r="K133" i="17"/>
  <c r="L133" i="17"/>
  <c r="J134" i="17"/>
  <c r="K134" i="17"/>
  <c r="L134" i="17"/>
  <c r="J135" i="17"/>
  <c r="K135" i="17"/>
  <c r="L135" i="17"/>
  <c r="J136" i="17"/>
  <c r="K136" i="17"/>
  <c r="L136" i="17"/>
  <c r="J137" i="17"/>
  <c r="K137" i="17"/>
  <c r="L137" i="17"/>
  <c r="J138" i="17"/>
  <c r="K138" i="17"/>
  <c r="L138" i="17"/>
  <c r="J139" i="17"/>
  <c r="K139" i="17"/>
  <c r="L139" i="17"/>
  <c r="J140" i="17"/>
  <c r="K140" i="17"/>
  <c r="L140" i="17"/>
  <c r="J141" i="17"/>
  <c r="K141" i="17"/>
  <c r="L141" i="17"/>
  <c r="J142" i="17"/>
  <c r="K142" i="17"/>
  <c r="L142" i="17"/>
  <c r="J143" i="17"/>
  <c r="K143" i="17"/>
  <c r="L143" i="17"/>
  <c r="J144" i="17"/>
  <c r="K144" i="17"/>
  <c r="L144" i="17"/>
  <c r="J145" i="17"/>
  <c r="K145" i="17"/>
  <c r="L145" i="17"/>
  <c r="J146" i="17"/>
  <c r="K146" i="17"/>
  <c r="L146" i="17"/>
  <c r="J147" i="17"/>
  <c r="K147" i="17"/>
  <c r="L147" i="17"/>
  <c r="J148" i="17"/>
  <c r="K148" i="17"/>
  <c r="L148" i="17"/>
  <c r="J149" i="17"/>
  <c r="K149" i="17"/>
  <c r="L149" i="17"/>
  <c r="J150" i="17"/>
  <c r="K150" i="17"/>
  <c r="L150" i="17"/>
  <c r="J151" i="17"/>
  <c r="K151" i="17"/>
  <c r="L151" i="17"/>
  <c r="J152" i="17"/>
  <c r="K152" i="17"/>
  <c r="L152" i="17"/>
  <c r="J153" i="17"/>
  <c r="K153" i="17"/>
  <c r="L153" i="17"/>
  <c r="J154" i="17"/>
  <c r="K154" i="17"/>
  <c r="L154" i="17"/>
  <c r="J155" i="17"/>
  <c r="K155" i="17"/>
  <c r="L155" i="17"/>
  <c r="J156" i="17"/>
  <c r="K156" i="17"/>
  <c r="L156" i="17"/>
  <c r="J157" i="17"/>
  <c r="K157" i="17"/>
  <c r="L157" i="17"/>
  <c r="J158" i="17"/>
  <c r="K158" i="17"/>
  <c r="L158" i="17"/>
  <c r="J159" i="17"/>
  <c r="K159" i="17"/>
  <c r="L159" i="17"/>
  <c r="J160" i="17"/>
  <c r="K160" i="17"/>
  <c r="L160" i="17"/>
  <c r="J161" i="17"/>
  <c r="K161" i="17"/>
  <c r="L161" i="17"/>
  <c r="J162" i="17"/>
  <c r="K162" i="17"/>
  <c r="L162" i="17"/>
  <c r="J163" i="17"/>
  <c r="K163" i="17"/>
  <c r="L163" i="17"/>
  <c r="J164" i="17"/>
  <c r="K164" i="17"/>
  <c r="L164" i="17"/>
  <c r="J165" i="17"/>
  <c r="K165" i="17"/>
  <c r="L165" i="17"/>
  <c r="J166" i="17"/>
  <c r="K166" i="17"/>
  <c r="L166" i="17"/>
  <c r="J167" i="17"/>
  <c r="K167" i="17"/>
  <c r="L167" i="17"/>
  <c r="J168" i="17"/>
  <c r="K168" i="17"/>
  <c r="L168" i="17"/>
  <c r="J169" i="17"/>
  <c r="K169" i="17"/>
  <c r="L169" i="17"/>
  <c r="J170" i="17"/>
  <c r="K170" i="17"/>
  <c r="L170" i="17"/>
  <c r="J171" i="17"/>
  <c r="K171" i="17"/>
  <c r="L171" i="17"/>
  <c r="J172" i="17"/>
  <c r="K172" i="17"/>
  <c r="L172" i="17"/>
  <c r="J173" i="17"/>
  <c r="K173" i="17"/>
  <c r="L173" i="17"/>
  <c r="J174" i="17"/>
  <c r="K174" i="17"/>
  <c r="L174" i="17"/>
  <c r="J175" i="17"/>
  <c r="K175" i="17"/>
  <c r="L175" i="17"/>
  <c r="J176" i="17"/>
  <c r="K176" i="17"/>
  <c r="L176" i="17"/>
  <c r="J177" i="17"/>
  <c r="K177" i="17"/>
  <c r="L177" i="17"/>
  <c r="J178" i="17"/>
  <c r="K178" i="17"/>
  <c r="L178" i="17"/>
  <c r="J179" i="17"/>
  <c r="K179" i="17"/>
  <c r="L179" i="17"/>
  <c r="J180" i="17"/>
  <c r="K180" i="17"/>
  <c r="L180" i="17"/>
  <c r="J181" i="17"/>
  <c r="K181" i="17"/>
  <c r="L181" i="17"/>
  <c r="J182" i="17"/>
  <c r="K182" i="17"/>
  <c r="L182" i="17"/>
  <c r="J183" i="17"/>
  <c r="K183" i="17"/>
  <c r="L183" i="17"/>
  <c r="J184" i="17"/>
  <c r="K184" i="17"/>
  <c r="L184" i="17"/>
  <c r="J185" i="17"/>
  <c r="K185" i="17"/>
  <c r="L185" i="17"/>
  <c r="J186" i="17"/>
  <c r="K186" i="17"/>
  <c r="L186" i="17"/>
  <c r="J187" i="17"/>
  <c r="K187" i="17"/>
  <c r="L187" i="17"/>
  <c r="J188" i="17"/>
  <c r="K188" i="17"/>
  <c r="L188" i="17"/>
  <c r="J189" i="17"/>
  <c r="K189" i="17"/>
  <c r="L189" i="17"/>
  <c r="J190" i="17"/>
  <c r="K190" i="17"/>
  <c r="L190" i="17"/>
  <c r="J191" i="17"/>
  <c r="K191" i="17"/>
  <c r="L191" i="17"/>
  <c r="J192" i="17"/>
  <c r="K192" i="17"/>
  <c r="L192" i="17"/>
  <c r="J193" i="17"/>
  <c r="K193" i="17"/>
  <c r="L193" i="17"/>
  <c r="J194" i="17"/>
  <c r="K194" i="17"/>
  <c r="L194" i="17"/>
  <c r="J195" i="17"/>
  <c r="K195" i="17"/>
  <c r="L195" i="17"/>
  <c r="J196" i="17"/>
  <c r="K196" i="17"/>
  <c r="L196" i="17"/>
  <c r="J197" i="17"/>
  <c r="K197" i="17"/>
  <c r="L197" i="17"/>
  <c r="J198" i="17"/>
  <c r="K198" i="17"/>
  <c r="L198" i="17"/>
  <c r="J199" i="17"/>
  <c r="K199" i="17"/>
  <c r="L199" i="17"/>
  <c r="J200" i="17"/>
  <c r="K200" i="17"/>
  <c r="L200" i="17"/>
  <c r="J201" i="17"/>
  <c r="K201" i="17"/>
  <c r="L201" i="17"/>
  <c r="J202" i="17"/>
  <c r="K202" i="17"/>
  <c r="L202" i="17"/>
  <c r="J203" i="17"/>
  <c r="K203" i="17"/>
  <c r="L203" i="17"/>
  <c r="J204" i="17"/>
  <c r="K204" i="17"/>
  <c r="L204" i="17"/>
  <c r="J205" i="17"/>
  <c r="K205" i="17"/>
  <c r="L205" i="17"/>
  <c r="J206" i="17"/>
  <c r="K206" i="17"/>
  <c r="L206" i="17"/>
  <c r="J207" i="17"/>
  <c r="K207" i="17"/>
  <c r="L207" i="17"/>
  <c r="J208" i="17"/>
  <c r="K208" i="17"/>
  <c r="L208" i="17"/>
  <c r="J209" i="17"/>
  <c r="K209" i="17"/>
  <c r="L209" i="17"/>
  <c r="J210" i="17"/>
  <c r="K210" i="17"/>
  <c r="L210" i="17"/>
  <c r="J211" i="17"/>
  <c r="K211" i="17"/>
  <c r="L211" i="17"/>
  <c r="J212" i="17"/>
  <c r="K212" i="17"/>
  <c r="L212" i="17"/>
  <c r="J213" i="17"/>
  <c r="K213" i="17"/>
  <c r="L213" i="17"/>
  <c r="J214" i="17"/>
  <c r="K214" i="17"/>
  <c r="L214" i="17"/>
  <c r="J215" i="17"/>
  <c r="K215" i="17"/>
  <c r="L215" i="17"/>
  <c r="J216" i="17"/>
  <c r="K216" i="17"/>
  <c r="L216" i="17"/>
  <c r="J217" i="17"/>
  <c r="K217" i="17"/>
  <c r="L217" i="17"/>
  <c r="J218" i="17"/>
  <c r="K218" i="17"/>
  <c r="L218" i="17"/>
  <c r="J219" i="17"/>
  <c r="K219" i="17"/>
  <c r="L219" i="17"/>
  <c r="J220" i="17"/>
  <c r="K220" i="17"/>
  <c r="L220" i="17"/>
  <c r="J221" i="17"/>
  <c r="K221" i="17"/>
  <c r="L221" i="17"/>
  <c r="J222" i="17"/>
  <c r="K222" i="17"/>
  <c r="L222" i="17"/>
  <c r="J223" i="17"/>
  <c r="K223" i="17"/>
  <c r="L223" i="17"/>
  <c r="J224" i="17"/>
  <c r="K224" i="17"/>
  <c r="L224" i="17"/>
  <c r="J225" i="17"/>
  <c r="K225" i="17"/>
  <c r="L225" i="17"/>
  <c r="J226" i="17"/>
  <c r="K226" i="17"/>
  <c r="L226" i="17"/>
  <c r="J227" i="17"/>
  <c r="K227" i="17"/>
  <c r="L227" i="17"/>
  <c r="J228" i="17"/>
  <c r="K228" i="17"/>
  <c r="L228" i="17"/>
  <c r="J229" i="17"/>
  <c r="K229" i="17"/>
  <c r="L229" i="17"/>
  <c r="J230" i="17"/>
  <c r="K230" i="17"/>
  <c r="L230" i="17"/>
  <c r="J231" i="17"/>
  <c r="K231" i="17"/>
  <c r="L231" i="17"/>
  <c r="J232" i="17"/>
  <c r="K232" i="17"/>
  <c r="L232" i="17"/>
  <c r="J233" i="17"/>
  <c r="K233" i="17"/>
  <c r="L233" i="17"/>
  <c r="J234" i="17"/>
  <c r="K234" i="17"/>
  <c r="L234" i="17"/>
  <c r="J235" i="17"/>
  <c r="K235" i="17"/>
  <c r="L235" i="17"/>
  <c r="J236" i="17"/>
  <c r="K236" i="17"/>
  <c r="L236" i="17"/>
  <c r="J237" i="17"/>
  <c r="K237" i="17"/>
  <c r="L237" i="17"/>
  <c r="J238" i="17"/>
  <c r="K238" i="17"/>
  <c r="L238" i="17"/>
  <c r="J239" i="17"/>
  <c r="K239" i="17"/>
  <c r="L239" i="17"/>
  <c r="J240" i="17"/>
  <c r="K240" i="17"/>
  <c r="L240" i="17"/>
  <c r="J241" i="17"/>
  <c r="K241" i="17"/>
  <c r="L241" i="17"/>
  <c r="J242" i="17"/>
  <c r="K242" i="17"/>
  <c r="L242" i="17"/>
  <c r="J243" i="17"/>
  <c r="K243" i="17"/>
  <c r="L243" i="17"/>
  <c r="J244" i="17"/>
  <c r="K244" i="17"/>
  <c r="L244" i="17"/>
  <c r="J245" i="17"/>
  <c r="K245" i="17"/>
  <c r="L245" i="17"/>
  <c r="J246" i="17"/>
  <c r="K246" i="17"/>
  <c r="L246" i="17"/>
  <c r="J247" i="17"/>
  <c r="K247" i="17"/>
  <c r="L247" i="17"/>
  <c r="J248" i="17"/>
  <c r="K248" i="17"/>
  <c r="L248" i="17"/>
  <c r="J249" i="17"/>
  <c r="K249" i="17"/>
  <c r="L249" i="17"/>
  <c r="J250" i="17"/>
  <c r="K250" i="17"/>
  <c r="L250" i="17"/>
  <c r="J251" i="17"/>
  <c r="K251" i="17"/>
  <c r="L251" i="17"/>
  <c r="J252" i="17"/>
  <c r="K252" i="17"/>
  <c r="L252" i="17"/>
  <c r="J253" i="17"/>
  <c r="K253" i="17"/>
  <c r="L253" i="17"/>
  <c r="J254" i="17"/>
  <c r="K254" i="17"/>
  <c r="L254" i="17"/>
  <c r="J255" i="17"/>
  <c r="K255" i="17"/>
  <c r="L255" i="17"/>
  <c r="J256" i="17"/>
  <c r="K256" i="17"/>
  <c r="L256" i="17"/>
  <c r="J257" i="17"/>
  <c r="K257" i="17"/>
  <c r="L257" i="17"/>
  <c r="J258" i="17"/>
  <c r="K258" i="17"/>
  <c r="L258" i="17"/>
  <c r="J259" i="17"/>
  <c r="K259" i="17"/>
  <c r="L259" i="17"/>
  <c r="J260" i="17"/>
  <c r="K260" i="17"/>
  <c r="L260" i="17"/>
  <c r="J261" i="17"/>
  <c r="K261" i="17"/>
  <c r="L261" i="17"/>
  <c r="J262" i="17"/>
  <c r="K262" i="17"/>
  <c r="L262" i="17"/>
  <c r="J263" i="17"/>
  <c r="K263" i="17"/>
  <c r="L263" i="17"/>
  <c r="J264" i="17"/>
  <c r="K264" i="17"/>
  <c r="L264" i="17"/>
  <c r="J265" i="17"/>
  <c r="K265" i="17"/>
  <c r="L265" i="17"/>
  <c r="J266" i="17"/>
  <c r="K266" i="17"/>
  <c r="L266" i="17"/>
  <c r="J267" i="17"/>
  <c r="K267" i="17"/>
  <c r="L267" i="17"/>
  <c r="J268" i="17"/>
  <c r="K268" i="17"/>
  <c r="L268" i="17"/>
  <c r="J269" i="17"/>
  <c r="K269" i="17"/>
  <c r="L269" i="17"/>
  <c r="J270" i="17"/>
  <c r="K270" i="17"/>
  <c r="L270" i="17"/>
  <c r="J271" i="17"/>
  <c r="K271" i="17"/>
  <c r="L271" i="17"/>
  <c r="J272" i="17"/>
  <c r="K272" i="17"/>
  <c r="L272" i="17"/>
  <c r="J273" i="17"/>
  <c r="K273" i="17"/>
  <c r="L273" i="17"/>
  <c r="J274" i="17"/>
  <c r="K274" i="17"/>
  <c r="L274" i="17"/>
  <c r="J275" i="17"/>
  <c r="K275" i="17"/>
  <c r="L275" i="17"/>
  <c r="J276" i="17"/>
  <c r="K276" i="17"/>
  <c r="L276" i="17"/>
  <c r="J277" i="17"/>
  <c r="K277" i="17"/>
  <c r="L277" i="17"/>
  <c r="J278" i="17"/>
  <c r="K278" i="17"/>
  <c r="L278" i="17"/>
  <c r="J279" i="17"/>
  <c r="K279" i="17"/>
  <c r="L279" i="17"/>
  <c r="J280" i="17"/>
  <c r="K280" i="17"/>
  <c r="L280" i="17"/>
  <c r="J281" i="17"/>
  <c r="K281" i="17"/>
  <c r="L281" i="17"/>
  <c r="J282" i="17"/>
  <c r="K282" i="17"/>
  <c r="L282" i="17"/>
  <c r="J283" i="17"/>
  <c r="K283" i="17"/>
  <c r="L283" i="17"/>
  <c r="J284" i="17"/>
  <c r="K284" i="17"/>
  <c r="L284" i="17"/>
  <c r="J285" i="17"/>
  <c r="K285" i="17"/>
  <c r="L285" i="17"/>
  <c r="J286" i="17"/>
  <c r="K286" i="17"/>
  <c r="L286" i="17"/>
  <c r="J287" i="17"/>
  <c r="K287" i="17"/>
  <c r="L287" i="17"/>
  <c r="J288" i="17"/>
  <c r="K288" i="17"/>
  <c r="L288" i="17"/>
  <c r="J289" i="17"/>
  <c r="K289" i="17"/>
  <c r="L289" i="17"/>
  <c r="J290" i="17"/>
  <c r="K290" i="17"/>
  <c r="L290" i="17"/>
  <c r="J291" i="17"/>
  <c r="K291" i="17"/>
  <c r="L291" i="17"/>
  <c r="J292" i="17"/>
  <c r="K292" i="17"/>
  <c r="L292" i="17"/>
  <c r="J293" i="17"/>
  <c r="K293" i="17"/>
  <c r="L293" i="17"/>
  <c r="J294" i="17"/>
  <c r="K294" i="17"/>
  <c r="L294" i="17"/>
  <c r="J295" i="17"/>
  <c r="K295" i="17"/>
  <c r="L295" i="17"/>
  <c r="J296" i="17"/>
  <c r="K296" i="17"/>
  <c r="L296" i="17"/>
  <c r="J297" i="17"/>
  <c r="K297" i="17"/>
  <c r="L297" i="17"/>
  <c r="J298" i="17"/>
  <c r="K298" i="17"/>
  <c r="L298" i="17"/>
  <c r="J299" i="17"/>
  <c r="K299" i="17"/>
  <c r="L299" i="17"/>
  <c r="J300" i="17"/>
  <c r="K300" i="17"/>
  <c r="L300" i="17"/>
  <c r="J301" i="17"/>
  <c r="K301" i="17"/>
  <c r="L301" i="17"/>
  <c r="J302" i="17"/>
  <c r="K302" i="17"/>
  <c r="L302" i="17"/>
  <c r="J303" i="17"/>
  <c r="K303" i="17"/>
  <c r="L303" i="17"/>
  <c r="J304" i="17"/>
  <c r="K304" i="17"/>
  <c r="L304" i="17"/>
  <c r="J305" i="17"/>
  <c r="K305" i="17"/>
  <c r="L305" i="17"/>
  <c r="J306" i="17"/>
  <c r="K306" i="17"/>
  <c r="L306" i="17"/>
  <c r="J307" i="17"/>
  <c r="K307" i="17"/>
  <c r="L307" i="17"/>
  <c r="J308" i="17"/>
  <c r="K308" i="17"/>
  <c r="L308" i="17"/>
  <c r="J309" i="17"/>
  <c r="K309" i="17"/>
  <c r="L309" i="17"/>
  <c r="J310" i="17"/>
  <c r="K310" i="17"/>
  <c r="L310" i="17"/>
  <c r="J311" i="17"/>
  <c r="K311" i="17"/>
  <c r="L311" i="17"/>
  <c r="J312" i="17"/>
  <c r="K312" i="17"/>
  <c r="L312" i="17"/>
  <c r="J313" i="17"/>
  <c r="K313" i="17"/>
  <c r="L313" i="17"/>
  <c r="J314" i="17"/>
  <c r="K314" i="17"/>
  <c r="L314" i="17"/>
  <c r="J315" i="17"/>
  <c r="K315" i="17"/>
  <c r="L315" i="17"/>
  <c r="J316" i="17"/>
  <c r="K316" i="17"/>
  <c r="L316" i="17"/>
  <c r="J317" i="17"/>
  <c r="K317" i="17"/>
  <c r="L317" i="17"/>
  <c r="J318" i="17"/>
  <c r="K318" i="17"/>
  <c r="L318" i="17"/>
  <c r="J319" i="17"/>
  <c r="K319" i="17"/>
  <c r="L319" i="17"/>
  <c r="J320" i="17"/>
  <c r="K320" i="17"/>
  <c r="L320" i="17"/>
  <c r="J321" i="17"/>
  <c r="K321" i="17"/>
  <c r="L321" i="17"/>
  <c r="J322" i="17"/>
  <c r="K322" i="17"/>
  <c r="L322" i="17"/>
  <c r="J323" i="17"/>
  <c r="K323" i="17"/>
  <c r="L323" i="17"/>
  <c r="J324" i="17"/>
  <c r="K324" i="17"/>
  <c r="L324" i="17"/>
  <c r="J325" i="17"/>
  <c r="K325" i="17"/>
  <c r="L325" i="17"/>
  <c r="J326" i="17"/>
  <c r="K326" i="17"/>
  <c r="L326" i="17"/>
  <c r="J327" i="17"/>
  <c r="K327" i="17"/>
  <c r="L327" i="17"/>
  <c r="J328" i="17"/>
  <c r="K328" i="17"/>
  <c r="L328" i="17"/>
  <c r="J329" i="17"/>
  <c r="K329" i="17"/>
  <c r="L329" i="17"/>
  <c r="J330" i="17"/>
  <c r="K330" i="17"/>
  <c r="L330" i="17"/>
  <c r="J331" i="17"/>
  <c r="K331" i="17"/>
  <c r="L331" i="17"/>
  <c r="J332" i="17"/>
  <c r="K332" i="17"/>
  <c r="L332" i="17"/>
  <c r="J333" i="17"/>
  <c r="K333" i="17"/>
  <c r="L333" i="17"/>
  <c r="J334" i="17"/>
  <c r="K334" i="17"/>
  <c r="L334" i="17"/>
  <c r="J335" i="17"/>
  <c r="K335" i="17"/>
  <c r="L335" i="17"/>
  <c r="J336" i="17"/>
  <c r="K336" i="17"/>
  <c r="L336" i="17"/>
  <c r="J337" i="17"/>
  <c r="K337" i="17"/>
  <c r="L337" i="17"/>
  <c r="J338" i="17"/>
  <c r="K338" i="17"/>
  <c r="L338" i="17"/>
  <c r="J339" i="17"/>
  <c r="K339" i="17"/>
  <c r="L339" i="17"/>
  <c r="J340" i="17"/>
  <c r="K340" i="17"/>
  <c r="L340" i="17"/>
  <c r="J341" i="17"/>
  <c r="K341" i="17"/>
  <c r="L341" i="17"/>
  <c r="J342" i="17"/>
  <c r="K342" i="17"/>
  <c r="L342" i="17"/>
  <c r="J343" i="17"/>
  <c r="K343" i="17"/>
  <c r="L343" i="17"/>
  <c r="J344" i="17"/>
  <c r="K344" i="17"/>
  <c r="L344" i="17"/>
  <c r="J345" i="17"/>
  <c r="K345" i="17"/>
  <c r="L345" i="17"/>
  <c r="J346" i="17"/>
  <c r="K346" i="17"/>
  <c r="L346" i="17"/>
  <c r="J347" i="17"/>
  <c r="K347" i="17"/>
  <c r="L347" i="17"/>
  <c r="J348" i="17"/>
  <c r="K348" i="17"/>
  <c r="L348" i="17"/>
  <c r="J349" i="17"/>
  <c r="K349" i="17"/>
  <c r="L349" i="17"/>
  <c r="J350" i="17"/>
  <c r="K350" i="17"/>
  <c r="L350" i="17"/>
  <c r="J351" i="17"/>
  <c r="K351" i="17"/>
  <c r="L351" i="17"/>
  <c r="J352" i="17"/>
  <c r="K352" i="17"/>
  <c r="L352" i="17"/>
  <c r="J353" i="17"/>
  <c r="K353" i="17"/>
  <c r="L353" i="17"/>
  <c r="J354" i="17"/>
  <c r="K354" i="17"/>
  <c r="L354" i="17"/>
  <c r="J355" i="17"/>
  <c r="K355" i="17"/>
  <c r="L355" i="17"/>
  <c r="J356" i="17"/>
  <c r="K356" i="17"/>
  <c r="L356" i="17"/>
  <c r="J357" i="17"/>
  <c r="K357" i="17"/>
  <c r="L357" i="17"/>
  <c r="J358" i="17"/>
  <c r="K358" i="17"/>
  <c r="L358" i="17"/>
  <c r="J359" i="17"/>
  <c r="K359" i="17"/>
  <c r="L359" i="17"/>
  <c r="J360" i="17"/>
  <c r="K360" i="17"/>
  <c r="L360" i="17"/>
  <c r="J361" i="17"/>
  <c r="K361" i="17"/>
  <c r="L361" i="17"/>
  <c r="J362" i="17"/>
  <c r="K362" i="17"/>
  <c r="L362" i="17"/>
  <c r="J363" i="17"/>
  <c r="K363" i="17"/>
  <c r="L363" i="17"/>
  <c r="J364" i="17"/>
  <c r="K364" i="17"/>
  <c r="L364" i="17"/>
  <c r="J365" i="17"/>
  <c r="K365" i="17"/>
  <c r="L365" i="17"/>
  <c r="J366" i="17"/>
  <c r="K366" i="17"/>
  <c r="L366" i="17"/>
  <c r="J367" i="17"/>
  <c r="K367" i="17"/>
  <c r="L367" i="17"/>
  <c r="J368" i="17"/>
  <c r="K368" i="17"/>
  <c r="L368" i="17"/>
  <c r="J369" i="17"/>
  <c r="K369" i="17"/>
  <c r="L369" i="17"/>
  <c r="J370" i="17"/>
  <c r="K370" i="17"/>
  <c r="L370" i="17"/>
  <c r="J371" i="17"/>
  <c r="K371" i="17"/>
  <c r="L371" i="17"/>
  <c r="J372" i="17"/>
  <c r="K372" i="17"/>
  <c r="L372" i="17"/>
  <c r="J373" i="17"/>
  <c r="K373" i="17"/>
  <c r="L373" i="17"/>
  <c r="J374" i="17"/>
  <c r="K374" i="17"/>
  <c r="L374" i="17"/>
  <c r="J375" i="17"/>
  <c r="K375" i="17"/>
  <c r="L375" i="17"/>
  <c r="J376" i="17"/>
  <c r="K376" i="17"/>
  <c r="L376" i="17"/>
  <c r="J377" i="17"/>
  <c r="K377" i="17"/>
  <c r="L377" i="17"/>
  <c r="J378" i="17"/>
  <c r="K378" i="17"/>
  <c r="L378" i="17"/>
  <c r="J379" i="17"/>
  <c r="K379" i="17"/>
  <c r="L379" i="17"/>
  <c r="J380" i="17"/>
  <c r="K380" i="17"/>
  <c r="L380" i="17"/>
  <c r="J381" i="17"/>
  <c r="K381" i="17"/>
  <c r="L381" i="17"/>
  <c r="J382" i="17"/>
  <c r="K382" i="17"/>
  <c r="L382" i="17"/>
  <c r="J383" i="17"/>
  <c r="K383" i="17"/>
  <c r="L383" i="17"/>
  <c r="J384" i="17"/>
  <c r="K384" i="17"/>
  <c r="L384" i="17"/>
  <c r="J385" i="17"/>
  <c r="K385" i="17"/>
  <c r="L385" i="17"/>
  <c r="J386" i="17"/>
  <c r="K386" i="17"/>
  <c r="L386" i="17"/>
  <c r="J387" i="17"/>
  <c r="K387" i="17"/>
  <c r="L387" i="17"/>
  <c r="J388" i="17"/>
  <c r="K388" i="17"/>
  <c r="L388" i="17"/>
  <c r="J389" i="17"/>
  <c r="K389" i="17"/>
  <c r="L389" i="17"/>
  <c r="J390" i="17"/>
  <c r="K390" i="17"/>
  <c r="L390" i="17"/>
  <c r="J391" i="17"/>
  <c r="K391" i="17"/>
  <c r="L391" i="17"/>
  <c r="J392" i="17"/>
  <c r="K392" i="17"/>
  <c r="L392" i="17"/>
  <c r="J393" i="17"/>
  <c r="K393" i="17"/>
  <c r="L393" i="17"/>
  <c r="J394" i="17"/>
  <c r="K394" i="17"/>
  <c r="L394" i="17"/>
  <c r="J395" i="17"/>
  <c r="K395" i="17"/>
  <c r="L395" i="17"/>
  <c r="J396" i="17"/>
  <c r="K396" i="17"/>
  <c r="L396" i="17"/>
  <c r="J397" i="17"/>
  <c r="K397" i="17"/>
  <c r="L397" i="17"/>
  <c r="J398" i="17"/>
  <c r="K398" i="17"/>
  <c r="L398" i="17"/>
  <c r="J399" i="17"/>
  <c r="K399" i="17"/>
  <c r="L399" i="17"/>
  <c r="J400" i="17"/>
  <c r="K400" i="17"/>
  <c r="L400" i="17"/>
  <c r="J401" i="17"/>
  <c r="K401" i="17"/>
  <c r="L401" i="17"/>
  <c r="J402" i="17"/>
  <c r="K402" i="17"/>
  <c r="L402" i="17"/>
  <c r="J403" i="17"/>
  <c r="K403" i="17"/>
  <c r="L403" i="17"/>
  <c r="J404" i="17"/>
  <c r="K404" i="17"/>
  <c r="L404" i="17"/>
  <c r="J405" i="17"/>
  <c r="K405" i="17"/>
  <c r="L405" i="17"/>
  <c r="J406" i="17"/>
  <c r="K406" i="17"/>
  <c r="L406" i="17"/>
  <c r="J407" i="17"/>
  <c r="K407" i="17"/>
  <c r="L407" i="17"/>
  <c r="J408" i="17"/>
  <c r="K408" i="17"/>
  <c r="L408" i="17"/>
  <c r="J409" i="17"/>
  <c r="K409" i="17"/>
  <c r="L409" i="17"/>
  <c r="J410" i="17"/>
  <c r="K410" i="17"/>
  <c r="L410" i="17"/>
  <c r="J411" i="17"/>
  <c r="K411" i="17"/>
  <c r="L411" i="17"/>
  <c r="J412" i="17"/>
  <c r="K412" i="17"/>
  <c r="L412" i="17"/>
  <c r="J413" i="17"/>
  <c r="K413" i="17"/>
  <c r="L413" i="17"/>
  <c r="J414" i="17"/>
  <c r="K414" i="17"/>
  <c r="L414" i="17"/>
  <c r="J415" i="17"/>
  <c r="K415" i="17"/>
  <c r="L415" i="17"/>
  <c r="J416" i="17"/>
  <c r="K416" i="17"/>
  <c r="L416" i="17"/>
  <c r="J417" i="17"/>
  <c r="K417" i="17"/>
  <c r="L417" i="17"/>
  <c r="J418" i="17"/>
  <c r="K418" i="17"/>
  <c r="L418" i="17"/>
  <c r="J419" i="17"/>
  <c r="K419" i="17"/>
  <c r="L419" i="17"/>
  <c r="J420" i="17"/>
  <c r="K420" i="17"/>
  <c r="L420" i="17"/>
  <c r="J421" i="17"/>
  <c r="K421" i="17"/>
  <c r="L421" i="17"/>
  <c r="J422" i="17"/>
  <c r="K422" i="17"/>
  <c r="L422" i="17"/>
  <c r="J423" i="17"/>
  <c r="K423" i="17"/>
  <c r="L423" i="17"/>
  <c r="J424" i="17"/>
  <c r="K424" i="17"/>
  <c r="L424" i="17"/>
  <c r="J425" i="17"/>
  <c r="K425" i="17"/>
  <c r="L425" i="17"/>
  <c r="J426" i="17"/>
  <c r="K426" i="17"/>
  <c r="L426" i="17"/>
  <c r="J427" i="17"/>
  <c r="K427" i="17"/>
  <c r="L427" i="17"/>
  <c r="J428" i="17"/>
  <c r="K428" i="17"/>
  <c r="L428" i="17"/>
  <c r="J429" i="17"/>
  <c r="K429" i="17"/>
  <c r="L429" i="17"/>
  <c r="J430" i="17"/>
  <c r="K430" i="17"/>
  <c r="L430" i="17"/>
  <c r="J431" i="17"/>
  <c r="K431" i="17"/>
  <c r="L431" i="17"/>
  <c r="J432" i="17"/>
  <c r="K432" i="17"/>
  <c r="L432" i="17"/>
  <c r="J433" i="17"/>
  <c r="K433" i="17"/>
  <c r="L433" i="17"/>
  <c r="J434" i="17"/>
  <c r="K434" i="17"/>
  <c r="L434" i="17"/>
  <c r="J435" i="17"/>
  <c r="K435" i="17"/>
  <c r="L435" i="17"/>
  <c r="J436" i="17"/>
  <c r="K436" i="17"/>
  <c r="L436" i="17"/>
  <c r="J437" i="17"/>
  <c r="K437" i="17"/>
  <c r="L437" i="17"/>
  <c r="J438" i="17"/>
  <c r="K438" i="17"/>
  <c r="L438" i="17"/>
  <c r="J439" i="17"/>
  <c r="K439" i="17"/>
  <c r="L439" i="17"/>
  <c r="J440" i="17"/>
  <c r="K440" i="17"/>
  <c r="L440" i="17"/>
  <c r="J441" i="17"/>
  <c r="K441" i="17"/>
  <c r="L441" i="17"/>
  <c r="J442" i="17"/>
  <c r="K442" i="17"/>
  <c r="L442" i="17"/>
  <c r="J443" i="17"/>
  <c r="K443" i="17"/>
  <c r="L443" i="17"/>
  <c r="J444" i="17"/>
  <c r="K444" i="17"/>
  <c r="L444" i="17"/>
  <c r="J445" i="17"/>
  <c r="K445" i="17"/>
  <c r="L445" i="17"/>
  <c r="J446" i="17"/>
  <c r="K446" i="17"/>
  <c r="L446" i="17"/>
  <c r="J447" i="17"/>
  <c r="K447" i="17"/>
  <c r="L447" i="17"/>
  <c r="J448" i="17"/>
  <c r="K448" i="17"/>
  <c r="L448" i="17"/>
  <c r="J449" i="17"/>
  <c r="K449" i="17"/>
  <c r="L449" i="17"/>
  <c r="J450" i="17"/>
  <c r="K450" i="17"/>
  <c r="L450" i="17"/>
  <c r="J451" i="17"/>
  <c r="K451" i="17"/>
  <c r="L451" i="17"/>
  <c r="J452" i="17"/>
  <c r="K452" i="17"/>
  <c r="L452" i="17"/>
  <c r="J453" i="17"/>
  <c r="K453" i="17"/>
  <c r="L453" i="17"/>
  <c r="J454" i="17"/>
  <c r="K454" i="17"/>
  <c r="L454" i="17"/>
  <c r="J455" i="17"/>
  <c r="K455" i="17"/>
  <c r="L455" i="17"/>
  <c r="J456" i="17"/>
  <c r="K456" i="17"/>
  <c r="L456" i="17"/>
  <c r="J457" i="17"/>
  <c r="K457" i="17"/>
  <c r="L457" i="17"/>
  <c r="J458" i="17"/>
  <c r="K458" i="17"/>
  <c r="L458" i="17"/>
  <c r="J459" i="17"/>
  <c r="K459" i="17"/>
  <c r="L459" i="17"/>
  <c r="J460" i="17"/>
  <c r="K460" i="17"/>
  <c r="L460" i="17"/>
  <c r="J461" i="17"/>
  <c r="K461" i="17"/>
  <c r="L461" i="17"/>
  <c r="J462" i="17"/>
  <c r="K462" i="17"/>
  <c r="L462" i="17"/>
  <c r="J463" i="17"/>
  <c r="K463" i="17"/>
  <c r="L463" i="17"/>
  <c r="J464" i="17"/>
  <c r="K464" i="17"/>
  <c r="L464" i="17"/>
  <c r="J465" i="17"/>
  <c r="K465" i="17"/>
  <c r="L465" i="17"/>
  <c r="J466" i="17"/>
  <c r="K466" i="17"/>
  <c r="L466" i="17"/>
  <c r="J467" i="17"/>
  <c r="K467" i="17"/>
  <c r="L467" i="17"/>
  <c r="J468" i="17"/>
  <c r="K468" i="17"/>
  <c r="L468" i="17"/>
  <c r="J469" i="17"/>
  <c r="K469" i="17"/>
  <c r="L469" i="17"/>
  <c r="J470" i="17"/>
  <c r="K470" i="17"/>
  <c r="L470" i="17"/>
  <c r="J471" i="17"/>
  <c r="K471" i="17"/>
  <c r="L471" i="17"/>
  <c r="J472" i="17"/>
  <c r="K472" i="17"/>
  <c r="L472" i="17"/>
  <c r="J473" i="17"/>
  <c r="K473" i="17"/>
  <c r="L473" i="17"/>
  <c r="J474" i="17"/>
  <c r="K474" i="17"/>
  <c r="L474" i="17"/>
  <c r="J475" i="17"/>
  <c r="K475" i="17"/>
  <c r="L475" i="17"/>
  <c r="J476" i="17"/>
  <c r="K476" i="17"/>
  <c r="L476" i="17"/>
  <c r="J477" i="17"/>
  <c r="K477" i="17"/>
  <c r="L477" i="17"/>
  <c r="J478" i="17"/>
  <c r="K478" i="17"/>
  <c r="L478" i="17"/>
  <c r="J479" i="17"/>
  <c r="K479" i="17"/>
  <c r="L479" i="17"/>
  <c r="J480" i="17"/>
  <c r="K480" i="17"/>
  <c r="L480" i="17"/>
  <c r="J481" i="17"/>
  <c r="K481" i="17"/>
  <c r="L481" i="17"/>
  <c r="J482" i="17"/>
  <c r="K482" i="17"/>
  <c r="L482" i="17"/>
  <c r="J483" i="17"/>
  <c r="K483" i="17"/>
  <c r="L483" i="17"/>
  <c r="J484" i="17"/>
  <c r="K484" i="17"/>
  <c r="L484" i="17"/>
  <c r="J485" i="17"/>
  <c r="K485" i="17"/>
  <c r="L485" i="17"/>
  <c r="J486" i="17"/>
  <c r="K486" i="17"/>
  <c r="L486" i="17"/>
  <c r="J487" i="17"/>
  <c r="K487" i="17"/>
  <c r="L487" i="17"/>
  <c r="J488" i="17"/>
  <c r="K488" i="17"/>
  <c r="L488" i="17"/>
  <c r="J489" i="17"/>
  <c r="K489" i="17"/>
  <c r="L489" i="17"/>
  <c r="J490" i="17"/>
  <c r="K490" i="17"/>
  <c r="L490" i="17"/>
  <c r="J491" i="17"/>
  <c r="K491" i="17"/>
  <c r="L491" i="17"/>
  <c r="J492" i="17"/>
  <c r="K492" i="17"/>
  <c r="L492" i="17"/>
  <c r="J493" i="17"/>
  <c r="K493" i="17"/>
  <c r="L493" i="17"/>
  <c r="J494" i="17"/>
  <c r="K494" i="17"/>
  <c r="L494" i="17"/>
  <c r="J495" i="17"/>
  <c r="K495" i="17"/>
  <c r="L495" i="17"/>
  <c r="J496" i="17"/>
  <c r="K496" i="17"/>
  <c r="L496" i="17"/>
  <c r="J497" i="17"/>
  <c r="K497" i="17"/>
  <c r="L497" i="17"/>
  <c r="J498" i="17"/>
  <c r="K498" i="17"/>
  <c r="L498" i="17"/>
  <c r="J499" i="17"/>
  <c r="K499" i="17"/>
  <c r="L499" i="17"/>
  <c r="J500" i="17"/>
  <c r="K500" i="17"/>
  <c r="L500" i="17"/>
  <c r="J501" i="17"/>
  <c r="K501" i="17"/>
  <c r="L501" i="17"/>
  <c r="J502" i="17"/>
  <c r="K502" i="17"/>
  <c r="L502" i="17"/>
  <c r="J503" i="17"/>
  <c r="K503" i="17"/>
  <c r="L503" i="17"/>
  <c r="J504" i="17"/>
  <c r="K504" i="17"/>
  <c r="L504" i="17"/>
  <c r="J505" i="17"/>
  <c r="K505" i="17"/>
  <c r="L505" i="17"/>
  <c r="J506" i="17"/>
  <c r="K506" i="17"/>
  <c r="L506" i="17"/>
  <c r="J507" i="17"/>
  <c r="K507" i="17"/>
  <c r="L507" i="17"/>
  <c r="J508" i="17"/>
  <c r="K508" i="17"/>
  <c r="L508" i="17"/>
  <c r="J509" i="17"/>
  <c r="K509" i="17"/>
  <c r="L509" i="17"/>
  <c r="J510" i="17"/>
  <c r="K510" i="17"/>
  <c r="L510" i="17"/>
  <c r="J511" i="17"/>
  <c r="K511" i="17"/>
  <c r="L511" i="17"/>
  <c r="J512" i="17"/>
  <c r="K512" i="17"/>
  <c r="L512" i="17"/>
  <c r="J513" i="17"/>
  <c r="K513" i="17"/>
  <c r="L513" i="17"/>
  <c r="J514" i="17"/>
  <c r="K514" i="17"/>
  <c r="L514" i="17"/>
  <c r="J515" i="17"/>
  <c r="K515" i="17"/>
  <c r="L515" i="17"/>
  <c r="J516" i="17"/>
  <c r="K516" i="17"/>
  <c r="L516" i="17"/>
  <c r="J517" i="17"/>
  <c r="K517" i="17"/>
  <c r="L517" i="17"/>
  <c r="J518" i="17"/>
  <c r="K518" i="17"/>
  <c r="L518" i="17"/>
  <c r="J519" i="17"/>
  <c r="K519" i="17"/>
  <c r="L519" i="17"/>
  <c r="J520" i="17"/>
  <c r="K520" i="17"/>
  <c r="L520" i="17"/>
  <c r="J521" i="17"/>
  <c r="K521" i="17"/>
  <c r="L521" i="17"/>
  <c r="J522" i="17"/>
  <c r="K522" i="17"/>
  <c r="L522" i="17"/>
  <c r="J523" i="17"/>
  <c r="K523" i="17"/>
  <c r="L523" i="17"/>
  <c r="J524" i="17"/>
  <c r="K524" i="17"/>
  <c r="L524" i="17"/>
  <c r="J525" i="17"/>
  <c r="K525" i="17"/>
  <c r="L525" i="17"/>
  <c r="J526" i="17"/>
  <c r="K526" i="17"/>
  <c r="L526" i="17"/>
  <c r="J527" i="17"/>
  <c r="K527" i="17"/>
  <c r="L527" i="17"/>
  <c r="J528" i="17"/>
  <c r="K528" i="17"/>
  <c r="L528" i="17"/>
  <c r="J529" i="17"/>
  <c r="K529" i="17"/>
  <c r="L529" i="17"/>
  <c r="J530" i="17"/>
  <c r="K530" i="17"/>
  <c r="L530" i="17"/>
  <c r="J531" i="17"/>
  <c r="K531" i="17"/>
  <c r="L531" i="17"/>
  <c r="J532" i="17"/>
  <c r="K532" i="17"/>
  <c r="L532" i="17"/>
  <c r="J533" i="17"/>
  <c r="K533" i="17"/>
  <c r="L533" i="17"/>
  <c r="J534" i="17"/>
  <c r="K534" i="17"/>
  <c r="L534" i="17"/>
  <c r="J535" i="17"/>
  <c r="K535" i="17"/>
  <c r="L535" i="17"/>
  <c r="J536" i="17"/>
  <c r="K536" i="17"/>
  <c r="L536" i="17"/>
  <c r="J537" i="17"/>
  <c r="K537" i="17"/>
  <c r="L537" i="17"/>
  <c r="J538" i="17"/>
  <c r="K538" i="17"/>
  <c r="L538" i="17"/>
  <c r="J539" i="17"/>
  <c r="K539" i="17"/>
  <c r="L539" i="17"/>
  <c r="J540" i="17"/>
  <c r="K540" i="17"/>
  <c r="L540" i="17"/>
  <c r="J541" i="17"/>
  <c r="K541" i="17"/>
  <c r="L541" i="17"/>
  <c r="J542" i="17"/>
  <c r="K542" i="17"/>
  <c r="L542" i="17"/>
  <c r="J543" i="17"/>
  <c r="K543" i="17"/>
  <c r="L543" i="17"/>
  <c r="J544" i="17"/>
  <c r="K544" i="17"/>
  <c r="L544" i="17"/>
  <c r="J545" i="17"/>
  <c r="K545" i="17"/>
  <c r="L545" i="17"/>
  <c r="J546" i="17"/>
  <c r="K546" i="17"/>
  <c r="L546" i="17"/>
  <c r="J547" i="17"/>
  <c r="K547" i="17"/>
  <c r="L547" i="17"/>
  <c r="J548" i="17"/>
  <c r="K548" i="17"/>
  <c r="L548" i="17"/>
  <c r="J549" i="17"/>
  <c r="K549" i="17"/>
  <c r="L549" i="17"/>
  <c r="J550" i="17"/>
  <c r="K550" i="17"/>
  <c r="L550" i="17"/>
  <c r="J551" i="17"/>
  <c r="K551" i="17"/>
  <c r="L551" i="17"/>
  <c r="J552" i="17"/>
  <c r="K552" i="17"/>
  <c r="L552" i="17"/>
  <c r="J553" i="17"/>
  <c r="K553" i="17"/>
  <c r="L553" i="17"/>
  <c r="J554" i="17"/>
  <c r="K554" i="17"/>
  <c r="L554" i="17"/>
  <c r="J555" i="17"/>
  <c r="K555" i="17"/>
  <c r="L555" i="17"/>
  <c r="J556" i="17"/>
  <c r="K556" i="17"/>
  <c r="L556" i="17"/>
  <c r="J557" i="17"/>
  <c r="K557" i="17"/>
  <c r="L557" i="17"/>
  <c r="J558" i="17"/>
  <c r="K558" i="17"/>
  <c r="L558" i="17"/>
  <c r="J559" i="17"/>
  <c r="K559" i="17"/>
  <c r="L559" i="17"/>
  <c r="J560" i="17"/>
  <c r="K560" i="17"/>
  <c r="L560" i="17"/>
  <c r="J561" i="17"/>
  <c r="K561" i="17"/>
  <c r="L561" i="17"/>
  <c r="J562" i="17"/>
  <c r="K562" i="17"/>
  <c r="L562" i="17"/>
  <c r="J563" i="17"/>
  <c r="K563" i="17"/>
  <c r="L563" i="17"/>
  <c r="J564" i="17"/>
  <c r="K564" i="17"/>
  <c r="L564" i="17"/>
  <c r="J565" i="17"/>
  <c r="K565" i="17"/>
  <c r="L565" i="17"/>
  <c r="J566" i="17"/>
  <c r="K566" i="17"/>
  <c r="L566" i="17"/>
  <c r="J567" i="17"/>
  <c r="K567" i="17"/>
  <c r="L567" i="17"/>
  <c r="J568" i="17"/>
  <c r="K568" i="17"/>
  <c r="L568" i="17"/>
  <c r="J569" i="17"/>
  <c r="K569" i="17"/>
  <c r="L569" i="17"/>
  <c r="J570" i="17"/>
  <c r="K570" i="17"/>
  <c r="L570" i="17"/>
  <c r="J571" i="17"/>
  <c r="K571" i="17"/>
  <c r="L571" i="17"/>
  <c r="J572" i="17"/>
  <c r="K572" i="17"/>
  <c r="L572" i="17"/>
  <c r="J573" i="17"/>
  <c r="K573" i="17"/>
  <c r="L573" i="17"/>
  <c r="J574" i="17"/>
  <c r="K574" i="17"/>
  <c r="L574" i="17"/>
  <c r="J575" i="17"/>
  <c r="K575" i="17"/>
  <c r="L575" i="17"/>
  <c r="J576" i="17"/>
  <c r="K576" i="17"/>
  <c r="L576" i="17"/>
  <c r="J577" i="17"/>
  <c r="K577" i="17"/>
  <c r="L577" i="17"/>
  <c r="J578" i="17"/>
  <c r="K578" i="17"/>
  <c r="L578" i="17"/>
  <c r="J579" i="17"/>
  <c r="K579" i="17"/>
  <c r="L579" i="17"/>
  <c r="J580" i="17"/>
  <c r="K580" i="17"/>
  <c r="L580" i="17"/>
  <c r="J581" i="17"/>
  <c r="K581" i="17"/>
  <c r="L581" i="17"/>
  <c r="J582" i="17"/>
  <c r="K582" i="17"/>
  <c r="L582" i="17"/>
  <c r="J583" i="17"/>
  <c r="K583" i="17"/>
  <c r="L583" i="17"/>
  <c r="J584" i="17"/>
  <c r="K584" i="17"/>
  <c r="L584" i="17"/>
  <c r="J585" i="17"/>
  <c r="K585" i="17"/>
  <c r="L585" i="17"/>
  <c r="J586" i="17"/>
  <c r="K586" i="17"/>
  <c r="L586" i="17"/>
  <c r="J587" i="17"/>
  <c r="K587" i="17"/>
  <c r="L587" i="17"/>
  <c r="J588" i="17"/>
  <c r="K588" i="17"/>
  <c r="L588" i="17"/>
  <c r="J589" i="17"/>
  <c r="K589" i="17"/>
  <c r="L589" i="17"/>
  <c r="J590" i="17"/>
  <c r="K590" i="17"/>
  <c r="L590" i="17"/>
  <c r="J591" i="17"/>
  <c r="K591" i="17"/>
  <c r="L591" i="17"/>
  <c r="J592" i="17"/>
  <c r="K592" i="17"/>
  <c r="L592" i="17"/>
  <c r="J593" i="17"/>
  <c r="K593" i="17"/>
  <c r="L593" i="17"/>
  <c r="J594" i="17"/>
  <c r="K594" i="17"/>
  <c r="L594" i="17"/>
  <c r="J595" i="17"/>
  <c r="K595" i="17"/>
  <c r="L595" i="17"/>
  <c r="J596" i="17"/>
  <c r="K596" i="17"/>
  <c r="L596" i="17"/>
  <c r="J597" i="17"/>
  <c r="K597" i="17"/>
  <c r="L597" i="17"/>
  <c r="J598" i="17"/>
  <c r="K598" i="17"/>
  <c r="L598" i="17"/>
  <c r="J599" i="17"/>
  <c r="K599" i="17"/>
  <c r="L599" i="17"/>
  <c r="J600" i="17"/>
  <c r="K600" i="17"/>
  <c r="L600" i="17"/>
  <c r="J601" i="17"/>
  <c r="K601" i="17"/>
  <c r="L601" i="17"/>
  <c r="J602" i="17"/>
  <c r="K602" i="17"/>
  <c r="L602" i="17"/>
  <c r="J603" i="17"/>
  <c r="K603" i="17"/>
  <c r="L603" i="17"/>
  <c r="J604" i="17"/>
  <c r="K604" i="17"/>
  <c r="L604" i="17"/>
  <c r="J605" i="17"/>
  <c r="K605" i="17"/>
  <c r="L605" i="17"/>
  <c r="J606" i="17"/>
  <c r="K606" i="17"/>
  <c r="L606" i="17"/>
  <c r="J607" i="17"/>
  <c r="K607" i="17"/>
  <c r="L607" i="17"/>
  <c r="J608" i="17"/>
  <c r="K608" i="17"/>
  <c r="L608" i="17"/>
  <c r="J609" i="17"/>
  <c r="K609" i="17"/>
  <c r="L609" i="17"/>
  <c r="J610" i="17"/>
  <c r="K610" i="17"/>
  <c r="L610" i="17"/>
  <c r="J611" i="17"/>
  <c r="K611" i="17"/>
  <c r="L611" i="17"/>
  <c r="J612" i="17"/>
  <c r="K612" i="17"/>
  <c r="L612" i="17"/>
  <c r="J613" i="17"/>
  <c r="K613" i="17"/>
  <c r="L613" i="17"/>
  <c r="J614" i="17"/>
  <c r="K614" i="17"/>
  <c r="L614" i="17"/>
  <c r="J615" i="17"/>
  <c r="K615" i="17"/>
  <c r="L615" i="17"/>
  <c r="J616" i="17"/>
  <c r="K616" i="17"/>
  <c r="L616" i="17"/>
  <c r="J617" i="17"/>
  <c r="K617" i="17"/>
  <c r="L617" i="17"/>
  <c r="J618" i="17"/>
  <c r="K618" i="17"/>
  <c r="L618" i="17"/>
  <c r="J619" i="17"/>
  <c r="K619" i="17"/>
  <c r="L619" i="17"/>
  <c r="J620" i="17"/>
  <c r="K620" i="17"/>
  <c r="L620" i="17"/>
  <c r="J621" i="17"/>
  <c r="K621" i="17"/>
  <c r="L621" i="17"/>
  <c r="J622" i="17"/>
  <c r="K622" i="17"/>
  <c r="L622" i="17"/>
  <c r="J623" i="17"/>
  <c r="K623" i="17"/>
  <c r="L623" i="17"/>
  <c r="J624" i="17"/>
  <c r="K624" i="17"/>
  <c r="L624" i="17"/>
  <c r="J625" i="17"/>
  <c r="K625" i="17"/>
  <c r="L625" i="17"/>
  <c r="J626" i="17"/>
  <c r="K626" i="17"/>
  <c r="L626" i="17"/>
  <c r="J627" i="17"/>
  <c r="K627" i="17"/>
  <c r="L627" i="17"/>
  <c r="J628" i="17"/>
  <c r="K628" i="17"/>
  <c r="L628" i="17"/>
  <c r="J629" i="17"/>
  <c r="K629" i="17"/>
  <c r="L629" i="17"/>
  <c r="J630" i="17"/>
  <c r="K630" i="17"/>
  <c r="L630" i="17"/>
  <c r="J631" i="17"/>
  <c r="K631" i="17"/>
  <c r="L631" i="17"/>
  <c r="J632" i="17"/>
  <c r="K632" i="17"/>
  <c r="L632" i="17"/>
  <c r="J633" i="17"/>
  <c r="K633" i="17"/>
  <c r="L633" i="17"/>
  <c r="J634" i="17"/>
  <c r="K634" i="17"/>
  <c r="L634" i="17"/>
  <c r="J635" i="17"/>
  <c r="K635" i="17"/>
  <c r="L635" i="17"/>
  <c r="J636" i="17"/>
  <c r="K636" i="17"/>
  <c r="L636" i="17"/>
  <c r="J637" i="17"/>
  <c r="K637" i="17"/>
  <c r="L637" i="17"/>
  <c r="J638" i="17"/>
  <c r="K638" i="17"/>
  <c r="L638" i="17"/>
  <c r="J639" i="17"/>
  <c r="K639" i="17"/>
  <c r="L639" i="17"/>
  <c r="J640" i="17"/>
  <c r="K640" i="17"/>
  <c r="L640" i="17"/>
  <c r="J641" i="17"/>
  <c r="K641" i="17"/>
  <c r="L641" i="17"/>
  <c r="J642" i="17"/>
  <c r="K642" i="17"/>
  <c r="L642" i="17"/>
  <c r="J643" i="17"/>
  <c r="K643" i="17"/>
  <c r="L643" i="17"/>
  <c r="J644" i="17"/>
  <c r="K644" i="17"/>
  <c r="L644" i="17"/>
  <c r="J645" i="17"/>
  <c r="K645" i="17"/>
  <c r="L645" i="17"/>
  <c r="J646" i="17"/>
  <c r="K646" i="17"/>
  <c r="L646" i="17"/>
  <c r="J647" i="17"/>
  <c r="K647" i="17"/>
  <c r="L647" i="17"/>
  <c r="J648" i="17"/>
  <c r="K648" i="17"/>
  <c r="L648" i="17"/>
  <c r="J649" i="17"/>
  <c r="K649" i="17"/>
  <c r="L649" i="17"/>
  <c r="J650" i="17"/>
  <c r="K650" i="17"/>
  <c r="L650" i="17"/>
  <c r="J651" i="17"/>
  <c r="K651" i="17"/>
  <c r="L651" i="17"/>
  <c r="J652" i="17"/>
  <c r="K652" i="17"/>
  <c r="L652" i="17"/>
  <c r="J653" i="17"/>
  <c r="K653" i="17"/>
  <c r="L653" i="17"/>
  <c r="J654" i="17"/>
  <c r="K654" i="17"/>
  <c r="L654" i="17"/>
  <c r="J655" i="17"/>
  <c r="K655" i="17"/>
  <c r="L655" i="17"/>
  <c r="J656" i="17"/>
  <c r="K656" i="17"/>
  <c r="L656" i="17"/>
  <c r="J657" i="17"/>
  <c r="K657" i="17"/>
  <c r="L657" i="17"/>
  <c r="J658" i="17"/>
  <c r="K658" i="17"/>
  <c r="L658" i="17"/>
  <c r="J659" i="17"/>
  <c r="K659" i="17"/>
  <c r="L659" i="17"/>
  <c r="J660" i="17"/>
  <c r="K660" i="17"/>
  <c r="L660" i="17"/>
  <c r="J661" i="17"/>
  <c r="K661" i="17"/>
  <c r="L661" i="17"/>
  <c r="J662" i="17"/>
  <c r="K662" i="17"/>
  <c r="L662" i="17"/>
  <c r="J663" i="17"/>
  <c r="K663" i="17"/>
  <c r="L663" i="17"/>
  <c r="J664" i="17"/>
  <c r="K664" i="17"/>
  <c r="L664" i="17"/>
  <c r="J665" i="17"/>
  <c r="K665" i="17"/>
  <c r="L665" i="17"/>
  <c r="J666" i="17"/>
  <c r="K666" i="17"/>
  <c r="L666" i="17"/>
  <c r="J667" i="17"/>
  <c r="K667" i="17"/>
  <c r="L667" i="17"/>
  <c r="J668" i="17"/>
  <c r="K668" i="17"/>
  <c r="L668" i="17"/>
  <c r="J669" i="17"/>
  <c r="K669" i="17"/>
  <c r="L669" i="17"/>
  <c r="J670" i="17"/>
  <c r="K670" i="17"/>
  <c r="L670" i="17"/>
  <c r="J671" i="17"/>
  <c r="K671" i="17"/>
  <c r="L671" i="17"/>
  <c r="J672" i="17"/>
  <c r="K672" i="17"/>
  <c r="L672" i="17"/>
  <c r="J673" i="17"/>
  <c r="K673" i="17"/>
  <c r="L673" i="17"/>
  <c r="J674" i="17"/>
  <c r="K674" i="17"/>
  <c r="L674" i="17"/>
  <c r="J675" i="17"/>
  <c r="K675" i="17"/>
  <c r="L675" i="17"/>
  <c r="J676" i="17"/>
  <c r="K676" i="17"/>
  <c r="L676" i="17"/>
  <c r="J677" i="17"/>
  <c r="K677" i="17"/>
  <c r="L677" i="17"/>
  <c r="J678" i="17"/>
  <c r="K678" i="17"/>
  <c r="L678" i="17"/>
  <c r="J679" i="17"/>
  <c r="K679" i="17"/>
  <c r="L679" i="17"/>
  <c r="J680" i="17"/>
  <c r="K680" i="17"/>
  <c r="L680" i="17"/>
  <c r="J681" i="17"/>
  <c r="K681" i="17"/>
  <c r="L681" i="17"/>
  <c r="J682" i="17"/>
  <c r="K682" i="17"/>
  <c r="L682" i="17"/>
  <c r="J683" i="17"/>
  <c r="K683" i="17"/>
  <c r="L683" i="17"/>
  <c r="J684" i="17"/>
  <c r="K684" i="17"/>
  <c r="L684" i="17"/>
  <c r="J685" i="17"/>
  <c r="K685" i="17"/>
  <c r="L685" i="17"/>
  <c r="J686" i="17"/>
  <c r="K686" i="17"/>
  <c r="L686" i="17"/>
  <c r="J687" i="17"/>
  <c r="K687" i="17"/>
  <c r="L687" i="17"/>
  <c r="J688" i="17"/>
  <c r="K688" i="17"/>
  <c r="L688" i="17"/>
  <c r="J689" i="17"/>
  <c r="K689" i="17"/>
  <c r="L689" i="17"/>
  <c r="J690" i="17"/>
  <c r="K690" i="17"/>
  <c r="L690" i="17"/>
  <c r="J691" i="17"/>
  <c r="K691" i="17"/>
  <c r="L691" i="17"/>
  <c r="J692" i="17"/>
  <c r="K692" i="17"/>
  <c r="L692" i="17"/>
  <c r="J693" i="17"/>
  <c r="K693" i="17"/>
  <c r="L693" i="17"/>
  <c r="J694" i="17"/>
  <c r="K694" i="17"/>
  <c r="L694" i="17"/>
  <c r="J695" i="17"/>
  <c r="K695" i="17"/>
  <c r="L695" i="17"/>
  <c r="J696" i="17"/>
  <c r="K696" i="17"/>
  <c r="L696" i="17"/>
  <c r="J697" i="17"/>
  <c r="K697" i="17"/>
  <c r="L697" i="17"/>
  <c r="J698" i="17"/>
  <c r="K698" i="17"/>
  <c r="L698" i="17"/>
  <c r="J699" i="17"/>
  <c r="K699" i="17"/>
  <c r="L699" i="17"/>
  <c r="J700" i="17"/>
  <c r="K700" i="17"/>
  <c r="L700" i="17"/>
  <c r="J701" i="17"/>
  <c r="K701" i="17"/>
  <c r="L701" i="17"/>
  <c r="J702" i="17"/>
  <c r="K702" i="17"/>
  <c r="L702" i="17"/>
  <c r="J703" i="17"/>
  <c r="K703" i="17"/>
  <c r="L703" i="17"/>
  <c r="J704" i="17"/>
  <c r="K704" i="17"/>
  <c r="L704" i="17"/>
  <c r="J705" i="17"/>
  <c r="K705" i="17"/>
  <c r="L705" i="17"/>
  <c r="J706" i="17"/>
  <c r="K706" i="17"/>
  <c r="L706" i="17"/>
  <c r="J707" i="17"/>
  <c r="K707" i="17"/>
  <c r="L707" i="17"/>
  <c r="J708" i="17"/>
  <c r="K708" i="17"/>
  <c r="L708" i="17"/>
  <c r="J709" i="17"/>
  <c r="K709" i="17"/>
  <c r="L709" i="17"/>
  <c r="J710" i="17"/>
  <c r="K710" i="17"/>
  <c r="L710" i="17"/>
  <c r="J711" i="17"/>
  <c r="K711" i="17"/>
  <c r="L711" i="17"/>
  <c r="J712" i="17"/>
  <c r="K712" i="17"/>
  <c r="L712" i="17"/>
  <c r="J713" i="17"/>
  <c r="K713" i="17"/>
  <c r="L713" i="17"/>
  <c r="J714" i="17"/>
  <c r="K714" i="17"/>
  <c r="L714" i="17"/>
  <c r="J715" i="17"/>
  <c r="K715" i="17"/>
  <c r="L715" i="17"/>
  <c r="J716" i="17"/>
  <c r="K716" i="17"/>
  <c r="L716" i="17"/>
  <c r="J717" i="17"/>
  <c r="K717" i="17"/>
  <c r="L717" i="17"/>
  <c r="J718" i="17"/>
  <c r="K718" i="17"/>
  <c r="L718" i="17"/>
  <c r="J719" i="17"/>
  <c r="K719" i="17"/>
  <c r="L719" i="17"/>
  <c r="J720" i="17"/>
  <c r="K720" i="17"/>
  <c r="L720" i="17"/>
  <c r="J721" i="17"/>
  <c r="K721" i="17"/>
  <c r="L721" i="17"/>
  <c r="J722" i="17"/>
  <c r="K722" i="17"/>
  <c r="L722" i="17"/>
  <c r="J723" i="17"/>
  <c r="K723" i="17"/>
  <c r="L723" i="17"/>
  <c r="J724" i="17"/>
  <c r="K724" i="17"/>
  <c r="L724" i="17"/>
  <c r="J725" i="17"/>
  <c r="K725" i="17"/>
  <c r="L725" i="17"/>
  <c r="J726" i="17"/>
  <c r="K726" i="17"/>
  <c r="L726" i="17"/>
  <c r="J727" i="17"/>
  <c r="K727" i="17"/>
  <c r="L727" i="17"/>
  <c r="J728" i="17"/>
  <c r="K728" i="17"/>
  <c r="L728" i="17"/>
  <c r="J729" i="17"/>
  <c r="K729" i="17"/>
  <c r="L729" i="17"/>
  <c r="J730" i="17"/>
  <c r="K730" i="17"/>
  <c r="L730" i="17"/>
  <c r="J731" i="17"/>
  <c r="K731" i="17"/>
  <c r="L731" i="17"/>
  <c r="J732" i="17"/>
  <c r="K732" i="17"/>
  <c r="L732" i="17"/>
  <c r="J733" i="17"/>
  <c r="K733" i="17"/>
  <c r="L733" i="17"/>
  <c r="J734" i="17"/>
  <c r="K734" i="17"/>
  <c r="L734" i="17"/>
  <c r="J735" i="17"/>
  <c r="K735" i="17"/>
  <c r="L735" i="17"/>
  <c r="J736" i="17"/>
  <c r="K736" i="17"/>
  <c r="L736" i="17"/>
  <c r="J737" i="17"/>
  <c r="K737" i="17"/>
  <c r="L737" i="17"/>
  <c r="J738" i="17"/>
  <c r="K738" i="17"/>
  <c r="L738" i="17"/>
  <c r="J739" i="17"/>
  <c r="K739" i="17"/>
  <c r="L739" i="17"/>
  <c r="J740" i="17"/>
  <c r="K740" i="17"/>
  <c r="L740" i="17"/>
  <c r="J741" i="17"/>
  <c r="K741" i="17"/>
  <c r="L741" i="17"/>
  <c r="J742" i="17"/>
  <c r="K742" i="17"/>
  <c r="L742" i="17"/>
  <c r="J743" i="17"/>
  <c r="K743" i="17"/>
  <c r="L743" i="17"/>
  <c r="J744" i="17"/>
  <c r="K744" i="17"/>
  <c r="L744" i="17"/>
  <c r="J745" i="17"/>
  <c r="K745" i="17"/>
  <c r="L745" i="17"/>
  <c r="J746" i="17"/>
  <c r="K746" i="17"/>
  <c r="L746" i="17"/>
  <c r="J747" i="17"/>
  <c r="K747" i="17"/>
  <c r="L747" i="17"/>
  <c r="J748" i="17"/>
  <c r="K748" i="17"/>
  <c r="L748" i="17"/>
  <c r="J749" i="17"/>
  <c r="K749" i="17"/>
  <c r="L749" i="17"/>
  <c r="J750" i="17"/>
  <c r="K750" i="17"/>
  <c r="L750" i="17"/>
  <c r="J751" i="17"/>
  <c r="K751" i="17"/>
  <c r="L751" i="17"/>
  <c r="J752" i="17"/>
  <c r="K752" i="17"/>
  <c r="L752" i="17"/>
  <c r="J753" i="17"/>
  <c r="K753" i="17"/>
  <c r="L753" i="17"/>
  <c r="J754" i="17"/>
  <c r="K754" i="17"/>
  <c r="L754" i="17"/>
  <c r="J755" i="17"/>
  <c r="K755" i="17"/>
  <c r="L755" i="17"/>
  <c r="J756" i="17"/>
  <c r="K756" i="17"/>
  <c r="L756" i="17"/>
  <c r="J757" i="17"/>
  <c r="K757" i="17"/>
  <c r="L757" i="17"/>
  <c r="J758" i="17"/>
  <c r="K758" i="17"/>
  <c r="L758" i="17"/>
  <c r="J759" i="17"/>
  <c r="K759" i="17"/>
  <c r="L759" i="17"/>
  <c r="J760" i="17"/>
  <c r="K760" i="17"/>
  <c r="L760" i="17"/>
  <c r="J761" i="17"/>
  <c r="K761" i="17"/>
  <c r="L761" i="17"/>
  <c r="J762" i="17"/>
  <c r="K762" i="17"/>
  <c r="L762" i="17"/>
  <c r="J763" i="17"/>
  <c r="K763" i="17"/>
  <c r="L763" i="17"/>
  <c r="J764" i="17"/>
  <c r="K764" i="17"/>
  <c r="L764" i="17"/>
  <c r="J765" i="17"/>
  <c r="K765" i="17"/>
  <c r="L765" i="17"/>
  <c r="J766" i="17"/>
  <c r="K766" i="17"/>
  <c r="L766" i="17"/>
  <c r="J767" i="17"/>
  <c r="K767" i="17"/>
  <c r="L767" i="17"/>
  <c r="J768" i="17"/>
  <c r="K768" i="17"/>
  <c r="L768" i="17"/>
  <c r="J769" i="17"/>
  <c r="K769" i="17"/>
  <c r="L769" i="17"/>
  <c r="J770" i="17"/>
  <c r="K770" i="17"/>
  <c r="L770" i="17"/>
  <c r="J771" i="17"/>
  <c r="K771" i="17"/>
  <c r="L771" i="17"/>
  <c r="J772" i="17"/>
  <c r="K772" i="17"/>
  <c r="L772" i="17"/>
  <c r="J773" i="17"/>
  <c r="K773" i="17"/>
  <c r="L773" i="17"/>
  <c r="J774" i="17"/>
  <c r="K774" i="17"/>
  <c r="L774" i="17"/>
  <c r="J775" i="17"/>
  <c r="K775" i="17"/>
  <c r="L775" i="17"/>
  <c r="J776" i="17"/>
  <c r="K776" i="17"/>
  <c r="L776" i="17"/>
  <c r="J777" i="17"/>
  <c r="K777" i="17"/>
  <c r="L777" i="17"/>
  <c r="J778" i="17"/>
  <c r="K778" i="17"/>
  <c r="L778" i="17"/>
  <c r="J779" i="17"/>
  <c r="K779" i="17"/>
  <c r="L779" i="17"/>
  <c r="J780" i="17"/>
  <c r="K780" i="17"/>
  <c r="L780" i="17"/>
  <c r="J781" i="17"/>
  <c r="K781" i="17"/>
  <c r="L781" i="17"/>
  <c r="J782" i="17"/>
  <c r="K782" i="17"/>
  <c r="L782" i="17"/>
  <c r="J783" i="17"/>
  <c r="K783" i="17"/>
  <c r="L783" i="17"/>
  <c r="J784" i="17"/>
  <c r="K784" i="17"/>
  <c r="L784" i="17"/>
  <c r="J785" i="17"/>
  <c r="K785" i="17"/>
  <c r="L785" i="17"/>
  <c r="J786" i="17"/>
  <c r="K786" i="17"/>
  <c r="L786" i="17"/>
  <c r="J787" i="17"/>
  <c r="K787" i="17"/>
  <c r="L787" i="17"/>
  <c r="J788" i="17"/>
  <c r="K788" i="17"/>
  <c r="L788" i="17"/>
  <c r="J789" i="17"/>
  <c r="K789" i="17"/>
  <c r="L789" i="17"/>
  <c r="J790" i="17"/>
  <c r="K790" i="17"/>
  <c r="L790" i="17"/>
  <c r="J791" i="17"/>
  <c r="K791" i="17"/>
  <c r="L791" i="17"/>
  <c r="J792" i="17"/>
  <c r="K792" i="17"/>
  <c r="L792" i="17"/>
  <c r="J793" i="17"/>
  <c r="K793" i="17"/>
  <c r="L793" i="17"/>
  <c r="J794" i="17"/>
  <c r="K794" i="17"/>
  <c r="L794" i="17"/>
  <c r="J795" i="17"/>
  <c r="K795" i="17"/>
  <c r="L795" i="17"/>
  <c r="J796" i="17"/>
  <c r="K796" i="17"/>
  <c r="L796" i="17"/>
  <c r="J797" i="17"/>
  <c r="K797" i="17"/>
  <c r="L797" i="17"/>
  <c r="J798" i="17"/>
  <c r="K798" i="17"/>
  <c r="L798" i="17"/>
  <c r="J799" i="17"/>
  <c r="K799" i="17"/>
  <c r="L799" i="17"/>
  <c r="J800" i="17"/>
  <c r="K800" i="17"/>
  <c r="L800" i="17"/>
  <c r="J801" i="17"/>
  <c r="K801" i="17"/>
  <c r="L801" i="17"/>
  <c r="J802" i="17"/>
  <c r="K802" i="17"/>
  <c r="L802" i="17"/>
  <c r="J803" i="17"/>
  <c r="K803" i="17"/>
  <c r="L803" i="17"/>
  <c r="J804" i="17"/>
  <c r="K804" i="17"/>
  <c r="L804" i="17"/>
  <c r="J805" i="17"/>
  <c r="K805" i="17"/>
  <c r="L805" i="17"/>
  <c r="J806" i="17"/>
  <c r="K806" i="17"/>
  <c r="L806" i="17"/>
  <c r="J807" i="17"/>
  <c r="K807" i="17"/>
  <c r="L807" i="17"/>
  <c r="J808" i="17"/>
  <c r="K808" i="17"/>
  <c r="L808" i="17"/>
  <c r="J809" i="17"/>
  <c r="K809" i="17"/>
  <c r="L809" i="17"/>
  <c r="J810" i="17"/>
  <c r="K810" i="17"/>
  <c r="L810" i="17"/>
  <c r="J811" i="17"/>
  <c r="K811" i="17"/>
  <c r="L811" i="17"/>
  <c r="J812" i="17"/>
  <c r="K812" i="17"/>
  <c r="L812" i="17"/>
  <c r="J813" i="17"/>
  <c r="K813" i="17"/>
  <c r="L813" i="17"/>
  <c r="J814" i="17"/>
  <c r="K814" i="17"/>
  <c r="L814" i="17"/>
  <c r="J815" i="17"/>
  <c r="K815" i="17"/>
  <c r="L815" i="17"/>
  <c r="J816" i="17"/>
  <c r="K816" i="17"/>
  <c r="L816" i="17"/>
  <c r="J817" i="17"/>
  <c r="K817" i="17"/>
  <c r="L817" i="17"/>
  <c r="J818" i="17"/>
  <c r="K818" i="17"/>
  <c r="L818" i="17"/>
  <c r="J819" i="17"/>
  <c r="K819" i="17"/>
  <c r="L819" i="17"/>
  <c r="J820" i="17"/>
  <c r="K820" i="17"/>
  <c r="L820" i="17"/>
  <c r="J821" i="17"/>
  <c r="K821" i="17"/>
  <c r="L821" i="17"/>
  <c r="J822" i="17"/>
  <c r="K822" i="17"/>
  <c r="L822" i="17"/>
  <c r="J823" i="17"/>
  <c r="K823" i="17"/>
  <c r="L823" i="17"/>
  <c r="J824" i="17"/>
  <c r="K824" i="17"/>
  <c r="L824" i="17"/>
  <c r="J825" i="17"/>
  <c r="K825" i="17"/>
  <c r="L825" i="17"/>
  <c r="J826" i="17"/>
  <c r="K826" i="17"/>
  <c r="L826" i="17"/>
  <c r="J827" i="17"/>
  <c r="K827" i="17"/>
  <c r="L827" i="17"/>
  <c r="J828" i="17"/>
  <c r="K828" i="17"/>
  <c r="L828" i="17"/>
  <c r="J829" i="17"/>
  <c r="K829" i="17"/>
  <c r="L829" i="17"/>
  <c r="J830" i="17"/>
  <c r="K830" i="17"/>
  <c r="L830" i="17"/>
  <c r="J831" i="17"/>
  <c r="K831" i="17"/>
  <c r="L831" i="17"/>
  <c r="J832" i="17"/>
  <c r="K832" i="17"/>
  <c r="L832" i="17"/>
  <c r="J833" i="17"/>
  <c r="K833" i="17"/>
  <c r="L833" i="17"/>
  <c r="J834" i="17"/>
  <c r="K834" i="17"/>
  <c r="L834" i="17"/>
  <c r="J835" i="17"/>
  <c r="K835" i="17"/>
  <c r="L835" i="17"/>
  <c r="J836" i="17"/>
  <c r="K836" i="17"/>
  <c r="L836" i="17"/>
  <c r="J837" i="17"/>
  <c r="K837" i="17"/>
  <c r="L837" i="17"/>
  <c r="J838" i="17"/>
  <c r="K838" i="17"/>
  <c r="L838" i="17"/>
  <c r="J839" i="17"/>
  <c r="K839" i="17"/>
  <c r="L839" i="17"/>
  <c r="J840" i="17"/>
  <c r="K840" i="17"/>
  <c r="L840" i="17"/>
  <c r="J841" i="17"/>
  <c r="K841" i="17"/>
  <c r="L841" i="17"/>
  <c r="J842" i="17"/>
  <c r="K842" i="17"/>
  <c r="L842" i="17"/>
  <c r="J843" i="17"/>
  <c r="K843" i="17"/>
  <c r="L843" i="17"/>
  <c r="J844" i="17"/>
  <c r="K844" i="17"/>
  <c r="L844" i="17"/>
  <c r="J845" i="17"/>
  <c r="K845" i="17"/>
  <c r="L845" i="17"/>
  <c r="J846" i="17"/>
  <c r="K846" i="17"/>
  <c r="L846" i="17"/>
  <c r="J847" i="17"/>
  <c r="K847" i="17"/>
  <c r="L847" i="17"/>
  <c r="J848" i="17"/>
  <c r="K848" i="17"/>
  <c r="L848" i="17"/>
  <c r="J849" i="17"/>
  <c r="K849" i="17"/>
  <c r="L849" i="17"/>
  <c r="J850" i="17"/>
  <c r="K850" i="17"/>
  <c r="L850" i="17"/>
  <c r="J851" i="17"/>
  <c r="K851" i="17"/>
  <c r="L851" i="17"/>
  <c r="J852" i="17"/>
  <c r="K852" i="17"/>
  <c r="L852" i="17"/>
  <c r="J853" i="17"/>
  <c r="K853" i="17"/>
  <c r="L853" i="17"/>
  <c r="J854" i="17"/>
  <c r="K854" i="17"/>
  <c r="L854" i="17"/>
  <c r="J855" i="17"/>
  <c r="K855" i="17"/>
  <c r="L855" i="17"/>
  <c r="J856" i="17"/>
  <c r="K856" i="17"/>
  <c r="L856" i="17"/>
  <c r="J857" i="17"/>
  <c r="K857" i="17"/>
  <c r="L857" i="17"/>
  <c r="J858" i="17"/>
  <c r="K858" i="17"/>
  <c r="L858" i="17"/>
  <c r="J859" i="17"/>
  <c r="K859" i="17"/>
  <c r="L859" i="17"/>
  <c r="J860" i="17"/>
  <c r="K860" i="17"/>
  <c r="L860" i="17"/>
  <c r="J861" i="17"/>
  <c r="K861" i="17"/>
  <c r="L861" i="17"/>
  <c r="J862" i="17"/>
  <c r="K862" i="17"/>
  <c r="L862" i="17"/>
  <c r="J863" i="17"/>
  <c r="K863" i="17"/>
  <c r="L863" i="17"/>
  <c r="J864" i="17"/>
  <c r="K864" i="17"/>
  <c r="L864" i="17"/>
  <c r="J865" i="17"/>
  <c r="K865" i="17"/>
  <c r="L865" i="17"/>
  <c r="J866" i="17"/>
  <c r="K866" i="17"/>
  <c r="L866" i="17"/>
  <c r="J867" i="17"/>
  <c r="K867" i="17"/>
  <c r="L867" i="17"/>
  <c r="J868" i="17"/>
  <c r="K868" i="17"/>
  <c r="L868" i="17"/>
  <c r="J869" i="17"/>
  <c r="K869" i="17"/>
  <c r="L869" i="17"/>
  <c r="J870" i="17"/>
  <c r="K870" i="17"/>
  <c r="L870" i="17"/>
  <c r="J871" i="17"/>
  <c r="K871" i="17"/>
  <c r="L871" i="17"/>
  <c r="J872" i="17"/>
  <c r="K872" i="17"/>
  <c r="L872" i="17"/>
  <c r="J873" i="17"/>
  <c r="K873" i="17"/>
  <c r="L873" i="17"/>
  <c r="J874" i="17"/>
  <c r="K874" i="17"/>
  <c r="L874" i="17"/>
  <c r="J875" i="17"/>
  <c r="K875" i="17"/>
  <c r="L875" i="17"/>
  <c r="J876" i="17"/>
  <c r="K876" i="17"/>
  <c r="L876" i="17"/>
  <c r="J877" i="17"/>
  <c r="K877" i="17"/>
  <c r="L877" i="17"/>
  <c r="J878" i="17"/>
  <c r="K878" i="17"/>
  <c r="L878" i="17"/>
  <c r="J879" i="17"/>
  <c r="K879" i="17"/>
  <c r="L879" i="17"/>
  <c r="J880" i="17"/>
  <c r="K880" i="17"/>
  <c r="L880" i="17"/>
  <c r="J881" i="17"/>
  <c r="K881" i="17"/>
  <c r="L881" i="17"/>
  <c r="J882" i="17"/>
  <c r="K882" i="17"/>
  <c r="L882" i="17"/>
  <c r="J883" i="17"/>
  <c r="K883" i="17"/>
  <c r="L883" i="17"/>
  <c r="J884" i="17"/>
  <c r="K884" i="17"/>
  <c r="L884" i="17"/>
  <c r="J885" i="17"/>
  <c r="K885" i="17"/>
  <c r="L885" i="17"/>
  <c r="J886" i="17"/>
  <c r="K886" i="17"/>
  <c r="L886" i="17"/>
  <c r="J887" i="17"/>
  <c r="K887" i="17"/>
  <c r="L887" i="17"/>
  <c r="J888" i="17"/>
  <c r="K888" i="17"/>
  <c r="L888" i="17"/>
  <c r="J889" i="17"/>
  <c r="K889" i="17"/>
  <c r="L889" i="17"/>
  <c r="J890" i="17"/>
  <c r="K890" i="17"/>
  <c r="L890" i="17"/>
  <c r="J891" i="17"/>
  <c r="K891" i="17"/>
  <c r="L891" i="17"/>
  <c r="J892" i="17"/>
  <c r="K892" i="17"/>
  <c r="L892" i="17"/>
  <c r="J893" i="17"/>
  <c r="K893" i="17"/>
  <c r="L893" i="17"/>
  <c r="J894" i="17"/>
  <c r="K894" i="17"/>
  <c r="L894" i="17"/>
  <c r="J895" i="17"/>
  <c r="K895" i="17"/>
  <c r="L895" i="17"/>
  <c r="J896" i="17"/>
  <c r="K896" i="17"/>
  <c r="L896" i="17"/>
  <c r="J897" i="17"/>
  <c r="K897" i="17"/>
  <c r="L897" i="17"/>
  <c r="J898" i="17"/>
  <c r="K898" i="17"/>
  <c r="L898" i="17"/>
  <c r="J899" i="17"/>
  <c r="K899" i="17"/>
  <c r="L899" i="17"/>
  <c r="J900" i="17"/>
  <c r="K900" i="17"/>
  <c r="L900" i="17"/>
  <c r="J901" i="17"/>
  <c r="K901" i="17"/>
  <c r="L901" i="17"/>
  <c r="J902" i="17"/>
  <c r="K902" i="17"/>
  <c r="L902" i="17"/>
  <c r="J903" i="17"/>
  <c r="K903" i="17"/>
  <c r="L903" i="17"/>
  <c r="J904" i="17"/>
  <c r="K904" i="17"/>
  <c r="L904" i="17"/>
  <c r="J905" i="17"/>
  <c r="K905" i="17"/>
  <c r="L905" i="17"/>
  <c r="J906" i="17"/>
  <c r="K906" i="17"/>
  <c r="L906" i="17"/>
  <c r="J907" i="17"/>
  <c r="K907" i="17"/>
  <c r="L907" i="17"/>
  <c r="J908" i="17"/>
  <c r="K908" i="17"/>
  <c r="L908" i="17"/>
  <c r="J909" i="17"/>
  <c r="K909" i="17"/>
  <c r="L909" i="17"/>
  <c r="J910" i="17"/>
  <c r="K910" i="17"/>
  <c r="L910" i="17"/>
  <c r="J911" i="17"/>
  <c r="K911" i="17"/>
  <c r="L911" i="17"/>
  <c r="J912" i="17"/>
  <c r="K912" i="17"/>
  <c r="L912" i="17"/>
  <c r="J913" i="17"/>
  <c r="K913" i="17"/>
  <c r="L913" i="17"/>
  <c r="J914" i="17"/>
  <c r="K914" i="17"/>
  <c r="L914" i="17"/>
  <c r="J915" i="17"/>
  <c r="K915" i="17"/>
  <c r="L915" i="17"/>
  <c r="J916" i="17"/>
  <c r="K916" i="17"/>
  <c r="L916" i="17"/>
  <c r="J917" i="17"/>
  <c r="K917" i="17"/>
  <c r="L917" i="17"/>
  <c r="J918" i="17"/>
  <c r="K918" i="17"/>
  <c r="L918" i="17"/>
  <c r="J919" i="17"/>
  <c r="K919" i="17"/>
  <c r="L919" i="17"/>
  <c r="J920" i="17"/>
  <c r="K920" i="17"/>
  <c r="L920" i="17"/>
  <c r="J921" i="17"/>
  <c r="K921" i="17"/>
  <c r="L921" i="17"/>
  <c r="J922" i="17"/>
  <c r="K922" i="17"/>
  <c r="L922" i="17"/>
  <c r="J923" i="17"/>
  <c r="K923" i="17"/>
  <c r="L923" i="17"/>
  <c r="J924" i="17"/>
  <c r="K924" i="17"/>
  <c r="L924" i="17"/>
  <c r="J925" i="17"/>
  <c r="K925" i="17"/>
  <c r="L925" i="17"/>
  <c r="J926" i="17"/>
  <c r="K926" i="17"/>
  <c r="L926" i="17"/>
  <c r="J927" i="17"/>
  <c r="K927" i="17"/>
  <c r="L927" i="17"/>
  <c r="J928" i="17"/>
  <c r="K928" i="17"/>
  <c r="L928" i="17"/>
  <c r="J929" i="17"/>
  <c r="K929" i="17"/>
  <c r="L929" i="17"/>
  <c r="J930" i="17"/>
  <c r="K930" i="17"/>
  <c r="L930" i="17"/>
  <c r="J931" i="17"/>
  <c r="K931" i="17"/>
  <c r="L931" i="17"/>
  <c r="J932" i="17"/>
  <c r="K932" i="17"/>
  <c r="L932" i="17"/>
  <c r="J933" i="17"/>
  <c r="K933" i="17"/>
  <c r="L933" i="17"/>
  <c r="J934" i="17"/>
  <c r="K934" i="17"/>
  <c r="L934" i="17"/>
  <c r="J935" i="17"/>
  <c r="K935" i="17"/>
  <c r="L935" i="17"/>
  <c r="J936" i="17"/>
  <c r="K936" i="17"/>
  <c r="L936" i="17"/>
  <c r="J937" i="17"/>
  <c r="K937" i="17"/>
  <c r="L937" i="17"/>
  <c r="J938" i="17"/>
  <c r="K938" i="17"/>
  <c r="L938" i="17"/>
  <c r="J939" i="17"/>
  <c r="K939" i="17"/>
  <c r="L939" i="17"/>
  <c r="J940" i="17"/>
  <c r="K940" i="17"/>
  <c r="L940" i="17"/>
  <c r="J941" i="17"/>
  <c r="K941" i="17"/>
  <c r="L941" i="17"/>
  <c r="J942" i="17"/>
  <c r="K942" i="17"/>
  <c r="L942" i="17"/>
  <c r="J943" i="17"/>
  <c r="K943" i="17"/>
  <c r="L943" i="17"/>
  <c r="J944" i="17"/>
  <c r="K944" i="17"/>
  <c r="L944" i="17"/>
  <c r="J945" i="17"/>
  <c r="K945" i="17"/>
  <c r="L945" i="17"/>
  <c r="J946" i="17"/>
  <c r="K946" i="17"/>
  <c r="L946" i="17"/>
  <c r="J947" i="17"/>
  <c r="K947" i="17"/>
  <c r="L947" i="17"/>
  <c r="J948" i="17"/>
  <c r="K948" i="17"/>
  <c r="L948" i="17"/>
  <c r="J949" i="17"/>
  <c r="K949" i="17"/>
  <c r="L949" i="17"/>
  <c r="J950" i="17"/>
  <c r="K950" i="17"/>
  <c r="L950" i="17"/>
  <c r="J951" i="17"/>
  <c r="K951" i="17"/>
  <c r="L951" i="17"/>
  <c r="J952" i="17"/>
  <c r="K952" i="17"/>
  <c r="L952" i="17"/>
  <c r="J953" i="17"/>
  <c r="K953" i="17"/>
  <c r="L953" i="17"/>
  <c r="J954" i="17"/>
  <c r="K954" i="17"/>
  <c r="L954" i="17"/>
  <c r="J955" i="17"/>
  <c r="K955" i="17"/>
  <c r="L955" i="17"/>
  <c r="J956" i="17"/>
  <c r="K956" i="17"/>
  <c r="L956" i="17"/>
  <c r="J957" i="17"/>
  <c r="K957" i="17"/>
  <c r="L957" i="17"/>
  <c r="J958" i="17"/>
  <c r="K958" i="17"/>
  <c r="L958" i="17"/>
  <c r="J959" i="17"/>
  <c r="K959" i="17"/>
  <c r="L959" i="17"/>
  <c r="J960" i="17"/>
  <c r="K960" i="17"/>
  <c r="L960" i="17"/>
  <c r="J961" i="17"/>
  <c r="K961" i="17"/>
  <c r="L961" i="17"/>
  <c r="J962" i="17"/>
  <c r="K962" i="17"/>
  <c r="L962" i="17"/>
  <c r="J963" i="17"/>
  <c r="K963" i="17"/>
  <c r="L963" i="17"/>
  <c r="J964" i="17"/>
  <c r="K964" i="17"/>
  <c r="L964" i="17"/>
  <c r="J965" i="17"/>
  <c r="K965" i="17"/>
  <c r="L965" i="17"/>
  <c r="J966" i="17"/>
  <c r="K966" i="17"/>
  <c r="L966" i="17"/>
  <c r="J967" i="17"/>
  <c r="K967" i="17"/>
  <c r="L967" i="17"/>
  <c r="J968" i="17"/>
  <c r="K968" i="17"/>
  <c r="L968" i="17"/>
  <c r="J969" i="17"/>
  <c r="K969" i="17"/>
  <c r="L969" i="17"/>
  <c r="J970" i="17"/>
  <c r="K970" i="17"/>
  <c r="L970" i="17"/>
  <c r="J971" i="17"/>
  <c r="K971" i="17"/>
  <c r="L971" i="17"/>
  <c r="K2" i="17"/>
  <c r="L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2" i="17"/>
  <c r="M2" i="17" l="1"/>
  <c r="M971" i="17"/>
  <c r="M970" i="17"/>
  <c r="M969" i="17"/>
  <c r="M968" i="17"/>
  <c r="M967" i="17"/>
  <c r="M966" i="17"/>
  <c r="M965" i="17"/>
  <c r="M964" i="17"/>
  <c r="M963" i="17"/>
  <c r="M962" i="17"/>
  <c r="M961" i="17"/>
  <c r="M960" i="17"/>
  <c r="M959" i="17"/>
  <c r="M958" i="17"/>
  <c r="M957" i="17"/>
  <c r="M956" i="17"/>
  <c r="M955" i="17"/>
  <c r="M954" i="17"/>
  <c r="M953" i="17"/>
  <c r="M952" i="17"/>
  <c r="M951" i="17"/>
  <c r="M950" i="17"/>
  <c r="M949" i="17"/>
  <c r="M948" i="17"/>
  <c r="M947" i="17"/>
  <c r="M946" i="17"/>
  <c r="M945" i="17"/>
  <c r="M944" i="17"/>
  <c r="M943" i="17"/>
  <c r="M942" i="17"/>
  <c r="M941" i="17"/>
  <c r="M940" i="17"/>
  <c r="M939" i="17"/>
  <c r="M938" i="17"/>
  <c r="M937" i="17"/>
  <c r="M936" i="17"/>
  <c r="M935" i="17"/>
  <c r="M934" i="17"/>
  <c r="M933" i="17"/>
  <c r="M932" i="17"/>
  <c r="M931" i="17"/>
  <c r="M930" i="17"/>
  <c r="M929" i="17"/>
  <c r="M928" i="17"/>
  <c r="M927" i="17"/>
  <c r="M926" i="17"/>
  <c r="M925" i="17"/>
  <c r="M924" i="17"/>
  <c r="M923" i="17"/>
  <c r="M922" i="17"/>
  <c r="M921" i="17"/>
  <c r="M920" i="17"/>
  <c r="M919" i="17"/>
  <c r="M918" i="17"/>
  <c r="M917" i="17"/>
  <c r="M916" i="17"/>
  <c r="M915" i="17"/>
  <c r="M914" i="17"/>
  <c r="M913" i="17"/>
  <c r="M912" i="17"/>
  <c r="M911" i="17"/>
  <c r="M910" i="17"/>
  <c r="M909" i="17"/>
  <c r="M908" i="17"/>
  <c r="M907" i="17"/>
  <c r="M906" i="17"/>
  <c r="M905" i="17"/>
  <c r="M904" i="17"/>
  <c r="M903" i="17"/>
  <c r="M902" i="17"/>
  <c r="M901" i="17"/>
  <c r="M900" i="17"/>
  <c r="M899" i="17"/>
  <c r="M898" i="17"/>
  <c r="M897" i="17"/>
  <c r="M896" i="17"/>
  <c r="M895" i="17"/>
  <c r="M894" i="17"/>
  <c r="M893" i="17"/>
  <c r="M892" i="17"/>
  <c r="M891" i="17"/>
  <c r="M890" i="17"/>
  <c r="M889" i="17"/>
  <c r="M888" i="17"/>
  <c r="M887" i="17"/>
  <c r="M886" i="17"/>
  <c r="M885" i="17"/>
  <c r="M884" i="17"/>
  <c r="M883" i="17"/>
  <c r="M882" i="17"/>
  <c r="M881" i="17"/>
  <c r="M880" i="17"/>
  <c r="M879" i="17"/>
  <c r="M878" i="17"/>
  <c r="M877" i="17"/>
  <c r="M876" i="17"/>
  <c r="M875" i="17"/>
  <c r="M874" i="17"/>
  <c r="M873" i="17"/>
  <c r="M872" i="17"/>
  <c r="M871" i="17"/>
  <c r="M870" i="17"/>
  <c r="M869" i="17"/>
  <c r="M868" i="17"/>
  <c r="M867" i="17"/>
  <c r="M866" i="17"/>
  <c r="M865" i="17"/>
  <c r="M864" i="17"/>
  <c r="M863" i="17"/>
  <c r="M862" i="17"/>
  <c r="M861" i="17"/>
  <c r="M860" i="17"/>
  <c r="M859" i="17"/>
  <c r="M858" i="17"/>
  <c r="M857" i="17"/>
  <c r="M856" i="17"/>
  <c r="M855" i="17"/>
  <c r="M854" i="17"/>
  <c r="M853" i="17"/>
  <c r="M852" i="17"/>
  <c r="M851" i="17"/>
  <c r="M850" i="17"/>
  <c r="M849" i="17"/>
  <c r="M848" i="17"/>
  <c r="M847" i="17"/>
  <c r="M846" i="17"/>
  <c r="M845" i="17"/>
  <c r="M844" i="17"/>
  <c r="M843" i="17"/>
  <c r="M842" i="17"/>
  <c r="M841" i="17"/>
  <c r="M840" i="17"/>
  <c r="M839" i="17"/>
  <c r="M838" i="17"/>
  <c r="M837" i="17"/>
  <c r="M836" i="17"/>
  <c r="M835" i="17"/>
  <c r="M834" i="17"/>
  <c r="M833" i="17"/>
  <c r="M832" i="17"/>
  <c r="M831" i="17"/>
  <c r="M830" i="17"/>
  <c r="M829" i="17"/>
  <c r="M828" i="17"/>
  <c r="M827" i="17"/>
  <c r="M826" i="17"/>
  <c r="M825" i="17"/>
  <c r="M824" i="17"/>
  <c r="M823" i="17"/>
  <c r="M822" i="17"/>
  <c r="M821" i="17"/>
  <c r="M820" i="17"/>
  <c r="M819" i="17"/>
  <c r="M818" i="17"/>
  <c r="M817" i="17"/>
  <c r="M816" i="17"/>
  <c r="M815" i="17"/>
  <c r="M814" i="17"/>
  <c r="M813" i="17"/>
  <c r="M812" i="17"/>
  <c r="M811" i="17"/>
  <c r="M810" i="17"/>
  <c r="M809" i="17"/>
  <c r="M808" i="17"/>
  <c r="M807" i="17"/>
  <c r="M806" i="17"/>
  <c r="M805" i="17"/>
  <c r="M804" i="17"/>
  <c r="M803" i="17"/>
  <c r="M802" i="17"/>
  <c r="M801" i="17"/>
  <c r="M800" i="17"/>
  <c r="M799" i="17"/>
  <c r="M798" i="17"/>
  <c r="M797" i="17"/>
  <c r="M796" i="17"/>
  <c r="M795" i="17"/>
  <c r="M794" i="17"/>
  <c r="M793" i="17"/>
  <c r="M792" i="17"/>
  <c r="M791" i="17"/>
  <c r="M790" i="17"/>
  <c r="M789" i="17"/>
  <c r="M788" i="17"/>
  <c r="M787" i="17"/>
  <c r="M786" i="17"/>
  <c r="M785" i="17"/>
  <c r="M784" i="17"/>
  <c r="M783" i="17"/>
  <c r="M782" i="17"/>
  <c r="M781" i="17"/>
  <c r="M780" i="17"/>
  <c r="M779" i="17"/>
  <c r="M778" i="17"/>
  <c r="M777" i="17"/>
  <c r="M776" i="17"/>
  <c r="M775" i="17"/>
  <c r="M774" i="17"/>
  <c r="M773" i="17"/>
  <c r="M772" i="17"/>
  <c r="M771" i="17"/>
  <c r="M770" i="17"/>
  <c r="M769" i="17"/>
  <c r="M768" i="17"/>
  <c r="M767" i="17"/>
  <c r="M766" i="17"/>
  <c r="M765" i="17"/>
  <c r="M764" i="17"/>
  <c r="M763" i="17"/>
  <c r="M762" i="17"/>
  <c r="M761" i="17"/>
  <c r="M760" i="17"/>
  <c r="M759" i="17"/>
  <c r="M758" i="17"/>
  <c r="M757" i="17"/>
  <c r="M756" i="17"/>
  <c r="M755" i="17"/>
  <c r="M754" i="17"/>
  <c r="M753" i="17"/>
  <c r="M752" i="17"/>
  <c r="M751" i="17"/>
  <c r="M750" i="17"/>
  <c r="M749" i="17"/>
  <c r="M748" i="17"/>
  <c r="M747" i="17"/>
  <c r="M746" i="17"/>
  <c r="M745" i="17"/>
  <c r="M744" i="17"/>
  <c r="M743" i="17"/>
  <c r="M742" i="17"/>
  <c r="M741" i="17"/>
  <c r="M740" i="17"/>
  <c r="M739" i="17"/>
  <c r="M738" i="17"/>
  <c r="M737" i="17"/>
  <c r="M736" i="17"/>
  <c r="M735" i="17"/>
  <c r="M734" i="17"/>
  <c r="M733" i="17"/>
  <c r="M732" i="17"/>
  <c r="M731" i="17"/>
  <c r="M730" i="17"/>
  <c r="M729" i="17"/>
  <c r="M728" i="17"/>
  <c r="M727" i="17"/>
  <c r="M726" i="17"/>
  <c r="M725" i="17"/>
  <c r="M724" i="17"/>
  <c r="M723" i="17"/>
  <c r="M722" i="17"/>
  <c r="M721" i="17"/>
  <c r="M720" i="17"/>
  <c r="M719" i="17"/>
  <c r="M718" i="17"/>
  <c r="M717" i="17"/>
  <c r="M716" i="17"/>
  <c r="M715" i="17"/>
  <c r="M714" i="17"/>
  <c r="M713" i="17"/>
  <c r="M712" i="17"/>
  <c r="M711" i="17"/>
  <c r="M710" i="17"/>
  <c r="M709" i="17"/>
  <c r="M708" i="17"/>
  <c r="M707" i="17"/>
  <c r="M706" i="17"/>
  <c r="M705" i="17"/>
  <c r="M704" i="17"/>
  <c r="M703" i="17"/>
  <c r="M702" i="17"/>
  <c r="M701" i="17"/>
  <c r="M700" i="17"/>
  <c r="M699" i="17"/>
  <c r="M698" i="17"/>
  <c r="M697" i="17"/>
  <c r="M696" i="17"/>
  <c r="M695" i="17"/>
  <c r="M694" i="17"/>
  <c r="M693" i="17"/>
  <c r="M692" i="17"/>
  <c r="M691" i="17"/>
  <c r="M690" i="17"/>
  <c r="M689" i="17"/>
  <c r="M688" i="17"/>
  <c r="M687" i="17"/>
  <c r="M686" i="17"/>
  <c r="M685" i="17"/>
  <c r="M684" i="17"/>
  <c r="M683" i="17"/>
  <c r="M682" i="17"/>
  <c r="M681" i="17"/>
  <c r="M680" i="17"/>
  <c r="M679" i="17"/>
  <c r="M678" i="17"/>
  <c r="M677" i="17"/>
  <c r="M676" i="17"/>
  <c r="M675" i="17"/>
  <c r="M674" i="17"/>
  <c r="M673" i="17"/>
  <c r="M672" i="17"/>
  <c r="M671" i="17"/>
  <c r="M670" i="17"/>
  <c r="M669" i="17"/>
  <c r="M668" i="17"/>
  <c r="M667" i="17"/>
  <c r="M666" i="17"/>
  <c r="M665" i="17"/>
  <c r="M664" i="17"/>
  <c r="M663" i="17"/>
  <c r="M662" i="17"/>
  <c r="M661" i="17"/>
  <c r="M660" i="17"/>
  <c r="M659" i="17"/>
  <c r="M658" i="17"/>
  <c r="M657" i="17"/>
  <c r="M656" i="17"/>
  <c r="M655" i="17"/>
  <c r="M654" i="17"/>
  <c r="M653" i="17"/>
  <c r="M652" i="17"/>
  <c r="M651" i="17"/>
  <c r="M650" i="17"/>
  <c r="M649" i="17"/>
  <c r="M648" i="17"/>
  <c r="M647" i="17"/>
  <c r="M646" i="17"/>
  <c r="M645" i="17"/>
  <c r="M644" i="17"/>
  <c r="M643" i="17"/>
  <c r="M642" i="17"/>
  <c r="M641" i="17"/>
  <c r="M640" i="17"/>
  <c r="M639" i="17"/>
  <c r="M638" i="17"/>
  <c r="M637" i="17"/>
  <c r="M636" i="17"/>
  <c r="M635" i="17"/>
  <c r="M634" i="17"/>
  <c r="M633" i="17"/>
  <c r="M632" i="17"/>
  <c r="M631" i="17"/>
  <c r="M630" i="17"/>
  <c r="M629" i="17"/>
  <c r="M628" i="17"/>
  <c r="M627" i="17"/>
  <c r="M626" i="17"/>
  <c r="M625" i="17"/>
  <c r="M624" i="17"/>
  <c r="M623" i="17"/>
  <c r="M622" i="17"/>
  <c r="M621" i="17"/>
  <c r="M620" i="17"/>
  <c r="M619" i="17"/>
  <c r="M618" i="17"/>
  <c r="M617" i="17"/>
  <c r="M616" i="17"/>
  <c r="M615" i="17"/>
  <c r="M614" i="17"/>
  <c r="M613" i="17"/>
  <c r="M612" i="17"/>
  <c r="M611" i="17"/>
  <c r="M610" i="17"/>
  <c r="M609" i="17"/>
  <c r="M608" i="17"/>
  <c r="M607" i="17"/>
  <c r="M606" i="17"/>
  <c r="M605" i="17"/>
  <c r="M604" i="17"/>
  <c r="M603" i="17"/>
  <c r="M602" i="17"/>
  <c r="M601" i="17"/>
  <c r="M600" i="17"/>
  <c r="M599" i="17"/>
  <c r="M598" i="17"/>
  <c r="M597" i="17"/>
  <c r="M596" i="17"/>
  <c r="M595" i="17"/>
  <c r="M594" i="17"/>
  <c r="M593" i="17"/>
  <c r="M592" i="17"/>
  <c r="M591" i="17"/>
  <c r="M590" i="17"/>
  <c r="M589" i="17"/>
  <c r="M588" i="17"/>
  <c r="M587" i="17"/>
  <c r="M586" i="17"/>
  <c r="M585" i="17"/>
  <c r="M584" i="17"/>
  <c r="M583" i="17"/>
  <c r="M582" i="17"/>
  <c r="M581" i="17"/>
  <c r="M580" i="17"/>
  <c r="M579" i="17"/>
  <c r="M578" i="17"/>
  <c r="M577" i="17"/>
  <c r="M576" i="17"/>
  <c r="M575" i="17"/>
  <c r="M574" i="17"/>
  <c r="M573" i="17"/>
  <c r="M572" i="17"/>
  <c r="M571" i="17"/>
  <c r="M570" i="17"/>
  <c r="M569" i="17"/>
  <c r="M568" i="17"/>
  <c r="M567" i="17"/>
  <c r="M566" i="17"/>
  <c r="M565" i="17"/>
  <c r="M564" i="17"/>
  <c r="M563" i="17"/>
  <c r="M562" i="17"/>
  <c r="M561" i="17"/>
  <c r="M560" i="17"/>
  <c r="M559" i="17"/>
  <c r="M558" i="17"/>
  <c r="M557" i="17"/>
  <c r="M556" i="17"/>
  <c r="M555" i="17"/>
  <c r="M554" i="17"/>
  <c r="M553" i="17"/>
  <c r="M552" i="17"/>
  <c r="M551" i="17"/>
  <c r="M550" i="17"/>
  <c r="M549" i="17"/>
  <c r="M548" i="17"/>
  <c r="M547" i="17"/>
  <c r="M546" i="17"/>
  <c r="M545" i="17"/>
  <c r="M544" i="17"/>
  <c r="M543" i="17"/>
  <c r="M542" i="17"/>
  <c r="M541" i="17"/>
  <c r="M540" i="17"/>
  <c r="M539" i="17"/>
  <c r="M538" i="17"/>
  <c r="M537" i="17"/>
  <c r="M536" i="17"/>
  <c r="M535" i="17"/>
  <c r="M534" i="17"/>
  <c r="M533" i="17"/>
  <c r="M532" i="17"/>
  <c r="M531" i="17"/>
  <c r="M530" i="17"/>
  <c r="M529" i="17"/>
  <c r="M528" i="17"/>
  <c r="M527" i="17"/>
  <c r="M526" i="17"/>
  <c r="M525" i="17"/>
  <c r="M524" i="17"/>
  <c r="M523" i="17"/>
  <c r="M522" i="17"/>
  <c r="M521" i="17"/>
  <c r="M520" i="17"/>
  <c r="M519" i="17"/>
  <c r="M518" i="17"/>
  <c r="M517" i="17"/>
  <c r="M516" i="17"/>
  <c r="M515" i="17"/>
  <c r="M514" i="17"/>
  <c r="M513" i="17"/>
  <c r="M512" i="17"/>
  <c r="M511" i="17"/>
  <c r="M510" i="17"/>
  <c r="M509" i="17"/>
  <c r="M508" i="17"/>
  <c r="M507" i="17"/>
  <c r="M506" i="17"/>
  <c r="M505" i="17"/>
  <c r="M504" i="17"/>
  <c r="M503" i="17"/>
  <c r="M502" i="17"/>
  <c r="M501" i="17"/>
  <c r="M500" i="17"/>
  <c r="M499" i="17"/>
  <c r="M498" i="17"/>
  <c r="M497" i="17"/>
  <c r="M496" i="17"/>
  <c r="M495" i="17"/>
  <c r="M494" i="17"/>
  <c r="M493" i="17"/>
  <c r="M492" i="17"/>
  <c r="M491" i="17"/>
  <c r="M490" i="17"/>
  <c r="M489" i="17"/>
  <c r="M488" i="17"/>
  <c r="M487" i="17"/>
  <c r="M486" i="17"/>
  <c r="M485" i="17"/>
  <c r="M484" i="17"/>
  <c r="M483" i="17"/>
  <c r="M482" i="17"/>
  <c r="M481" i="17"/>
  <c r="M480" i="17"/>
  <c r="M479" i="17"/>
  <c r="M478" i="17"/>
  <c r="M477" i="17"/>
  <c r="M476" i="17"/>
  <c r="M475" i="17"/>
  <c r="M474" i="17"/>
  <c r="M473" i="17"/>
  <c r="M472" i="17"/>
  <c r="M471" i="17"/>
  <c r="M470" i="17"/>
  <c r="M469" i="17"/>
  <c r="M468" i="17"/>
  <c r="M467" i="17"/>
  <c r="M466" i="17"/>
  <c r="M465" i="17"/>
  <c r="M464" i="17"/>
  <c r="M463" i="17"/>
  <c r="M462" i="17"/>
  <c r="M461" i="17"/>
  <c r="M460" i="17"/>
  <c r="M459" i="17"/>
  <c r="M458" i="17"/>
  <c r="M457" i="17"/>
  <c r="M456" i="17"/>
  <c r="M455" i="17"/>
  <c r="M454" i="17"/>
  <c r="M453" i="17"/>
  <c r="M452" i="17"/>
  <c r="M451" i="17"/>
  <c r="M450" i="17"/>
  <c r="M449" i="17"/>
  <c r="M448" i="17"/>
  <c r="M447" i="17"/>
  <c r="M446" i="17"/>
  <c r="M445" i="17"/>
  <c r="M444" i="17"/>
  <c r="M443" i="17"/>
  <c r="M442" i="17"/>
  <c r="M441" i="17"/>
  <c r="M440" i="17"/>
  <c r="M439" i="17"/>
  <c r="M438" i="17"/>
  <c r="M437" i="17"/>
  <c r="M436" i="17"/>
  <c r="M435" i="17"/>
  <c r="M434" i="17"/>
  <c r="M433" i="17"/>
  <c r="M432" i="17"/>
  <c r="M431" i="17"/>
  <c r="M430" i="17"/>
  <c r="M429" i="17"/>
  <c r="M428" i="17"/>
  <c r="M427" i="17"/>
  <c r="M426" i="17"/>
  <c r="M425" i="17"/>
  <c r="M424" i="17"/>
  <c r="M423" i="17"/>
  <c r="M422" i="17"/>
  <c r="M421" i="17"/>
  <c r="M420" i="17"/>
  <c r="M419" i="17"/>
  <c r="M418" i="17"/>
  <c r="M417" i="17"/>
  <c r="M416" i="17"/>
  <c r="M415" i="17"/>
  <c r="M414" i="17"/>
  <c r="M413" i="17"/>
  <c r="M412" i="17"/>
  <c r="M411" i="17"/>
  <c r="M410" i="17"/>
  <c r="M409" i="17"/>
  <c r="M408" i="17"/>
  <c r="M407" i="17"/>
  <c r="M406" i="17"/>
  <c r="M405" i="17"/>
  <c r="M404" i="17"/>
  <c r="M403" i="17"/>
  <c r="M402" i="17"/>
  <c r="M401" i="17"/>
  <c r="M400" i="17"/>
  <c r="M399" i="17"/>
  <c r="M398" i="17"/>
  <c r="M397" i="17"/>
  <c r="M396" i="17"/>
  <c r="M395" i="17"/>
  <c r="M394" i="17"/>
  <c r="M393" i="17"/>
  <c r="M392" i="17"/>
  <c r="M391" i="17"/>
  <c r="M390" i="17"/>
  <c r="M389" i="17"/>
  <c r="M388" i="17"/>
  <c r="M387" i="17"/>
  <c r="M386" i="17"/>
  <c r="M385" i="17"/>
  <c r="M384" i="17"/>
  <c r="M383" i="17"/>
  <c r="M382" i="17"/>
  <c r="M381" i="17"/>
  <c r="M380" i="17"/>
  <c r="M379" i="17"/>
  <c r="M378" i="17"/>
  <c r="M377" i="17"/>
  <c r="M376" i="17"/>
  <c r="M375" i="17"/>
  <c r="M374" i="17"/>
  <c r="M373" i="17"/>
  <c r="M372" i="17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M359" i="17"/>
  <c r="M358" i="17"/>
  <c r="M357" i="17"/>
  <c r="M356" i="17"/>
  <c r="M355" i="17"/>
  <c r="M354" i="17"/>
  <c r="M353" i="17"/>
  <c r="M352" i="17"/>
  <c r="M351" i="17"/>
  <c r="M350" i="17"/>
  <c r="M349" i="17"/>
  <c r="M348" i="17"/>
  <c r="M347" i="17"/>
  <c r="M346" i="17"/>
  <c r="M345" i="17"/>
  <c r="M344" i="17"/>
  <c r="M343" i="17"/>
  <c r="M342" i="17"/>
  <c r="M341" i="17"/>
  <c r="M340" i="17"/>
  <c r="M339" i="17"/>
  <c r="M338" i="17"/>
  <c r="M337" i="17"/>
  <c r="M336" i="17"/>
  <c r="M335" i="17"/>
  <c r="M334" i="17"/>
  <c r="M333" i="17"/>
  <c r="M332" i="17"/>
  <c r="M331" i="17"/>
  <c r="M330" i="17"/>
  <c r="M329" i="17"/>
  <c r="M328" i="17"/>
  <c r="M327" i="17"/>
  <c r="M326" i="17"/>
  <c r="M325" i="17"/>
  <c r="M324" i="17"/>
  <c r="M323" i="17"/>
  <c r="M322" i="17"/>
  <c r="M321" i="17"/>
  <c r="M320" i="17"/>
  <c r="M319" i="17"/>
  <c r="M318" i="17"/>
  <c r="M317" i="17"/>
  <c r="M316" i="17"/>
  <c r="M315" i="17"/>
  <c r="M314" i="17"/>
  <c r="M313" i="17"/>
  <c r="M312" i="17"/>
  <c r="M311" i="17"/>
  <c r="M310" i="17"/>
  <c r="M309" i="17"/>
  <c r="M308" i="17"/>
  <c r="M307" i="17"/>
  <c r="M306" i="17"/>
  <c r="M305" i="17"/>
  <c r="M304" i="17"/>
  <c r="M303" i="17"/>
  <c r="M302" i="17"/>
  <c r="M301" i="17"/>
  <c r="M300" i="17"/>
  <c r="M299" i="17"/>
  <c r="M298" i="17"/>
  <c r="M297" i="17"/>
  <c r="M296" i="17"/>
  <c r="M295" i="17"/>
  <c r="M294" i="17"/>
  <c r="M293" i="17"/>
  <c r="M292" i="17"/>
  <c r="M291" i="17"/>
  <c r="M290" i="17"/>
  <c r="M289" i="17"/>
  <c r="M288" i="17"/>
  <c r="M287" i="17"/>
  <c r="M286" i="17"/>
  <c r="M285" i="17"/>
  <c r="M284" i="17"/>
  <c r="M283" i="17"/>
  <c r="M282" i="17"/>
  <c r="M281" i="17"/>
  <c r="M280" i="17"/>
  <c r="M279" i="17"/>
  <c r="M278" i="17"/>
  <c r="M277" i="17"/>
  <c r="M276" i="17"/>
  <c r="M275" i="17"/>
  <c r="M274" i="17"/>
  <c r="M273" i="17"/>
  <c r="M272" i="17"/>
  <c r="M271" i="17"/>
  <c r="M270" i="17"/>
  <c r="M269" i="17"/>
  <c r="M268" i="17"/>
  <c r="M267" i="17"/>
  <c r="M266" i="17"/>
  <c r="M265" i="17"/>
  <c r="M264" i="17"/>
  <c r="M263" i="17"/>
  <c r="M262" i="17"/>
  <c r="M261" i="17"/>
  <c r="M260" i="17"/>
  <c r="M259" i="17"/>
  <c r="M258" i="17"/>
  <c r="M257" i="17"/>
  <c r="M256" i="17"/>
  <c r="M255" i="17"/>
  <c r="M254" i="17"/>
  <c r="M253" i="17"/>
  <c r="M252" i="17"/>
  <c r="M251" i="17"/>
  <c r="M250" i="17"/>
  <c r="M249" i="17"/>
  <c r="M248" i="17"/>
  <c r="M247" i="17"/>
  <c r="M246" i="17"/>
  <c r="M245" i="17"/>
  <c r="M244" i="17"/>
  <c r="M243" i="17"/>
  <c r="M242" i="17"/>
  <c r="M241" i="17"/>
  <c r="M240" i="17"/>
  <c r="M239" i="17"/>
  <c r="M238" i="17"/>
  <c r="M237" i="17"/>
  <c r="M236" i="17"/>
  <c r="M235" i="17"/>
  <c r="M234" i="17"/>
  <c r="M233" i="17"/>
  <c r="M232" i="17"/>
  <c r="M231" i="17"/>
  <c r="M230" i="17"/>
  <c r="M229" i="17"/>
  <c r="M228" i="17"/>
  <c r="M227" i="17"/>
  <c r="M226" i="17"/>
  <c r="M225" i="17"/>
  <c r="M224" i="17"/>
  <c r="M223" i="17"/>
  <c r="M222" i="17"/>
  <c r="M221" i="17"/>
  <c r="M220" i="17"/>
  <c r="M219" i="17"/>
  <c r="M218" i="17"/>
  <c r="M217" i="17"/>
  <c r="M216" i="17"/>
  <c r="M215" i="17"/>
  <c r="M214" i="17"/>
  <c r="M213" i="17"/>
  <c r="M212" i="17"/>
  <c r="M211" i="17"/>
  <c r="M210" i="17"/>
  <c r="M209" i="17"/>
  <c r="M208" i="17"/>
  <c r="M207" i="17"/>
  <c r="M206" i="17"/>
  <c r="M205" i="17"/>
  <c r="M204" i="17"/>
  <c r="M203" i="17"/>
  <c r="M202" i="17"/>
  <c r="M201" i="17"/>
  <c r="M200" i="17"/>
  <c r="M199" i="17"/>
  <c r="M198" i="17"/>
  <c r="M197" i="17"/>
  <c r="M196" i="17"/>
  <c r="M195" i="17"/>
  <c r="M194" i="17"/>
  <c r="M193" i="17"/>
  <c r="M192" i="17"/>
  <c r="M191" i="17"/>
  <c r="M190" i="17"/>
  <c r="M189" i="17"/>
  <c r="M188" i="17"/>
  <c r="M187" i="17"/>
  <c r="M186" i="17"/>
  <c r="M185" i="17"/>
  <c r="M184" i="17"/>
  <c r="M183" i="17"/>
  <c r="M182" i="17"/>
  <c r="M181" i="17"/>
  <c r="M180" i="17"/>
  <c r="M179" i="17"/>
  <c r="M178" i="17"/>
  <c r="M177" i="17"/>
  <c r="M176" i="17"/>
  <c r="M175" i="17"/>
  <c r="M174" i="17"/>
  <c r="M173" i="17"/>
  <c r="M172" i="17"/>
  <c r="M171" i="17"/>
  <c r="M170" i="17"/>
  <c r="M169" i="17"/>
  <c r="M168" i="17"/>
  <c r="M167" i="17"/>
  <c r="M166" i="17"/>
  <c r="M165" i="17"/>
  <c r="M164" i="17"/>
  <c r="M163" i="17"/>
  <c r="M162" i="17"/>
  <c r="M161" i="17"/>
  <c r="M160" i="17"/>
  <c r="M159" i="17"/>
  <c r="M158" i="17"/>
  <c r="M157" i="17"/>
  <c r="M156" i="17"/>
  <c r="M155" i="17"/>
  <c r="M154" i="17"/>
  <c r="M153" i="17"/>
  <c r="M152" i="17"/>
  <c r="M151" i="17"/>
  <c r="M150" i="17"/>
  <c r="M149" i="17"/>
  <c r="M148" i="17"/>
  <c r="M147" i="17"/>
  <c r="M146" i="17"/>
  <c r="M145" i="17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11" i="17"/>
  <c r="M110" i="17"/>
  <c r="M109" i="17"/>
  <c r="M108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87" i="17"/>
  <c r="M86" i="17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</calcChain>
</file>

<file path=xl/sharedStrings.xml><?xml version="1.0" encoding="utf-8"?>
<sst xmlns="http://schemas.openxmlformats.org/spreadsheetml/2006/main" count="9053" uniqueCount="5275">
  <si>
    <t>Sum of Sales</t>
  </si>
  <si>
    <t>Egg Color</t>
  </si>
  <si>
    <t>Years (Order Date)</t>
  </si>
  <si>
    <t>Months (Order Date)</t>
  </si>
  <si>
    <t>Brown</t>
  </si>
  <si>
    <t>Light Brown</t>
  </si>
  <si>
    <t>True Blue</t>
  </si>
  <si>
    <t>White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</si>
  <si>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</si>
  <si>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</si>
  <si>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</si>
  <si>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</si>
  <si>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</si>
  <si>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</si>
  <si>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</si>
  <si>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</si>
  <si>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</si>
  <si>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</si>
  <si>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</si>
  <si>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</si>
  <si>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</si>
  <si>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</si>
  <si>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</si>
  <si>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</si>
  <si>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</si>
  <si>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Customer Name</t>
  </si>
  <si>
    <t>Alonso Best</t>
  </si>
  <si>
    <t>Aubree Daugherty</t>
  </si>
  <si>
    <t>Benson McKenzie</t>
  </si>
  <si>
    <t>Celeste Ferguson</t>
  </si>
  <si>
    <t>Gianni Price</t>
  </si>
  <si>
    <t>Giovanna Avery</t>
  </si>
  <si>
    <t>Jakari Moran</t>
  </si>
  <si>
    <t>Kaia Webb</t>
  </si>
  <si>
    <t>Noa Sampson</t>
  </si>
  <si>
    <t>Zayne Pace</t>
  </si>
  <si>
    <t>Order ID</t>
  </si>
  <si>
    <t>Order Date</t>
  </si>
  <si>
    <t>Order Year</t>
  </si>
  <si>
    <t>Order Month</t>
  </si>
  <si>
    <t>Customer ID</t>
  </si>
  <si>
    <t>Product ID</t>
  </si>
  <si>
    <t>Quantity</t>
  </si>
  <si>
    <t>Egg Size</t>
  </si>
  <si>
    <t>Amount</t>
  </si>
  <si>
    <t>Unit Price</t>
  </si>
  <si>
    <t>Sales</t>
  </si>
  <si>
    <t>QEV-37451-860</t>
  </si>
  <si>
    <t>17670-51384-MA</t>
  </si>
  <si>
    <t>RMI</t>
  </si>
  <si>
    <t>EMOS</t>
  </si>
  <si>
    <t>FAA-43335-268</t>
  </si>
  <si>
    <t>21125-22134-PX</t>
  </si>
  <si>
    <t>ALI</t>
  </si>
  <si>
    <t>KAC-83089-793</t>
  </si>
  <si>
    <t>23806-46781-OU</t>
  </si>
  <si>
    <t>LDI</t>
  </si>
  <si>
    <t>EDOS</t>
  </si>
  <si>
    <t>CVP-18956-553</t>
  </si>
  <si>
    <t>86561-91660-RB</t>
  </si>
  <si>
    <t>RMOS</t>
  </si>
  <si>
    <t>IPP-31994-879</t>
  </si>
  <si>
    <t>65223-29612-CB</t>
  </si>
  <si>
    <t>SNZ-65340-705</t>
  </si>
  <si>
    <t>21134-81676-FR</t>
  </si>
  <si>
    <t>ADI</t>
  </si>
  <si>
    <t>EZT-46571-659</t>
  </si>
  <si>
    <t>03396-68805-ZC</t>
  </si>
  <si>
    <t>ELZS</t>
  </si>
  <si>
    <t>NWQ-70061-912</t>
  </si>
  <si>
    <t>61021-27840-ZN</t>
  </si>
  <si>
    <t>BKK-47233-845</t>
  </si>
  <si>
    <t>76239-90137-UQ</t>
  </si>
  <si>
    <t>RDZS</t>
  </si>
  <si>
    <t>VQR-01002-970</t>
  </si>
  <si>
    <t>49315-21985-BB</t>
  </si>
  <si>
    <t>LDOZ</t>
  </si>
  <si>
    <t>SZW-48378-399</t>
  </si>
  <si>
    <t>34136-36674-OM</t>
  </si>
  <si>
    <t>RMZS</t>
  </si>
  <si>
    <t>ITA-87418-783</t>
  </si>
  <si>
    <t>39396-12890-PE</t>
  </si>
  <si>
    <t>AMOZ</t>
  </si>
  <si>
    <t>GNZ-46006-527</t>
  </si>
  <si>
    <t>95875-73336-RG</t>
  </si>
  <si>
    <t>FYQ-78248-319</t>
  </si>
  <si>
    <t>25473-43727-BY</t>
  </si>
  <si>
    <t>VAU-44387-624</t>
  </si>
  <si>
    <t>99643-51048-IQ</t>
  </si>
  <si>
    <t>EDOZ</t>
  </si>
  <si>
    <t>RDW-33155-159</t>
  </si>
  <si>
    <t>62173-15287-CU</t>
  </si>
  <si>
    <t>ADOZ</t>
  </si>
  <si>
    <t>TDZ-59011-211</t>
  </si>
  <si>
    <t>57611-05522-ST</t>
  </si>
  <si>
    <t>IDU-25793-399</t>
  </si>
  <si>
    <t>76664-37050-DT</t>
  </si>
  <si>
    <t>AMI</t>
  </si>
  <si>
    <t>NUO-20013-488</t>
  </si>
  <si>
    <t>03090-88267-BQ</t>
  </si>
  <si>
    <t>EMOZ</t>
  </si>
  <si>
    <t>UQU-65630-479</t>
  </si>
  <si>
    <t>37651-47492-NC</t>
  </si>
  <si>
    <t>AMOS</t>
  </si>
  <si>
    <t>FEO-11834-332</t>
  </si>
  <si>
    <t>95399-57205-HI</t>
  </si>
  <si>
    <t>LMOZ</t>
  </si>
  <si>
    <t>TKY-71558-096</t>
  </si>
  <si>
    <t>24010-66714-HW</t>
  </si>
  <si>
    <t>ADOS</t>
  </si>
  <si>
    <t>OXY-65322-253</t>
  </si>
  <si>
    <t>07591-92789-UA</t>
  </si>
  <si>
    <t>LMOS</t>
  </si>
  <si>
    <t>EVP-43500-491</t>
  </si>
  <si>
    <t>49231-44455-IC</t>
  </si>
  <si>
    <t>LLOZ</t>
  </si>
  <si>
    <t>WAG-26945-689</t>
  </si>
  <si>
    <t>50124-88608-EO</t>
  </si>
  <si>
    <t>CHE-78995-767</t>
  </si>
  <si>
    <t>00888-74814-UZ</t>
  </si>
  <si>
    <t>RYZ-14633-602</t>
  </si>
  <si>
    <t>14158-30713-OB</t>
  </si>
  <si>
    <t>LLOS</t>
  </si>
  <si>
    <t>WOQ-36015-429</t>
  </si>
  <si>
    <t>51427-89175-QJ</t>
  </si>
  <si>
    <t>LMI</t>
  </si>
  <si>
    <t>SCT-60553-454</t>
  </si>
  <si>
    <t>39123-12846-YJ</t>
  </si>
  <si>
    <t>GFK-52063-244</t>
  </si>
  <si>
    <t>44981-99666-XB</t>
  </si>
  <si>
    <t>RDOZ</t>
  </si>
  <si>
    <t>AMM-79521-378</t>
  </si>
  <si>
    <t>24825-51803-CQ</t>
  </si>
  <si>
    <t>LLZS</t>
  </si>
  <si>
    <t>QUQ-90580-772</t>
  </si>
  <si>
    <t>77634-13918-GJ</t>
  </si>
  <si>
    <t>LGD-24408-274</t>
  </si>
  <si>
    <t>13694-25001-LX</t>
  </si>
  <si>
    <t>LDZS</t>
  </si>
  <si>
    <t>HCT-95608-959</t>
  </si>
  <si>
    <t>08523-01791-TI</t>
  </si>
  <si>
    <t>EMZS</t>
  </si>
  <si>
    <t>OFX-99147-470</t>
  </si>
  <si>
    <t>49860-68865-AB</t>
  </si>
  <si>
    <t>ALOZ</t>
  </si>
  <si>
    <t>LUO-37559-016</t>
  </si>
  <si>
    <t>21240-83132-SP</t>
  </si>
  <si>
    <t>ADZS</t>
  </si>
  <si>
    <t>XWC-20610-167</t>
  </si>
  <si>
    <t>08350-81623-TF</t>
  </si>
  <si>
    <t>GPU-79113-136</t>
  </si>
  <si>
    <t>73284-01385-SJ</t>
  </si>
  <si>
    <t>LDOS</t>
  </si>
  <si>
    <t>ULR-52653-960</t>
  </si>
  <si>
    <t>04152-34436-IE</t>
  </si>
  <si>
    <t>HPI-42308-142</t>
  </si>
  <si>
    <t>06631-86965-XP</t>
  </si>
  <si>
    <t>LLI</t>
  </si>
  <si>
    <t>XHI-30227-581</t>
  </si>
  <si>
    <t>54619-08558-ZU</t>
  </si>
  <si>
    <t>DJH-05202-380</t>
  </si>
  <si>
    <t>85589-17020-CX</t>
  </si>
  <si>
    <t>ELI</t>
  </si>
  <si>
    <t>VMW-26889-781</t>
  </si>
  <si>
    <t>36078-91009-WU</t>
  </si>
  <si>
    <t>DBU-81099-586</t>
  </si>
  <si>
    <t>15770-27099-GX</t>
  </si>
  <si>
    <t>PQA-54820-810</t>
  </si>
  <si>
    <t>91460-04823-BX</t>
  </si>
  <si>
    <t>XKB-41924-202</t>
  </si>
  <si>
    <t>45089-52817-WN</t>
  </si>
  <si>
    <t>DWZ-69106-473</t>
  </si>
  <si>
    <t>76447-50326-IC</t>
  </si>
  <si>
    <t>YHV-68700-050</t>
  </si>
  <si>
    <t>26333-67911-OL</t>
  </si>
  <si>
    <t>KRB-88066-642</t>
  </si>
  <si>
    <t>22107-86640-SB</t>
  </si>
  <si>
    <t>RLOS</t>
  </si>
  <si>
    <t>LQU-08404-173</t>
  </si>
  <si>
    <t>09960-34242-LZ</t>
  </si>
  <si>
    <t>CWK-60159-881</t>
  </si>
  <si>
    <t>04671-85591-RT</t>
  </si>
  <si>
    <t>RMOZ</t>
  </si>
  <si>
    <t>EEG-74197-843</t>
  </si>
  <si>
    <t>25729-68859-UA</t>
  </si>
  <si>
    <t>UCZ-59708-525</t>
  </si>
  <si>
    <t>05501-86351-NX</t>
  </si>
  <si>
    <t>AMZS</t>
  </si>
  <si>
    <t>HUB-47311-849</t>
  </si>
  <si>
    <t>04521-04300-OK</t>
  </si>
  <si>
    <t>WYM-17686-694</t>
  </si>
  <si>
    <t>58689-55264-VK</t>
  </si>
  <si>
    <t>ELOS</t>
  </si>
  <si>
    <t>ZYQ-15797-695</t>
  </si>
  <si>
    <t>79436-73011-MM</t>
  </si>
  <si>
    <t>EEJ-16185-108</t>
  </si>
  <si>
    <t>65552-60476-KY</t>
  </si>
  <si>
    <t>RWR-77888-800</t>
  </si>
  <si>
    <t>69904-02729-YS</t>
  </si>
  <si>
    <t>RLI</t>
  </si>
  <si>
    <t>LHN-75209-742</t>
  </si>
  <si>
    <t>01433-04270-AX</t>
  </si>
  <si>
    <t>TIR-71396-998</t>
  </si>
  <si>
    <t>14204-14186-LA</t>
  </si>
  <si>
    <t>RXF-37618-213</t>
  </si>
  <si>
    <t>32948-34398-HC</t>
  </si>
  <si>
    <t>ANM-16388-634</t>
  </si>
  <si>
    <t>77343-52608-FF</t>
  </si>
  <si>
    <t>WYL-29300-070</t>
  </si>
  <si>
    <t>42770-36274-QA</t>
  </si>
  <si>
    <t>ALZS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</si>
  <si>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</si>
  <si>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</si>
  <si>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</si>
  <si>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</si>
  <si>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</si>
  <si>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</si>
  <si>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</si>
  <si>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</si>
  <si>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LEF-83057-763</t>
  </si>
  <si>
    <t>15395-90855-VB</t>
  </si>
  <si>
    <t>RPW-36123-215</t>
  </si>
  <si>
    <t>80640-45811-LB</t>
  </si>
  <si>
    <t>WLL-59044-117</t>
  </si>
  <si>
    <t>28476-04082-GR</t>
  </si>
  <si>
    <t>AWT-22827-563</t>
  </si>
  <si>
    <t>12018-75670-EU</t>
  </si>
  <si>
    <t>QLM-07145-668</t>
  </si>
  <si>
    <t>86437-17399-FK</t>
  </si>
  <si>
    <t>HVQ-64398-930</t>
  </si>
  <si>
    <t>62979-53167-ML</t>
  </si>
  <si>
    <t>WRT-40778-247</t>
  </si>
  <si>
    <t>54810-81899-HL</t>
  </si>
  <si>
    <t>SUB-13006-125</t>
  </si>
  <si>
    <t>26103-41504-IB</t>
  </si>
  <si>
    <t>CQM-49696-263</t>
  </si>
  <si>
    <t>76534-45229-SG</t>
  </si>
  <si>
    <t>KXN-85094-246</t>
  </si>
  <si>
    <t>81744-27332-RR</t>
  </si>
  <si>
    <t>XOQ-12405-419</t>
  </si>
  <si>
    <t>91513-75657-PH</t>
  </si>
  <si>
    <t>EDI</t>
  </si>
  <si>
    <t>HYF-10254-369</t>
  </si>
  <si>
    <t>30373-66619-CB</t>
  </si>
  <si>
    <t>XXJ-47000-307</t>
  </si>
  <si>
    <t>31582-23562-FM</t>
  </si>
  <si>
    <t>ZDK-82166-357</t>
  </si>
  <si>
    <t>81431-12577-VD</t>
  </si>
  <si>
    <t>ELOZ</t>
  </si>
  <si>
    <t>IHN-19982-362</t>
  </si>
  <si>
    <t>68894-91205-MP</t>
  </si>
  <si>
    <t>RDOS</t>
  </si>
  <si>
    <t>VMT-10030-889</t>
  </si>
  <si>
    <t>87602-55754-VN</t>
  </si>
  <si>
    <t>NHL-11063-100</t>
  </si>
  <si>
    <t>39181-35745-WH</t>
  </si>
  <si>
    <t>ROV-87448-086</t>
  </si>
  <si>
    <t>30381-64762-NG</t>
  </si>
  <si>
    <t>RLOZ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</si>
  <si>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</si>
  <si>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</si>
  <si>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</si>
  <si>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</si>
  <si>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</si>
  <si>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</si>
  <si>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</si>
  <si>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</si>
  <si>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</si>
  <si>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</si>
  <si>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</si>
  <si>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</si>
  <si>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</si>
  <si>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</si>
  <si>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EMI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</si>
  <si>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</si>
  <si>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</si>
  <si>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</si>
  <si>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</si>
  <si>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</si>
  <si>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</si>
  <si>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</si>
  <si>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</si>
  <si>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</si>
  <si>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</si>
  <si>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</si>
  <si>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</si>
  <si>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</si>
  <si>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</si>
  <si>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</si>
  <si>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</si>
  <si>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</si>
  <si>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</si>
  <si>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</si>
  <si>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</si>
  <si>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</si>
  <si>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</si>
  <si>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</si>
  <si>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</si>
  <si>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</si>
  <si>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</si>
  <si>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</si>
  <si>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</si>
  <si>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</si>
  <si>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</si>
  <si>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</si>
  <si>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</si>
  <si>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</si>
  <si>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</si>
  <si>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</si>
  <si>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</si>
  <si>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</si>
  <si>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</si>
  <si>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</si>
  <si>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</si>
  <si>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</si>
  <si>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</si>
  <si>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</si>
  <si>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</si>
  <si>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</si>
  <si>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</si>
  <si>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</si>
  <si>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</si>
  <si>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</si>
  <si>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</si>
  <si>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</si>
  <si>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</si>
  <si>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</si>
  <si>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</si>
  <si>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</si>
  <si>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</si>
  <si>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</si>
  <si>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</si>
  <si>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</si>
  <si>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</si>
  <si>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</si>
  <si>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</si>
  <si>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</si>
  <si>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</si>
  <si>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</si>
  <si>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</si>
  <si>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</si>
  <si>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</si>
  <si>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</si>
  <si>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</si>
  <si>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</si>
  <si>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</si>
  <si>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</si>
  <si>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</si>
  <si>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</si>
  <si>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</si>
  <si>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</si>
  <si>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</si>
  <si>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</si>
  <si>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</si>
  <si>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</si>
  <si>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</si>
  <si>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</si>
  <si>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</si>
  <si>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RDI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</si>
  <si>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</si>
  <si>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</si>
  <si>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</si>
  <si>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</si>
  <si>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</si>
  <si>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</si>
  <si>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</si>
  <si>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</si>
  <si>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</si>
  <si>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</si>
  <si>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</si>
  <si>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</si>
  <si>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</si>
  <si>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</si>
  <si>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</si>
  <si>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</si>
  <si>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</si>
  <si>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</si>
  <si>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</si>
  <si>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</si>
  <si>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</si>
  <si>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</si>
  <si>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RLZS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</si>
  <si>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</si>
  <si>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</si>
  <si>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</si>
  <si>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</si>
  <si>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</si>
  <si>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</si>
  <si>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</si>
  <si>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</si>
  <si>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</si>
  <si>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</si>
  <si>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</si>
  <si>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</si>
  <si>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</si>
  <si>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</si>
  <si>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</si>
  <si>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</si>
  <si>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</si>
  <si>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</si>
  <si>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</si>
  <si>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</si>
  <si>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</si>
  <si>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</si>
  <si>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</si>
  <si>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</si>
  <si>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</si>
  <si>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</si>
  <si>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LMZS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</si>
  <si>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</si>
  <si>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</si>
  <si>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</si>
  <si>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</si>
  <si>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</si>
  <si>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</si>
  <si>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</si>
  <si>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</si>
  <si>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</si>
  <si>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</si>
  <si>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</si>
  <si>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</si>
  <si>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</si>
  <si>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</si>
  <si>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</si>
  <si>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</si>
  <si>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</si>
  <si>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</si>
  <si>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</si>
  <si>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</si>
  <si>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</si>
  <si>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</si>
  <si>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</si>
  <si>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</si>
  <si>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</si>
  <si>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</si>
  <si>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</si>
  <si>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</si>
  <si>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</si>
  <si>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</si>
  <si>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</si>
  <si>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</si>
  <si>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</si>
  <si>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</si>
  <si>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</si>
  <si>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</si>
  <si>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</si>
  <si>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</si>
  <si>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</si>
  <si>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</si>
  <si>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</si>
  <si>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</si>
  <si>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</si>
  <si>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</si>
  <si>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</si>
  <si>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</si>
  <si>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</si>
  <si>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</si>
  <si>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</si>
  <si>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</si>
  <si>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</si>
  <si>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</si>
  <si>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</si>
  <si>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</si>
  <si>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</si>
  <si>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</si>
  <si>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</si>
  <si>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</si>
  <si>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</si>
  <si>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</si>
  <si>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</si>
  <si>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</si>
  <si>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</si>
  <si>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</si>
  <si>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</si>
  <si>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</si>
  <si>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</si>
  <si>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</si>
  <si>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</si>
  <si>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</si>
  <si>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</si>
  <si>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</si>
  <si>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</si>
  <si>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</si>
  <si>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</si>
  <si>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</si>
  <si>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</si>
  <si>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</si>
  <si>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</si>
  <si>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</si>
  <si>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</si>
  <si>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</si>
  <si>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</si>
  <si>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</si>
  <si>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</si>
  <si>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</si>
  <si>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</si>
  <si>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</si>
  <si>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</si>
  <si>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</si>
  <si>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</si>
  <si>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</si>
  <si>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</si>
  <si>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</si>
  <si>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</si>
  <si>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</si>
  <si>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</si>
  <si>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</si>
  <si>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</si>
  <si>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</si>
  <si>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</si>
  <si>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</si>
  <si>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</si>
  <si>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</si>
  <si>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</si>
  <si>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</si>
  <si>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</si>
  <si>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</si>
  <si>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</si>
  <si>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</si>
  <si>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</si>
  <si>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</si>
  <si>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</si>
  <si>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</si>
  <si>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</si>
  <si>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</si>
  <si>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</si>
  <si>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</si>
  <si>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</si>
  <si>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</si>
  <si>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</si>
  <si>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</si>
  <si>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EDZS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</si>
  <si>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</si>
  <si>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</si>
  <si>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</si>
  <si>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</si>
  <si>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</si>
  <si>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</si>
  <si>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</si>
  <si>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</si>
  <si>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</si>
  <si>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</si>
  <si>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</si>
  <si>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</si>
  <si>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</si>
  <si>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</si>
  <si>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</si>
  <si>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</si>
  <si>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</si>
  <si>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</si>
  <si>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</si>
  <si>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</si>
  <si>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</si>
  <si>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</si>
  <si>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</si>
  <si>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</si>
  <si>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</si>
  <si>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</si>
  <si>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</si>
  <si>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</si>
  <si>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</si>
  <si>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</si>
  <si>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</si>
  <si>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</si>
  <si>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</si>
  <si>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</si>
  <si>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</si>
  <si>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</si>
  <si>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</si>
  <si>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</si>
  <si>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</si>
  <si>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</si>
  <si>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</si>
  <si>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</si>
  <si>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</si>
  <si>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</si>
  <si>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</si>
  <si>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</si>
  <si>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</si>
  <si>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</si>
  <si>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</si>
  <si>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</si>
  <si>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</si>
  <si>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</si>
  <si>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</si>
  <si>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</si>
  <si>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</si>
  <si>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</si>
  <si>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</si>
  <si>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</si>
  <si>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</si>
  <si>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</si>
  <si>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</si>
  <si>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</si>
  <si>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</si>
  <si>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</si>
  <si>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</si>
  <si>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</si>
  <si>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</si>
  <si>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</si>
  <si>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</si>
  <si>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</si>
  <si>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</si>
  <si>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</si>
  <si>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</si>
  <si>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</si>
  <si>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</si>
  <si>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</si>
  <si>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</si>
  <si>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</si>
  <si>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</si>
  <si>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</si>
  <si>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</si>
  <si>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</si>
  <si>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</si>
  <si>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</si>
  <si>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</si>
  <si>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</si>
  <si>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</si>
  <si>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</si>
  <si>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</si>
  <si>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</si>
  <si>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</si>
  <si>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</si>
  <si>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</si>
  <si>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</si>
  <si>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</si>
  <si>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</si>
  <si>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</si>
  <si>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</si>
  <si>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</si>
  <si>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</si>
  <si>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</si>
  <si>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</si>
  <si>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</si>
  <si>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</si>
  <si>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</si>
  <si>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</si>
  <si>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</si>
  <si>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</si>
  <si>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</si>
  <si>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</si>
  <si>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</si>
  <si>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</si>
  <si>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</si>
  <si>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</si>
  <si>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</si>
  <si>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</si>
  <si>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</si>
  <si>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</si>
  <si>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</si>
  <si>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</si>
  <si>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</si>
  <si>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</si>
  <si>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</si>
  <si>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</si>
  <si>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</si>
  <si>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</si>
  <si>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</si>
  <si>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</si>
  <si>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</si>
  <si>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</si>
  <si>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</si>
  <si>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</si>
  <si>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</si>
  <si>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</si>
  <si>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</si>
  <si>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</si>
  <si>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</si>
  <si>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</si>
  <si>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</si>
  <si>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</si>
  <si>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</si>
  <si>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</si>
  <si>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</si>
  <si>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</si>
  <si>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</si>
  <si>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</si>
  <si>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</si>
  <si>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</si>
  <si>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</si>
  <si>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</si>
  <si>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</si>
  <si>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</si>
  <si>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</si>
  <si>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</si>
  <si>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</si>
  <si>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</si>
  <si>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</si>
  <si>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</si>
  <si>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</si>
  <si>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</si>
  <si>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</si>
  <si>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</si>
  <si>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</si>
  <si>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</si>
  <si>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</si>
  <si>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</si>
  <si>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</si>
  <si>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</si>
  <si>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</si>
  <si>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</si>
  <si>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</si>
  <si>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</si>
  <si>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</si>
  <si>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</si>
  <si>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</si>
  <si>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</si>
  <si>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</si>
  <si>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</si>
  <si>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</si>
  <si>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</si>
  <si>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</si>
  <si>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</si>
  <si>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</si>
  <si>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</si>
  <si>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</si>
  <si>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</si>
  <si>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</si>
  <si>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</si>
  <si>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</si>
  <si>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</si>
  <si>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</si>
  <si>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</si>
  <si>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</si>
  <si>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</si>
  <si>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</si>
  <si>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</si>
  <si>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</si>
  <si>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</si>
  <si>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</si>
  <si>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</si>
  <si>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</si>
  <si>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</si>
  <si>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</si>
  <si>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</si>
  <si>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</si>
  <si>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</si>
  <si>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</si>
  <si>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</si>
  <si>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</si>
  <si>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</si>
  <si>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</si>
  <si>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</si>
  <si>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</si>
  <si>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</si>
  <si>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</si>
  <si>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</si>
  <si>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</si>
  <si>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</si>
  <si>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</si>
  <si>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</si>
  <si>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</si>
  <si>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</si>
  <si>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</si>
  <si>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</si>
  <si>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</si>
  <si>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</si>
  <si>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</si>
  <si>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</si>
  <si>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</si>
  <si>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</si>
  <si>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</si>
  <si>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</si>
  <si>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</si>
  <si>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</si>
  <si>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</si>
  <si>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</si>
  <si>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</si>
  <si>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</si>
  <si>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</si>
  <si>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</si>
  <si>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</si>
  <si>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</si>
  <si>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</si>
  <si>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</si>
  <si>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</si>
  <si>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</si>
  <si>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</si>
  <si>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</si>
  <si>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</si>
  <si>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</si>
  <si>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</si>
  <si>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</si>
  <si>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</si>
  <si>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</si>
  <si>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</si>
  <si>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</si>
  <si>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</si>
  <si>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</si>
  <si>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</si>
  <si>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</si>
  <si>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</si>
  <si>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</si>
  <si>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</si>
  <si>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</si>
  <si>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</si>
  <si>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</si>
  <si>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</si>
  <si>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</si>
  <si>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</si>
  <si>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</si>
  <si>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</si>
  <si>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</si>
  <si>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</si>
  <si>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</si>
  <si>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</si>
  <si>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</si>
  <si>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</si>
  <si>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</si>
  <si>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</si>
  <si>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</si>
  <si>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</si>
  <si>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</si>
  <si>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</si>
  <si>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</si>
  <si>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</si>
  <si>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</si>
  <si>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</si>
  <si>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</si>
  <si>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</si>
  <si>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</si>
  <si>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</si>
  <si>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</si>
  <si>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</si>
  <si>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</si>
  <si>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</si>
  <si>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</si>
  <si>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</si>
  <si>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</si>
  <si>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</si>
  <si>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</si>
  <si>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</si>
  <si>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</si>
  <si>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</si>
  <si>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</si>
  <si>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</si>
  <si>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</si>
  <si>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</si>
  <si>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</si>
  <si>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</si>
  <si>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</si>
  <si>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</si>
  <si>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</si>
  <si>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</si>
  <si>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</si>
  <si>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</si>
  <si>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</si>
  <si>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</si>
  <si>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</si>
  <si>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</si>
  <si>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</si>
  <si>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</si>
  <si>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</si>
  <si>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</si>
  <si>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</si>
  <si>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</si>
  <si>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</si>
  <si>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</si>
  <si>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</si>
  <si>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</si>
  <si>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</si>
  <si>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</si>
  <si>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</si>
  <si>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</si>
  <si>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</si>
  <si>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</si>
  <si>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</si>
  <si>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</si>
  <si>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</si>
  <si>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</si>
  <si>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</si>
  <si>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</si>
  <si>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</si>
  <si>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</si>
  <si>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</si>
  <si>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</si>
  <si>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</si>
  <si>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</si>
  <si>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</si>
  <si>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</si>
  <si>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</si>
  <si>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</si>
  <si>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</si>
  <si>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</si>
  <si>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</si>
  <si>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</si>
  <si>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</si>
  <si>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</si>
  <si>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</si>
  <si>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</si>
  <si>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</si>
  <si>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</si>
  <si>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</si>
  <si>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</si>
  <si>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</si>
  <si>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</si>
  <si>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</si>
  <si>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</si>
  <si>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</si>
  <si>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</si>
  <si>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</si>
  <si>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</si>
  <si>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</si>
  <si>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</si>
  <si>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</si>
  <si>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</si>
  <si>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</si>
  <si>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</si>
  <si>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</si>
  <si>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</si>
  <si>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</si>
  <si>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</si>
  <si>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</si>
  <si>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</si>
  <si>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</si>
  <si>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</si>
  <si>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</si>
  <si>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</si>
  <si>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</si>
  <si>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</si>
  <si>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</si>
  <si>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</si>
  <si>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</si>
  <si>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</si>
  <si>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</si>
  <si>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</si>
  <si>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</si>
  <si>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</si>
  <si>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</si>
  <si>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</si>
  <si>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</si>
  <si>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</si>
  <si>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</si>
  <si>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</si>
  <si>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</si>
  <si>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</si>
  <si>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</si>
  <si>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</si>
  <si>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</si>
  <si>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</si>
  <si>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</si>
  <si>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</si>
  <si>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</si>
  <si>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</si>
  <si>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</si>
  <si>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</si>
  <si>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</si>
  <si>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</si>
  <si>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</si>
  <si>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</si>
  <si>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</si>
  <si>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</si>
  <si>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</si>
  <si>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</si>
  <si>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</si>
  <si>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</si>
  <si>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</si>
  <si>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</si>
  <si>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</si>
  <si>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</si>
  <si>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</si>
  <si>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</si>
  <si>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</si>
  <si>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</si>
  <si>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</si>
  <si>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</si>
  <si>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</si>
  <si>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</si>
  <si>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</si>
  <si>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</si>
  <si>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</si>
  <si>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</si>
  <si>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</si>
  <si>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</si>
  <si>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</si>
  <si>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</si>
  <si>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</si>
  <si>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</si>
  <si>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</si>
  <si>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</si>
  <si>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</si>
  <si>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</si>
  <si>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</si>
  <si>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</si>
  <si>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</si>
  <si>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</si>
  <si>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</si>
  <si>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</si>
  <si>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</si>
  <si>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</si>
  <si>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</si>
  <si>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</si>
  <si>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</si>
  <si>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</si>
  <si>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</si>
  <si>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</si>
  <si>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</si>
  <si>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</si>
  <si>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</si>
  <si>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</si>
  <si>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</si>
  <si>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</si>
  <si>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</si>
  <si>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</si>
  <si>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</si>
  <si>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</si>
  <si>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</si>
  <si>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</si>
  <si>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</si>
  <si>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</si>
  <si>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</si>
  <si>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</si>
  <si>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</si>
  <si>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</si>
  <si>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</si>
  <si>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</si>
  <si>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</si>
  <si>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</si>
  <si>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</si>
  <si>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</si>
  <si>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</si>
  <si>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</si>
  <si>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</si>
  <si>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</si>
  <si>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</si>
  <si>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</si>
  <si>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</si>
  <si>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</si>
  <si>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</si>
  <si>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</si>
  <si>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</si>
  <si>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</si>
  <si>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</si>
  <si>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</si>
  <si>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</si>
  <si>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</si>
  <si>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</si>
  <si>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</si>
  <si>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</si>
  <si>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</si>
  <si>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</si>
  <si>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</si>
  <si>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</si>
  <si>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</si>
  <si>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</si>
  <si>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</si>
  <si>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</si>
  <si>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</si>
  <si>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</si>
  <si>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</si>
  <si>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</si>
  <si>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</si>
  <si>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</si>
  <si>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</si>
  <si>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</si>
  <si>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</si>
  <si>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</si>
  <si>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</si>
  <si>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</si>
  <si>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</si>
  <si>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</si>
  <si>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</si>
  <si>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</si>
  <si>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</si>
  <si>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</si>
  <si>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</si>
  <si>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</si>
  <si>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</si>
  <si>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</si>
  <si>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</si>
  <si>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</si>
  <si>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</si>
  <si>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</si>
  <si>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</si>
  <si>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</si>
  <si>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</si>
  <si>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</si>
  <si>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</si>
  <si>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</si>
  <si>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</si>
  <si>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</si>
  <si>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</si>
  <si>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</si>
  <si>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</si>
  <si>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</si>
  <si>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</si>
  <si>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</si>
  <si>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</si>
  <si>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</si>
  <si>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</si>
  <si>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</si>
  <si>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</si>
  <si>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</si>
  <si>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</si>
  <si>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</si>
  <si>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</si>
  <si>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</si>
  <si>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</si>
  <si>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</si>
  <si>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</si>
  <si>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</si>
  <si>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</si>
  <si>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</si>
  <si>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</si>
  <si>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</si>
  <si>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</si>
  <si>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</si>
  <si>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</si>
  <si>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</si>
  <si>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</si>
  <si>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</si>
  <si>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</si>
  <si>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</si>
  <si>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</si>
  <si>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</si>
  <si>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</si>
  <si>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</si>
  <si>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</si>
  <si>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</si>
  <si>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</si>
  <si>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</si>
  <si>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</si>
  <si>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</si>
  <si>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</si>
  <si>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</si>
  <si>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</si>
  <si>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</si>
  <si>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</si>
  <si>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</si>
  <si>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</si>
  <si>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</si>
  <si>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</si>
  <si>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</si>
  <si>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</si>
  <si>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</si>
  <si>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</si>
  <si>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</si>
  <si>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</si>
  <si>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</si>
  <si>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</si>
  <si>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</si>
  <si>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</si>
  <si>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</si>
  <si>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</si>
  <si>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</si>
  <si>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</si>
  <si>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</si>
  <si>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</si>
  <si>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</si>
  <si>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</si>
  <si>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</si>
  <si>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</si>
  <si>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</si>
  <si>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</si>
  <si>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</si>
  <si>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</si>
  <si>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</si>
  <si>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</si>
  <si>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</si>
  <si>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</si>
  <si>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</si>
  <si>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</si>
  <si>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</si>
  <si>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</si>
  <si>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</si>
  <si>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</si>
  <si>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</si>
  <si>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</si>
  <si>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</si>
  <si>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</si>
  <si>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</si>
  <si>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</si>
  <si>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</si>
  <si>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</si>
  <si>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</si>
  <si>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</si>
  <si>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</si>
  <si>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</si>
  <si>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</si>
  <si>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</si>
  <si>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</si>
  <si>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</si>
  <si>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</si>
  <si>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</si>
  <si>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</si>
  <si>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</si>
  <si>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</si>
  <si>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</si>
  <si>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</si>
  <si>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</si>
  <si>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</si>
  <si>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</si>
  <si>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</si>
  <si>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</si>
  <si>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</si>
  <si>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</si>
  <si>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</si>
  <si>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</si>
  <si>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</si>
  <si>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</si>
  <si>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</si>
  <si>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</si>
  <si>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</si>
  <si>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</si>
  <si>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</si>
  <si>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</si>
  <si>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</si>
  <si>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</si>
  <si>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</si>
  <si>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</si>
  <si>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</si>
  <si>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</si>
  <si>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</si>
  <si>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</si>
  <si>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</si>
  <si>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</si>
  <si>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</si>
  <si>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</si>
  <si>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</si>
  <si>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</si>
  <si>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</si>
  <si>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</si>
  <si>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</si>
  <si>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</si>
  <si>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</si>
  <si>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</si>
  <si>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</si>
  <si>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</si>
  <si>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</si>
  <si>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</si>
  <si>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</si>
  <si>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</si>
  <si>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</si>
  <si>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</si>
  <si>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</si>
  <si>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</si>
  <si>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</si>
  <si>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</si>
  <si>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</si>
  <si>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</si>
  <si>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</si>
  <si>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</si>
  <si>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</si>
  <si>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</si>
  <si>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</si>
  <si>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</si>
  <si>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</si>
  <si>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</si>
  <si>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</si>
  <si>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</si>
  <si>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</si>
  <si>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</si>
  <si>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</si>
  <si>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</si>
  <si>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</si>
  <si>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</si>
  <si>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</si>
  <si>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</si>
  <si>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</si>
  <si>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</si>
  <si>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</si>
  <si>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</si>
  <si>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</si>
  <si>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</si>
  <si>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</si>
  <si>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</si>
  <si>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</si>
  <si>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</si>
  <si>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</si>
  <si>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</si>
  <si>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</si>
  <si>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</si>
  <si>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</si>
  <si>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</si>
  <si>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</si>
  <si>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</si>
  <si>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</si>
  <si>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</si>
  <si>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</si>
  <si>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</si>
  <si>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</si>
  <si>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</si>
  <si>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</si>
  <si>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</si>
  <si>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</si>
  <si>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</si>
  <si>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</si>
  <si>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</si>
  <si>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</si>
  <si>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</si>
  <si>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</si>
  <si>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</si>
  <si>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</si>
  <si>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</si>
  <si>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</si>
  <si>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</si>
  <si>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</si>
  <si>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</si>
  <si>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</si>
  <si>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</si>
  <si>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</si>
  <si>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</si>
  <si>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</si>
  <si>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</si>
  <si>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</si>
  <si>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</si>
  <si>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</si>
  <si>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</si>
  <si>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</si>
  <si>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</si>
  <si>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</si>
  <si>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</si>
  <si>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</si>
  <si>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</si>
  <si>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</si>
  <si>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</si>
  <si>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</si>
  <si>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</si>
  <si>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</si>
  <si>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</si>
  <si>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</si>
  <si>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</si>
  <si>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</si>
  <si>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</si>
  <si>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</si>
  <si>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</si>
  <si>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</si>
  <si>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</si>
  <si>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</si>
  <si>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</si>
  <si>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</si>
  <si>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</si>
  <si>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</si>
  <si>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</si>
  <si>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</si>
  <si>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</si>
  <si>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</si>
  <si>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</si>
  <si>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</si>
  <si>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</si>
  <si>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</si>
  <si>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</si>
  <si>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</si>
  <si>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</si>
  <si>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</si>
  <si>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</si>
  <si>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</si>
  <si>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</si>
  <si>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</si>
  <si>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</si>
  <si>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</si>
  <si>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</si>
  <si>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</si>
  <si>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</si>
  <si>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</si>
  <si>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</si>
  <si>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</si>
  <si>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</si>
  <si>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</si>
  <si>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</si>
  <si>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</si>
  <si>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</si>
  <si>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</si>
  <si>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</si>
  <si>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</si>
  <si>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</si>
  <si>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</si>
  <si>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</si>
  <si>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</si>
  <si>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</si>
  <si>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</si>
  <si>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</si>
  <si>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</si>
  <si>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</si>
  <si>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</si>
  <si>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</si>
  <si>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</si>
  <si>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</si>
  <si>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</si>
  <si>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</si>
  <si>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</si>
  <si>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</si>
  <si>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</si>
  <si>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</si>
  <si>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</si>
  <si>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</si>
  <si>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</si>
  <si>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</si>
  <si>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</si>
  <si>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</si>
  <si>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</si>
  <si>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</si>
  <si>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</si>
  <si>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</si>
  <si>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</si>
  <si>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</si>
  <si>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</si>
  <si>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</si>
  <si>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</si>
  <si>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</si>
  <si>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</si>
  <si>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</si>
  <si>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</si>
  <si>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</si>
  <si>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</si>
  <si>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</si>
  <si>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</si>
  <si>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</si>
  <si>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</si>
  <si>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</si>
  <si>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</si>
  <si>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</si>
  <si>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</si>
  <si>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</si>
  <si>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</si>
  <si>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</si>
  <si>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</si>
  <si>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</si>
  <si>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</si>
  <si>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</si>
  <si>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</si>
  <si>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</si>
  <si>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</si>
  <si>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</si>
  <si>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</si>
  <si>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</si>
  <si>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</si>
  <si>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</si>
  <si>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</si>
  <si>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</si>
  <si>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</si>
  <si>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</si>
  <si>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</si>
  <si>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</si>
  <si>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</si>
  <si>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</si>
  <si>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</si>
  <si>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</si>
  <si>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</si>
  <si>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</si>
  <si>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</si>
  <si>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</si>
  <si>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</si>
  <si>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</si>
  <si>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</si>
  <si>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</si>
  <si>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</si>
  <si>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</si>
  <si>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</si>
  <si>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</si>
  <si>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</si>
  <si>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</si>
  <si>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</si>
  <si>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</si>
  <si>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</si>
  <si>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</si>
  <si>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</si>
  <si>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</si>
  <si>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</si>
  <si>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</si>
  <si>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</si>
  <si>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</si>
  <si>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</si>
  <si>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</si>
  <si>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</si>
  <si>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</si>
  <si>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</si>
  <si>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</si>
  <si>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</si>
  <si>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</si>
  <si>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</si>
  <si>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</si>
  <si>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</si>
  <si>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</si>
  <si>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</si>
  <si>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</si>
  <si>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</si>
  <si>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</si>
  <si>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</si>
  <si>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</si>
  <si>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</si>
  <si>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</si>
  <si>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</si>
  <si>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</si>
  <si>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</si>
  <si>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</si>
  <si>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</si>
  <si>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</si>
  <si>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</si>
  <si>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</si>
  <si>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</si>
  <si>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</si>
  <si>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</si>
  <si>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</si>
  <si>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</si>
  <si>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</si>
  <si>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</si>
  <si>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</si>
  <si>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</si>
  <si>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</si>
  <si>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</si>
  <si>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</si>
  <si>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</si>
  <si>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</si>
  <si>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</si>
  <si>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</si>
  <si>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</si>
  <si>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</si>
  <si>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</si>
  <si>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</si>
  <si>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</si>
  <si>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</si>
  <si>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</si>
  <si>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</si>
  <si>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</si>
  <si>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</si>
  <si>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</si>
  <si>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</si>
  <si>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</si>
  <si>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</si>
  <si>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</si>
  <si>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</si>
  <si>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</si>
  <si>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</si>
  <si>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</si>
  <si>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</si>
  <si>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</si>
  <si>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</si>
  <si>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</si>
  <si>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</si>
  <si>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</si>
  <si>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</si>
  <si>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</si>
  <si>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</si>
  <si>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</si>
  <si>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</si>
  <si>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</si>
  <si>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</si>
  <si>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</si>
  <si>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</si>
  <si>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</si>
  <si>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</si>
  <si>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</si>
  <si>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</si>
  <si>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</si>
  <si>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</si>
  <si>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</si>
  <si>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</si>
  <si>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</si>
  <si>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</si>
  <si>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</si>
  <si>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</si>
  <si>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</si>
  <si>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</si>
  <si>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</si>
  <si>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</si>
  <si>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</si>
  <si>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</si>
  <si>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</si>
  <si>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</si>
  <si>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</si>
  <si>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</si>
  <si>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</si>
  <si>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</si>
  <si>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</si>
  <si>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</si>
  <si>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</si>
  <si>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</si>
  <si>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</si>
  <si>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</si>
  <si>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</si>
  <si>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</si>
  <si>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</si>
  <si>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</si>
  <si>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</si>
  <si>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</si>
  <si>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</si>
  <si>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</si>
  <si>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</si>
  <si>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</si>
  <si>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</si>
  <si>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</si>
  <si>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</si>
  <si>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</si>
  <si>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</si>
  <si>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</si>
  <si>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</si>
  <si>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</si>
  <si>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</si>
  <si>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</si>
  <si>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</si>
  <si>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</si>
  <si>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</si>
  <si>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</si>
  <si>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</si>
  <si>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</si>
  <si>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</si>
  <si>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</si>
  <si>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</si>
  <si>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</si>
  <si>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</si>
  <si>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</si>
  <si>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</si>
  <si>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</si>
  <si>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</si>
  <si>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</si>
  <si>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</si>
  <si>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</si>
  <si>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</si>
  <si>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</si>
  <si>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</si>
  <si>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</si>
  <si>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</si>
  <si>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</si>
  <si>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</si>
  <si>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</si>
  <si>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</si>
  <si>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</si>
  <si>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</si>
  <si>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</si>
  <si>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</si>
  <si>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</si>
  <si>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</si>
  <si>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</si>
  <si>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</si>
  <si>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</si>
  <si>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</si>
  <si>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</si>
  <si>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</si>
  <si>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</si>
  <si>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</si>
  <si>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</si>
  <si>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</si>
  <si>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</si>
  <si>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</si>
  <si>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</si>
  <si>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</si>
  <si>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</si>
  <si>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</si>
  <si>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</si>
  <si>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</si>
  <si>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</si>
  <si>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</si>
  <si>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</si>
  <si>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</si>
  <si>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</si>
  <si>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</si>
  <si>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</si>
  <si>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</si>
  <si>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</si>
  <si>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</si>
  <si>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</si>
  <si>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</si>
  <si>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</si>
  <si>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</si>
  <si>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</si>
  <si>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</si>
  <si>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</si>
  <si>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</si>
  <si>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</si>
  <si>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</si>
  <si>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</si>
  <si>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</si>
  <si>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</si>
  <si>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</si>
  <si>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</si>
  <si>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</si>
  <si>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</si>
  <si>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</si>
  <si>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</si>
  <si>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</si>
  <si>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</si>
  <si>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</si>
  <si>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</si>
  <si>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</si>
  <si>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</si>
  <si>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</si>
  <si>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</si>
  <si>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</si>
  <si>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</si>
  <si>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</si>
  <si>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</si>
  <si>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</si>
  <si>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</si>
  <si>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</si>
  <si>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</si>
  <si>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</si>
  <si>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</si>
  <si>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</si>
  <si>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</si>
  <si>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</si>
  <si>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</si>
  <si>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</si>
  <si>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</si>
  <si>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</si>
  <si>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</si>
  <si>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</si>
  <si>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</si>
  <si>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</si>
  <si>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</si>
  <si>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</si>
  <si>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</si>
  <si>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</si>
  <si>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</si>
  <si>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</si>
  <si>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</si>
  <si>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</si>
  <si>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</si>
  <si>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</si>
  <si>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</si>
  <si>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</si>
  <si>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</si>
  <si>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</si>
  <si>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</si>
  <si>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</si>
  <si>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</si>
  <si>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</si>
  <si>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</si>
  <si>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</si>
  <si>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</si>
  <si>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</si>
  <si>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</si>
  <si>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</si>
  <si>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</si>
  <si>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</si>
  <si>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</si>
  <si>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</si>
  <si>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</si>
  <si>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</si>
  <si>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</si>
  <si>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</si>
  <si>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</si>
  <si>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</si>
  <si>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</si>
  <si>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</si>
  <si>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</si>
  <si>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</si>
  <si>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</si>
  <si>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</si>
  <si>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</si>
  <si>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</si>
  <si>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</si>
  <si>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</si>
  <si>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</si>
  <si>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</si>
  <si>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</si>
  <si>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</si>
  <si>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</si>
  <si>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</si>
  <si>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</si>
  <si>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</si>
  <si>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</si>
  <si>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</si>
  <si>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</si>
  <si>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</si>
  <si>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</si>
  <si>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</si>
  <si>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</si>
  <si>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</si>
  <si>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</si>
  <si>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</si>
  <si>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</si>
  <si>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</si>
  <si>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</si>
  <si>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</si>
  <si>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</si>
  <si>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</si>
  <si>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</si>
  <si>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</si>
  <si>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</si>
  <si>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</si>
  <si>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</si>
  <si>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</si>
  <si>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</si>
  <si>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</si>
  <si>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</si>
  <si>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</si>
  <si>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</si>
  <si>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</si>
  <si>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</si>
  <si>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</si>
  <si>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</si>
  <si>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</si>
  <si>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</si>
  <si>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</si>
  <si>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</si>
  <si>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</si>
  <si>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</si>
  <si>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</si>
  <si>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</si>
  <si>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</si>
  <si>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</si>
  <si>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</si>
  <si>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</si>
  <si>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</si>
  <si>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</si>
  <si>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</si>
  <si>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</si>
  <si>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</si>
  <si>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</si>
  <si>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</si>
  <si>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</si>
  <si>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</si>
  <si>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</si>
  <si>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</si>
  <si>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</si>
  <si>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</si>
  <si>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</si>
  <si>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</si>
  <si>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</si>
  <si>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</si>
  <si>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</si>
  <si>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</si>
  <si>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</si>
  <si>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</si>
  <si>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</si>
  <si>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</si>
  <si>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</si>
  <si>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</si>
  <si>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</si>
  <si>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</si>
  <si>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</si>
  <si>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</si>
  <si>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</si>
  <si>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</si>
  <si>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</si>
  <si>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</si>
  <si>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</si>
  <si>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</si>
  <si>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</si>
  <si>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</si>
  <si>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</si>
  <si>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</si>
  <si>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</si>
  <si>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</si>
  <si>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</si>
  <si>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</si>
  <si>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</si>
  <si>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</si>
  <si>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</si>
  <si>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</si>
  <si>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</si>
  <si>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</si>
  <si>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</si>
  <si>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</si>
  <si>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</si>
  <si>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</si>
  <si>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</si>
  <si>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</si>
  <si>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</si>
  <si>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</si>
  <si>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</si>
  <si>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</si>
  <si>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</si>
  <si>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</si>
  <si>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</si>
  <si>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</si>
  <si>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</si>
  <si>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</si>
  <si>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</si>
  <si>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</si>
  <si>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</si>
  <si>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</si>
  <si>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</si>
  <si>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</si>
  <si>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</si>
  <si>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</si>
  <si>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</si>
  <si>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</si>
  <si>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</si>
  <si>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</si>
  <si>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</si>
  <si>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</si>
  <si>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</si>
  <si>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</si>
  <si>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</si>
  <si>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</si>
  <si>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</si>
  <si>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</si>
  <si>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</si>
  <si>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</si>
  <si>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</si>
  <si>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</si>
  <si>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</si>
  <si>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</si>
  <si>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</si>
  <si>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</si>
  <si>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</si>
  <si>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</si>
  <si>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</si>
  <si>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</si>
  <si>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</si>
  <si>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</si>
  <si>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</si>
  <si>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</si>
  <si>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</si>
  <si>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</si>
  <si>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</si>
  <si>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</si>
  <si>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</si>
  <si>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</si>
  <si>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</si>
  <si>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</si>
  <si>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</si>
  <si>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</si>
  <si>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</si>
  <si>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</si>
  <si>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</si>
  <si>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Phone Number</t>
  </si>
  <si>
    <t>Address Line 1</t>
  </si>
  <si>
    <t>City</t>
  </si>
  <si>
    <t>+1 (862) 817-0124</t>
  </si>
  <si>
    <t>57999 Pepper Wood Alley</t>
  </si>
  <si>
    <t>Paterson</t>
  </si>
  <si>
    <t>73342-18763-UW</t>
  </si>
  <si>
    <t>Piotr Bote</t>
  </si>
  <si>
    <t>+353 (913) 396-4653</t>
  </si>
  <si>
    <t>2112 Ridgeway Hill</t>
  </si>
  <si>
    <t>Crumlin</t>
  </si>
  <si>
    <t>Jami Redholes</t>
  </si>
  <si>
    <t>+1 (210) 986-6806</t>
  </si>
  <si>
    <t>5214 Bartillon Park</t>
  </si>
  <si>
    <t>San Antonio</t>
  </si>
  <si>
    <t>71253-00052-RN</t>
  </si>
  <si>
    <t>Dene Azema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</si>
  <si>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</si>
  <si>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</si>
  <si>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</si>
  <si>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</si>
  <si>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</si>
  <si>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</si>
  <si>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</si>
  <si>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Beryle Cottier</t>
  </si>
  <si>
    <t>+1 (570) 289-7473</t>
  </si>
  <si>
    <t>2651 Stoughton Place</t>
  </si>
  <si>
    <t>Scranton</t>
  </si>
  <si>
    <t>Shaylynn Lobe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</si>
  <si>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</si>
  <si>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</si>
  <si>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</si>
  <si>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</si>
  <si>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</si>
  <si>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</si>
  <si>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</si>
  <si>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Guthrey Petracci</t>
  </si>
  <si>
    <t>+1 (310) 868-1842</t>
  </si>
  <si>
    <t>949 Paget Parkway</t>
  </si>
  <si>
    <t>Los Angeles</t>
  </si>
  <si>
    <t>Rodger Raven</t>
  </si>
  <si>
    <t>+1 (213) 263-0288</t>
  </si>
  <si>
    <t>1 Reinke Avenue</t>
  </si>
  <si>
    <t>Ferrell Ferber</t>
  </si>
  <si>
    <t>+1 (408) 383-5302</t>
  </si>
  <si>
    <t>68 High Crossing Court</t>
  </si>
  <si>
    <t>San Jose</t>
  </si>
  <si>
    <t>Duky Phizackerly</t>
  </si>
  <si>
    <t>+1 (408) 533-6012</t>
  </si>
  <si>
    <t>28643 Bluejay Crossing</t>
  </si>
  <si>
    <t>Rosaleen Scholar</t>
  </si>
  <si>
    <t>+1 (804) 420-0420</t>
  </si>
  <si>
    <t>80915 Montana Park</t>
  </si>
  <si>
    <t>Richmond</t>
  </si>
  <si>
    <t>Terence Vanyutin</t>
  </si>
  <si>
    <t>331 Bunting Hill</t>
  </si>
  <si>
    <t>Migrate</t>
  </si>
  <si>
    <t>Patrice Trobe</t>
  </si>
  <si>
    <t>+1 (314) 240-7896</t>
  </si>
  <si>
    <t>827 Declaration Plaza</t>
  </si>
  <si>
    <t>Saint Louis</t>
  </si>
  <si>
    <t>Llywellyn Oscroft</t>
  </si>
  <si>
    <t>022 Roth Place</t>
  </si>
  <si>
    <t>Philadelphia</t>
  </si>
  <si>
    <t>Minni Alabaster</t>
  </si>
  <si>
    <t>+1 (971) 483-6255</t>
  </si>
  <si>
    <t>3 Charing Cross Trail</t>
  </si>
  <si>
    <t>Portland</t>
  </si>
  <si>
    <t>Rhianon Broxup</t>
  </si>
  <si>
    <t>+1 (713) 663-1338</t>
  </si>
  <si>
    <t>83517 Thierer Court</t>
  </si>
  <si>
    <t>Houston</t>
  </si>
  <si>
    <t>Pall Redford</t>
  </si>
  <si>
    <t>7337 Hayes Junction</t>
  </si>
  <si>
    <t>Caherconlish</t>
  </si>
  <si>
    <t>Aurea Corradino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</si>
  <si>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</si>
  <si>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</si>
  <si>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</si>
  <si>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</si>
  <si>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</si>
  <si>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</si>
  <si>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</si>
  <si>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</si>
  <si>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Avrit Davidowsky</t>
  </si>
  <si>
    <t>+1 (616) 481-9962</t>
  </si>
  <si>
    <t>9 Warrior Junction</t>
  </si>
  <si>
    <t>Grand Rapids</t>
  </si>
  <si>
    <t>Annabel Antuk</t>
  </si>
  <si>
    <t>+1 (941) 740-6268</t>
  </si>
  <si>
    <t>77965 Lawn Park</t>
  </si>
  <si>
    <t>Punta Gorda</t>
  </si>
  <si>
    <t>Iorgo Kleinert</t>
  </si>
  <si>
    <t>+1 (360) 352-6598</t>
  </si>
  <si>
    <t>1 Morningstar Lane</t>
  </si>
  <si>
    <t>Vancouver</t>
  </si>
  <si>
    <t>Chrisy Blofeld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</si>
  <si>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</si>
  <si>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</si>
  <si>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</si>
  <si>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</si>
  <si>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</si>
  <si>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</si>
  <si>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</si>
  <si>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+1 (707) 881-5004</t>
  </si>
  <si>
    <t>74 Bultman Plaza</t>
  </si>
  <si>
    <t>Petaluma</t>
  </si>
  <si>
    <t>Vivie Danneil</t>
  </si>
  <si>
    <t>+353 (751) 346-0399</t>
  </si>
  <si>
    <t>5626 Darwin Avenue</t>
  </si>
  <si>
    <t>Tralee</t>
  </si>
  <si>
    <t>Theresita Newbury</t>
  </si>
  <si>
    <t>+353 (803) 587-0026</t>
  </si>
  <si>
    <t>79526 Bultman Lane</t>
  </si>
  <si>
    <t>Clonskeagh</t>
  </si>
  <si>
    <t>Mozelle Calcutt</t>
  </si>
  <si>
    <t>+353 (928) 869-1762</t>
  </si>
  <si>
    <t>4389 Russell Way</t>
  </si>
  <si>
    <t>Rathwire</t>
  </si>
  <si>
    <t>+1 (303) 486-9517</t>
  </si>
  <si>
    <t>95 Straubel Hill</t>
  </si>
  <si>
    <t>Aurora</t>
  </si>
  <si>
    <t>52082-49024-ON</t>
  </si>
  <si>
    <t>Ray Leivesley</t>
  </si>
  <si>
    <t>+1 (212) 535-7791</t>
  </si>
  <si>
    <t>91 Stephen Drive</t>
  </si>
  <si>
    <t>Jamaica</t>
  </si>
  <si>
    <t>04540-43685-DV</t>
  </si>
  <si>
    <t>Nelly Basezzi</t>
  </si>
  <si>
    <t>+353 (125) 815-7345</t>
  </si>
  <si>
    <t>923 Mallard Junction</t>
  </si>
  <si>
    <t>Bailieborough</t>
  </si>
  <si>
    <t>Gallard Gatheral</t>
  </si>
  <si>
    <t>40 Clemons Place</t>
  </si>
  <si>
    <t>Grand Forks</t>
  </si>
  <si>
    <t>Una Welberry</t>
  </si>
  <si>
    <t>+44 (392) 503-8132</t>
  </si>
  <si>
    <t>40915 Schlimgen Park</t>
  </si>
  <si>
    <t>Upton</t>
  </si>
  <si>
    <t>Faber Eilhart</t>
  </si>
  <si>
    <t>+1 (304) 510-6095</t>
  </si>
  <si>
    <t>6966 Victoria Street</t>
  </si>
  <si>
    <t>Charleston</t>
  </si>
  <si>
    <t>Zorina Ponting</t>
  </si>
  <si>
    <t>+1 (501) 172-1476</t>
  </si>
  <si>
    <t>7118 Holmberg Court</t>
  </si>
  <si>
    <t>Little Rock</t>
  </si>
  <si>
    <t>Silvio Strase</t>
  </si>
  <si>
    <t>+1 (303) 579-8015</t>
  </si>
  <si>
    <t>5 Forest Lane</t>
  </si>
  <si>
    <t>Denver</t>
  </si>
  <si>
    <t>Dorie de la Tremoille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</si>
  <si>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</si>
  <si>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</si>
  <si>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</si>
  <si>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</si>
  <si>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</si>
  <si>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</si>
  <si>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</si>
  <si>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</si>
  <si>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</si>
  <si>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</si>
  <si>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</si>
  <si>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+1 (860) 576-2887</t>
  </si>
  <si>
    <t>8510 Merrick Road</t>
  </si>
  <si>
    <t>Hartford</t>
  </si>
  <si>
    <t>Abigail Tolworthy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</si>
  <si>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</si>
  <si>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</si>
  <si>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</si>
  <si>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</si>
  <si>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</si>
  <si>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</si>
  <si>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</si>
  <si>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</si>
  <si>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+1 (585) 356-6251</t>
  </si>
  <si>
    <t>55 Dottie Court</t>
  </si>
  <si>
    <t>Rochester</t>
  </si>
  <si>
    <t>Petey Kingsbury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</si>
  <si>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</si>
  <si>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</si>
  <si>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</si>
  <si>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</si>
  <si>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</si>
  <si>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</si>
  <si>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</si>
  <si>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</si>
  <si>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+1 (760) 840-3808</t>
  </si>
  <si>
    <t>45098 Scott Drive</t>
  </si>
  <si>
    <t>San Bernardino</t>
  </si>
  <si>
    <t>Raynor McGilvary</t>
  </si>
  <si>
    <t>496 Rockefeller Court</t>
  </si>
  <si>
    <t>Norfolk</t>
  </si>
  <si>
    <t>Isis Pikett</t>
  </si>
  <si>
    <t>+1 (202) 871-9039</t>
  </si>
  <si>
    <t>5892 Hauk Drive</t>
  </si>
  <si>
    <t>Washington</t>
  </si>
  <si>
    <t>Inger Bouldon</t>
  </si>
  <si>
    <t>+1 (754) 391-4736</t>
  </si>
  <si>
    <t>925 Barby Circle</t>
  </si>
  <si>
    <t>Fort Lauderdale</t>
  </si>
  <si>
    <t>Karry Flanders</t>
  </si>
  <si>
    <t>+353 (467) 720-7274</t>
  </si>
  <si>
    <t>88 Blue Bill Park Avenue</t>
  </si>
  <si>
    <t>Hartley Mattioli</t>
  </si>
  <si>
    <t>126 Valley Edge Street</t>
  </si>
  <si>
    <t>Kinloch</t>
  </si>
  <si>
    <t>40768-49176-BL</t>
  </si>
  <si>
    <t>Horatio Rubberts</t>
  </si>
  <si>
    <t>+1 (801) 635-8791</t>
  </si>
  <si>
    <t>459 Russell Center</t>
  </si>
  <si>
    <t>Provo</t>
  </si>
  <si>
    <t>Archambault Gillard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</si>
  <si>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</si>
  <si>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</si>
  <si>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</si>
  <si>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</si>
  <si>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</si>
  <si>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</si>
  <si>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</si>
  <si>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</si>
  <si>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+1 (813) 243-2150</t>
  </si>
  <si>
    <t>6 Knutson Pass</t>
  </si>
  <si>
    <t>Tampa</t>
  </si>
  <si>
    <t>Rozele Relton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</si>
  <si>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</si>
  <si>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</si>
  <si>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</si>
  <si>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</si>
  <si>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</si>
  <si>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</si>
  <si>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</si>
  <si>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</si>
  <si>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9120 Harbort Terrace</t>
  </si>
  <si>
    <t>Saint Paul</t>
  </si>
  <si>
    <t>Correy Cottingham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</si>
  <si>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</si>
  <si>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</si>
  <si>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</si>
  <si>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</si>
  <si>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</si>
  <si>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</si>
  <si>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</si>
  <si>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Nona Linklater</t>
  </si>
  <si>
    <t>+1 (239) 347-9766</t>
  </si>
  <si>
    <t>856 Bonner Parkway</t>
  </si>
  <si>
    <t>Naples</t>
  </si>
  <si>
    <t>Annadiane Dykes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</si>
  <si>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</si>
  <si>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</si>
  <si>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</si>
  <si>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</si>
  <si>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</si>
  <si>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</si>
  <si>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</si>
  <si>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</si>
  <si>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+1 (571) 316-8217</t>
  </si>
  <si>
    <t>1 Sherman Alley</t>
  </si>
  <si>
    <t>Vienna</t>
  </si>
  <si>
    <t>Belvia Umpleby</t>
  </si>
  <si>
    <t>+1 (682) 627-0888</t>
  </si>
  <si>
    <t>710 Prairie Rose Terrace</t>
  </si>
  <si>
    <t>Fort Worth</t>
  </si>
  <si>
    <t>Nat Saleway</t>
  </si>
  <si>
    <t>+1 (323) 473-0294</t>
  </si>
  <si>
    <t>0780 Anthes Plaza</t>
  </si>
  <si>
    <t>Burbank</t>
  </si>
  <si>
    <t>Hayward Goulter</t>
  </si>
  <si>
    <t>+1 (423) 764-7751</t>
  </si>
  <si>
    <t>2081 Mariners Cove Drive</t>
  </si>
  <si>
    <t>Kingsport</t>
  </si>
  <si>
    <t>Gay Rizzello</t>
  </si>
  <si>
    <t>+44 (247) 225-8003</t>
  </si>
  <si>
    <t>21 Schmedeman Crossing</t>
  </si>
  <si>
    <t>Liverpool</t>
  </si>
  <si>
    <t>Shannon List</t>
  </si>
  <si>
    <t>+1 (614) 279-9816</t>
  </si>
  <si>
    <t>7123 Algoma Center</t>
  </si>
  <si>
    <t>Columbus</t>
  </si>
  <si>
    <t>Shirlene Edmondson</t>
  </si>
  <si>
    <t>+353 (248) 428-7978</t>
  </si>
  <si>
    <t>4752 International Point</t>
  </si>
  <si>
    <t>Newmarket on Fergus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</si>
  <si>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</si>
  <si>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</si>
  <si>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</si>
  <si>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</si>
  <si>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</si>
  <si>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</si>
  <si>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</si>
  <si>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</si>
  <si>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+1 (781) 512-6637</t>
  </si>
  <si>
    <t>0 Grasskamp Lane</t>
  </si>
  <si>
    <t>Kipper Boorn</t>
  </si>
  <si>
    <t>+353 (359) 134-1550</t>
  </si>
  <si>
    <t>9513 Meadow Ridge Parkway</t>
  </si>
  <si>
    <t>Listowel</t>
  </si>
  <si>
    <t>Melania Beadle</t>
  </si>
  <si>
    <t>+353 (569) 458-9673</t>
  </si>
  <si>
    <t>4418 Quincy Terrace</t>
  </si>
  <si>
    <t>Moycullen</t>
  </si>
  <si>
    <t>Colene Elgey</t>
  </si>
  <si>
    <t>+1 (432) 261-0702</t>
  </si>
  <si>
    <t>45 Marcy Crossing</t>
  </si>
  <si>
    <t>Midland</t>
  </si>
  <si>
    <t>Lothaire Mizzi</t>
  </si>
  <si>
    <t>+1 (214) 719-8530</t>
  </si>
  <si>
    <t>74 Atwood Lane</t>
  </si>
  <si>
    <t>Dallas</t>
  </si>
  <si>
    <t>Cletis Giacomazzo</t>
  </si>
  <si>
    <t>+1 (571) 703-2064</t>
  </si>
  <si>
    <t>817 Ridgeway Hill</t>
  </si>
  <si>
    <t>Dulles</t>
  </si>
  <si>
    <t>Ami Arnow</t>
  </si>
  <si>
    <t>+1 (650) 238-1964</t>
  </si>
  <si>
    <t>12 Oakridge Court</t>
  </si>
  <si>
    <t>Oakland</t>
  </si>
  <si>
    <t>Sheppard Yann</t>
  </si>
  <si>
    <t>+1 (719) 803-5276</t>
  </si>
  <si>
    <t>4 Farmco Place</t>
  </si>
  <si>
    <t>Colorado Springs</t>
  </si>
  <si>
    <t>Bunny Naulls</t>
  </si>
  <si>
    <t>+353 (809) 128-0755</t>
  </si>
  <si>
    <t>595 Melby Avenue</t>
  </si>
  <si>
    <t>Adare</t>
  </si>
  <si>
    <t>Hally Lorait</t>
  </si>
  <si>
    <t>+1 (716) 869-3749</t>
  </si>
  <si>
    <t>80 Jana Avenue</t>
  </si>
  <si>
    <t>Buffalo</t>
  </si>
  <si>
    <t>Zaccaria Sherewood</t>
  </si>
  <si>
    <t>+1 (209) 433-7924</t>
  </si>
  <si>
    <t>1325 Jay Terrace</t>
  </si>
  <si>
    <t>Fresno</t>
  </si>
  <si>
    <t>Jeffrey Dufaire</t>
  </si>
  <si>
    <t>8 Buell Junction</t>
  </si>
  <si>
    <t>Blancha McAmish</t>
  </si>
  <si>
    <t>5484 Stephen Court</t>
  </si>
  <si>
    <t>Oklahoma City</t>
  </si>
  <si>
    <t>Beitris Keaveney</t>
  </si>
  <si>
    <t>67319 Redwing Parkway</t>
  </si>
  <si>
    <t>Beaumont</t>
  </si>
  <si>
    <t>Elna Grise</t>
  </si>
  <si>
    <t>92 Becker Circle</t>
  </si>
  <si>
    <t>Reno</t>
  </si>
  <si>
    <t>Torie Gottelier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</si>
  <si>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</si>
  <si>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</si>
  <si>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</si>
  <si>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</si>
  <si>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</si>
  <si>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</si>
  <si>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</si>
  <si>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</si>
  <si>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</si>
  <si>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</si>
  <si>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</si>
  <si>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</si>
  <si>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</si>
  <si>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</si>
  <si>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</si>
  <si>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+44 (547) 590-3103</t>
  </si>
  <si>
    <t>3658 Jenna Street</t>
  </si>
  <si>
    <t>Normanton</t>
  </si>
  <si>
    <t>Rudy Farquharson</t>
  </si>
  <si>
    <t>30178 Claremont Road</t>
  </si>
  <si>
    <t>Charlesland</t>
  </si>
  <si>
    <t>Norene Magauran</t>
  </si>
  <si>
    <t>567 Artisan Place</t>
  </si>
  <si>
    <t>Vicki Kirdsch</t>
  </si>
  <si>
    <t>0263 Golf Street</t>
  </si>
  <si>
    <t>Ilysa Whapple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</si>
  <si>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</si>
  <si>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</si>
  <si>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</si>
  <si>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</si>
  <si>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</si>
  <si>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</si>
  <si>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</si>
  <si>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</si>
  <si>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</si>
  <si>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</si>
  <si>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</si>
  <si>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</si>
  <si>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</si>
  <si>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</si>
  <si>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+353 (641) 846-7654</t>
  </si>
  <si>
    <t>12461 Dryden Pass</t>
  </si>
  <si>
    <t>Edgeworthstown</t>
  </si>
  <si>
    <t>Dyanna Aizikovitz</t>
  </si>
  <si>
    <t>+353 (766) 141-6317</t>
  </si>
  <si>
    <t>7 Northland Court</t>
  </si>
  <si>
    <t>Leixlip</t>
  </si>
  <si>
    <t>Bram Revel</t>
  </si>
  <si>
    <t>+1 (585) 775-6952</t>
  </si>
  <si>
    <t>6168 Westend Plaza</t>
  </si>
  <si>
    <t>Emiline Priddis</t>
  </si>
  <si>
    <t>+1 (205) 133-0205</t>
  </si>
  <si>
    <t>62 Amoth Terrace</t>
  </si>
  <si>
    <t>Tuscaloosa</t>
  </si>
  <si>
    <t>Queenie Veel</t>
  </si>
  <si>
    <t>+1 (713) 750-9202</t>
  </si>
  <si>
    <t>378 Shopko Center</t>
  </si>
  <si>
    <t>Lind Conyers</t>
  </si>
  <si>
    <t>+1 (915) 476-5712</t>
  </si>
  <si>
    <t>778 Summer Ridge Junction</t>
  </si>
  <si>
    <t>El Paso</t>
  </si>
  <si>
    <t>Pen Wye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</si>
  <si>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</si>
  <si>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</si>
  <si>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</si>
  <si>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</si>
  <si>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</si>
  <si>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</si>
  <si>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+1 (516) 826-3780</t>
  </si>
  <si>
    <t>58147 Eagle Crest Court</t>
  </si>
  <si>
    <t>Port Washington</t>
  </si>
  <si>
    <t>Marie-jeanne Redgrave</t>
  </si>
  <si>
    <t>+1 (413) 691-2892</t>
  </si>
  <si>
    <t>61022 Helena Street</t>
  </si>
  <si>
    <t>Betty Fominov</t>
  </si>
  <si>
    <t>305 Tennyson Court</t>
  </si>
  <si>
    <t>Shawnee Critchlow</t>
  </si>
  <si>
    <t>+1 (804) 428-7292</t>
  </si>
  <si>
    <t>6886 Oxford Hill</t>
  </si>
  <si>
    <t>Merrel Steptow</t>
  </si>
  <si>
    <t>+353 (266) 235-5189</t>
  </si>
  <si>
    <t>368 Ridgeview Trail</t>
  </si>
  <si>
    <t>Cherryville</t>
  </si>
  <si>
    <t>Carmina Hubbuck</t>
  </si>
  <si>
    <t>+1 (304) 532-7229</t>
  </si>
  <si>
    <t>39749 Bobwhite Plaza</t>
  </si>
  <si>
    <t>Huntington</t>
  </si>
  <si>
    <t>Ingeberg Mulliner</t>
  </si>
  <si>
    <t>+44 (331) 777-9556</t>
  </si>
  <si>
    <t>61 Oak Valley Trail</t>
  </si>
  <si>
    <t>Geneva Standley</t>
  </si>
  <si>
    <t>+353 (521) 138-4331</t>
  </si>
  <si>
    <t>4 Thompson Drive</t>
  </si>
  <si>
    <t>Killorglin</t>
  </si>
  <si>
    <t>Brook Drage</t>
  </si>
  <si>
    <t>+1 (937) 566-3449</t>
  </si>
  <si>
    <t>3584 7th Parkway</t>
  </si>
  <si>
    <t>Muffin Yallop</t>
  </si>
  <si>
    <t>+1 (907) 267-1236</t>
  </si>
  <si>
    <t>1 Beilfuss Junction</t>
  </si>
  <si>
    <t>Anchorage</t>
  </si>
  <si>
    <t>Cordi Switsur</t>
  </si>
  <si>
    <t>+1 (615) 791-3142</t>
  </si>
  <si>
    <t>57942 North Point</t>
  </si>
  <si>
    <t>Nashville</t>
  </si>
  <si>
    <t>38903-46478-ZE</t>
  </si>
  <si>
    <t>Ezri Hows</t>
  </si>
  <si>
    <t>+1 (760) 706-9092</t>
  </si>
  <si>
    <t>343 Burning Wood Court</t>
  </si>
  <si>
    <t>76841-77583-BJ</t>
  </si>
  <si>
    <t>Sylas Becaris</t>
  </si>
  <si>
    <t>+1 (704) 594-9047</t>
  </si>
  <si>
    <t>35407 Tomscot Junction</t>
  </si>
  <si>
    <t>Mahala Ludwell</t>
  </si>
  <si>
    <t>+1 (303) 242-3542</t>
  </si>
  <si>
    <t>6 Bay Center</t>
  </si>
  <si>
    <t>Doll Beauchamp</t>
  </si>
  <si>
    <t>+1 (203) 189-4256</t>
  </si>
  <si>
    <t>0967 Clemons Alley</t>
  </si>
  <si>
    <t>Stamford</t>
  </si>
  <si>
    <t>Stanford Rodliff</t>
  </si>
  <si>
    <t>+1 (757) 537-3012</t>
  </si>
  <si>
    <t>3 Lerdahl Parkway</t>
  </si>
  <si>
    <t>Newport News</t>
  </si>
  <si>
    <t>Stevana Woodham</t>
  </si>
  <si>
    <t>+353 (190) 188-4918</t>
  </si>
  <si>
    <t>7 Rowland Plaza</t>
  </si>
  <si>
    <t>Drumcondra</t>
  </si>
  <si>
    <t>Hewet Synnot</t>
  </si>
  <si>
    <t>+1 (907) 245-0601</t>
  </si>
  <si>
    <t>9667 Lunder Court</t>
  </si>
  <si>
    <t>Raleigh Lepere</t>
  </si>
  <si>
    <t>+353 (792) 857-4513</t>
  </si>
  <si>
    <t>27 Mosinee Court</t>
  </si>
  <si>
    <t>Timofei Woofinden</t>
  </si>
  <si>
    <t>+1 (701) 503-1067</t>
  </si>
  <si>
    <t>1 Pennsylvania Center</t>
  </si>
  <si>
    <t>Fargo</t>
  </si>
  <si>
    <t>Evelina Dacca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</si>
  <si>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</si>
  <si>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</si>
  <si>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</si>
  <si>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</si>
  <si>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</si>
  <si>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</si>
  <si>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</si>
  <si>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+1 (704) 888-5303</t>
  </si>
  <si>
    <t>7 Brickson Park Road</t>
  </si>
  <si>
    <t>Osbert Robins</t>
  </si>
  <si>
    <t>+1 (256) 196-8054</t>
  </si>
  <si>
    <t>42557 Fallview Plaza</t>
  </si>
  <si>
    <t>Huntsville</t>
  </si>
  <si>
    <t>Othello Syseland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</si>
  <si>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</si>
  <si>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</si>
  <si>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</si>
  <si>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</si>
  <si>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</si>
  <si>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</si>
  <si>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</si>
  <si>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+353 (850) 901-7902</t>
  </si>
  <si>
    <t>8 Morningstar Plaza</t>
  </si>
  <si>
    <t>Macroom</t>
  </si>
  <si>
    <t>Lowell Keenleyside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</si>
  <si>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</si>
  <si>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</si>
  <si>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</si>
  <si>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</si>
  <si>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</si>
  <si>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</si>
  <si>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</si>
  <si>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</si>
  <si>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</si>
  <si>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</si>
  <si>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</si>
  <si>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</si>
  <si>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</si>
  <si>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+353 (472) 791-2507</t>
  </si>
  <si>
    <t>3 Porter Hill</t>
  </si>
  <si>
    <t>Ballivor</t>
  </si>
  <si>
    <t>Boyd Bett</t>
  </si>
  <si>
    <t>+1 (202) 632-9905</t>
  </si>
  <si>
    <t>353 Maple Wood Avenue</t>
  </si>
  <si>
    <t>Julio Armytage</t>
  </si>
  <si>
    <t>782 Spaight Center</t>
  </si>
  <si>
    <t>Portumna</t>
  </si>
  <si>
    <t>Deana Staite</t>
  </si>
  <si>
    <t>+1 (713) 478-3937</t>
  </si>
  <si>
    <t>39 Dunning Hill</t>
  </si>
  <si>
    <t>Winn Keyse</t>
  </si>
  <si>
    <t>+1 (650) 947-8867</t>
  </si>
  <si>
    <t>02688 Duke Park</t>
  </si>
  <si>
    <t>Orange</t>
  </si>
  <si>
    <t>Osmund Clausen-Thue</t>
  </si>
  <si>
    <t>+1 (915) 558-6109</t>
  </si>
  <si>
    <t>2163 Dexter Hill</t>
  </si>
  <si>
    <t>Leonore Francisco</t>
  </si>
  <si>
    <t>+1 (775) 346-9758</t>
  </si>
  <si>
    <t>48757 Bay Parkway</t>
  </si>
  <si>
    <t>Carson City</t>
  </si>
  <si>
    <t>42394-07234-AM</t>
  </si>
  <si>
    <t>Adey Lowseley</t>
  </si>
  <si>
    <t>+1 (682) 536-4473</t>
  </si>
  <si>
    <t>01 Alpine Center</t>
  </si>
  <si>
    <t>Giacobo Skingle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</si>
  <si>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</si>
  <si>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</si>
  <si>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</si>
  <si>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</si>
  <si>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</si>
  <si>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</si>
  <si>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</si>
  <si>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</si>
  <si>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</si>
  <si>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</si>
  <si>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</si>
  <si>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</si>
  <si>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</si>
  <si>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</si>
  <si>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</si>
  <si>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</si>
  <si>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</si>
  <si>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</si>
  <si>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</si>
  <si>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</si>
  <si>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</si>
  <si>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+1 (215) 771-6504</t>
  </si>
  <si>
    <t>7764 Thackeray Hill</t>
  </si>
  <si>
    <t>Grete Holborn</t>
  </si>
  <si>
    <t>+1 (203) 577-5788</t>
  </si>
  <si>
    <t>124 Sycamore Point</t>
  </si>
  <si>
    <t>Norwalk</t>
  </si>
  <si>
    <t>Fielding Keinrat</t>
  </si>
  <si>
    <t>+1 (817) 785-7050</t>
  </si>
  <si>
    <t>99382 Hagan Hill</t>
  </si>
  <si>
    <t>Arlington</t>
  </si>
  <si>
    <t>Paulo Yea</t>
  </si>
  <si>
    <t>+353 (885) 555-9183</t>
  </si>
  <si>
    <t>9760 Nelson Lane</t>
  </si>
  <si>
    <t>Ashford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</si>
  <si>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</si>
  <si>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</si>
  <si>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</si>
  <si>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</si>
  <si>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</si>
  <si>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</si>
  <si>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</si>
  <si>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</si>
  <si>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+1 (405) 535-0273</t>
  </si>
  <si>
    <t>94 Pleasure Circle</t>
  </si>
  <si>
    <t>Leontine Rubrow</t>
  </si>
  <si>
    <t>+1 (202) 503-9022</t>
  </si>
  <si>
    <t>352 Jana Center</t>
  </si>
  <si>
    <t>Dottie Tift</t>
  </si>
  <si>
    <t>+1 (336) 766-8518</t>
  </si>
  <si>
    <t>581 Forest Run Avenue</t>
  </si>
  <si>
    <t>Greensboro</t>
  </si>
  <si>
    <t>Gerardo Schonfeld</t>
  </si>
  <si>
    <t>+1 (571) 238-0580</t>
  </si>
  <si>
    <t>60 Spohn Plaza</t>
  </si>
  <si>
    <t>Alexandria</t>
  </si>
  <si>
    <t>Claiborne Feye</t>
  </si>
  <si>
    <t>+353 (471) 184-7815</t>
  </si>
  <si>
    <t>601 Northridge Circle</t>
  </si>
  <si>
    <t>Castlebridge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</si>
  <si>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</si>
  <si>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</si>
  <si>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</si>
  <si>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</si>
  <si>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</si>
  <si>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</si>
  <si>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</si>
  <si>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</si>
  <si>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</si>
  <si>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</si>
  <si>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</si>
  <si>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</si>
  <si>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</si>
  <si>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</si>
  <si>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</si>
  <si>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+353 (669) 355-6726</t>
  </si>
  <si>
    <t>22484 Tomscot Lane</t>
  </si>
  <si>
    <t>Castlebellingham</t>
  </si>
  <si>
    <t>Serena Earley</t>
  </si>
  <si>
    <t>66197 Onsgard Place</t>
  </si>
  <si>
    <t>Craigavon</t>
  </si>
  <si>
    <t>Minny Chamberlayne</t>
  </si>
  <si>
    <t>+1 (813) 801-0026</t>
  </si>
  <si>
    <t>1 Ridgeview Place</t>
  </si>
  <si>
    <t>Bartholemy Flaherty</t>
  </si>
  <si>
    <t>045 Jana Place</t>
  </si>
  <si>
    <t>Eadestown</t>
  </si>
  <si>
    <t>Oran Colbeck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</si>
  <si>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</si>
  <si>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</si>
  <si>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</si>
  <si>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</si>
  <si>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</si>
  <si>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</si>
  <si>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</si>
  <si>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</si>
  <si>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+1 (478) 206-7670</t>
  </si>
  <si>
    <t>1 Debs Place</t>
  </si>
  <si>
    <t>Macon</t>
  </si>
  <si>
    <t>Odille Thynne</t>
  </si>
  <si>
    <t>+1 (562) 132-7323</t>
  </si>
  <si>
    <t>26 Oakridge Way</t>
  </si>
  <si>
    <t>Whittier</t>
  </si>
  <si>
    <t>Emlynne Heining</t>
  </si>
  <si>
    <t>439 West Point</t>
  </si>
  <si>
    <t>Johnson City</t>
  </si>
  <si>
    <t>Katerina Melloi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</si>
  <si>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</si>
  <si>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</si>
  <si>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</si>
  <si>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</si>
  <si>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</si>
  <si>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</si>
  <si>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Abrahan Mussen</t>
  </si>
  <si>
    <t>+1 (212) 630-8669</t>
  </si>
  <si>
    <t>22974 Beilfuss Plaza</t>
  </si>
  <si>
    <t>Brooklyn</t>
  </si>
  <si>
    <t>33284-98063-SE</t>
  </si>
  <si>
    <t>Essie Nellies</t>
  </si>
  <si>
    <t>+1 (617) 519-0419</t>
  </si>
  <si>
    <t>9 Hallows Trail</t>
  </si>
  <si>
    <t>Anny Mundford</t>
  </si>
  <si>
    <t>+1 (434) 738-7279</t>
  </si>
  <si>
    <t>5097 Mitchell Plaza</t>
  </si>
  <si>
    <t>Charlottesville</t>
  </si>
  <si>
    <t>Tory Walas</t>
  </si>
  <si>
    <t>+1 (214) 205-7809</t>
  </si>
  <si>
    <t>2673 Everett Place</t>
  </si>
  <si>
    <t>Garland</t>
  </si>
  <si>
    <t>Isa Blazewicz</t>
  </si>
  <si>
    <t>+1 (612) 683-3450</t>
  </si>
  <si>
    <t>4646 Graceland Circle</t>
  </si>
  <si>
    <t>Angie Rizzetti</t>
  </si>
  <si>
    <t>+1 (517) 237-7606</t>
  </si>
  <si>
    <t>24 Mendota Junction</t>
  </si>
  <si>
    <t>Lansing</t>
  </si>
  <si>
    <t>Mord Meriet</t>
  </si>
  <si>
    <t>+1 (701) 560-2604</t>
  </si>
  <si>
    <t>56000 Kedzie Alley</t>
  </si>
  <si>
    <t>Lawrence Pratt</t>
  </si>
  <si>
    <t>57 Monterey Avenue</t>
  </si>
  <si>
    <t>Astrix Kitchingham</t>
  </si>
  <si>
    <t>+1 (405) 645-2204</t>
  </si>
  <si>
    <t>716 Shoshone Point</t>
  </si>
  <si>
    <t>Burnard Bartholin</t>
  </si>
  <si>
    <t>+1 (918) 720-2715</t>
  </si>
  <si>
    <t>19600 Scofield Trail</t>
  </si>
  <si>
    <t>Tulsa</t>
  </si>
  <si>
    <t>Madelene Prinn</t>
  </si>
  <si>
    <t>+1 (734) 909-6836</t>
  </si>
  <si>
    <t>39 Dahle Road</t>
  </si>
  <si>
    <t>Detroit</t>
  </si>
  <si>
    <t>Alisun Baudino</t>
  </si>
  <si>
    <t>+1 (202) 328-7869</t>
  </si>
  <si>
    <t>07 Charing Cross Circle</t>
  </si>
  <si>
    <t>Philipa Petrushanko</t>
  </si>
  <si>
    <t>+353 (540) 480-2145</t>
  </si>
  <si>
    <t>08 Laurel Trail</t>
  </si>
  <si>
    <t>Nenagh</t>
  </si>
  <si>
    <t>Kimberli Mustchin</t>
  </si>
  <si>
    <t>+1 (602) 411-5038</t>
  </si>
  <si>
    <t>0043 Arkansas Court</t>
  </si>
  <si>
    <t>Mesa</t>
  </si>
  <si>
    <t>Emlynne Laird</t>
  </si>
  <si>
    <t>+1 (330) 112-0053</t>
  </si>
  <si>
    <t>43451 Doe Crossing Trail</t>
  </si>
  <si>
    <t>Warren</t>
  </si>
  <si>
    <t>Marlena Howsden</t>
  </si>
  <si>
    <t>+1 (901) 806-9640</t>
  </si>
  <si>
    <t>0410 Autumn Leaf Drive</t>
  </si>
  <si>
    <t>Memphis</t>
  </si>
  <si>
    <t>Nealson Cuttler</t>
  </si>
  <si>
    <t>1 Melvin Circle</t>
  </si>
  <si>
    <t>62425-26461-RK</t>
  </si>
  <si>
    <t>Crin Vernham</t>
  </si>
  <si>
    <t>+353 (807) 911-7640</t>
  </si>
  <si>
    <t>96312 Michigan Parkway</t>
  </si>
  <si>
    <t>Muff</t>
  </si>
  <si>
    <t>71468-76923-BU</t>
  </si>
  <si>
    <t>Jenn Munnings</t>
  </si>
  <si>
    <t>+1 (305) 802-3100</t>
  </si>
  <si>
    <t>7 Merchant Point</t>
  </si>
  <si>
    <t>Pompano Beach</t>
  </si>
  <si>
    <t>23014-48364-QB</t>
  </si>
  <si>
    <t>Olympie Dautry</t>
  </si>
  <si>
    <t>+1 (773) 841-1261</t>
  </si>
  <si>
    <t>9015 Anzinger Point</t>
  </si>
  <si>
    <t>92588-14671-JM</t>
  </si>
  <si>
    <t>Ingaborg Dunwoody</t>
  </si>
  <si>
    <t>+44 (389) 895-0886</t>
  </si>
  <si>
    <t>687 Ruskin Center</t>
  </si>
  <si>
    <t>East End</t>
  </si>
  <si>
    <t>Adriana Lazarus</t>
  </si>
  <si>
    <t>+1 (801) 581-0444</t>
  </si>
  <si>
    <t>9429 Porter Circle</t>
  </si>
  <si>
    <t>Tallie felip</t>
  </si>
  <si>
    <t>+1 (518) 651-0940</t>
  </si>
  <si>
    <t>9 Roth Point</t>
  </si>
  <si>
    <t>Albany</t>
  </si>
  <si>
    <t>Vanna Le - Count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</si>
  <si>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</si>
  <si>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</si>
  <si>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</si>
  <si>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</si>
  <si>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</si>
  <si>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</si>
  <si>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</si>
  <si>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</si>
  <si>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</si>
  <si>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</si>
  <si>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</si>
  <si>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356 Service Way</t>
  </si>
  <si>
    <t>Orbadiah Duny</t>
  </si>
  <si>
    <t>+1 (806) 181-9003</t>
  </si>
  <si>
    <t>62772 Arkansas Pass</t>
  </si>
  <si>
    <t>Lubbock</t>
  </si>
  <si>
    <t>Constance Halfhide</t>
  </si>
  <si>
    <t>+353 (885) 827-8865</t>
  </si>
  <si>
    <t>75275 Sunnyside Center</t>
  </si>
  <si>
    <t>Fermoy</t>
  </si>
  <si>
    <t>Fransisco Malecky</t>
  </si>
  <si>
    <t>+44 (738) 660-4264</t>
  </si>
  <si>
    <t>11 Dakota Lane</t>
  </si>
  <si>
    <t>Whitwell</t>
  </si>
  <si>
    <t>Anselma Attwater</t>
  </si>
  <si>
    <t>+1 (434) 821-8618</t>
  </si>
  <si>
    <t>72 Maryland Terrace</t>
  </si>
  <si>
    <t>Minette Whellans</t>
  </si>
  <si>
    <t>3 High Crossing Way</t>
  </si>
  <si>
    <t>Dael Camilletti</t>
  </si>
  <si>
    <t>+1 (540) 722-6065</t>
  </si>
  <si>
    <t>782 American Terrace</t>
  </si>
  <si>
    <t>Emiline Galgey</t>
  </si>
  <si>
    <t>+1 (718) 311-6732</t>
  </si>
  <si>
    <t>6 Park Meadow Plaza</t>
  </si>
  <si>
    <t>Murdock Hame</t>
  </si>
  <si>
    <t>+353 (649) 297-0884</t>
  </si>
  <si>
    <t>0 Burning Wood Drive</t>
  </si>
  <si>
    <t>Balally</t>
  </si>
  <si>
    <t>Ilka Gurnee</t>
  </si>
  <si>
    <t>+1 (801) 642-0352</t>
  </si>
  <si>
    <t>1 Troy Circle</t>
  </si>
  <si>
    <t>Salt Lake City</t>
  </si>
  <si>
    <t>Alfy Snowding</t>
  </si>
  <si>
    <t>+1 (419) 996-2492</t>
  </si>
  <si>
    <t>1691 Comanche Lane</t>
  </si>
  <si>
    <t>Godfry Poinsett</t>
  </si>
  <si>
    <t>+1 (626) 451-7397</t>
  </si>
  <si>
    <t>75026 Monica Parkway</t>
  </si>
  <si>
    <t>Pasadena</t>
  </si>
  <si>
    <t>Rem Furman</t>
  </si>
  <si>
    <t>+353 (829) 808-4788</t>
  </si>
  <si>
    <t>91239 Ilene Hill</t>
  </si>
  <si>
    <t>Kinsale</t>
  </si>
  <si>
    <t>Charis Crosier</t>
  </si>
  <si>
    <t>+1 (816) 578-2743</t>
  </si>
  <si>
    <t>54506 Arapahoe Center</t>
  </si>
  <si>
    <t>Lees Summit</t>
  </si>
  <si>
    <t>14797-35530-HY</t>
  </si>
  <si>
    <t>Monte Percifull</t>
  </si>
  <si>
    <t>+1 (817) 441-3285</t>
  </si>
  <si>
    <t>7 Stoughton Hill</t>
  </si>
  <si>
    <t>Lenka Rushmer</t>
  </si>
  <si>
    <t>+1 (949) 869-7598</t>
  </si>
  <si>
    <t>70379 Canary Plaza</t>
  </si>
  <si>
    <t>Irvine</t>
  </si>
  <si>
    <t>Waneta Edinborough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</si>
  <si>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</si>
  <si>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</si>
  <si>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</si>
  <si>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</si>
  <si>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</si>
  <si>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</si>
  <si>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</si>
  <si>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+1 (646) 586-9964</t>
  </si>
  <si>
    <t>69 Birchwood Place</t>
  </si>
  <si>
    <t>Elsbeth Westerman</t>
  </si>
  <si>
    <t>+353 (343) 455-4020</t>
  </si>
  <si>
    <t>7 Packers Court</t>
  </si>
  <si>
    <t>Anabelle Hutchens</t>
  </si>
  <si>
    <t>+1 (913) 108-5997</t>
  </si>
  <si>
    <t>8 Russell Plaza</t>
  </si>
  <si>
    <t>Shawnee Mission</t>
  </si>
  <si>
    <t>Noak Wyvill</t>
  </si>
  <si>
    <t>+44 (872) 383-2829</t>
  </si>
  <si>
    <t>47 Declaration Alley</t>
  </si>
  <si>
    <t>Edinburgh</t>
  </si>
  <si>
    <t>Beltran Mathon</t>
  </si>
  <si>
    <t>+1 (916) 915-5069</t>
  </si>
  <si>
    <t>6131 Huxley Pass</t>
  </si>
  <si>
    <t>Sacramento</t>
  </si>
  <si>
    <t>Kristos Streight</t>
  </si>
  <si>
    <t>+1 (570) 873-3891</t>
  </si>
  <si>
    <t>5 Anderson Court</t>
  </si>
  <si>
    <t>Wilkes Barre</t>
  </si>
  <si>
    <t>Portie Cutchie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</si>
  <si>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</si>
  <si>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</si>
  <si>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</si>
  <si>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</si>
  <si>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</si>
  <si>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</si>
  <si>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+44 (494) 875-2364</t>
  </si>
  <si>
    <t>28998 Cottonwood Point</t>
  </si>
  <si>
    <t>Beryle Kenwell</t>
  </si>
  <si>
    <t>+1 (808) 836-6023</t>
  </si>
  <si>
    <t>62 Dayton Drive</t>
  </si>
  <si>
    <t>Tomas Sutty</t>
  </si>
  <si>
    <t>+1 (212) 586-1957</t>
  </si>
  <si>
    <t>736 Mosinee Court</t>
  </si>
  <si>
    <t>Samuele Ales0</t>
  </si>
  <si>
    <t>0023 Westport Terrace</t>
  </si>
  <si>
    <t>Ballinroad</t>
  </si>
  <si>
    <t>Carlie Harce</t>
  </si>
  <si>
    <t>+353 (444) 423-0673</t>
  </si>
  <si>
    <t>8 Melrose Center</t>
  </si>
  <si>
    <t>D煤n Laoghaire</t>
  </si>
  <si>
    <t>Craggy Bril</t>
  </si>
  <si>
    <t>+1 (513) 461-0440</t>
  </si>
  <si>
    <t>955 Ridge Oak Street</t>
  </si>
  <si>
    <t>Cincinnati</t>
  </si>
  <si>
    <t>Friederike Drysdale</t>
  </si>
  <si>
    <t>+1 (989) 215-5282</t>
  </si>
  <si>
    <t>0229 Hovde Hill</t>
  </si>
  <si>
    <t>Devon Magowan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</si>
  <si>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</si>
  <si>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</si>
  <si>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</si>
  <si>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</si>
  <si>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</si>
  <si>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</si>
  <si>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</si>
  <si>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</si>
  <si>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</si>
  <si>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</si>
  <si>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</si>
  <si>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+1 (916) 214-5665</t>
  </si>
  <si>
    <t>00901 Marquette Plaza</t>
  </si>
  <si>
    <t>Tammie Drynan</t>
  </si>
  <si>
    <t>+1 (813) 619-0579</t>
  </si>
  <si>
    <t>5776 Coleman Circle</t>
  </si>
  <si>
    <t>Effie Yurkov</t>
  </si>
  <si>
    <t>+1 (808) 320-5976</t>
  </si>
  <si>
    <t>970 Northport Pass</t>
  </si>
  <si>
    <t>Lexie Mallan</t>
  </si>
  <si>
    <t>+1 (225) 484-4771</t>
  </si>
  <si>
    <t>43 Longview Center</t>
  </si>
  <si>
    <t>Baton Rouge</t>
  </si>
  <si>
    <t>Georgena Bentjens</t>
  </si>
  <si>
    <t>+44 (610) 153-1208</t>
  </si>
  <si>
    <t>4738 Bashford Crossing</t>
  </si>
  <si>
    <t>Newbiggin</t>
  </si>
  <si>
    <t>Delmar Beasant</t>
  </si>
  <si>
    <t>+353 (382) 208-0531</t>
  </si>
  <si>
    <t>856 Colorado Way</t>
  </si>
  <si>
    <t>Kilkenny</t>
  </si>
  <si>
    <t>Lyn Entwistle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</si>
  <si>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</si>
  <si>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</si>
  <si>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</si>
  <si>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</si>
  <si>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</si>
  <si>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</si>
  <si>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</si>
  <si>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</si>
  <si>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+1 (704) 892-0605</t>
  </si>
  <si>
    <t>37340 Lerdahl Avenue</t>
  </si>
  <si>
    <t>Connor Heaviside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</si>
  <si>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</si>
  <si>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</si>
  <si>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</si>
  <si>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</si>
  <si>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</si>
  <si>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</si>
  <si>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</si>
  <si>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+1 (217) 146-0949</t>
  </si>
  <si>
    <t>76 Briar Crest Avenue</t>
  </si>
  <si>
    <t>Champaign</t>
  </si>
  <si>
    <t>Rosaline McLae</t>
  </si>
  <si>
    <t>1065 Myrtle Center</t>
  </si>
  <si>
    <t>Swindon</t>
  </si>
  <si>
    <t>Cleve Blowfelde</t>
  </si>
  <si>
    <t>+1 (520) 951-0585</t>
  </si>
  <si>
    <t>72657 Shelley Alley</t>
  </si>
  <si>
    <t>Zacharias Kiffe</t>
  </si>
  <si>
    <t>+1 (414) 703-7269</t>
  </si>
  <si>
    <t>32764 Buell Pass</t>
  </si>
  <si>
    <t>Milwaukee</t>
  </si>
  <si>
    <t>Denyse O'Calleran</t>
  </si>
  <si>
    <t>+1 (954) 368-3867</t>
  </si>
  <si>
    <t>6384 Darwin Avenue</t>
  </si>
  <si>
    <t>Cobby Cromwell</t>
  </si>
  <si>
    <t>+1 (562) 516-6052</t>
  </si>
  <si>
    <t>45604 Bunker Hill Court</t>
  </si>
  <si>
    <t>Irv Hay</t>
  </si>
  <si>
    <t>+44 (878) 199-6257</t>
  </si>
  <si>
    <t>667 Florence Drive</t>
  </si>
  <si>
    <t>Sheffield</t>
  </si>
  <si>
    <t>Tani Taffarello</t>
  </si>
  <si>
    <t>26 Linden Center</t>
  </si>
  <si>
    <t>Monique Canty</t>
  </si>
  <si>
    <t>+1 (814) 215-3753</t>
  </si>
  <si>
    <t>21342 Schiller Parkway</t>
  </si>
  <si>
    <t>Erie</t>
  </si>
  <si>
    <t>Javier Kopke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</si>
  <si>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</si>
  <si>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</si>
  <si>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</si>
  <si>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</si>
  <si>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</si>
  <si>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</si>
  <si>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</si>
  <si>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</si>
  <si>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</si>
  <si>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</si>
  <si>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</si>
  <si>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+1 (501) 899-4038</t>
  </si>
  <si>
    <t>87597 Butternut Alley</t>
  </si>
  <si>
    <t>Myles Seawright</t>
  </si>
  <si>
    <t>+44 (638) 528-2467</t>
  </si>
  <si>
    <t>5021 Summit Drive</t>
  </si>
  <si>
    <t>Newton</t>
  </si>
  <si>
    <t>Silvana Northeast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</si>
  <si>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</si>
  <si>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</si>
  <si>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</si>
  <si>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</si>
  <si>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</si>
  <si>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</si>
  <si>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</si>
  <si>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</si>
  <si>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+1 (972) 686-6332</t>
  </si>
  <si>
    <t>41524 Mandrake Center</t>
  </si>
  <si>
    <t>Denton</t>
  </si>
  <si>
    <t>Barney Chisnell</t>
  </si>
  <si>
    <t>5915 Hallows Court</t>
  </si>
  <si>
    <t>Tullamore</t>
  </si>
  <si>
    <t>Jasper Sisneros</t>
  </si>
  <si>
    <t>+1 (919) 448-8909</t>
  </si>
  <si>
    <t>38 Dryden Plaza</t>
  </si>
  <si>
    <t>Raleigh</t>
  </si>
  <si>
    <t>Zachariah Carlson</t>
  </si>
  <si>
    <t>+353 (259) 651-4128</t>
  </si>
  <si>
    <t>4825 Bowman Crossing</t>
  </si>
  <si>
    <t>Shankill</t>
  </si>
  <si>
    <t>Warner Maddox</t>
  </si>
  <si>
    <t>+1 (917) 310-4684</t>
  </si>
  <si>
    <t>6223 North Hill</t>
  </si>
  <si>
    <t>Donnie Hedlestone</t>
  </si>
  <si>
    <t>+1 (203) 768-3169</t>
  </si>
  <si>
    <t>02670 Superior Way</t>
  </si>
  <si>
    <t>Teddi Crowthe</t>
  </si>
  <si>
    <t>+1 (419) 561-6809</t>
  </si>
  <si>
    <t>7 Eastlawn Alley</t>
  </si>
  <si>
    <t>Dorelia Bury</t>
  </si>
  <si>
    <t>+353 (262) 842-7103</t>
  </si>
  <si>
    <t>305 Holy Cross Way</t>
  </si>
  <si>
    <t>Castleblayney</t>
  </si>
  <si>
    <t>Gussy Broadbear</t>
  </si>
  <si>
    <t>+1 (573) 758-1104</t>
  </si>
  <si>
    <t>0 Manitowish Hill</t>
  </si>
  <si>
    <t>Columbia</t>
  </si>
  <si>
    <t>Emlynne Palfrey</t>
  </si>
  <si>
    <t>+1 (260) 500-7893</t>
  </si>
  <si>
    <t>2793 Vera Point</t>
  </si>
  <si>
    <t>Parsifal Metrick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</si>
  <si>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</si>
  <si>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</si>
  <si>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</si>
  <si>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</si>
  <si>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</si>
  <si>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</si>
  <si>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+1 (303) 516-4935</t>
  </si>
  <si>
    <t>4 Linden Park</t>
  </si>
  <si>
    <t>Boulder</t>
  </si>
  <si>
    <t>Flory Crumpe</t>
  </si>
  <si>
    <t>+44 (564) 507-1056</t>
  </si>
  <si>
    <t>1 Hanover Terrace</t>
  </si>
  <si>
    <t>Norton</t>
  </si>
  <si>
    <t>Amity Chatto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</si>
  <si>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</si>
  <si>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</si>
  <si>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</si>
  <si>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</si>
  <si>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</si>
  <si>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</si>
  <si>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</si>
  <si>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</si>
  <si>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</si>
  <si>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</si>
  <si>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801 Sloan Plaza</t>
  </si>
  <si>
    <t>Canton</t>
  </si>
  <si>
    <t>Kerr Patise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</si>
  <si>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</si>
  <si>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</si>
  <si>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</si>
  <si>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</si>
  <si>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</si>
  <si>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</si>
  <si>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Marris Grcic</t>
  </si>
  <si>
    <t>758 Acker Point</t>
  </si>
  <si>
    <t>Lynchburg</t>
  </si>
  <si>
    <t>Domeniga Duke</t>
  </si>
  <si>
    <t>+1 (626) 268-7265</t>
  </si>
  <si>
    <t>472 Mosinee Crossing</t>
  </si>
  <si>
    <t>Violante Skouling</t>
  </si>
  <si>
    <t>9366 Bunting Center</t>
  </si>
  <si>
    <t>Isidore Hussey</t>
  </si>
  <si>
    <t>641 Birchwood Place</t>
  </si>
  <si>
    <t>Cassie Pinkerton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</si>
  <si>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</si>
  <si>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</si>
  <si>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</si>
  <si>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</si>
  <si>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</si>
  <si>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</si>
  <si>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</si>
  <si>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</si>
  <si>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</si>
  <si>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+1 (941) 130-0581</t>
  </si>
  <si>
    <t>6023 Novick Parkway</t>
  </si>
  <si>
    <t>Eddi Sedgebeer</t>
  </si>
  <si>
    <t>+1 (305) 898-4252</t>
  </si>
  <si>
    <t>9715 Shopko Hill</t>
  </si>
  <si>
    <t>Miami Beach</t>
  </si>
  <si>
    <t>Ken Lestrange</t>
  </si>
  <si>
    <t>+1 (404) 479-6402</t>
  </si>
  <si>
    <t>1961 Sage Way</t>
  </si>
  <si>
    <t>Lacee Tanti</t>
  </si>
  <si>
    <t>+1 (361) 383-8015</t>
  </si>
  <si>
    <t>29668 Bashford Trail</t>
  </si>
  <si>
    <t>Corpus Christi</t>
  </si>
  <si>
    <t>Arel De Lasci</t>
  </si>
  <si>
    <t>+1 (808) 868-6669</t>
  </si>
  <si>
    <t>80254 Cherokee Alley</t>
  </si>
  <si>
    <t>Trescha Jedrachowicz</t>
  </si>
  <si>
    <t>+1 (512) 635-4547</t>
  </si>
  <si>
    <t>4019 Hagan Plaza</t>
  </si>
  <si>
    <t>Perkin Stonner</t>
  </si>
  <si>
    <t>+1 (410) 158-5285</t>
  </si>
  <si>
    <t>09771 Rigney Center</t>
  </si>
  <si>
    <t>Baltimore</t>
  </si>
  <si>
    <t>Darrin Tingly</t>
  </si>
  <si>
    <t>6094 Dawn Junction</t>
  </si>
  <si>
    <t>Lexington</t>
  </si>
  <si>
    <t>32177-42200-TP</t>
  </si>
  <si>
    <t>Rhodie Whife</t>
  </si>
  <si>
    <t>2241 Kim Trail</t>
  </si>
  <si>
    <t>Joliet</t>
  </si>
  <si>
    <t>Benn Checci</t>
  </si>
  <si>
    <t>+44 (237) 377-1917</t>
  </si>
  <si>
    <t>88 West Avenue</t>
  </si>
  <si>
    <t>Eaton</t>
  </si>
  <si>
    <t>Janifer Bagot</t>
  </si>
  <si>
    <t>+1 (402) 659-3815</t>
  </si>
  <si>
    <t>8580 Autumn Leaf Trail</t>
  </si>
  <si>
    <t>Lincoln</t>
  </si>
  <si>
    <t>Ermin Beeble</t>
  </si>
  <si>
    <t>+1 (513) 141-9892</t>
  </si>
  <si>
    <t>14777 Leroy Avenue</t>
  </si>
  <si>
    <t>Cos Fluin</t>
  </si>
  <si>
    <t>88 Jenna Point</t>
  </si>
  <si>
    <t>Eveleen Bletsor</t>
  </si>
  <si>
    <t>+1 (860) 182-4246</t>
  </si>
  <si>
    <t>9076 Manley Center</t>
  </si>
  <si>
    <t>West Hartford</t>
  </si>
  <si>
    <t>Paola Brydell</t>
  </si>
  <si>
    <t>+353 (522) 527-0155</t>
  </si>
  <si>
    <t>826 Judy Alley</t>
  </si>
  <si>
    <t>Claudetta Rushe</t>
  </si>
  <si>
    <t>+1 (704) 883-8274</t>
  </si>
  <si>
    <t>7 Corben Plaza</t>
  </si>
  <si>
    <t>Natka Leethem</t>
  </si>
  <si>
    <t>+1 (318) 839-1492</t>
  </si>
  <si>
    <t>12 Stone Corner Avenue</t>
  </si>
  <si>
    <t>Ailene Nesfield</t>
  </si>
  <si>
    <t>+44 (418) 372-8139</t>
  </si>
  <si>
    <t>59 Rieder Lane</t>
  </si>
  <si>
    <t>Belfast</t>
  </si>
  <si>
    <t>Stacy Pickworth</t>
  </si>
  <si>
    <t>+1 (702) 723-3139</t>
  </si>
  <si>
    <t>81014 Delladonna Terrace</t>
  </si>
  <si>
    <t>Las Vegas</t>
  </si>
  <si>
    <t>Melli Brockway</t>
  </si>
  <si>
    <t>+1 (515) 216-0617</t>
  </si>
  <si>
    <t>0528 Thackeray Pass</t>
  </si>
  <si>
    <t>Nanny Lush</t>
  </si>
  <si>
    <t>+353 (360) 805-4030</t>
  </si>
  <si>
    <t>1 Annamark Drive</t>
  </si>
  <si>
    <t>Selma McMillian</t>
  </si>
  <si>
    <t>+1 (330) 407-0631</t>
  </si>
  <si>
    <t>6404 Heffernan Junction</t>
  </si>
  <si>
    <t>Akron</t>
  </si>
  <si>
    <t>Tess Bennison</t>
  </si>
  <si>
    <t>+1 (561) 413-7904</t>
  </si>
  <si>
    <t>00225 Fieldstone Center</t>
  </si>
  <si>
    <t>West Palm Beach</t>
  </si>
  <si>
    <t>Gabie Tweed</t>
  </si>
  <si>
    <t>0 Fairview Lane</t>
  </si>
  <si>
    <t>37916-57149-GE</t>
  </si>
  <si>
    <t>Freddie Cusick</t>
  </si>
  <si>
    <t>+1 (319) 601-1652</t>
  </si>
  <si>
    <t>1 Steensland Drive</t>
  </si>
  <si>
    <t>Iowa City</t>
  </si>
  <si>
    <t>Gaile Goggin</t>
  </si>
  <si>
    <t>+353 (484) 159-9549</t>
  </si>
  <si>
    <t>654 Mandrake Plaza</t>
  </si>
  <si>
    <t>Sandyford</t>
  </si>
  <si>
    <t>Skylar Jeyness</t>
  </si>
  <si>
    <t>+353 (460) 272-4069</t>
  </si>
  <si>
    <t>43 Fremont Point</t>
  </si>
  <si>
    <t>Dublin</t>
  </si>
  <si>
    <t>Donica Bonhome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</si>
  <si>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</si>
  <si>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</si>
  <si>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</si>
  <si>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</si>
  <si>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</si>
  <si>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</si>
  <si>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</si>
  <si>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</si>
  <si>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</si>
  <si>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</si>
  <si>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</si>
  <si>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</si>
  <si>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</si>
  <si>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</si>
  <si>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</si>
  <si>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</si>
  <si>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</si>
  <si>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</si>
  <si>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</si>
  <si>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86634 Nova Plaza</t>
  </si>
  <si>
    <t>33622-01348-PF</t>
  </si>
  <si>
    <t>Fiorenze Drogan</t>
  </si>
  <si>
    <t>+1 (202) 698-9605</t>
  </si>
  <si>
    <t>70193 Sunfield Circle</t>
  </si>
  <si>
    <t>Corine Drewett</t>
  </si>
  <si>
    <t>+1 (561) 651-3098</t>
  </si>
  <si>
    <t>1881 Elgar Parkway</t>
  </si>
  <si>
    <t>Boynton Beach</t>
  </si>
  <si>
    <t>Quinn Parsons</t>
  </si>
  <si>
    <t>+1 (323) 848-5169</t>
  </si>
  <si>
    <t>47 Farwell Park</t>
  </si>
  <si>
    <t>Vivyan Ceely</t>
  </si>
  <si>
    <t>+1 (410) 876-8486</t>
  </si>
  <si>
    <t>080 Stoughton Hill</t>
  </si>
  <si>
    <t>Elonore Goodings</t>
  </si>
  <si>
    <t>7 Grim Point</t>
  </si>
  <si>
    <t>Clement Vasiliev</t>
  </si>
  <si>
    <t>+1 (214) 507-8264</t>
  </si>
  <si>
    <t>49 Eliot Alley</t>
  </si>
  <si>
    <t>Terencio O'Moylan</t>
  </si>
  <si>
    <t>+44 (911) 807-7254</t>
  </si>
  <si>
    <t>19 Kings Pass</t>
  </si>
  <si>
    <t>Church End</t>
  </si>
  <si>
    <t>34104-15243-UX</t>
  </si>
  <si>
    <t>Jeddy Vanyarkin</t>
  </si>
  <si>
    <t>+1 (614) 733-3977</t>
  </si>
  <si>
    <t>90 Fieldstone Way</t>
  </si>
  <si>
    <t>Wyatan Fetherston</t>
  </si>
  <si>
    <t>+1 (212) 724-3420</t>
  </si>
  <si>
    <t>74 Morning Avenue</t>
  </si>
  <si>
    <t>Emmaline Rasmus</t>
  </si>
  <si>
    <t>+1 (617) 830-9474</t>
  </si>
  <si>
    <t>045 Jackson Junction</t>
  </si>
  <si>
    <t>Wesley Giorgioni</t>
  </si>
  <si>
    <t>+1 (415) 960-7198</t>
  </si>
  <si>
    <t>45 Trailsway Avenue</t>
  </si>
  <si>
    <t>Lucienne Scargle</t>
  </si>
  <si>
    <t>+1 (317) 136-7045</t>
  </si>
  <si>
    <t>62 Pepper Wood Plaza</t>
  </si>
  <si>
    <t>Indianapolis</t>
  </si>
  <si>
    <t>40507-83899-MR</t>
  </si>
  <si>
    <t>Christy Franseco</t>
  </si>
  <si>
    <t>59947 Nobel Park</t>
  </si>
  <si>
    <t>Jacksonville</t>
  </si>
  <si>
    <t>Noam Climance</t>
  </si>
  <si>
    <t>34 Orin Crossing</t>
  </si>
  <si>
    <t>Seattle</t>
  </si>
  <si>
    <t>Catarina Donn</t>
  </si>
  <si>
    <t>+353 (950) 306-4776</t>
  </si>
  <si>
    <t>74 Logan Avenue</t>
  </si>
  <si>
    <t>Dunmanway</t>
  </si>
  <si>
    <t>Ameline Snazle</t>
  </si>
  <si>
    <t>+1 (334) 193-6359</t>
  </si>
  <si>
    <t>246 Katie Terrace</t>
  </si>
  <si>
    <t>Rebeka Worg</t>
  </si>
  <si>
    <t>+1 (214) 985-2470</t>
  </si>
  <si>
    <t>8753 Texas Court</t>
  </si>
  <si>
    <t>Lewes Danes</t>
  </si>
  <si>
    <t>+1 (785) 398-5129</t>
  </si>
  <si>
    <t>37 Graedel Court</t>
  </si>
  <si>
    <t>Topeka</t>
  </si>
  <si>
    <t>Shelli Keynd</t>
  </si>
  <si>
    <t>+1 (903) 299-3053</t>
  </si>
  <si>
    <t>9 Iowa Court</t>
  </si>
  <si>
    <t>Tyler</t>
  </si>
  <si>
    <t>Dell Daveridge</t>
  </si>
  <si>
    <t>+1 (213) 474-2139</t>
  </si>
  <si>
    <t>09652 Crowley Lane</t>
  </si>
  <si>
    <t>Joshuah Awdry</t>
  </si>
  <si>
    <t>+1 (318) 747-7610</t>
  </si>
  <si>
    <t>7961 Blackbird Road</t>
  </si>
  <si>
    <t>Shreveport</t>
  </si>
  <si>
    <t>Ethel Ryles</t>
  </si>
  <si>
    <t>+1 (208) 760-1705</t>
  </si>
  <si>
    <t>8 Schurz Place</t>
  </si>
  <si>
    <t>Boise</t>
  </si>
  <si>
    <t>91336-36621-RB</t>
  </si>
  <si>
    <t>Selie Baulcombe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</si>
  <si>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</si>
  <si>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</si>
  <si>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</si>
  <si>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</si>
  <si>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</si>
  <si>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</si>
  <si>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2690 Oak Way</t>
  </si>
  <si>
    <t>Fort Pierce</t>
  </si>
  <si>
    <t>Marianna Vedmore</t>
  </si>
  <si>
    <t>+1 (336) 366-8873</t>
  </si>
  <si>
    <t>368 Waubesa Way</t>
  </si>
  <si>
    <t>Willey Romao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</si>
  <si>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</si>
  <si>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</si>
  <si>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</si>
  <si>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</si>
  <si>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</si>
  <si>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</si>
  <si>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</si>
  <si>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+1 (571) 250-3012</t>
  </si>
  <si>
    <t>2146 Helena Court</t>
  </si>
  <si>
    <t>Reston</t>
  </si>
  <si>
    <t>Yuma Skipsey</t>
  </si>
  <si>
    <t>+44 (257) 759-9950</t>
  </si>
  <si>
    <t>321 Killdeer Center</t>
  </si>
  <si>
    <t>Charlton</t>
  </si>
  <si>
    <t>Nicko Corps</t>
  </si>
  <si>
    <t>+1 (803) 730-8217</t>
  </si>
  <si>
    <t>119 Iowa Plaza</t>
  </si>
  <si>
    <t>09003-89770-JO</t>
  </si>
  <si>
    <t>Christabel Rubury</t>
  </si>
  <si>
    <t>+1 (615) 747-8432</t>
  </si>
  <si>
    <t>8895 Spaight Circle</t>
  </si>
  <si>
    <t>Feliks Babber</t>
  </si>
  <si>
    <t>+1 (623) 550-6050</t>
  </si>
  <si>
    <t>18 Helena Trail</t>
  </si>
  <si>
    <t>Kaja Loxton</t>
  </si>
  <si>
    <t>8477 East Trail</t>
  </si>
  <si>
    <t>Miami</t>
  </si>
  <si>
    <t>Parker Tofful</t>
  </si>
  <si>
    <t>+1 (310) 210-6841</t>
  </si>
  <si>
    <t>97465 Almo Alley</t>
  </si>
  <si>
    <t>Casi Gwinnett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</si>
  <si>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</si>
  <si>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</si>
  <si>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</si>
  <si>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</si>
  <si>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</si>
  <si>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</si>
  <si>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</si>
  <si>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</si>
  <si>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+1 (718) 586-2839</t>
  </si>
  <si>
    <t>25 Saint Paul Drive</t>
  </si>
  <si>
    <t>Abba Pummell</t>
  </si>
  <si>
    <t>3 Service Pass</t>
  </si>
  <si>
    <t>Corinna Catcheside</t>
  </si>
  <si>
    <t>+1 (801) 121-6042</t>
  </si>
  <si>
    <t>8 Kim Street</t>
  </si>
  <si>
    <t>Cortney Gibbonson</t>
  </si>
  <si>
    <t>+1 (206) 848-3585</t>
  </si>
  <si>
    <t>861 David Crossing</t>
  </si>
  <si>
    <t>Terri Farra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</si>
  <si>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</si>
  <si>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</si>
  <si>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</si>
  <si>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</si>
  <si>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</si>
  <si>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</si>
  <si>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</si>
  <si>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Gothart Bamfield</t>
  </si>
  <si>
    <t>+1 (214) 200-7886</t>
  </si>
  <si>
    <t>41203 Vernon Street</t>
  </si>
  <si>
    <t>Irving</t>
  </si>
  <si>
    <t>Waylin Hollingdale</t>
  </si>
  <si>
    <t>+1 (937) 354-2653</t>
  </si>
  <si>
    <t>3 Heath Trail</t>
  </si>
  <si>
    <t>Judd De Leek</t>
  </si>
  <si>
    <t>+1 (616) 966-1581</t>
  </si>
  <si>
    <t>90 Saint Paul Plaza</t>
  </si>
  <si>
    <t>Vanya Skullet</t>
  </si>
  <si>
    <t>+353 (215) 420-1467</t>
  </si>
  <si>
    <t>4 Grim Road</t>
  </si>
  <si>
    <t>Jany Rudeforth</t>
  </si>
  <si>
    <t>+353 (232) 377-5407</t>
  </si>
  <si>
    <t>614 Commercial Center</t>
  </si>
  <si>
    <t>Tullyallen</t>
  </si>
  <si>
    <t>Ashbey Tomaszewski</t>
  </si>
  <si>
    <t>7685 Oxford Crossing</t>
  </si>
  <si>
    <t>Sutton</t>
  </si>
  <si>
    <t>21815-71230-UT</t>
  </si>
  <si>
    <t>Fanni Marti</t>
  </si>
  <si>
    <t>+1 (217) 599-8947</t>
  </si>
  <si>
    <t>160 Ruskin Park</t>
  </si>
  <si>
    <t>Pren Bess</t>
  </si>
  <si>
    <t>+1 (949) 121-4600</t>
  </si>
  <si>
    <t>36559 Sommers Parkway</t>
  </si>
  <si>
    <t>Elka Windress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</si>
  <si>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</si>
  <si>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</si>
  <si>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</si>
  <si>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</si>
  <si>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</si>
  <si>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</si>
  <si>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</si>
  <si>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</si>
  <si>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</si>
  <si>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</si>
  <si>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</si>
  <si>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</si>
  <si>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</si>
  <si>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</si>
  <si>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</si>
  <si>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</si>
  <si>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+1 (203) 568-7058</t>
  </si>
  <si>
    <t>002 Summer Ridge Terrace</t>
  </si>
  <si>
    <t>New Haven</t>
  </si>
  <si>
    <t>Maisie Sarvar</t>
  </si>
  <si>
    <t>+1 (404) 401-6865</t>
  </si>
  <si>
    <t>83 Saint Paul Drive</t>
  </si>
  <si>
    <t>Lawrenceville</t>
  </si>
  <si>
    <t>Andrej Havick</t>
  </si>
  <si>
    <t>+1 (828) 769-0743</t>
  </si>
  <si>
    <t>720 Pennsylvania Pass</t>
  </si>
  <si>
    <t>Asheville</t>
  </si>
  <si>
    <t>Sloan Diviny</t>
  </si>
  <si>
    <t>3904 Birchwood Terrace</t>
  </si>
  <si>
    <t>Itch Norquoy</t>
  </si>
  <si>
    <t>1 Welch Court</t>
  </si>
  <si>
    <t>Anson Iddison</t>
  </si>
  <si>
    <t>+1 (714) 658-0310</t>
  </si>
  <si>
    <t>8 Steensland Junction</t>
  </si>
  <si>
    <t>94341-60520-PF</t>
  </si>
  <si>
    <t>Dov Sprosson</t>
  </si>
  <si>
    <t>+1 (240) 598-3988</t>
  </si>
  <si>
    <t>7 Anzinger Drive</t>
  </si>
  <si>
    <t>Hagerstown</t>
  </si>
  <si>
    <t>Randal Longfield</t>
  </si>
  <si>
    <t>+1 (612) 210-6966</t>
  </si>
  <si>
    <t>513 Commercial Avenue</t>
  </si>
  <si>
    <t>Gregorius Kislingbury</t>
  </si>
  <si>
    <t>4 Jenifer Street</t>
  </si>
  <si>
    <t>Xenos Gibbons</t>
  </si>
  <si>
    <t>+1 (909) 614-0008</t>
  </si>
  <si>
    <t>002 7th Junction</t>
  </si>
  <si>
    <t>Fleur Parres</t>
  </si>
  <si>
    <t>+1 (585) 672-4256</t>
  </si>
  <si>
    <t>641 Steensland Pass</t>
  </si>
  <si>
    <t>Gran Sibray</t>
  </si>
  <si>
    <t>+1 (360) 389-5295</t>
  </si>
  <si>
    <t>5018 Iowa Pass</t>
  </si>
  <si>
    <t>Ingelbert Hotchkin</t>
  </si>
  <si>
    <t>+44 (387) 464-9544</t>
  </si>
  <si>
    <t>322 Basil Pass</t>
  </si>
  <si>
    <t>Preston</t>
  </si>
  <si>
    <t>Neely Broadberrie</t>
  </si>
  <si>
    <t>+1 (202) 327-2217</t>
  </si>
  <si>
    <t>8571 Buena Vista Junction</t>
  </si>
  <si>
    <t>Rutger Pithcock</t>
  </si>
  <si>
    <t>+1 (865) 655-9540</t>
  </si>
  <si>
    <t>2425 Corben Street</t>
  </si>
  <si>
    <t>Gale Croysdale</t>
  </si>
  <si>
    <t>+1 (304) 384-2939</t>
  </si>
  <si>
    <t>1657 Delladonna Hill</t>
  </si>
  <si>
    <t>Benedetto Gozzett</t>
  </si>
  <si>
    <t>+1 (214) 700-0229</t>
  </si>
  <si>
    <t>0389 Hintze Pass</t>
  </si>
  <si>
    <t>Tania Craggs</t>
  </si>
  <si>
    <t>+353 (239) 197-6142</t>
  </si>
  <si>
    <t>0 Eagan Parkway</t>
  </si>
  <si>
    <t>Whitegate</t>
  </si>
  <si>
    <t>Leonie Cullrford</t>
  </si>
  <si>
    <t>+1 (530) 998-9789</t>
  </si>
  <si>
    <t>71 Sycamore Crossing</t>
  </si>
  <si>
    <t>Chico</t>
  </si>
  <si>
    <t>Auguste Rizon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</si>
  <si>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</si>
  <si>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</si>
  <si>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</si>
  <si>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</si>
  <si>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</si>
  <si>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</si>
  <si>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Felice Miell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</si>
  <si>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</si>
  <si>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</si>
  <si>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</si>
  <si>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</si>
  <si>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</si>
  <si>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</si>
  <si>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</si>
  <si>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</si>
  <si>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</si>
  <si>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</si>
  <si>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</si>
  <si>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</si>
  <si>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</si>
  <si>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</si>
  <si>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</si>
  <si>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</si>
  <si>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</si>
  <si>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</si>
  <si>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</si>
  <si>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</si>
  <si>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</si>
  <si>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</si>
  <si>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</si>
  <si>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</si>
  <si>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</si>
  <si>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</si>
  <si>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</si>
  <si>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</si>
  <si>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</si>
  <si>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</si>
  <si>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</si>
  <si>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</si>
  <si>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</si>
  <si>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</si>
  <si>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880 Mockingbird Plaza</t>
  </si>
  <si>
    <t>Annabella Danzey</t>
  </si>
  <si>
    <t>+1 (402) 633-9913</t>
  </si>
  <si>
    <t>5692 Eastwood Hill</t>
  </si>
  <si>
    <t>83537-35563-UF</t>
  </si>
  <si>
    <t>Anthia McKeller</t>
  </si>
  <si>
    <t>+1 (717) 414-0043</t>
  </si>
  <si>
    <t>0 Debra Crossing</t>
  </si>
  <si>
    <t>01881-40815-VO</t>
  </si>
  <si>
    <t>Faith Powley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</si>
  <si>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</si>
  <si>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</si>
  <si>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</si>
  <si>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</si>
  <si>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</si>
  <si>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</si>
  <si>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</si>
  <si>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</si>
  <si>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</si>
  <si>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</si>
  <si>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+1 (501) 136-0040</t>
  </si>
  <si>
    <t>83 Sunbrook Lane</t>
  </si>
  <si>
    <t>Alric Darth</t>
  </si>
  <si>
    <t>+1 (907) 557-6903</t>
  </si>
  <si>
    <t>86 Pawling Court</t>
  </si>
  <si>
    <t>Manuel Darrigoe</t>
  </si>
  <si>
    <t>+353 (973) 320-9537</t>
  </si>
  <si>
    <t>744 Prairie Rose Court</t>
  </si>
  <si>
    <t>Longwood</t>
  </si>
  <si>
    <t>Kynthia Berick</t>
  </si>
  <si>
    <t>+1 (562) 331-4713</t>
  </si>
  <si>
    <t>1678 Armistice Alley</t>
  </si>
  <si>
    <t>Minetta Ackrill</t>
  </si>
  <si>
    <t>+1 (330) 603-2373</t>
  </si>
  <si>
    <t>4 Arizona Road</t>
  </si>
  <si>
    <t>61516-88984-DK</t>
  </si>
  <si>
    <t>Maximo Bricksey</t>
  </si>
  <si>
    <t>+1 (757) 614-2072</t>
  </si>
  <si>
    <t>0082 Hooker Drive</t>
  </si>
  <si>
    <t>Chesapeake</t>
  </si>
  <si>
    <t>Melosa Kippen</t>
  </si>
  <si>
    <t>+1 (601) 262-2557</t>
  </si>
  <si>
    <t>87 Brentwood Hill</t>
  </si>
  <si>
    <t>Jackson</t>
  </si>
  <si>
    <t>Witty Ranson</t>
  </si>
  <si>
    <t>+353 (376) 165-2897</t>
  </si>
  <si>
    <t>012 Debra Center</t>
  </si>
  <si>
    <t>Kildare</t>
  </si>
  <si>
    <t>Rod Gowdie</t>
  </si>
  <si>
    <t>+1 (360) 347-6756</t>
  </si>
  <si>
    <t>7 Hansons Trail</t>
  </si>
  <si>
    <t>Lemuel Rignold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</si>
  <si>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</si>
  <si>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</si>
  <si>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</si>
  <si>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</si>
  <si>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</si>
  <si>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</si>
  <si>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+1 (785) 380-3311</t>
  </si>
  <si>
    <t>320 Rockefeller Alley</t>
  </si>
  <si>
    <t>Orly Ryland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</si>
  <si>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</si>
  <si>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</si>
  <si>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</si>
  <si>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</si>
  <si>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</si>
  <si>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</si>
  <si>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</si>
  <si>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+1 (405) 720-9470</t>
  </si>
  <si>
    <t>6 Ilene Hill</t>
  </si>
  <si>
    <t>Chickie Ragless</t>
  </si>
  <si>
    <t>+353 (736) 602-8469</t>
  </si>
  <si>
    <t>98053 Elmside Drive</t>
  </si>
  <si>
    <t>Freda Hollows</t>
  </si>
  <si>
    <t>+1 (716) 632-6865</t>
  </si>
  <si>
    <t>353 Portage Center</t>
  </si>
  <si>
    <t>Livy Lathleiff</t>
  </si>
  <si>
    <t>+353 (895) 566-0110</t>
  </si>
  <si>
    <t>0671 Scoville Way</t>
  </si>
  <si>
    <t>Koralle Heads</t>
  </si>
  <si>
    <t>+1 (484) 131-2636</t>
  </si>
  <si>
    <t>2 Cherokee Hill</t>
  </si>
  <si>
    <t>Bethlehem</t>
  </si>
  <si>
    <t>Theo Bowne</t>
  </si>
  <si>
    <t>+353 (540) 432-8009</t>
  </si>
  <si>
    <t>79 Prairieview Point</t>
  </si>
  <si>
    <t>Watergrasshill</t>
  </si>
  <si>
    <t>Rasia Jacquemard</t>
  </si>
  <si>
    <t>+353 (959) 389-1521</t>
  </si>
  <si>
    <t>415 Fremont Junction</t>
  </si>
  <si>
    <t>Monasterevin</t>
  </si>
  <si>
    <t>Kizzie Warman</t>
  </si>
  <si>
    <t>67365 Homewood Center</t>
  </si>
  <si>
    <t>Wain Cholomin</t>
  </si>
  <si>
    <t>+44 (512) 340-9049</t>
  </si>
  <si>
    <t>566 Arrowood Way</t>
  </si>
  <si>
    <t>Arleen Braidman</t>
  </si>
  <si>
    <t>4 Golf View Hill</t>
  </si>
  <si>
    <t>Pru Durban</t>
  </si>
  <si>
    <t>+353 (709) 884-1892</t>
  </si>
  <si>
    <t>2 Forest Street</t>
  </si>
  <si>
    <t>Longford</t>
  </si>
  <si>
    <t>Antone Harrold</t>
  </si>
  <si>
    <t>+1 (419) 153-2104</t>
  </si>
  <si>
    <t>90 Kensington Road</t>
  </si>
  <si>
    <t>Sim Pamphilon</t>
  </si>
  <si>
    <t>+353 (456) 630-8490</t>
  </si>
  <si>
    <t>36194 Susan Street</t>
  </si>
  <si>
    <t>Ballylinan</t>
  </si>
  <si>
    <t>Mohandis Spurden</t>
  </si>
  <si>
    <t>+1 (704) 256-1371</t>
  </si>
  <si>
    <t>55290 Manufacturers Lane</t>
  </si>
  <si>
    <t>Morgen Seson</t>
  </si>
  <si>
    <t>+1 (206) 642-0902</t>
  </si>
  <si>
    <t>92847 Schlimgen Road</t>
  </si>
  <si>
    <t>Nalani Pirrone</t>
  </si>
  <si>
    <t>+1 (570) 223-3194</t>
  </si>
  <si>
    <t>1585 Bashford Center</t>
  </si>
  <si>
    <t>Reube Cawley</t>
  </si>
  <si>
    <t>54210 Eagan Avenue</t>
  </si>
  <si>
    <t>Ballyboden</t>
  </si>
  <si>
    <t>Stan Barribal</t>
  </si>
  <si>
    <t>+353 (310) 256-3698</t>
  </si>
  <si>
    <t>6743 Cascade Drive</t>
  </si>
  <si>
    <t>Bagenalstown</t>
  </si>
  <si>
    <t>Agnes Adamides</t>
  </si>
  <si>
    <t>+44 (131) 485-2183</t>
  </si>
  <si>
    <t>6338 Arkansas Drive</t>
  </si>
  <si>
    <t>Carmelita Thowes</t>
  </si>
  <si>
    <t>+1 (585) 785-2424</t>
  </si>
  <si>
    <t>33398 Hallows Circle</t>
  </si>
  <si>
    <t>Rodolfo Willoway</t>
  </si>
  <si>
    <t>+1 (520) 126-8439</t>
  </si>
  <si>
    <t>58 Schlimgen Parkway</t>
  </si>
  <si>
    <t>Alvis Elwin</t>
  </si>
  <si>
    <t>+1 (612) 244-0885</t>
  </si>
  <si>
    <t>26 Everett Hill</t>
  </si>
  <si>
    <t>Araldo Bilbrook</t>
  </si>
  <si>
    <t>+353 (138) 323-3320</t>
  </si>
  <si>
    <t>4 Raven Alley</t>
  </si>
  <si>
    <t>Ashbourne</t>
  </si>
  <si>
    <t>Ransell McKall</t>
  </si>
  <si>
    <t>+44 (841) 988-2775</t>
  </si>
  <si>
    <t>451 Nevada Terrace</t>
  </si>
  <si>
    <t>Bristol</t>
  </si>
  <si>
    <t>Borg Daile</t>
  </si>
  <si>
    <t>+1 (770) 330-7785</t>
  </si>
  <si>
    <t>385 Corben Parkway</t>
  </si>
  <si>
    <t>Adolphe Treherne</t>
  </si>
  <si>
    <t>+353 (860) 359-7907</t>
  </si>
  <si>
    <t>66 Sundown Place</t>
  </si>
  <si>
    <t>Farranacoush</t>
  </si>
  <si>
    <t>Annetta Brentnall</t>
  </si>
  <si>
    <t>+44 (373) 897-1797</t>
  </si>
  <si>
    <t>00 Ludington Pass</t>
  </si>
  <si>
    <t>Dick Drinkall</t>
  </si>
  <si>
    <t>+1 (865) 407-3871</t>
  </si>
  <si>
    <t>82460 Grover Parkway</t>
  </si>
  <si>
    <t>Dagny Kornel</t>
  </si>
  <si>
    <t>+1 (989) 565-9120</t>
  </si>
  <si>
    <t>60360 Killdeer Alley</t>
  </si>
  <si>
    <t>Saginaw</t>
  </si>
  <si>
    <t>Rhona Lequeux</t>
  </si>
  <si>
    <t>+1 (904) 161-6088</t>
  </si>
  <si>
    <t>093 Mayfield Place</t>
  </si>
  <si>
    <t>Saint Augustine</t>
  </si>
  <si>
    <t>Julius Mccaull</t>
  </si>
  <si>
    <t>89 Gulseth Circle</t>
  </si>
  <si>
    <t>San Rafael</t>
  </si>
  <si>
    <t>27064-10803-SB</t>
  </si>
  <si>
    <t>Jolyn Dymoke</t>
  </si>
  <si>
    <t>+1 (408) 775-2801</t>
  </si>
  <si>
    <t>2 Aberg Lane</t>
  </si>
  <si>
    <t>Alberto Hutchinson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</si>
  <si>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</si>
  <si>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</si>
  <si>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</si>
  <si>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</si>
  <si>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</si>
  <si>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</si>
  <si>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+1 (913) 127-4257</t>
  </si>
  <si>
    <t>842 Cardinal Court</t>
  </si>
  <si>
    <t>Heloise Zeal</t>
  </si>
  <si>
    <t>+1 (206) 775-4468</t>
  </si>
  <si>
    <t>0420 Schurz Parkway</t>
  </si>
  <si>
    <t>Granger Smallcombe</t>
  </si>
  <si>
    <t>+353 (374) 810-4528</t>
  </si>
  <si>
    <t>8448 Oxford Trail</t>
  </si>
  <si>
    <t>Daryn Dibley</t>
  </si>
  <si>
    <t>5676 Southridge Street</t>
  </si>
  <si>
    <t>Kissimmee</t>
  </si>
  <si>
    <t>Gardy Dimitriou</t>
  </si>
  <si>
    <t>+1 (585) 303-7337</t>
  </si>
  <si>
    <t>0 Gale Pass</t>
  </si>
  <si>
    <t>Fanny Flanagan</t>
  </si>
  <si>
    <t>+1 (903) 455-7155</t>
  </si>
  <si>
    <t>268 Northport Drive</t>
  </si>
  <si>
    <t>Ailey Brash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</si>
  <si>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</si>
  <si>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</si>
  <si>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</si>
  <si>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</si>
  <si>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</si>
  <si>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</si>
  <si>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</si>
  <si>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</si>
  <si>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</si>
  <si>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</si>
  <si>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+1 (804) 658-7521</t>
  </si>
  <si>
    <t>92 Swallow Street</t>
  </si>
  <si>
    <t>Nanny Izhakov</t>
  </si>
  <si>
    <t>+44 (570) 683-9517</t>
  </si>
  <si>
    <t>013 Tennyson Terrace</t>
  </si>
  <si>
    <t>Seaton</t>
  </si>
  <si>
    <t>Stanly Keets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</si>
  <si>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</si>
  <si>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</si>
  <si>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</si>
  <si>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</si>
  <si>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</si>
  <si>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</si>
  <si>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1 Crowley Crossing</t>
  </si>
  <si>
    <t>Morna Hansed</t>
  </si>
  <si>
    <t>+353 (997) 520-7802</t>
  </si>
  <si>
    <t>1 Dwight Point</t>
  </si>
  <si>
    <t>Tr谩 Mh贸r</t>
  </si>
  <si>
    <t>Franny Kienlein</t>
  </si>
  <si>
    <t>+353 (972) 241-3434</t>
  </si>
  <si>
    <t>1 Manitowish Pass</t>
  </si>
  <si>
    <t>Coolock</t>
  </si>
  <si>
    <t>Klarika Egglestone</t>
  </si>
  <si>
    <t>+353 (452) 975-6438</t>
  </si>
  <si>
    <t>2765 Sunfield Terrace</t>
  </si>
  <si>
    <t>Becky Semkins</t>
  </si>
  <si>
    <t>+353 (209) 764-2690</t>
  </si>
  <si>
    <t>7219 Clemons Place</t>
  </si>
  <si>
    <t>Kinnegad</t>
  </si>
  <si>
    <t>Sean Lorenzetti</t>
  </si>
  <si>
    <t>+1 (915) 581-0694</t>
  </si>
  <si>
    <t>1104 Paget Lane</t>
  </si>
  <si>
    <t>Bob Giannazzi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</si>
  <si>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</si>
  <si>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</si>
  <si>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</si>
  <si>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</si>
  <si>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</si>
  <si>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</si>
  <si>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+1 (414) 580-9714</t>
  </si>
  <si>
    <t>38 Carioca Center</t>
  </si>
  <si>
    <t>Sky Farnish</t>
  </si>
  <si>
    <t>+44 (847) 377-8172</t>
  </si>
  <si>
    <t>170 Prentice Center</t>
  </si>
  <si>
    <t>Felicia Jecock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</si>
  <si>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</si>
  <si>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</si>
  <si>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</si>
  <si>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</si>
  <si>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</si>
  <si>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</si>
  <si>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+1 (850) 517-1353</t>
  </si>
  <si>
    <t>19513 Golf Course Junction</t>
  </si>
  <si>
    <t>Chantal Mersh</t>
  </si>
  <si>
    <t>+353 (343) 889-4565</t>
  </si>
  <si>
    <t>52843 Longview Street</t>
  </si>
  <si>
    <t>Milltown</t>
  </si>
  <si>
    <t>71631-11462-TH</t>
  </si>
  <si>
    <t>Brendin Bredee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</si>
  <si>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</si>
  <si>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</si>
  <si>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</si>
  <si>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</si>
  <si>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</si>
  <si>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</si>
  <si>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</si>
  <si>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</si>
  <si>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</si>
  <si>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+44 (749) 987-9016</t>
  </si>
  <si>
    <t>5069 Boyd Parkway</t>
  </si>
  <si>
    <t>88973-59503-DR</t>
  </si>
  <si>
    <t>Emelita Shearsby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</si>
  <si>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</si>
  <si>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</si>
  <si>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</si>
  <si>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</si>
  <si>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</si>
  <si>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</si>
  <si>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</si>
  <si>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</si>
  <si>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</si>
  <si>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+1 (920) 518-4152</t>
  </si>
  <si>
    <t>2973 Sachtjen Road</t>
  </si>
  <si>
    <t>Wain Stearley</t>
  </si>
  <si>
    <t>+1 (336) 213-3687</t>
  </si>
  <si>
    <t>7 La Follette Road</t>
  </si>
  <si>
    <t>High Point</t>
  </si>
  <si>
    <t>Diane-marie Wincer</t>
  </si>
  <si>
    <t>+1 (915) 676-6367</t>
  </si>
  <si>
    <t>04 Stuart Way</t>
  </si>
  <si>
    <t>Perry Lyfield</t>
  </si>
  <si>
    <t>+1 (216) 614-9325</t>
  </si>
  <si>
    <t>1263 Thackeray Parkway</t>
  </si>
  <si>
    <t>Cleveland</t>
  </si>
  <si>
    <t>Heall Perris</t>
  </si>
  <si>
    <t>+353 (954) 293-8675</t>
  </si>
  <si>
    <t>043 Bashford Point</t>
  </si>
  <si>
    <t>Ballymahon</t>
  </si>
  <si>
    <t>+353 (715) 989-0283</t>
  </si>
  <si>
    <t>2 Sycamore Avenue</t>
  </si>
  <si>
    <t>Virginia</t>
  </si>
  <si>
    <t>Camellia Kid</t>
  </si>
  <si>
    <t>+353 (866) 707-2603</t>
  </si>
  <si>
    <t>37515 Wayridge Lane</t>
  </si>
  <si>
    <t>Carolann Beine</t>
  </si>
  <si>
    <t>+1 (205) 468-0236</t>
  </si>
  <si>
    <t>81 West Plaza</t>
  </si>
  <si>
    <t>Celia Bakeup</t>
  </si>
  <si>
    <t>+1 (320) 375-8504</t>
  </si>
  <si>
    <t>73 Bellgrove Circle</t>
  </si>
  <si>
    <t>Saint Cloud</t>
  </si>
  <si>
    <t>Nataniel Helkin</t>
  </si>
  <si>
    <t>9 Loftsgordon Pass</t>
  </si>
  <si>
    <t>Pippo Witherington</t>
  </si>
  <si>
    <t>+1 (810) 202-8870</t>
  </si>
  <si>
    <t>63 School Crossing</t>
  </si>
  <si>
    <t>Tildie Tilzey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</si>
  <si>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</si>
  <si>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</si>
  <si>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</si>
  <si>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</si>
  <si>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</si>
  <si>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</si>
  <si>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</si>
  <si>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</si>
  <si>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</si>
  <si>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</si>
  <si>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</si>
  <si>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+1 (321) 156-1160</t>
  </si>
  <si>
    <t>250 Elmside Junction</t>
  </si>
  <si>
    <t>Melbourne</t>
  </si>
  <si>
    <t>44086-16292-EU</t>
  </si>
  <si>
    <t>Philippine Starte</t>
  </si>
  <si>
    <t>+1 (713) 329-2578</t>
  </si>
  <si>
    <t>2904 Monterey Plaza</t>
  </si>
  <si>
    <t>Mag Armistead</t>
  </si>
  <si>
    <t>+1 (504) 611-3400</t>
  </si>
  <si>
    <t>805 Kenwood Plaza</t>
  </si>
  <si>
    <t>15451-65859-BG</t>
  </si>
  <si>
    <t>Janela Lemerle</t>
  </si>
  <si>
    <t>+1 (405) 469-7785</t>
  </si>
  <si>
    <t>1 Myrtle Hill</t>
  </si>
  <si>
    <t>Vasili Upstone</t>
  </si>
  <si>
    <t>+1 (785) 366-9983</t>
  </si>
  <si>
    <t>7 Dunning Trail</t>
  </si>
  <si>
    <t>Berty Beelby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</si>
  <si>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</si>
  <si>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</si>
  <si>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</si>
  <si>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</si>
  <si>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</si>
  <si>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</si>
  <si>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</si>
  <si>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</si>
  <si>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</si>
  <si>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</si>
  <si>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</si>
  <si>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+1 (206) 440-5750</t>
  </si>
  <si>
    <t>5 Helena Center</t>
  </si>
  <si>
    <t>Irvine Phillpot</t>
  </si>
  <si>
    <t>+44 (610) 826-3107</t>
  </si>
  <si>
    <t>07208 Eastlawn Drive</t>
  </si>
  <si>
    <t>Lem Pennacci</t>
  </si>
  <si>
    <t>+1 (254) 597-0519</t>
  </si>
  <si>
    <t>23 Kinsman Way</t>
  </si>
  <si>
    <t>Waco</t>
  </si>
  <si>
    <t>Starr Arpin</t>
  </si>
  <si>
    <t>+1 (804) 588-4160</t>
  </si>
  <si>
    <t>12 Bobwhite Road</t>
  </si>
  <si>
    <t>Donny Fries</t>
  </si>
  <si>
    <t>+1 (419) 138-9171</t>
  </si>
  <si>
    <t>404 Granby Trail</t>
  </si>
  <si>
    <t>Rana Sharer</t>
  </si>
  <si>
    <t>+1 (304) 632-1951</t>
  </si>
  <si>
    <t>0 Granby Parkway</t>
  </si>
  <si>
    <t>Nannie Naseby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</si>
  <si>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</si>
  <si>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</si>
  <si>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</si>
  <si>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</si>
  <si>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</si>
  <si>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</si>
  <si>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</si>
  <si>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</si>
  <si>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</si>
  <si>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</si>
  <si>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</si>
  <si>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</si>
  <si>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</si>
  <si>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</si>
  <si>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+1 (614) 162-7928</t>
  </si>
  <si>
    <t>51 Browning Park</t>
  </si>
  <si>
    <t>Hildegarde Brangan</t>
  </si>
  <si>
    <t>5 Pleasure Junction</t>
  </si>
  <si>
    <t>Amii Gallyon</t>
  </si>
  <si>
    <t>229 Spohn Center</t>
  </si>
  <si>
    <t>Naperville</t>
  </si>
  <si>
    <t>Birgit Domange</t>
  </si>
  <si>
    <t>5 Sherman Drive</t>
  </si>
  <si>
    <t>Killian Osler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</si>
  <si>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</si>
  <si>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</si>
  <si>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</si>
  <si>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</si>
  <si>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</si>
  <si>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</si>
  <si>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</si>
  <si>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+1 (318) 218-5955</t>
  </si>
  <si>
    <t>0 Lukken Court</t>
  </si>
  <si>
    <t>Ilaire Sprakes</t>
  </si>
  <si>
    <t>+1 (408) 319-9787</t>
  </si>
  <si>
    <t>1969 Lakeland Avenue</t>
  </si>
  <si>
    <t>Heda Fromant</t>
  </si>
  <si>
    <t>+1 (610) 156-1700</t>
  </si>
  <si>
    <t>3341 Cascade Park</t>
  </si>
  <si>
    <t>Rufus Flear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</si>
  <si>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</si>
  <si>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</si>
  <si>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</si>
  <si>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</si>
  <si>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</si>
  <si>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</si>
  <si>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64247-71448-NK</t>
  </si>
  <si>
    <t>Almire MacAless</t>
  </si>
  <si>
    <t>+1 (410) 274-0692</t>
  </si>
  <si>
    <t>897 Del Mar Center</t>
  </si>
  <si>
    <t>Bette-ann Munden</t>
  </si>
  <si>
    <t>+1 (405) 290-3207</t>
  </si>
  <si>
    <t>465 Oxford Street</t>
  </si>
  <si>
    <t>Wilek Lightollers</t>
  </si>
  <si>
    <t>+1 (646) 793-8756</t>
  </si>
  <si>
    <t>8 Sunnyside Lane</t>
  </si>
  <si>
    <t>Nick Brakespear</t>
  </si>
  <si>
    <t>+1 (973) 380-3976</t>
  </si>
  <si>
    <t>2 Jenna Hill</t>
  </si>
  <si>
    <t>Malynda Glawsop</t>
  </si>
  <si>
    <t>+1 (203) 608-9937</t>
  </si>
  <si>
    <t>682 Express Court</t>
  </si>
  <si>
    <t>Granville Alberts</t>
  </si>
  <si>
    <t>+44 (788) 686-0408</t>
  </si>
  <si>
    <t>0 Pierstorff Center</t>
  </si>
  <si>
    <t>Vasily Polglase</t>
  </si>
  <si>
    <t>63 Maryland Trail</t>
  </si>
  <si>
    <t>Madelaine Sharples</t>
  </si>
  <si>
    <t>+44 (572) 727-1868</t>
  </si>
  <si>
    <t>0 Mayfield Avenue</t>
  </si>
  <si>
    <t>Sigfrid Busch</t>
  </si>
  <si>
    <t>+353 (953) 333-8754</t>
  </si>
  <si>
    <t>6666 Express Pass</t>
  </si>
  <si>
    <t>Bantry</t>
  </si>
  <si>
    <t>Cissiee Raisbeck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</si>
  <si>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</si>
  <si>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</si>
  <si>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</si>
  <si>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</si>
  <si>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</si>
  <si>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</si>
  <si>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</si>
  <si>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</si>
  <si>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</si>
  <si>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</si>
  <si>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</si>
  <si>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</si>
  <si>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</si>
  <si>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</si>
  <si>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</si>
  <si>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</si>
  <si>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</si>
  <si>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</si>
  <si>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</si>
  <si>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</si>
  <si>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Brendan Grece</t>
  </si>
  <si>
    <t>+44 (933) 508-3795</t>
  </si>
  <si>
    <t>5 Butterfield Plaza</t>
  </si>
  <si>
    <t>Halton</t>
  </si>
  <si>
    <t>11107-57605-HS</t>
  </si>
  <si>
    <t>Steffie Maddrell</t>
  </si>
  <si>
    <t>+1 (770) 714-7866</t>
  </si>
  <si>
    <t>39 Shasta Way</t>
  </si>
  <si>
    <t>Abbe Thys</t>
  </si>
  <si>
    <t>+1 (865) 217-6208</t>
  </si>
  <si>
    <t>847 Sloan Parkway</t>
  </si>
  <si>
    <t>Jackquelin Chugg</t>
  </si>
  <si>
    <t>+1 (913) 466-8319</t>
  </si>
  <si>
    <t>973 Kings Hill</t>
  </si>
  <si>
    <t>Audra Kelston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</si>
  <si>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</si>
  <si>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</si>
  <si>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</si>
  <si>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</si>
  <si>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</si>
  <si>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</si>
  <si>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+1 (512) 333-9861</t>
  </si>
  <si>
    <t>5 Monument Point</t>
  </si>
  <si>
    <t>66005-20240-MI</t>
  </si>
  <si>
    <t>Dilly Marrison</t>
  </si>
  <si>
    <t>+1 (216) 996-5932</t>
  </si>
  <si>
    <t>23 Hallows Plaza</t>
  </si>
  <si>
    <t>Donalt Sangwin</t>
  </si>
  <si>
    <t>+1 (301) 879-4079</t>
  </si>
  <si>
    <t>47 Granby Junction</t>
  </si>
  <si>
    <t>Hyattsville</t>
  </si>
  <si>
    <t>Elizabet Aizikowitz</t>
  </si>
  <si>
    <t>+44 (148) 635-3706</t>
  </si>
  <si>
    <t>7835 Namekagon Alley</t>
  </si>
  <si>
    <t>Ashley</t>
  </si>
  <si>
    <t>Herbie Peppard</t>
  </si>
  <si>
    <t>2 International Lane</t>
  </si>
  <si>
    <t>Cornie Venour</t>
  </si>
  <si>
    <t>+1 (318) 578-8039</t>
  </si>
  <si>
    <t>90 Commercial Pass</t>
  </si>
  <si>
    <t>Maggy Harby</t>
  </si>
  <si>
    <t>69 Jackson Junction</t>
  </si>
  <si>
    <t>Reggie Thickpenny</t>
  </si>
  <si>
    <t>+1 (213) 234-9242</t>
  </si>
  <si>
    <t>791 School Center</t>
  </si>
  <si>
    <t>Phyllys Ormerod</t>
  </si>
  <si>
    <t>+1 (919) 491-2772</t>
  </si>
  <si>
    <t>04 Arrowood Court</t>
  </si>
  <si>
    <t>Durham</t>
  </si>
  <si>
    <t>7 Helena Junction</t>
  </si>
  <si>
    <t>London</t>
  </si>
  <si>
    <t>Tymon Zanetti</t>
  </si>
  <si>
    <t>+353 (351) 897-2630</t>
  </si>
  <si>
    <t>561 Cherokee Trail</t>
  </si>
  <si>
    <t>Loughrea</t>
  </si>
  <si>
    <t>09530-56210-WO</t>
  </si>
  <si>
    <t>Bili Follet</t>
  </si>
  <si>
    <t>+353 (147) 609-3789</t>
  </si>
  <si>
    <t>91 Darwin Circle</t>
  </si>
  <si>
    <t>Reinaldos Kirtley</t>
  </si>
  <si>
    <t>+1 (626) 635-6367</t>
  </si>
  <si>
    <t>6356 Di Loreto Road</t>
  </si>
  <si>
    <t>Carney Clemencet</t>
  </si>
  <si>
    <t>09240 Arkansas Point</t>
  </si>
  <si>
    <t>Russell Donet</t>
  </si>
  <si>
    <t>+1 (804) 583-2067</t>
  </si>
  <si>
    <t>1 Petterle Terrace</t>
  </si>
  <si>
    <t>Sidney Gawen</t>
  </si>
  <si>
    <t>+1 (571) 317-3089</t>
  </si>
  <si>
    <t>9231 Stang Drive</t>
  </si>
  <si>
    <t>Rickey Readie</t>
  </si>
  <si>
    <t>+1 (775) 993-8273</t>
  </si>
  <si>
    <t>8 Everett Court</t>
  </si>
  <si>
    <t>64328-37891-JA</t>
  </si>
  <si>
    <t>Conchita Dietzler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</si>
  <si>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</si>
  <si>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</si>
  <si>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</si>
  <si>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</si>
  <si>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</si>
  <si>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</si>
  <si>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478 Harper Junction</t>
  </si>
  <si>
    <t>Valenka Stansbury</t>
  </si>
  <si>
    <t>+1 (915) 530-3435</t>
  </si>
  <si>
    <t>10283 Ramsey Hill</t>
  </si>
  <si>
    <t>Daniel Heinonen</t>
  </si>
  <si>
    <t>715 Kropf Hill</t>
  </si>
  <si>
    <t>Decatur</t>
  </si>
  <si>
    <t>Jewelle Shenton</t>
  </si>
  <si>
    <t>+1 (650) 712-0135</t>
  </si>
  <si>
    <t>46367 Waubesa Hill</t>
  </si>
  <si>
    <t>Jennifer Wilkisson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</si>
  <si>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</si>
  <si>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</si>
  <si>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</si>
  <si>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</si>
  <si>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</si>
  <si>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</si>
  <si>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18 Bluestem Avenue</t>
  </si>
  <si>
    <t>Gabriel Starcks</t>
  </si>
  <si>
    <t>+1 (423) 903-3146</t>
  </si>
  <si>
    <t>5 Northland Alley</t>
  </si>
  <si>
    <t>Darby Dummer</t>
  </si>
  <si>
    <t>6664 Huxley Place</t>
  </si>
  <si>
    <t>Manchester</t>
  </si>
  <si>
    <t>Kienan Scholard</t>
  </si>
  <si>
    <t>+1 (614) 199-9032</t>
  </si>
  <si>
    <t>47910 Longview Place</t>
  </si>
  <si>
    <t>Bo Kindley</t>
  </si>
  <si>
    <t>+1 (650) 799-2315</t>
  </si>
  <si>
    <t>2 Village Plaza</t>
  </si>
  <si>
    <t>Krissie Hammett</t>
  </si>
  <si>
    <t>+1 (415) 825-4799</t>
  </si>
  <si>
    <t>798 Grover Lane</t>
  </si>
  <si>
    <t>Alisha Hulburt</t>
  </si>
  <si>
    <t>7997 Artisan Crossing</t>
  </si>
  <si>
    <t>Peyter Lauritzen</t>
  </si>
  <si>
    <t>+1 (215) 308-0788</t>
  </si>
  <si>
    <t>833 Monument Circle</t>
  </si>
  <si>
    <t>Aurelia Burgwin</t>
  </si>
  <si>
    <t>+1 (314) 407-3962</t>
  </si>
  <si>
    <t>0 Amoth Alley</t>
  </si>
  <si>
    <t>Emalee Rolin</t>
  </si>
  <si>
    <t>+1 (419) 597-8743</t>
  </si>
  <si>
    <t>2 Merry Center</t>
  </si>
  <si>
    <t>Donavon Fowle</t>
  </si>
  <si>
    <t>1 Mockingbird Trail</t>
  </si>
  <si>
    <t>Jorge Bettison</t>
  </si>
  <si>
    <t>+353 (782) 457-9198</t>
  </si>
  <si>
    <t>3336 Lien Plaza</t>
  </si>
  <si>
    <t>Wang Powlesland</t>
  </si>
  <si>
    <t>+1 (412) 453-4798</t>
  </si>
  <si>
    <t>2 Novick Junction</t>
  </si>
  <si>
    <t>Pittsburgh</t>
  </si>
  <si>
    <t>73171-33001-FC</t>
  </si>
  <si>
    <t>Brendin Peattie</t>
  </si>
  <si>
    <t>+1 (954) 385-1889</t>
  </si>
  <si>
    <t>4135 Burrows Court</t>
  </si>
  <si>
    <t>Laurence Ellingham</t>
  </si>
  <si>
    <t>+1 (318) 670-8027</t>
  </si>
  <si>
    <t>4286 Kingsford Crossing</t>
  </si>
  <si>
    <t>Billy Neiland</t>
  </si>
  <si>
    <t>02971 Alpine Court</t>
  </si>
  <si>
    <t>Ancell Fendt</t>
  </si>
  <si>
    <t>+1 (414) 811-7606</t>
  </si>
  <si>
    <t>6 Rutledge Trail</t>
  </si>
  <si>
    <t>Angelia Cleyburn</t>
  </si>
  <si>
    <t>+1 (754) 355-3802</t>
  </si>
  <si>
    <t>45127 Melvin Avenue</t>
  </si>
  <si>
    <t>Temple Castiglione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</si>
  <si>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</si>
  <si>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</si>
  <si>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</si>
  <si>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</si>
  <si>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</si>
  <si>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</si>
  <si>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</si>
  <si>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</si>
  <si>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</si>
  <si>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</si>
  <si>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</si>
  <si>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</si>
  <si>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</si>
  <si>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+1 (701) 894-8081</t>
  </si>
  <si>
    <t>67 David Lane</t>
  </si>
  <si>
    <t>Linus Flippelli</t>
  </si>
  <si>
    <t>+44 (200) 860-6521</t>
  </si>
  <si>
    <t>3657 International Terrace</t>
  </si>
  <si>
    <t>Middleton</t>
  </si>
  <si>
    <t>Rachelle Elizabeth</t>
  </si>
  <si>
    <t>+1 (918) 203-3263</t>
  </si>
  <si>
    <t>2668 Dixon Plaza</t>
  </si>
  <si>
    <t>Innis Renhard</t>
  </si>
  <si>
    <t>+1 (646) 225-6560</t>
  </si>
  <si>
    <t>73184 Fieldstone Junction</t>
  </si>
  <si>
    <t>Winne Roche</t>
  </si>
  <si>
    <t>+1 (317) 439-5584</t>
  </si>
  <si>
    <t>378 Scofield Place</t>
  </si>
  <si>
    <t>Seminole</t>
  </si>
  <si>
    <t>94022-69223-DP</t>
  </si>
  <si>
    <t>Josy Bus</t>
  </si>
  <si>
    <t>+353 (439) 947-1816</t>
  </si>
  <si>
    <t>548 Melvin Pass</t>
  </si>
  <si>
    <t>Cordy Odgaard</t>
  </si>
  <si>
    <t>+1 (503) 203-1484</t>
  </si>
  <si>
    <t>5 Florence Court</t>
  </si>
  <si>
    <t>Bertine Byrd</t>
  </si>
  <si>
    <t>3482 Morning Circle</t>
  </si>
  <si>
    <t>Nelie Garnson</t>
  </si>
  <si>
    <t>+44 (141) 640-7113</t>
  </si>
  <si>
    <t>821 Annamark Park</t>
  </si>
  <si>
    <t>Merton</t>
  </si>
  <si>
    <t>Dianne Chardin</t>
  </si>
  <si>
    <t>6495 Warrior Point</t>
  </si>
  <si>
    <t>Ballybofey</t>
  </si>
  <si>
    <t>Hailee Radbone</t>
  </si>
  <si>
    <t>+1 (415) 968-9559</t>
  </si>
  <si>
    <t>265 Maple Parkway</t>
  </si>
  <si>
    <t>Wallis Bernth</t>
  </si>
  <si>
    <t>+1 (412) 597-3861</t>
  </si>
  <si>
    <t>5 Ramsey Plaza</t>
  </si>
  <si>
    <t>Byron Acarson</t>
  </si>
  <si>
    <t>+1 (713) 418-6385</t>
  </si>
  <si>
    <t>0 Bay Center</t>
  </si>
  <si>
    <t>+353 (620) 657-2946</t>
  </si>
  <si>
    <t>7246 Green Pass</t>
  </si>
  <si>
    <t>Castlerea</t>
  </si>
  <si>
    <t>Linn Alaway</t>
  </si>
  <si>
    <t>5602 Florence Avenue</t>
  </si>
  <si>
    <t>37997-75562-PI</t>
  </si>
  <si>
    <t>Cami Meir</t>
  </si>
  <si>
    <t>+1 (817) 618-7085</t>
  </si>
  <si>
    <t>02 Rutledge Road</t>
  </si>
  <si>
    <t>69981-85767-RP</t>
  </si>
  <si>
    <t>Marcie Aingell</t>
  </si>
  <si>
    <t>+353 (287) 780-1746</t>
  </si>
  <si>
    <t>1274 Prairieview Drive</t>
  </si>
  <si>
    <t>Marjorie Yoxen</t>
  </si>
  <si>
    <t>+1 (213) 241-8051</t>
  </si>
  <si>
    <t>84 Oak Valley Drive</t>
  </si>
  <si>
    <t>Gaspar McGavin</t>
  </si>
  <si>
    <t>+1 (570) 745-7589</t>
  </si>
  <si>
    <t>573 Anhalt Park</t>
  </si>
  <si>
    <t>Lindy Uttermare</t>
  </si>
  <si>
    <t>+1 (817) 793-6871</t>
  </si>
  <si>
    <t>77 Lake View Road</t>
  </si>
  <si>
    <t>Eal D'Ambrogio</t>
  </si>
  <si>
    <t>+1 (816) 196-1729</t>
  </si>
  <si>
    <t>32 Darwin Court</t>
  </si>
  <si>
    <t>Carolee Winchcombe</t>
  </si>
  <si>
    <t>+1 (501) 772-4397</t>
  </si>
  <si>
    <t>687 Bluestem Point</t>
  </si>
  <si>
    <t>Benedikta Paumier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</si>
  <si>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</si>
  <si>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</si>
  <si>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</si>
  <si>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</si>
  <si>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</si>
  <si>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</si>
  <si>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</si>
  <si>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</si>
  <si>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</si>
  <si>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</si>
  <si>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</si>
  <si>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</si>
  <si>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</si>
  <si>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</si>
  <si>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+1 (412) 297-2806</t>
  </si>
  <si>
    <t>10675 Loomis Place</t>
  </si>
  <si>
    <t>Maggy Baistow</t>
  </si>
  <si>
    <t>+44 (876) 508-3376</t>
  </si>
  <si>
    <t>9531 Dexter Drive</t>
  </si>
  <si>
    <t>Ford</t>
  </si>
  <si>
    <t>Courtney Pallant</t>
  </si>
  <si>
    <t>117 American Ash Crossing</t>
  </si>
  <si>
    <t>Marne Mingey</t>
  </si>
  <si>
    <t>+1 (786) 445-8879</t>
  </si>
  <si>
    <t>7 South Parkway</t>
  </si>
  <si>
    <t>Denny O' Ronan</t>
  </si>
  <si>
    <t>+1 (325) 276-3690</t>
  </si>
  <si>
    <t>92 Kingsford Court</t>
  </si>
  <si>
    <t>San Angelo</t>
  </si>
  <si>
    <t>Dottie Rallin</t>
  </si>
  <si>
    <t>+1 (518) 981-1531</t>
  </si>
  <si>
    <t>13617 Harbort Lane</t>
  </si>
  <si>
    <t>Ardith Chill</t>
  </si>
  <si>
    <t>+44 (411) 344-1320</t>
  </si>
  <si>
    <t>677 Bartillon Avenue</t>
  </si>
  <si>
    <t>Thorpe</t>
  </si>
  <si>
    <t>+1 (614) 781-0396</t>
  </si>
  <si>
    <t>407 Roth Circle</t>
  </si>
  <si>
    <t>Charmane Denys</t>
  </si>
  <si>
    <t>+44 (341) 297-2539</t>
  </si>
  <si>
    <t>480 Shopko Street</t>
  </si>
  <si>
    <t>Carlton</t>
  </si>
  <si>
    <t>Cecily Stebbings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</si>
  <si>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</si>
  <si>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</si>
  <si>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</si>
  <si>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</si>
  <si>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</si>
  <si>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</si>
  <si>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18 Ruskin Plaza</t>
  </si>
  <si>
    <t>Ballinteer</t>
  </si>
  <si>
    <t>Almeria Burgett</t>
  </si>
  <si>
    <t>+1 (419) 372-4746</t>
  </si>
  <si>
    <t>50879 Reindahl Road</t>
  </si>
  <si>
    <t>Marvin Malloy</t>
  </si>
  <si>
    <t>+1 (202) 284-7115</t>
  </si>
  <si>
    <t>2 Ohio Drive</t>
  </si>
  <si>
    <t>Maxim McParland</t>
  </si>
  <si>
    <t>17 Valley Edge Terrace</t>
  </si>
  <si>
    <t>Cedar Rapids</t>
  </si>
  <si>
    <t>Sylas Jennaroy</t>
  </si>
  <si>
    <t>22 South Court</t>
  </si>
  <si>
    <t>Wren Place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</si>
  <si>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</si>
  <si>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</si>
  <si>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</si>
  <si>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</si>
  <si>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</si>
  <si>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</si>
  <si>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</si>
  <si>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+353 (847) 447-7835</t>
  </si>
  <si>
    <t>70 Ludington Terrace</t>
  </si>
  <si>
    <t>Cluain Meala</t>
  </si>
  <si>
    <t>Val Wakelin</t>
  </si>
  <si>
    <t>+1 (517) 163-7746</t>
  </si>
  <si>
    <t>2003 Muir Lane</t>
  </si>
  <si>
    <t>Annie Campsall</t>
  </si>
  <si>
    <t>+1 (713) 339-5547</t>
  </si>
  <si>
    <t>52003 Burning Wood Plaza</t>
  </si>
  <si>
    <t>Shermy Moseby</t>
  </si>
  <si>
    <t>463 Mandrake Terrace</t>
  </si>
  <si>
    <t>Murfreesboro</t>
  </si>
  <si>
    <t>Corrie Wass</t>
  </si>
  <si>
    <t>9978 Monterey Crossing</t>
  </si>
  <si>
    <t>Ira Sjostrom</t>
  </si>
  <si>
    <t>+1 (814) 359-4610</t>
  </si>
  <si>
    <t>68502 Stoughton Court</t>
  </si>
  <si>
    <t>71845-97930-ME</t>
  </si>
  <si>
    <t>Helli Load</t>
  </si>
  <si>
    <t>+1 (601) 387-9366</t>
  </si>
  <si>
    <t>7062 Hollow Ridge Alley</t>
  </si>
  <si>
    <t>Jermaine Branchett</t>
  </si>
  <si>
    <t>+1 (806) 376-6144</t>
  </si>
  <si>
    <t>55287 Atwood Alley</t>
  </si>
  <si>
    <t>Nissie Rudland</t>
  </si>
  <si>
    <t>+353 (445) 224-6111</t>
  </si>
  <si>
    <t>60371 Doe Crossing Place</t>
  </si>
  <si>
    <t>Gorey</t>
  </si>
  <si>
    <t>Janella Millett</t>
  </si>
  <si>
    <t>+1 (919) 302-3228</t>
  </si>
  <si>
    <t>3 Novick Alley</t>
  </si>
  <si>
    <t>Ferdie Tourry</t>
  </si>
  <si>
    <t>+1 (843) 243-1686</t>
  </si>
  <si>
    <t>9422 Forest Dale Circle</t>
  </si>
  <si>
    <t>Florence</t>
  </si>
  <si>
    <t>Cecil Weatherall</t>
  </si>
  <si>
    <t>+1 (315) 335-0182</t>
  </si>
  <si>
    <t>218 5th Plaza</t>
  </si>
  <si>
    <t>Syracuse</t>
  </si>
  <si>
    <t>Gale Heindrick</t>
  </si>
  <si>
    <t>+1 (229) 111-7292</t>
  </si>
  <si>
    <t>37 Schiller Place</t>
  </si>
  <si>
    <t>Layne Imason</t>
  </si>
  <si>
    <t>9 Village Green Parkway</t>
  </si>
  <si>
    <t>Hazel Saill</t>
  </si>
  <si>
    <t>+1 (913) 968-8024</t>
  </si>
  <si>
    <t>3186 Bay Lane</t>
  </si>
  <si>
    <t>Hermann Larvor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</si>
  <si>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</si>
  <si>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</si>
  <si>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</si>
  <si>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</si>
  <si>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</si>
  <si>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</si>
  <si>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</si>
  <si>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</si>
  <si>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</si>
  <si>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</si>
  <si>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</si>
  <si>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</si>
  <si>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+353 (765) 345-5590</t>
  </si>
  <si>
    <t>1 Nobel Terrace</t>
  </si>
  <si>
    <t>Milty Middis</t>
  </si>
  <si>
    <t>+1 (316) 736-9645</t>
  </si>
  <si>
    <t>8 Schiller Point</t>
  </si>
  <si>
    <t>Wichita</t>
  </si>
  <si>
    <t>Adrianne Vairow</t>
  </si>
  <si>
    <t>+44 (236) 517-2586</t>
  </si>
  <si>
    <t>73486 Cardinal Terrace</t>
  </si>
  <si>
    <t>Anjanette Goldie</t>
  </si>
  <si>
    <t>3729 Susan Drive</t>
  </si>
  <si>
    <t>Nicky Ayris</t>
  </si>
  <si>
    <t>+44 (627) 552-5656</t>
  </si>
  <si>
    <t>7 Reinke Circle</t>
  </si>
  <si>
    <t>Laryssa Benediktovich</t>
  </si>
  <si>
    <t>+1 (904) 330-1211</t>
  </si>
  <si>
    <t>5 Prairieview Drive</t>
  </si>
  <si>
    <t>Theo Jacobovitz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</si>
  <si>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</si>
  <si>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</si>
  <si>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</si>
  <si>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</si>
  <si>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</si>
  <si>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</si>
  <si>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+1 (650) 693-6904</t>
  </si>
  <si>
    <t>1726 1st Drive</t>
  </si>
  <si>
    <t>Deonne Shortall</t>
  </si>
  <si>
    <t>+1 (714) 917-8665</t>
  </si>
  <si>
    <t>0 Kropf Lane</t>
  </si>
  <si>
    <t>Wilton Cottier</t>
  </si>
  <si>
    <t>+1 (408) 261-7902</t>
  </si>
  <si>
    <t>341 Oak Point</t>
  </si>
  <si>
    <t>Kevan Grinsted</t>
  </si>
  <si>
    <t>+353 (773) 225-6216</t>
  </si>
  <si>
    <t>3 Kennedy Plaza</t>
  </si>
  <si>
    <t>Tallaght</t>
  </si>
  <si>
    <t>Dionne Skyner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</si>
  <si>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</si>
  <si>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</si>
  <si>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</si>
  <si>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</si>
  <si>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</si>
  <si>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</si>
  <si>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+1 (561) 922-9845</t>
  </si>
  <si>
    <t>904 Butternut Alley</t>
  </si>
  <si>
    <t>Ambrosio Weinmann</t>
  </si>
  <si>
    <t>+1 (513) 966-3308</t>
  </si>
  <si>
    <t>8 Waywood Alley</t>
  </si>
  <si>
    <t>Elden Andriessen</t>
  </si>
  <si>
    <t>+1 (314) 307-5250</t>
  </si>
  <si>
    <t>64390 Sommers Road</t>
  </si>
  <si>
    <t>Roxie Deaconson</t>
  </si>
  <si>
    <t>+1 (914) 524-1161</t>
  </si>
  <si>
    <t>70166 Marcy Center</t>
  </si>
  <si>
    <t>Yonkers</t>
  </si>
  <si>
    <t>Davida Caro</t>
  </si>
  <si>
    <t>+1 (410) 594-3041</t>
  </si>
  <si>
    <t>476 Hoepker Place</t>
  </si>
  <si>
    <t>Johna Bluck</t>
  </si>
  <si>
    <t>+1 (904) 875-3139</t>
  </si>
  <si>
    <t>8387 Del Sol Drive</t>
  </si>
  <si>
    <t>Myrle Dearden</t>
  </si>
  <si>
    <t>06 Scoville Alley</t>
  </si>
  <si>
    <t>Bayside</t>
  </si>
  <si>
    <t>+353 (390) 459-9269</t>
  </si>
  <si>
    <t>8424 Milwaukee Court</t>
  </si>
  <si>
    <t>Orland Tadman</t>
  </si>
  <si>
    <t>+1 (305) 205-3682</t>
  </si>
  <si>
    <t>94 John Wall Terrace</t>
  </si>
  <si>
    <t>Barrett Gudde</t>
  </si>
  <si>
    <t>1 Buhler Trail</t>
  </si>
  <si>
    <t>Nathan Sictornes</t>
  </si>
  <si>
    <t>+353 (410) 713-0145</t>
  </si>
  <si>
    <t>26 Little Fleur Trail</t>
  </si>
  <si>
    <t>Vivyan Dunning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</si>
  <si>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</si>
  <si>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</si>
  <si>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</si>
  <si>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</si>
  <si>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</si>
  <si>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</si>
  <si>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</si>
  <si>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</si>
  <si>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+1 (864) 940-7075</t>
  </si>
  <si>
    <t>663 Westend Hill</t>
  </si>
  <si>
    <t>Barrie Fallowes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</si>
  <si>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</si>
  <si>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</si>
  <si>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</si>
  <si>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</si>
  <si>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</si>
  <si>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</si>
  <si>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</si>
  <si>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</si>
  <si>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+1 (314) 496-2561</t>
  </si>
  <si>
    <t>290 Ridgeview Way</t>
  </si>
  <si>
    <t>Lyell Murch</t>
  </si>
  <si>
    <t>+1 (260) 280-7251</t>
  </si>
  <si>
    <t>18 Darwin Park</t>
  </si>
  <si>
    <t>Stearne Count</t>
  </si>
  <si>
    <t>+1 (952) 721-7276</t>
  </si>
  <si>
    <t>31 Holy Cross Lane</t>
  </si>
  <si>
    <t>Young America</t>
  </si>
  <si>
    <t>Selia Ragles</t>
  </si>
  <si>
    <t>+1 (479) 494-1369</t>
  </si>
  <si>
    <t>214 Dwight Hill</t>
  </si>
  <si>
    <t>Fort Smith</t>
  </si>
  <si>
    <t>Silas Deehan</t>
  </si>
  <si>
    <t>77 Sycamore Pass</t>
  </si>
  <si>
    <t>Sacha Bruun</t>
  </si>
  <si>
    <t>+1 (209) 784-1969</t>
  </si>
  <si>
    <t>44 Northview Lane</t>
  </si>
  <si>
    <t>Alon Pllu</t>
  </si>
  <si>
    <t>+353 (915) 742-6707</t>
  </si>
  <si>
    <t>043 American Circle</t>
  </si>
  <si>
    <t>Navan</t>
  </si>
  <si>
    <t>Gilberto Cornier</t>
  </si>
  <si>
    <t>39353 Northview Avenue</t>
  </si>
  <si>
    <t>20077-67239-EC</t>
  </si>
  <si>
    <t>Selestina Greedyer</t>
  </si>
  <si>
    <t>+353 (388) 882-1500</t>
  </si>
  <si>
    <t>9707 Leroy Junction</t>
  </si>
  <si>
    <t>Willabella Harvison</t>
  </si>
  <si>
    <t>+1 (610) 316-8430</t>
  </si>
  <si>
    <t>0 Sachs Way</t>
  </si>
  <si>
    <t>Darice Heaford</t>
  </si>
  <si>
    <t>+1 (325) 537-8835</t>
  </si>
  <si>
    <t>43 Grasskamp Junction</t>
  </si>
  <si>
    <t>Granger Fantham</t>
  </si>
  <si>
    <t>+1 (323) 878-8818</t>
  </si>
  <si>
    <t>46555 Graceland Court</t>
  </si>
  <si>
    <t>Reynolds Crookshanks</t>
  </si>
  <si>
    <t>+1 (517) 654-6004</t>
  </si>
  <si>
    <t>52495 Pawling Place</t>
  </si>
  <si>
    <t>Niels Leake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</si>
  <si>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</si>
  <si>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</si>
  <si>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</si>
  <si>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</si>
  <si>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</si>
  <si>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</si>
  <si>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</si>
  <si>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</si>
  <si>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</si>
  <si>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</si>
  <si>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</si>
  <si>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</si>
  <si>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</si>
  <si>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</si>
  <si>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</si>
  <si>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</si>
  <si>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</si>
  <si>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</si>
  <si>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</si>
  <si>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+353 (849) 645-1593</t>
  </si>
  <si>
    <t>76 Larry Junction</t>
  </si>
  <si>
    <t>Lusk</t>
  </si>
  <si>
    <t>Rochette Huscroft</t>
  </si>
  <si>
    <t>+1 (775) 223-5044</t>
  </si>
  <si>
    <t>6111 Bobwhite Way</t>
  </si>
  <si>
    <t>Selle Scurrer</t>
  </si>
  <si>
    <t>+44 (520) 402-1303</t>
  </si>
  <si>
    <t>99 Mariners Cove Trail</t>
  </si>
  <si>
    <t>Andie Rudram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</si>
  <si>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</si>
  <si>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</si>
  <si>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</si>
  <si>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</si>
  <si>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</si>
  <si>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</si>
  <si>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</si>
  <si>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+1 (702) 238-8287</t>
  </si>
  <si>
    <t>604 Hintze Place</t>
  </si>
  <si>
    <t>Glory Clemon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</si>
  <si>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</si>
  <si>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</si>
  <si>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</si>
  <si>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</si>
  <si>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</si>
  <si>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</si>
  <si>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</si>
  <si>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76 Ilene Way</t>
  </si>
  <si>
    <t>Jarret Toye</t>
  </si>
  <si>
    <t>+353 (587) 270-6561</t>
  </si>
  <si>
    <t>89789 Sachtjen Hill</t>
  </si>
  <si>
    <t>Carlie Linskill</t>
  </si>
  <si>
    <t>+1 (513) 743-7556</t>
  </si>
  <si>
    <t>05296 Debra Alley</t>
  </si>
  <si>
    <t>Natal Vigrass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</si>
  <si>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</si>
  <si>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</si>
  <si>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</si>
  <si>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</si>
  <si>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</si>
  <si>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</si>
  <si>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</si>
  <si>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+353 (458) 634-2269</t>
  </si>
  <si>
    <t>772 Buhler Point</t>
  </si>
  <si>
    <t>Lyon Ibert</t>
  </si>
  <si>
    <t>+1 (408) 546-0790</t>
  </si>
  <si>
    <t>623 Paget Crossing</t>
  </si>
  <si>
    <t>Reese Lidgey</t>
  </si>
  <si>
    <t>+1 (901) 276-4141</t>
  </si>
  <si>
    <t>22 Northwestern Alley</t>
  </si>
  <si>
    <t>Tersina Castagne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</si>
  <si>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</si>
  <si>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</si>
  <si>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</si>
  <si>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</si>
  <si>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</si>
  <si>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</si>
  <si>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+353 (278) 873-4395</t>
  </si>
  <si>
    <t>70 Oriole Lane</t>
  </si>
  <si>
    <t>Clones</t>
  </si>
  <si>
    <t>Hussein Olliff</t>
  </si>
  <si>
    <t>+353 (203) 716-7239</t>
  </si>
  <si>
    <t>251 Shoshone Terrace</t>
  </si>
  <si>
    <t>Stradbally</t>
  </si>
  <si>
    <t>Teddi Quadri</t>
  </si>
  <si>
    <t>+353 (789) 442-3189</t>
  </si>
  <si>
    <t>35 Meadow Vale Circle</t>
  </si>
  <si>
    <t>Ballina</t>
  </si>
  <si>
    <t>Felita Eshmade</t>
  </si>
  <si>
    <t>+1 (804) 531-4136</t>
  </si>
  <si>
    <t>08 Shopko Park</t>
  </si>
  <si>
    <t>Melodie OIlier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</si>
  <si>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</si>
  <si>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</si>
  <si>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</si>
  <si>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</si>
  <si>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</si>
  <si>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</si>
  <si>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</si>
  <si>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+1 (212) 998-0802</t>
  </si>
  <si>
    <t>93569 Hintze Way</t>
  </si>
  <si>
    <t>Bran Sterke</t>
  </si>
  <si>
    <t>+1 (682) 617-0470</t>
  </si>
  <si>
    <t>0066 Hanover Avenue</t>
  </si>
  <si>
    <t>Simone Capon</t>
  </si>
  <si>
    <t>+1 (602) 619-0168</t>
  </si>
  <si>
    <t>0616 Utah Parkway</t>
  </si>
  <si>
    <t>91950-91273-JT</t>
  </si>
  <si>
    <t>Philomena Traite</t>
  </si>
  <si>
    <t>75 Saint Paul Junction</t>
  </si>
  <si>
    <t>Foster Constance</t>
  </si>
  <si>
    <t>+1 (214) 388-6754</t>
  </si>
  <si>
    <t>2236 Mitchell Trail</t>
  </si>
  <si>
    <t>Fernando Sulman</t>
  </si>
  <si>
    <t>+1 (828) 464-2678</t>
  </si>
  <si>
    <t>45 Village Terrace</t>
  </si>
  <si>
    <t>Dorotea Hollyman</t>
  </si>
  <si>
    <t>+1 (406) 851-1244</t>
  </si>
  <si>
    <t>46861 Esker Avenue</t>
  </si>
  <si>
    <t>Billings</t>
  </si>
  <si>
    <t>Lorelei Nardoni</t>
  </si>
  <si>
    <t>77724 Roxbury Road</t>
  </si>
  <si>
    <t>Dallas Yarham</t>
  </si>
  <si>
    <t>+1 (816) 213-5248</t>
  </si>
  <si>
    <t>689 8th Hill</t>
  </si>
  <si>
    <t>Independence</t>
  </si>
  <si>
    <t>Arlana Ferrea</t>
  </si>
  <si>
    <t>5299 Springs Park</t>
  </si>
  <si>
    <t>Chuck Kendrick</t>
  </si>
  <si>
    <t>74028 Hansons Crossing</t>
  </si>
  <si>
    <t>Monroe</t>
  </si>
  <si>
    <t>Sharona Danilchik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</si>
  <si>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</si>
  <si>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</si>
  <si>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</si>
  <si>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</si>
  <si>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</si>
  <si>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</si>
  <si>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+1 (701) 278-8412</t>
  </si>
  <si>
    <t>2676 Alpine Lane</t>
  </si>
  <si>
    <t>+1 (214) 813-8745</t>
  </si>
  <si>
    <t>4 Buena Vista Circle</t>
  </si>
  <si>
    <t>81059-24087-UE</t>
  </si>
  <si>
    <t>Riva De Micoli</t>
  </si>
  <si>
    <t>+1 (614) 894-2436</t>
  </si>
  <si>
    <t>62449 Manitowish Point</t>
  </si>
  <si>
    <t>46168-23489-RD</t>
  </si>
  <si>
    <t>Antoine Taunton.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</si>
  <si>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</si>
  <si>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</si>
  <si>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</si>
  <si>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</si>
  <si>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</si>
  <si>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</si>
  <si>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</si>
  <si>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+44 (607) 596-3921</t>
  </si>
  <si>
    <t>23 Summerview Place</t>
  </si>
  <si>
    <t>Martie Brimilcombe</t>
  </si>
  <si>
    <t>2260 Kinsman Junction</t>
  </si>
  <si>
    <t>Suzanna Bollam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</si>
  <si>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</si>
  <si>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</si>
  <si>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</si>
  <si>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</si>
  <si>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</si>
  <si>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</si>
  <si>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</si>
  <si>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</si>
  <si>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</si>
  <si>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</si>
  <si>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</si>
  <si>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</si>
  <si>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</si>
  <si>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+1 (619) 728-2474</t>
  </si>
  <si>
    <t>48 Randy Street</t>
  </si>
  <si>
    <t>Jule Deehan</t>
  </si>
  <si>
    <t>+1 (972) 327-1194</t>
  </si>
  <si>
    <t>11217 Maywood Terrace</t>
  </si>
  <si>
    <t>Janella Eden</t>
  </si>
  <si>
    <t>613 Merrick Way</t>
  </si>
  <si>
    <t>35463-72088-KU</t>
  </si>
  <si>
    <t>Devora Maton</t>
  </si>
  <si>
    <t>+1 (616) 449-5632</t>
  </si>
  <si>
    <t>77 Butternut Park</t>
  </si>
  <si>
    <t>Ugo Southerden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</si>
  <si>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</si>
  <si>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</si>
  <si>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</si>
  <si>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</si>
  <si>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</si>
  <si>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</si>
  <si>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+1 (678) 536-4251</t>
  </si>
  <si>
    <t>8 Prentice Way</t>
  </si>
  <si>
    <t>Adorne Gregoratti</t>
  </si>
  <si>
    <t>+353 (773) 508-6581</t>
  </si>
  <si>
    <t>27208 Maple Avenue</t>
  </si>
  <si>
    <t>Malahide</t>
  </si>
  <si>
    <t>Chris Croster</t>
  </si>
  <si>
    <t>+1 (813) 621-3097</t>
  </si>
  <si>
    <t>9 Brickson Park Street</t>
  </si>
  <si>
    <t>Graeme Whitehead</t>
  </si>
  <si>
    <t>39 Pawling Place</t>
  </si>
  <si>
    <t>Haslett Jodrelle</t>
  </si>
  <si>
    <t>+1 (305) 334-0992</t>
  </si>
  <si>
    <t>9 Macpherson Avenue</t>
  </si>
  <si>
    <t>Cam Jewster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</si>
  <si>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</si>
  <si>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</si>
  <si>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</si>
  <si>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</si>
  <si>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</si>
  <si>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</si>
  <si>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+353 (549) 358-7019</t>
  </si>
  <si>
    <t>5 Moulton Court</t>
  </si>
  <si>
    <t>Arklow</t>
  </si>
  <si>
    <t>Nobe Buney</t>
  </si>
  <si>
    <t>+1 (510) 973-7084</t>
  </si>
  <si>
    <t>7 Anzinger Parkway</t>
  </si>
  <si>
    <t>Silvan McShea</t>
  </si>
  <si>
    <t>+1 (360) 578-2262</t>
  </si>
  <si>
    <t>017 Loeprich Trail</t>
  </si>
  <si>
    <t>Olympia</t>
  </si>
  <si>
    <t>Karylin Huddart</t>
  </si>
  <si>
    <t>+1 (214) 931-4518</t>
  </si>
  <si>
    <t>831 Meadow Valley Way</t>
  </si>
  <si>
    <t>Jereme Gippes</t>
  </si>
  <si>
    <t>+44 (185) 319-5850</t>
  </si>
  <si>
    <t>47392 Spenser Trail</t>
  </si>
  <si>
    <t>Twyford</t>
  </si>
  <si>
    <t>Lukas Whittlesee</t>
  </si>
  <si>
    <t>+1 (540) 413-9605</t>
  </si>
  <si>
    <t>720 Victoria Parkway</t>
  </si>
  <si>
    <t>Gregorius Trengrove</t>
  </si>
  <si>
    <t>+1 (516) 513-7620</t>
  </si>
  <si>
    <t>0862 Farwell Avenue</t>
  </si>
  <si>
    <t>New Hyde Park</t>
  </si>
  <si>
    <t>Wright Caldero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</si>
  <si>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</si>
  <si>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</si>
  <si>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</si>
  <si>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</si>
  <si>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</si>
  <si>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</si>
  <si>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+1 (813) 579-8389</t>
  </si>
  <si>
    <t>2 Holy Cross Pass</t>
  </si>
  <si>
    <t>Guenevere Ruggen</t>
  </si>
  <si>
    <t>+1 (408) 211-2306</t>
  </si>
  <si>
    <t>67 Mendota Hill</t>
  </si>
  <si>
    <t>Gonzales Cicculi</t>
  </si>
  <si>
    <t>63861 Bunting Road</t>
  </si>
  <si>
    <t>Man Fright</t>
  </si>
  <si>
    <t>+353 (955) 108-0675</t>
  </si>
  <si>
    <t>27242 Fordem Crossing</t>
  </si>
  <si>
    <t>Boyce Tarte</t>
  </si>
  <si>
    <t>+1 (360) 927-6561</t>
  </si>
  <si>
    <t>084 Reindahl Park</t>
  </si>
  <si>
    <t>Caddric Krzysztofiak</t>
  </si>
  <si>
    <t>+1 (972) 782-4187</t>
  </si>
  <si>
    <t>6 Dayton Alley</t>
  </si>
  <si>
    <t>Mesquite</t>
  </si>
  <si>
    <t>Darn Penquet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</si>
  <si>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</si>
  <si>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</si>
  <si>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</si>
  <si>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</si>
  <si>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</si>
  <si>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</si>
  <si>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</si>
  <si>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</si>
  <si>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</si>
  <si>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</si>
  <si>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</si>
  <si>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+353 (526) 215-2582</t>
  </si>
  <si>
    <t>372 Northland Street</t>
  </si>
  <si>
    <t>44938-31785-YZ</t>
  </si>
  <si>
    <t>Agretha Melland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</si>
  <si>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</si>
  <si>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</si>
  <si>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</si>
  <si>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</si>
  <si>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</si>
  <si>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</si>
  <si>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+1 (863) 490-5370</t>
  </si>
  <si>
    <t>3 Kings Plaza</t>
  </si>
  <si>
    <t>Largo</t>
  </si>
  <si>
    <t>+353 (640) 110-9801</t>
  </si>
  <si>
    <t>2311 Eastlawn Plaza</t>
  </si>
  <si>
    <t>Foxrock</t>
  </si>
  <si>
    <t>45009-09239-IV</t>
  </si>
  <si>
    <t>Micky Glover</t>
  </si>
  <si>
    <t>+44 (898) 129-9218</t>
  </si>
  <si>
    <t>95 Grasskamp Point</t>
  </si>
  <si>
    <t>Burnside</t>
  </si>
  <si>
    <t>Conchita Bryde</t>
  </si>
  <si>
    <t>+1 (405) 497-2199</t>
  </si>
  <si>
    <t>74 Crowley Plaza</t>
  </si>
  <si>
    <t>Silvanus Enefer</t>
  </si>
  <si>
    <t>+1 (202) 877-3473</t>
  </si>
  <si>
    <t>52 Carey Plaza</t>
  </si>
  <si>
    <t>Lenci Haggerstone</t>
  </si>
  <si>
    <t>+1 (770) 779-0007</t>
  </si>
  <si>
    <t>52441 Evergreen Lane</t>
  </si>
  <si>
    <t>Marvin Gundry</t>
  </si>
  <si>
    <t>+353 (500) 164-9392</t>
  </si>
  <si>
    <t>4 Harper Avenue</t>
  </si>
  <si>
    <t>Bayard Wellan</t>
  </si>
  <si>
    <t>7203 Main Crossing</t>
  </si>
  <si>
    <t>Allis Wilmore</t>
  </si>
  <si>
    <t>+1 (713) 984-5207</t>
  </si>
  <si>
    <t>94 Moulton Street</t>
  </si>
  <si>
    <t>Caddric Atcheson</t>
  </si>
  <si>
    <t>+1 (202) 975-7723</t>
  </si>
  <si>
    <t>1 Hovde Pass</t>
  </si>
  <si>
    <t>Eustace Stenton</t>
  </si>
  <si>
    <t>+1 (512) 819-1430</t>
  </si>
  <si>
    <t>8472 Graedel Circle</t>
  </si>
  <si>
    <t>Ericka Tripp</t>
  </si>
  <si>
    <t>+1 (602) 971-9708</t>
  </si>
  <si>
    <t>4 4th Pass</t>
  </si>
  <si>
    <t>Lyndsey MacManus</t>
  </si>
  <si>
    <t>+1 (912) 191-6620</t>
  </si>
  <si>
    <t>9 Springs Crossing</t>
  </si>
  <si>
    <t>Savannah</t>
  </si>
  <si>
    <t>Tess Benediktovich</t>
  </si>
  <si>
    <t>+1 (505) 523-8113</t>
  </si>
  <si>
    <t>1068 Sutherland Plaza</t>
  </si>
  <si>
    <t>Albuquerque</t>
  </si>
  <si>
    <t>Correy Bourner</t>
  </si>
  <si>
    <t>6058 Lunder Junction</t>
  </si>
  <si>
    <t>78661-52235-WG</t>
  </si>
  <si>
    <t>Uta Kohring</t>
  </si>
  <si>
    <t>+1 (619) 602-9063</t>
  </si>
  <si>
    <t>3 Loftsgordon Plaza</t>
  </si>
  <si>
    <t>Kandy Heddan</t>
  </si>
  <si>
    <t>+1 (850) 796-6812</t>
  </si>
  <si>
    <t>6234 Heath Court</t>
  </si>
  <si>
    <t>Ibby Charters</t>
  </si>
  <si>
    <t>+1 (202) 710-9776</t>
  </si>
  <si>
    <t>9435 Troy Circle</t>
  </si>
  <si>
    <t>Adora Roubert</t>
  </si>
  <si>
    <t>+1 (772) 366-6549</t>
  </si>
  <si>
    <t>27591 Michigan Place</t>
  </si>
  <si>
    <t>Port Saint Lucie</t>
  </si>
  <si>
    <t>Hillel Mairs</t>
  </si>
  <si>
    <t>+1 (304) 834-9665</t>
  </si>
  <si>
    <t>325 Forest Run Crossing</t>
  </si>
  <si>
    <t>Helaina Rainforth</t>
  </si>
  <si>
    <t>+1 (215) 607-9440</t>
  </si>
  <si>
    <t>132 New Castle Drive</t>
  </si>
  <si>
    <t>Odelia Skerme</t>
  </si>
  <si>
    <t>+1 (405) 615-0298</t>
  </si>
  <si>
    <t>4 Tony Circle</t>
  </si>
  <si>
    <t>Isac Jesper</t>
  </si>
  <si>
    <t>+1 (239) 918-0943</t>
  </si>
  <si>
    <t>810 Sage Court</t>
  </si>
  <si>
    <t>Lenette Dwerryhouse</t>
  </si>
  <si>
    <t>+1 (682) 812-1698</t>
  </si>
  <si>
    <t>2 Wayridge Court</t>
  </si>
  <si>
    <t>Nadeen Broomer</t>
  </si>
  <si>
    <t>+1 (402) 219-2018</t>
  </si>
  <si>
    <t>51 Straubel Terrace</t>
  </si>
  <si>
    <t>Omaha</t>
  </si>
  <si>
    <t>Konstantine Thoumasson</t>
  </si>
  <si>
    <t>342 North Lane</t>
  </si>
  <si>
    <t>Frans Habbergham</t>
  </si>
  <si>
    <t>+1 (775) 814-9362</t>
  </si>
  <si>
    <t>76 Fallview Crossing</t>
  </si>
  <si>
    <t>86783-78048-GC</t>
  </si>
  <si>
    <t>Margarette Woolham</t>
  </si>
  <si>
    <t>+1 (321) 687-2352</t>
  </si>
  <si>
    <t>5 Sunnyside Drive</t>
  </si>
  <si>
    <t>Romain Avrashin</t>
  </si>
  <si>
    <t>+1 (202) 973-9890</t>
  </si>
  <si>
    <t>88 Westerfield Point</t>
  </si>
  <si>
    <t>Miran Doidge</t>
  </si>
  <si>
    <t>+1 (831) 955-4716</t>
  </si>
  <si>
    <t>94 Del Mar Lane</t>
  </si>
  <si>
    <t>Salinas</t>
  </si>
  <si>
    <t>Janeva Edinboro</t>
  </si>
  <si>
    <t>+1 (754) 219-4187</t>
  </si>
  <si>
    <t>24 Bowman Point</t>
  </si>
  <si>
    <t>Trumaine Tewelson</t>
  </si>
  <si>
    <t>903 Scoville Court</t>
  </si>
  <si>
    <t>06624-75300-AR</t>
  </si>
  <si>
    <t>Niles Krimmer</t>
  </si>
  <si>
    <t>0401 Bashford Avenue</t>
  </si>
  <si>
    <t>Glendale</t>
  </si>
  <si>
    <t>De Drewitt</t>
  </si>
  <si>
    <t>+1 (571) 504-1175</t>
  </si>
  <si>
    <t>6 Tomscot Hill</t>
  </si>
  <si>
    <t>Adelheid Gladhill</t>
  </si>
  <si>
    <t>+1 (410) 991-5601</t>
  </si>
  <si>
    <t>36 Atwood Plaza</t>
  </si>
  <si>
    <t>Murielle Lorinez</t>
  </si>
  <si>
    <t>029 Bluejay Circle</t>
  </si>
  <si>
    <t>Edin Mathe</t>
  </si>
  <si>
    <t>+1 (404) 514-8311</t>
  </si>
  <si>
    <t>49261 Merry Crossing</t>
  </si>
  <si>
    <t>Mordy Van Der Vlies</t>
  </si>
  <si>
    <t>297 Fulton Way</t>
  </si>
  <si>
    <t>Mobile</t>
  </si>
  <si>
    <t>Spencer Wastell</t>
  </si>
  <si>
    <t>+1 (432) 765-8747</t>
  </si>
  <si>
    <t>80 Oak Alley</t>
  </si>
  <si>
    <t>Jemimah Ethelston</t>
  </si>
  <si>
    <t>+1 (954) 385-3551</t>
  </si>
  <si>
    <t>676 Mcbride Lane</t>
  </si>
  <si>
    <t>Hollywood</t>
  </si>
  <si>
    <t>39652-20484-RV</t>
  </si>
  <si>
    <t>Bobbe Jevon</t>
  </si>
  <si>
    <t>+1 (785) 211-7568</t>
  </si>
  <si>
    <t>66 Roth Center</t>
  </si>
  <si>
    <t>Perice Eberz</t>
  </si>
  <si>
    <t>+1 (530) 938-1204</t>
  </si>
  <si>
    <t>490 Elmside Court</t>
  </si>
  <si>
    <t>Bear Gaish</t>
  </si>
  <si>
    <t>0010 Dayton Crossing</t>
  </si>
  <si>
    <t>Lynnea Danton</t>
  </si>
  <si>
    <t>111 Mosinee Alley</t>
  </si>
  <si>
    <t>Skipton Morrall</t>
  </si>
  <si>
    <t>+1 (304) 897-5422</t>
  </si>
  <si>
    <t>52731 Fair Oaks Way</t>
  </si>
  <si>
    <t>Devan Crownshaw</t>
  </si>
  <si>
    <t>+1 (610) 576-4733</t>
  </si>
  <si>
    <t>25669 Spohn Plaza</t>
  </si>
  <si>
    <t>67938-81768-NX</t>
  </si>
  <si>
    <t>Kriste Wessel</t>
  </si>
  <si>
    <t>+44 (739) 768-8321</t>
  </si>
  <si>
    <t>2664 Karstens Court</t>
  </si>
  <si>
    <t>Joceline Reddoch</t>
  </si>
  <si>
    <t>+1 (863) 742-5292</t>
  </si>
  <si>
    <t>79075 Helena Road</t>
  </si>
  <si>
    <t>Shelley Titley</t>
  </si>
  <si>
    <t>+1 (701) 350-6149</t>
  </si>
  <si>
    <t>8279 Old Gate Lane</t>
  </si>
  <si>
    <t>Redd Simao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</si>
  <si>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</si>
  <si>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</si>
  <si>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</si>
  <si>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</si>
  <si>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</si>
  <si>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</si>
  <si>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+1 (865) 228-1100</t>
  </si>
  <si>
    <t>85 Calypso Place</t>
  </si>
  <si>
    <t>Grazia Oats</t>
  </si>
  <si>
    <t>+1 (213) 813-1072</t>
  </si>
  <si>
    <t>7552 Dottie Road</t>
  </si>
  <si>
    <t>Meade Birkin</t>
  </si>
  <si>
    <t>+1 (954) 431-7206</t>
  </si>
  <si>
    <t>218 Elka Trail</t>
  </si>
  <si>
    <t>Ronda Pyson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</si>
  <si>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</si>
  <si>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</si>
  <si>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</si>
  <si>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</si>
  <si>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</si>
  <si>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</si>
  <si>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</si>
  <si>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+353 (552) 867-2244</t>
  </si>
  <si>
    <t>16 Prentice Court</t>
  </si>
  <si>
    <t>Greystones</t>
  </si>
  <si>
    <t>Bee Fattorini</t>
  </si>
  <si>
    <t>433 Caliangt Park</t>
  </si>
  <si>
    <t>Monaghan</t>
  </si>
  <si>
    <t>Margie Palleske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</si>
  <si>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</si>
  <si>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</si>
  <si>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</si>
  <si>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</si>
  <si>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</si>
  <si>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</si>
  <si>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+353 (581) 217-6697</t>
  </si>
  <si>
    <t>05 Bobwhite Pass</t>
  </si>
  <si>
    <t>Peyter Matignon</t>
  </si>
  <si>
    <t>+44 (792) 626-3977</t>
  </si>
  <si>
    <t>3162 Arizona Way</t>
  </si>
  <si>
    <t>Kirkton</t>
  </si>
  <si>
    <t>Claudie Weond</t>
  </si>
  <si>
    <t>+1 (828) 335-1268</t>
  </si>
  <si>
    <t>41 Coolidge Way</t>
  </si>
  <si>
    <t>Modesty MacConnechie</t>
  </si>
  <si>
    <t>+1 (304) 620-6008</t>
  </si>
  <si>
    <t>526 Onsgard Park</t>
  </si>
  <si>
    <t>Jaquenette Skentelbery</t>
  </si>
  <si>
    <t>+1 (713) 976-5419</t>
  </si>
  <si>
    <t>90235 Holy Cross Parkway</t>
  </si>
  <si>
    <t>Orazio Comber</t>
  </si>
  <si>
    <t>+353 (947) 836-2302</t>
  </si>
  <si>
    <t>725 Autumn Leaf Place</t>
  </si>
  <si>
    <t>66934-67426-WC</t>
  </si>
  <si>
    <t>Domini Bram</t>
  </si>
  <si>
    <t>+1 (202) 790-0537</t>
  </si>
  <si>
    <t>7528 Luster Court</t>
  </si>
  <si>
    <t>Zachary Tramel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</si>
  <si>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</si>
  <si>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</si>
  <si>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</si>
  <si>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</si>
  <si>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</si>
  <si>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</si>
  <si>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</si>
  <si>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</si>
  <si>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</si>
  <si>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</si>
  <si>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</si>
  <si>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</si>
  <si>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</si>
  <si>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</si>
  <si>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</si>
  <si>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</si>
  <si>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</si>
  <si>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+1 (404) 916-1168</t>
  </si>
  <si>
    <t>4 Eastwood Alley</t>
  </si>
  <si>
    <t>Lindon Agnolo</t>
  </si>
  <si>
    <t>+1 (918) 228-6949</t>
  </si>
  <si>
    <t>82499 Mallard Lane</t>
  </si>
  <si>
    <t>Delainey Kiddy</t>
  </si>
  <si>
    <t>+1 (209) 103-3933</t>
  </si>
  <si>
    <t>66184 Melby Avenue</t>
  </si>
  <si>
    <t>Helli Petroulis</t>
  </si>
  <si>
    <t>+353 (783) 893-0842</t>
  </si>
  <si>
    <t>56 Hollow Ridge Circle</t>
  </si>
  <si>
    <t>Mullagh</t>
  </si>
  <si>
    <t>Marty Scholl</t>
  </si>
  <si>
    <t>+1 (415) 613-5939</t>
  </si>
  <si>
    <t>59992 Canary Crossing</t>
  </si>
  <si>
    <t>Kienan Ferson</t>
  </si>
  <si>
    <t>+1 (251) 291-1195</t>
  </si>
  <si>
    <t>72997 Annamark Plaza</t>
  </si>
  <si>
    <t>Blake Kelloway</t>
  </si>
  <si>
    <t>+1 (415) 757-3377</t>
  </si>
  <si>
    <t>7351 Sloan Pass</t>
  </si>
  <si>
    <t>Scarlett Oliffe</t>
  </si>
  <si>
    <t>+1 (212) 198-9134</t>
  </si>
  <si>
    <t>1866 Ohio Point</t>
  </si>
  <si>
    <t>Kippie Marrison</t>
  </si>
  <si>
    <t>+1 (303) 808-6803</t>
  </si>
  <si>
    <t>84 Sutherland Alley</t>
  </si>
  <si>
    <t>Celestia Dolohunty</t>
  </si>
  <si>
    <t>+1 (619) 353-0412</t>
  </si>
  <si>
    <t>836 Towne Court</t>
  </si>
  <si>
    <t>Patsy Vasilenko</t>
  </si>
  <si>
    <t>+44 (116) 714-6469</t>
  </si>
  <si>
    <t>56 Ridge Oak Point</t>
  </si>
  <si>
    <t>Raphaela Schankelborg</t>
  </si>
  <si>
    <t>528 Debs Terrace</t>
  </si>
  <si>
    <t>Sharity Wickens</t>
  </si>
  <si>
    <t>+353 (724) 224-5556</t>
  </si>
  <si>
    <t>5873 Lake View Parkway</t>
  </si>
  <si>
    <t>Cavan</t>
  </si>
  <si>
    <t>+1 (718) 461-3002</t>
  </si>
  <si>
    <t>813 La Follette Place</t>
  </si>
  <si>
    <t>Baxy Cargen</t>
  </si>
  <si>
    <t>+1 (253) 509-6510</t>
  </si>
  <si>
    <t>58 Carpenter Pass</t>
  </si>
  <si>
    <t>Ryann Stickler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</si>
  <si>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</si>
  <si>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</si>
  <si>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</si>
  <si>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</si>
  <si>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</si>
  <si>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</si>
  <si>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</si>
  <si>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</si>
  <si>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3 Dennis Road</t>
  </si>
  <si>
    <t>Skelly Dolohunty</t>
  </si>
  <si>
    <t>+353 (239) 716-2717</t>
  </si>
  <si>
    <t>34010 Kensington Trail</t>
  </si>
  <si>
    <t>Ballymun</t>
  </si>
  <si>
    <t>Drake Jevon</t>
  </si>
  <si>
    <t>+1 (832) 733-7027</t>
  </si>
  <si>
    <t>27430 Fairfield Parkway</t>
  </si>
  <si>
    <t>Hall Ranner</t>
  </si>
  <si>
    <t>+1 (513) 635-0251</t>
  </si>
  <si>
    <t>51 Sunfield Crossing</t>
  </si>
  <si>
    <t>Berkly Imrie</t>
  </si>
  <si>
    <t>+1 (559) 761-5288</t>
  </si>
  <si>
    <t>1815 Annamark Way</t>
  </si>
  <si>
    <t>Dorey Sopper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</si>
  <si>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</si>
  <si>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</si>
  <si>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</si>
  <si>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</si>
  <si>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</si>
  <si>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</si>
  <si>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+1 (515) 261-2295</t>
  </si>
  <si>
    <t>99138 Waywood Junction</t>
  </si>
  <si>
    <t>Tawnya Menary</t>
  </si>
  <si>
    <t>+1 (971) 467-6353</t>
  </si>
  <si>
    <t>5546 Kensington Hill</t>
  </si>
  <si>
    <t>Gustaf Ciccotti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</si>
  <si>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</si>
  <si>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</si>
  <si>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</si>
  <si>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</si>
  <si>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</si>
  <si>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</si>
  <si>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+1 (617) 201-1702</t>
  </si>
  <si>
    <t>6511 Haas Road</t>
  </si>
  <si>
    <t>Mindy Bogey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</si>
  <si>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</si>
  <si>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</si>
  <si>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</si>
  <si>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</si>
  <si>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</si>
  <si>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</si>
  <si>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+1 (520) 567-8210</t>
  </si>
  <si>
    <t>949 Nobel Plaza</t>
  </si>
  <si>
    <t>Antonius Lewry</t>
  </si>
  <si>
    <t>+1 (334) 368-9435</t>
  </si>
  <si>
    <t>86 Pine View Pass</t>
  </si>
  <si>
    <t>Isis Hessel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</si>
  <si>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</si>
  <si>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</si>
  <si>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</si>
  <si>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</si>
  <si>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</si>
  <si>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</si>
  <si>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+44 (160) 225-1993</t>
  </si>
  <si>
    <t>5 Scott Lane</t>
  </si>
  <si>
    <t>11513-19816-IJ</t>
  </si>
  <si>
    <t>Odette Tocque</t>
  </si>
  <si>
    <t>+1 (786) 201-0196</t>
  </si>
  <si>
    <t>731 Anzinger Park</t>
  </si>
  <si>
    <t>Quintina Heavyside</t>
  </si>
  <si>
    <t>+1 (859) 572-4305</t>
  </si>
  <si>
    <t>7995 Macpherson Drive</t>
  </si>
  <si>
    <t>Hadley Reuven</t>
  </si>
  <si>
    <t>+1 (616) 851-0525</t>
  </si>
  <si>
    <t>227 Burning Wood Drive</t>
  </si>
  <si>
    <t>Mitch Attwool</t>
  </si>
  <si>
    <t>+1 (515) 821-3701</t>
  </si>
  <si>
    <t>6229 Dawn Junction</t>
  </si>
  <si>
    <t>Charin Maplethorp</t>
  </si>
  <si>
    <t>35 Alpine Circle</t>
  </si>
  <si>
    <t>Goldie Wynes</t>
  </si>
  <si>
    <t>+1 (512) 118-8603</t>
  </si>
  <si>
    <t>5251 Everett Way</t>
  </si>
  <si>
    <t>Celie MacCourt</t>
  </si>
  <si>
    <t>01678 4th Hill</t>
  </si>
  <si>
    <t>00841-75330-ZV</t>
  </si>
  <si>
    <t>Rori Ollin</t>
  </si>
  <si>
    <t>+1 (626) 704-3749</t>
  </si>
  <si>
    <t>05889 Heath Place</t>
  </si>
  <si>
    <t>Evy Wilsone</t>
  </si>
  <si>
    <t>+1 (202) 969-6382</t>
  </si>
  <si>
    <t>13130 Heffernan Point</t>
  </si>
  <si>
    <t>Dolores Duffie</t>
  </si>
  <si>
    <t>+1 (971) 936-3214</t>
  </si>
  <si>
    <t>3 Jenifer Circle</t>
  </si>
  <si>
    <t>Mathilda Matiasek</t>
  </si>
  <si>
    <t>30867 Magdeline Way</t>
  </si>
  <si>
    <t>Jarred Camillo</t>
  </si>
  <si>
    <t>+1 (202) 572-0994</t>
  </si>
  <si>
    <t>48965 Mesta Lane</t>
  </si>
  <si>
    <t>Kameko Philbrick</t>
  </si>
  <si>
    <t>987 Westridge Terrace</t>
  </si>
  <si>
    <t>Mallory Shrimpling</t>
  </si>
  <si>
    <t>40 Declaration Point</t>
  </si>
  <si>
    <t>Barnett Sillis</t>
  </si>
  <si>
    <t>+1 (305) 267-4961</t>
  </si>
  <si>
    <t>53 Shasta Plaza</t>
  </si>
  <si>
    <t>+1 (405) 369-5173</t>
  </si>
  <si>
    <t>5 Morrow Street</t>
  </si>
  <si>
    <t>Read Cutts</t>
  </si>
  <si>
    <t>+1 (815) 758-8653</t>
  </si>
  <si>
    <t>820 Reinke Pass</t>
  </si>
  <si>
    <t>Michale Delves</t>
  </si>
  <si>
    <t>+1 (334) 881-9178</t>
  </si>
  <si>
    <t>670 Shoshone Circle</t>
  </si>
  <si>
    <t>Devland Gritton</t>
  </si>
  <si>
    <t>+1 (626) 968-5148</t>
  </si>
  <si>
    <t>095 Jenna Junction</t>
  </si>
  <si>
    <t>91240-83405-ZQ</t>
  </si>
  <si>
    <t>Caitlin Cattermull</t>
  </si>
  <si>
    <t>+1 (312) 880-3388</t>
  </si>
  <si>
    <t>1 Gina Street</t>
  </si>
  <si>
    <t>Dell Gut</t>
  </si>
  <si>
    <t>+1 (281) 648-9915</t>
  </si>
  <si>
    <t>30506 Bowman Avenue</t>
  </si>
  <si>
    <t>Willy Pummery</t>
  </si>
  <si>
    <t>+1 (231) 416-9594</t>
  </si>
  <si>
    <t>9795 Acker Plaza</t>
  </si>
  <si>
    <t>Muskegon</t>
  </si>
  <si>
    <t>Geoffrey Siuda</t>
  </si>
  <si>
    <t>+1 (202) 315-8135</t>
  </si>
  <si>
    <t>64284 Pearson Parkway</t>
  </si>
  <si>
    <t>Henderson Crowne</t>
  </si>
  <si>
    <t>+353 (476) 525-5512</t>
  </si>
  <si>
    <t>706 Eagan Lane</t>
  </si>
  <si>
    <t>Sallins</t>
  </si>
  <si>
    <t>Vernor Pawsey</t>
  </si>
  <si>
    <t>+1 (478) 568-4944</t>
  </si>
  <si>
    <t>883 Eagan Point</t>
  </si>
  <si>
    <t>Augustin Waterhouse</t>
  </si>
  <si>
    <t>+1 (318) 129-0806</t>
  </si>
  <si>
    <t>23530 Lake View Trail</t>
  </si>
  <si>
    <t>Fanchon Haughian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</si>
  <si>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</si>
  <si>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</si>
  <si>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</si>
  <si>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</si>
  <si>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</si>
  <si>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</si>
  <si>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</si>
  <si>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</si>
  <si>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</si>
  <si>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2 Laurel Drive</t>
  </si>
  <si>
    <t>Gnni Cheeke</t>
  </si>
  <si>
    <t>+44 (677) 694-1404</t>
  </si>
  <si>
    <t>934 Loomis Junction</t>
  </si>
  <si>
    <t>Gwenni Ratt</t>
  </si>
  <si>
    <t>+353 (878) 618-9723</t>
  </si>
  <si>
    <t>55 Montana Road</t>
  </si>
  <si>
    <t>Castlemartyr</t>
  </si>
  <si>
    <t>Johnath Fairebrother</t>
  </si>
  <si>
    <t>+1 (302) 159-1841</t>
  </si>
  <si>
    <t>05 Bluestem Street</t>
  </si>
  <si>
    <t>Ingamar Eberlein</t>
  </si>
  <si>
    <t>+1 (717) 323-3451</t>
  </si>
  <si>
    <t>8 Delaware Circle</t>
  </si>
  <si>
    <t>Jilly Dreng</t>
  </si>
  <si>
    <t>+353 (350) 974-1489</t>
  </si>
  <si>
    <t>0 Cardinal Park</t>
  </si>
  <si>
    <t>47723-84396-MT</t>
  </si>
  <si>
    <t>Jillane Jedrzej</t>
  </si>
  <si>
    <t>+1 (915) 844-8777</t>
  </si>
  <si>
    <t>8 Melby Hill</t>
  </si>
  <si>
    <t>48392-32021-EC</t>
  </si>
  <si>
    <t>Correy Lampel</t>
  </si>
  <si>
    <t>+1 (314) 143-0842</t>
  </si>
  <si>
    <t>445 Brown Way</t>
  </si>
  <si>
    <t>65786-21069-IP</t>
  </si>
  <si>
    <t>Dulcie Mapowder</t>
  </si>
  <si>
    <t>+1 (479) 381-2689</t>
  </si>
  <si>
    <t>557 Kipling Crossing</t>
  </si>
  <si>
    <t>89074-09459-KV</t>
  </si>
  <si>
    <t>Eward Dearman</t>
  </si>
  <si>
    <t>+1 (615) 958-6287</t>
  </si>
  <si>
    <t>22585 Monument Plaza</t>
  </si>
  <si>
    <t>44330-33172-IT</t>
  </si>
  <si>
    <t>Dominique Lenard</t>
  </si>
  <si>
    <t>+1 (202) 883-2832</t>
  </si>
  <si>
    <t>6300 Evergreen Drive</t>
  </si>
  <si>
    <t>63349-66809-NF</t>
  </si>
  <si>
    <t>Lloyd Toffano</t>
  </si>
  <si>
    <t>31039 Fieldstone Alley</t>
  </si>
  <si>
    <t>Inglewood</t>
  </si>
  <si>
    <t>Rhodie Strathern</t>
  </si>
  <si>
    <t>63071 Warner Terrace</t>
  </si>
  <si>
    <t>Chad Miguel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</si>
  <si>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</si>
  <si>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</si>
  <si>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</si>
  <si>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</si>
  <si>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</si>
  <si>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</si>
  <si>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+353 (731) 124-0228</t>
  </si>
  <si>
    <t>21 Spenser Court</t>
  </si>
  <si>
    <t>Crossmolina</t>
  </si>
  <si>
    <t>Yuri Burrells</t>
  </si>
  <si>
    <t>+1 (859) 101-4742</t>
  </si>
  <si>
    <t>4 Brickson Park Court</t>
  </si>
  <si>
    <t>Cleopatra Goodrum</t>
  </si>
  <si>
    <t>+1 (619) 944-5888</t>
  </si>
  <si>
    <t>94 Roxbury Road</t>
  </si>
  <si>
    <t>Joey Jefferys</t>
  </si>
  <si>
    <t>526 Helena Crossing</t>
  </si>
  <si>
    <t>Bearnard Wardell</t>
  </si>
  <si>
    <t>+1 (347) 311-2289</t>
  </si>
  <si>
    <t>57299 Tennessee Hill</t>
  </si>
  <si>
    <t>Zeke Walisiak</t>
  </si>
  <si>
    <t>+353 (848) 172-8155</t>
  </si>
  <si>
    <t>7 Birchwood Street</t>
  </si>
  <si>
    <t>Booterstown</t>
  </si>
  <si>
    <t>Wiley Leopold</t>
  </si>
  <si>
    <t>+1 (352) 173-9191</t>
  </si>
  <si>
    <t>5 Elmside Terrace</t>
  </si>
  <si>
    <t>Gainesville</t>
  </si>
  <si>
    <t>Chiarra Shalders</t>
  </si>
  <si>
    <t>+1 (305) 787-2810</t>
  </si>
  <si>
    <t>445 Heath Terrace</t>
  </si>
  <si>
    <t>79463-01597-FQ</t>
  </si>
  <si>
    <t>Sharl Southerill</t>
  </si>
  <si>
    <t>+1 (865) 959-4075</t>
  </si>
  <si>
    <t>39 Nelson Pass</t>
  </si>
  <si>
    <t>27702-50024-XC</t>
  </si>
  <si>
    <t>Noni Furber</t>
  </si>
  <si>
    <t>+1 (817) 813-2784</t>
  </si>
  <si>
    <t>565 Sloan Avenue</t>
  </si>
  <si>
    <t>57360-46846-NS</t>
  </si>
  <si>
    <t>Dinah Crutcher</t>
  </si>
  <si>
    <t>+353 (706) 448-6304</t>
  </si>
  <si>
    <t>89147 Northport Trail</t>
  </si>
  <si>
    <t>84045-66771-SL</t>
  </si>
  <si>
    <t>Charlean Keave</t>
  </si>
  <si>
    <t>+1 (850) 410-9647</t>
  </si>
  <si>
    <t>08019 Fairfield Pass</t>
  </si>
  <si>
    <t>46885-00260-TL</t>
  </si>
  <si>
    <t>Sada Roseborough</t>
  </si>
  <si>
    <t>+1 (253) 735-5179</t>
  </si>
  <si>
    <t>779 Memorial Avenue</t>
  </si>
  <si>
    <t>96446-62142-EN</t>
  </si>
  <si>
    <t>Clayton Kingwell</t>
  </si>
  <si>
    <t>+353 (182) 469-0985</t>
  </si>
  <si>
    <t>947 Burrows Park</t>
  </si>
  <si>
    <t>Rathnew</t>
  </si>
  <si>
    <t>07756-71018-GU</t>
  </si>
  <si>
    <t>Kacy Canto</t>
  </si>
  <si>
    <t>+1 (260) 735-9621</t>
  </si>
  <si>
    <t>43 Doe Crossing Center</t>
  </si>
  <si>
    <t>92048-47813-QB</t>
  </si>
  <si>
    <t>Mab Blakemore</t>
  </si>
  <si>
    <t>+1 (806) 227-6812</t>
  </si>
  <si>
    <t>70 Crescent Oaks Junction</t>
  </si>
  <si>
    <t>58408-27638-IB</t>
  </si>
  <si>
    <t>Dedie Gooderridge</t>
  </si>
  <si>
    <t>+1 (202) 793-3951</t>
  </si>
  <si>
    <t>181 Londonderry Circle</t>
  </si>
  <si>
    <t>28699-16256-XV</t>
  </si>
  <si>
    <t>Javier Causnett</t>
  </si>
  <si>
    <t>+1 (301) 396-9701</t>
  </si>
  <si>
    <t>511 Rowland Alley</t>
  </si>
  <si>
    <t>Silver Spring</t>
  </si>
  <si>
    <t>98476-63654-CG</t>
  </si>
  <si>
    <t>Demetris Micheli</t>
  </si>
  <si>
    <t>+1 (608) 138-8374</t>
  </si>
  <si>
    <t>33123 Rigney Pass</t>
  </si>
  <si>
    <t>55409-07759-YG</t>
  </si>
  <si>
    <t>Chloette Bernardot</t>
  </si>
  <si>
    <t>+1 (936) 783-5732</t>
  </si>
  <si>
    <t>6672 Cordelia Point</t>
  </si>
  <si>
    <t>Conroe</t>
  </si>
  <si>
    <t>06136-65250-PG</t>
  </si>
  <si>
    <t>Kim Kemery</t>
  </si>
  <si>
    <t>+1 (817) 407-3513</t>
  </si>
  <si>
    <t>95 Delladonna Parkway</t>
  </si>
  <si>
    <t>08405-33165-BS</t>
  </si>
  <si>
    <t>Fanchette Parlot</t>
  </si>
  <si>
    <t>+1 (614) 706-1246</t>
  </si>
  <si>
    <t>7765 Westridge Lane</t>
  </si>
  <si>
    <t>66070-30559-WI</t>
  </si>
  <si>
    <t>Ramon Cheak</t>
  </si>
  <si>
    <t>23 Paget Point</t>
  </si>
  <si>
    <t>Bundoran</t>
  </si>
  <si>
    <t>01282-28364-RZ</t>
  </si>
  <si>
    <t>Koressa O'Geneay</t>
  </si>
  <si>
    <t>+1 (303) 637-0326</t>
  </si>
  <si>
    <t>77 Rigney Hill</t>
  </si>
  <si>
    <t>51277-93873-RP</t>
  </si>
  <si>
    <t>Claudell Ayre</t>
  </si>
  <si>
    <t>+1 (386) 573-2575</t>
  </si>
  <si>
    <t>5645 Lotheville Crossing</t>
  </si>
  <si>
    <t>Daytona Beach</t>
  </si>
  <si>
    <t>84405-83364-DG</t>
  </si>
  <si>
    <t>Lorianne Kyneton</t>
  </si>
  <si>
    <t>+44 (618) 634-9365</t>
  </si>
  <si>
    <t>1926 3rd Center</t>
  </si>
  <si>
    <t>83731-53280-YC</t>
  </si>
  <si>
    <t>Adele McFayden</t>
  </si>
  <si>
    <t>+44 (123) 755-7484</t>
  </si>
  <si>
    <t>28 Darwin Terrace</t>
  </si>
  <si>
    <t>Wirral</t>
  </si>
  <si>
    <t>03917-13632-KC</t>
  </si>
  <si>
    <t>Herta Layne</t>
  </si>
  <si>
    <t>+1 (636) 143-8338</t>
  </si>
  <si>
    <t>5495 Talisman Plaza</t>
  </si>
  <si>
    <t>98051-37183-SK</t>
  </si>
  <si>
    <t>Dierdre Scrigmour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</si>
  <si>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</si>
  <si>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</si>
  <si>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</si>
  <si>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</si>
  <si>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</si>
  <si>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</si>
  <si>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</si>
  <si>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70567-65133-CN</t>
  </si>
  <si>
    <t>Desdemona Eye</t>
  </si>
  <si>
    <t>+353 (252) 896-2096</t>
  </si>
  <si>
    <t>191 Manitowish Crossing</t>
  </si>
  <si>
    <t>77869-81373-AY</t>
  </si>
  <si>
    <t>Margarette Sterland</t>
  </si>
  <si>
    <t>+1 (215) 872-6809</t>
  </si>
  <si>
    <t>5 Kenwood Pass</t>
  </si>
  <si>
    <t>38536-98293-JZ</t>
  </si>
  <si>
    <t>Catharine Scoines</t>
  </si>
  <si>
    <t>+353 (693) 290-4775</t>
  </si>
  <si>
    <t>39192 Glendale Hill</t>
  </si>
  <si>
    <t>43014-53743-XK</t>
  </si>
  <si>
    <t>Jennica Tewelson</t>
  </si>
  <si>
    <t>+1 (469) 573-8379</t>
  </si>
  <si>
    <t>4040 Hoard Junction</t>
  </si>
  <si>
    <t>62494-09113-RP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</si>
  <si>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</si>
  <si>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</si>
  <si>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</si>
  <si>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</si>
  <si>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</si>
  <si>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</si>
  <si>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</si>
  <si>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64965-78386-MY</t>
  </si>
  <si>
    <t>Nicolina Jenny</t>
  </si>
  <si>
    <t>+1 (562) 679-4750</t>
  </si>
  <si>
    <t>6099 American Ash Court</t>
  </si>
  <si>
    <t>77131-58092-GE</t>
  </si>
  <si>
    <t>Vidovic Antonelli</t>
  </si>
  <si>
    <t>+44 (810) 927-9266</t>
  </si>
  <si>
    <t>3242 Corscot Pass</t>
  </si>
  <si>
    <t>Profit</t>
  </si>
  <si>
    <t>Large</t>
  </si>
  <si>
    <t>ALOS</t>
  </si>
  <si>
    <t>Medium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</si>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</sst>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dd\-mmm\-yyyy"/>
    <numFmt numFmtId="165" formatCode="_-[$$-409]* #,##0.00_ ;_-[$$-409]* \-#,##0.00\ ;_-[$$-409]* &quot;-&quot;??_ ;_-@_ "/>
    <numFmt numFmtId="166" formatCode="&quot;$&quot;#,##0.00"/>
    <numFmt numFmtId="167" formatCode="&quot;$&quot;#,##0.0"/>
    <numFmt numFmtId="168" formatCode="&quot;$&quot;#,##0"/>
    <numFmt numFmtId="169" formatCode="[$-409]d\-mmm\-yyyy;@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1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0" xfId="0" applyNumberFormat="1"/>
    <xf numFmtId="1" fontId="0" fillId="0" borderId="0" xfId="0" applyNumberFormat="1"/>
    <xf numFmtId="1" fontId="0" fillId="0" borderId="1" xfId="0" applyNumberFormat="1" applyFont="1" applyBorder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7" fontId="0" fillId="0" borderId="1" xfId="0" applyNumberFormat="1" applyFont="1" applyBorder="1"/>
    <xf numFmtId="0" fontId="0" fillId="0" borderId="2" xfId="0" applyNumberFormat="1" applyFont="1" applyBorder="1"/>
    <xf numFmtId="0" fontId="1" fillId="2" borderId="2" xfId="0" applyFont="1" applyFill="1" applyBorder="1" applyAlignment="1">
      <alignment vertical="center"/>
    </xf>
    <xf numFmtId="165" fontId="1" fillId="2" borderId="2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165" fontId="1" fillId="0" borderId="2" xfId="0" applyNumberFormat="1" applyFont="1" applyBorder="1" applyAlignment="1">
      <alignment vertical="center"/>
    </xf>
    <xf numFmtId="0" fontId="0" fillId="3" borderId="2" xfId="0" applyNumberFormat="1" applyFont="1" applyFill="1" applyBorder="1"/>
    <xf numFmtId="0" fontId="1" fillId="3" borderId="1" xfId="0" applyFont="1" applyFill="1" applyBorder="1" applyAlignment="1">
      <alignment vertical="center"/>
    </xf>
    <xf numFmtId="0" fontId="0" fillId="3" borderId="1" xfId="0" applyFont="1" applyFill="1" applyBorder="1"/>
    <xf numFmtId="1" fontId="0" fillId="3" borderId="1" xfId="0" applyNumberFormat="1" applyFont="1" applyFill="1" applyBorder="1"/>
    <xf numFmtId="167" fontId="0" fillId="3" borderId="1" xfId="0" applyNumberFormat="1" applyFont="1" applyFill="1" applyBorder="1"/>
    <xf numFmtId="169" fontId="1" fillId="3" borderId="1" xfId="0" applyNumberFormat="1" applyFont="1" applyFill="1" applyBorder="1" applyAlignment="1">
      <alignment vertical="center"/>
    </xf>
    <xf numFmtId="169" fontId="1" fillId="0" borderId="1" xfId="0" applyNumberFormat="1" applyFont="1" applyBorder="1" applyAlignment="1">
      <alignment vertical="center"/>
    </xf>
    <xf numFmtId="169" fontId="0" fillId="0" borderId="0" xfId="0" applyNumberFormat="1"/>
    <xf numFmtId="168" fontId="0" fillId="3" borderId="1" xfId="0" applyNumberFormat="1" applyFont="1" applyFill="1" applyBorder="1"/>
    <xf numFmtId="168" fontId="0" fillId="0" borderId="1" xfId="0" applyNumberFormat="1" applyFont="1" applyBorder="1"/>
    <xf numFmtId="0" fontId="0" fillId="0" borderId="2" xfId="0" applyFont="1" applyBorder="1"/>
    <xf numFmtId="0" fontId="2" fillId="4" borderId="0" xfId="0" applyFont="1" applyFill="1" applyBorder="1" applyAlignment="1">
      <alignment vertical="center"/>
    </xf>
    <xf numFmtId="169" fontId="2" fillId="4" borderId="0" xfId="0" applyNumberFormat="1" applyFont="1" applyFill="1" applyBorder="1" applyAlignment="1">
      <alignment vertical="center"/>
    </xf>
    <xf numFmtId="0" fontId="2" fillId="4" borderId="0" xfId="0" applyNumberFormat="1" applyFont="1" applyFill="1" applyBorder="1" applyAlignment="1">
      <alignment vertical="center"/>
    </xf>
    <xf numFmtId="1" fontId="2" fillId="4" borderId="0" xfId="0" applyNumberFormat="1" applyFont="1" applyFill="1" applyBorder="1" applyAlignment="1">
      <alignment vertical="center"/>
    </xf>
    <xf numFmtId="167" fontId="2" fillId="4" borderId="0" xfId="0" applyNumberFormat="1" applyFont="1" applyFill="1" applyBorder="1" applyAlignment="1">
      <alignment vertical="center"/>
    </xf>
    <xf numFmtId="168" fontId="2" fillId="4" borderId="0" xfId="0" applyNumberFormat="1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3" fillId="4" borderId="0" xfId="0" applyFont="1" applyFill="1"/>
    <xf numFmtId="1" fontId="3" fillId="4" borderId="0" xfId="0" applyNumberFormat="1" applyFont="1" applyFill="1"/>
    <xf numFmtId="166" fontId="3" fillId="4" borderId="0" xfId="0" applyNumberFormat="1" applyFont="1" applyFill="1"/>
    <xf numFmtId="167" fontId="3" fillId="4" borderId="0" xfId="0" applyNumberFormat="1" applyFont="1" applyFill="1"/>
  </cellXfs>
  <cellStyles count="1">
    <cellStyle name="Normal" xfId="0" builtinId="0"/>
  </cellStyles>
  <dxfs count="34">
    <dxf>
      <numFmt numFmtId="167" formatCode="&quot;$&quot;#,##0.0"/>
    </dxf>
    <dxf>
      <numFmt numFmtId="166" formatCode="&quot;$&quot;#,##0.00"/>
    </dxf>
    <dxf>
      <numFmt numFmtId="1" formatCode="0"/>
    </dxf>
    <dxf>
      <font>
        <color rgb="FF000000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#,##0.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_-[$$-409]* #,##0.00_ ;_-[$$-409]* \-#,##0.00\ ;_-[$$-409]* &quot;-&quot;??_ ;_-@_ 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9" formatCode="[$-409]d\-mmm\-yyyy;@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8" tint="0.59999389629810485"/>
        </patternFill>
      </fill>
    </dxf>
    <dxf>
      <numFmt numFmtId="167" formatCode="&quot;$&quot;#,##0.0"/>
    </dxf>
    <dxf>
      <numFmt numFmtId="167" formatCode="&quot;$&quot;#,##0.0"/>
    </dxf>
    <dxf>
      <numFmt numFmtId="167" formatCode="&quot;$&quot;#,##0.0"/>
    </dxf>
    <dxf>
      <numFmt numFmtId="167" formatCode="&quot;$&quot;#,##0.0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</dxf>
  </dxfs>
  <tableStyles count="2" defaultTableStyle="TableStyleMedium2" defaultPivotStyle="PivotStyleMedium9">
    <tableStyle name="Purple Slicer" pivot="0" table="0" count="6" xr9:uid="{0D6A57F5-F81C-452B-8ED5-5EFFEB47873E}">
      <tableStyleElement type="wholeTable" dxfId="33"/>
      <tableStyleElement type="headerRow" dxfId="32"/>
    </tableStyle>
    <tableStyle name="Purple Timeline Style" pivot="0" table="0" count="8" xr9:uid="{2BCDEBA7-DFDF-4FE1-9353-EF4303F16C40}">
      <tableStyleElement type="wholeTable" dxfId="31"/>
      <tableStyleElement type="headerRow" dxfId="30"/>
    </tableStyle>
  </tableStyles>
  <colors>
    <mruColors>
      <color rgb="FF3C1464"/>
      <color rgb="FFAFFFD3"/>
      <color rgb="FF00EE6C"/>
      <color rgb="FF005024"/>
      <color rgb="FF9650DC"/>
      <color rgb="FF97450D"/>
      <color rgb="FFE0CBF5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 Slicer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9650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[Egg Sales Project.xlsx]Dashboard!PivotTable2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EGG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Dashboard!$AE$1:$AE$2</c:f>
              <c:strCache>
                <c:ptCount val="1"/>
                <c:pt idx="0">
                  <c:v>Brown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Dashboard!$AC$3:$AD$47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Dashboard!$AE$3:$AE$47</c:f>
              <c:numCache>
                <c:formatCode>"$"#,##0.0</c:formatCode>
                <c:ptCount val="44"/>
                <c:pt idx="0">
                  <c:v>330</c:v>
                </c:pt>
                <c:pt idx="1">
                  <c:v>171.60000000000002</c:v>
                </c:pt>
                <c:pt idx="2">
                  <c:v>600.6</c:v>
                </c:pt>
                <c:pt idx="3">
                  <c:v>508.2</c:v>
                </c:pt>
                <c:pt idx="4">
                  <c:v>217.8</c:v>
                </c:pt>
                <c:pt idx="5">
                  <c:v>369.59999999999997</c:v>
                </c:pt>
                <c:pt idx="6">
                  <c:v>442.20000000000005</c:v>
                </c:pt>
                <c:pt idx="7">
                  <c:v>264</c:v>
                </c:pt>
                <c:pt idx="8">
                  <c:v>567.6</c:v>
                </c:pt>
                <c:pt idx="9">
                  <c:v>330</c:v>
                </c:pt>
                <c:pt idx="10">
                  <c:v>231</c:v>
                </c:pt>
                <c:pt idx="11">
                  <c:v>158.4</c:v>
                </c:pt>
                <c:pt idx="12">
                  <c:v>112.2</c:v>
                </c:pt>
                <c:pt idx="13">
                  <c:v>574.20000000000005</c:v>
                </c:pt>
                <c:pt idx="14">
                  <c:v>336.59999999999997</c:v>
                </c:pt>
                <c:pt idx="15">
                  <c:v>138.60000000000002</c:v>
                </c:pt>
                <c:pt idx="16">
                  <c:v>330.00000000000006</c:v>
                </c:pt>
                <c:pt idx="17">
                  <c:v>323.40000000000003</c:v>
                </c:pt>
                <c:pt idx="18">
                  <c:v>442.20000000000005</c:v>
                </c:pt>
                <c:pt idx="19">
                  <c:v>79.2</c:v>
                </c:pt>
                <c:pt idx="20">
                  <c:v>244.20000000000005</c:v>
                </c:pt>
                <c:pt idx="21">
                  <c:v>389.40000000000003</c:v>
                </c:pt>
                <c:pt idx="22">
                  <c:v>237.6</c:v>
                </c:pt>
                <c:pt idx="23">
                  <c:v>646.80000000000007</c:v>
                </c:pt>
                <c:pt idx="24">
                  <c:v>758.99999999999989</c:v>
                </c:pt>
                <c:pt idx="25">
                  <c:v>85.800000000000011</c:v>
                </c:pt>
                <c:pt idx="26">
                  <c:v>422.4</c:v>
                </c:pt>
                <c:pt idx="27">
                  <c:v>158.4</c:v>
                </c:pt>
                <c:pt idx="28">
                  <c:v>323.39999999999998</c:v>
                </c:pt>
                <c:pt idx="29">
                  <c:v>402.6</c:v>
                </c:pt>
                <c:pt idx="30">
                  <c:v>382.79999999999995</c:v>
                </c:pt>
                <c:pt idx="31">
                  <c:v>297.00000000000006</c:v>
                </c:pt>
                <c:pt idx="32">
                  <c:v>468.60000000000008</c:v>
                </c:pt>
                <c:pt idx="33">
                  <c:v>547.80000000000007</c:v>
                </c:pt>
                <c:pt idx="34">
                  <c:v>369.6</c:v>
                </c:pt>
                <c:pt idx="35">
                  <c:v>607.20000000000005</c:v>
                </c:pt>
                <c:pt idx="36">
                  <c:v>105.60000000000001</c:v>
                </c:pt>
                <c:pt idx="37">
                  <c:v>26.400000000000002</c:v>
                </c:pt>
                <c:pt idx="38">
                  <c:v>508.20000000000005</c:v>
                </c:pt>
                <c:pt idx="39">
                  <c:v>224.4</c:v>
                </c:pt>
                <c:pt idx="40">
                  <c:v>178.20000000000002</c:v>
                </c:pt>
                <c:pt idx="41">
                  <c:v>250.8</c:v>
                </c:pt>
                <c:pt idx="42">
                  <c:v>158.4</c:v>
                </c:pt>
                <c:pt idx="43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5-4AC9-AECB-459256671230}"/>
            </c:ext>
          </c:extLst>
        </c:ser>
        <c:ser>
          <c:idx val="1"/>
          <c:order val="1"/>
          <c:tx>
            <c:strRef>
              <c:f>Dashboard!$AF$1:$AF$2</c:f>
              <c:strCache>
                <c:ptCount val="1"/>
                <c:pt idx="0">
                  <c:v>Light Brown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Dashboard!$AC$3:$AD$47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Dashboard!$AF$3:$AF$47</c:f>
              <c:numCache>
                <c:formatCode>"$"#,##0.0</c:formatCode>
                <c:ptCount val="44"/>
                <c:pt idx="0">
                  <c:v>145.19999999999999</c:v>
                </c:pt>
                <c:pt idx="1">
                  <c:v>145.20000000000002</c:v>
                </c:pt>
                <c:pt idx="2">
                  <c:v>132</c:v>
                </c:pt>
                <c:pt idx="3">
                  <c:v>112.2</c:v>
                </c:pt>
                <c:pt idx="4">
                  <c:v>105.6</c:v>
                </c:pt>
                <c:pt idx="5">
                  <c:v>442.2</c:v>
                </c:pt>
                <c:pt idx="6">
                  <c:v>409.2</c:v>
                </c:pt>
                <c:pt idx="7">
                  <c:v>211.20000000000002</c:v>
                </c:pt>
                <c:pt idx="8">
                  <c:v>336.6</c:v>
                </c:pt>
                <c:pt idx="9">
                  <c:v>303.59999999999997</c:v>
                </c:pt>
                <c:pt idx="10">
                  <c:v>198.00000000000003</c:v>
                </c:pt>
                <c:pt idx="11">
                  <c:v>396.00000000000006</c:v>
                </c:pt>
                <c:pt idx="12">
                  <c:v>224.4</c:v>
                </c:pt>
                <c:pt idx="13">
                  <c:v>468.6</c:v>
                </c:pt>
                <c:pt idx="14">
                  <c:v>158.4</c:v>
                </c:pt>
                <c:pt idx="15">
                  <c:v>264</c:v>
                </c:pt>
                <c:pt idx="16">
                  <c:v>138.60000000000002</c:v>
                </c:pt>
                <c:pt idx="17">
                  <c:v>739.2</c:v>
                </c:pt>
                <c:pt idx="18">
                  <c:v>330.00000000000006</c:v>
                </c:pt>
                <c:pt idx="19">
                  <c:v>303.60000000000002</c:v>
                </c:pt>
                <c:pt idx="20">
                  <c:v>429</c:v>
                </c:pt>
                <c:pt idx="21">
                  <c:v>204.60000000000002</c:v>
                </c:pt>
                <c:pt idx="22">
                  <c:v>165.00000000000003</c:v>
                </c:pt>
                <c:pt idx="23">
                  <c:v>455.4</c:v>
                </c:pt>
                <c:pt idx="24">
                  <c:v>270.60000000000002</c:v>
                </c:pt>
                <c:pt idx="25">
                  <c:v>455.40000000000003</c:v>
                </c:pt>
                <c:pt idx="26">
                  <c:v>455.40000000000003</c:v>
                </c:pt>
                <c:pt idx="27">
                  <c:v>171.60000000000002</c:v>
                </c:pt>
                <c:pt idx="28">
                  <c:v>415.80000000000007</c:v>
                </c:pt>
                <c:pt idx="29">
                  <c:v>184.8</c:v>
                </c:pt>
                <c:pt idx="30">
                  <c:v>184.79999999999998</c:v>
                </c:pt>
                <c:pt idx="31">
                  <c:v>277.20000000000005</c:v>
                </c:pt>
                <c:pt idx="32">
                  <c:v>719.40000000000009</c:v>
                </c:pt>
                <c:pt idx="33">
                  <c:v>580.79999999999995</c:v>
                </c:pt>
                <c:pt idx="34">
                  <c:v>415.8</c:v>
                </c:pt>
                <c:pt idx="35">
                  <c:v>118.80000000000001</c:v>
                </c:pt>
                <c:pt idx="36">
                  <c:v>521.4</c:v>
                </c:pt>
                <c:pt idx="37">
                  <c:v>244.20000000000005</c:v>
                </c:pt>
                <c:pt idx="38">
                  <c:v>270.60000000000002</c:v>
                </c:pt>
                <c:pt idx="39">
                  <c:v>283.8</c:v>
                </c:pt>
                <c:pt idx="40">
                  <c:v>481.79999999999995</c:v>
                </c:pt>
                <c:pt idx="41">
                  <c:v>369.59999999999997</c:v>
                </c:pt>
                <c:pt idx="42">
                  <c:v>534.60000000000014</c:v>
                </c:pt>
                <c:pt idx="43">
                  <c:v>26.400000000000002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5-45DD-B5B8-E6F2E2B19223}"/>
            </c:ext>
          </c:extLst>
        </c:ser>
        <c:ser>
          <c:idx val="2"/>
          <c:order val="2"/>
          <c:tx>
            <c:strRef>
              <c:f>Dashboard!$AG$1:$AG$2</c:f>
              <c:strCache>
                <c:ptCount val="1"/>
                <c:pt idx="0">
                  <c:v>True Blue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Dashboard!$AC$3:$AD$47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Dashboard!$AG$3:$AG$47</c:f>
              <c:numCache>
                <c:formatCode>"$"#,##0.0</c:formatCode>
                <c:ptCount val="44"/>
                <c:pt idx="0">
                  <c:v>222</c:v>
                </c:pt>
                <c:pt idx="1">
                  <c:v>147</c:v>
                </c:pt>
                <c:pt idx="2">
                  <c:v>132</c:v>
                </c:pt>
                <c:pt idx="3">
                  <c:v>417</c:v>
                </c:pt>
                <c:pt idx="4">
                  <c:v>93</c:v>
                </c:pt>
                <c:pt idx="5">
                  <c:v>192</c:v>
                </c:pt>
                <c:pt idx="6">
                  <c:v>66</c:v>
                </c:pt>
                <c:pt idx="7">
                  <c:v>63</c:v>
                </c:pt>
                <c:pt idx="8">
                  <c:v>123</c:v>
                </c:pt>
                <c:pt idx="9">
                  <c:v>48</c:v>
                </c:pt>
                <c:pt idx="10">
                  <c:v>120</c:v>
                </c:pt>
                <c:pt idx="11">
                  <c:v>144</c:v>
                </c:pt>
                <c:pt idx="12">
                  <c:v>159</c:v>
                </c:pt>
                <c:pt idx="13">
                  <c:v>174</c:v>
                </c:pt>
                <c:pt idx="14">
                  <c:v>99</c:v>
                </c:pt>
                <c:pt idx="15">
                  <c:v>240</c:v>
                </c:pt>
                <c:pt idx="16">
                  <c:v>171</c:v>
                </c:pt>
                <c:pt idx="17">
                  <c:v>87</c:v>
                </c:pt>
                <c:pt idx="18">
                  <c:v>144</c:v>
                </c:pt>
                <c:pt idx="19">
                  <c:v>36</c:v>
                </c:pt>
                <c:pt idx="20">
                  <c:v>54</c:v>
                </c:pt>
                <c:pt idx="21">
                  <c:v>267</c:v>
                </c:pt>
                <c:pt idx="22">
                  <c:v>177</c:v>
                </c:pt>
                <c:pt idx="23">
                  <c:v>24</c:v>
                </c:pt>
                <c:pt idx="24">
                  <c:v>120</c:v>
                </c:pt>
                <c:pt idx="25">
                  <c:v>156</c:v>
                </c:pt>
                <c:pt idx="26">
                  <c:v>186</c:v>
                </c:pt>
                <c:pt idx="27">
                  <c:v>57</c:v>
                </c:pt>
                <c:pt idx="28">
                  <c:v>183</c:v>
                </c:pt>
                <c:pt idx="29">
                  <c:v>81</c:v>
                </c:pt>
                <c:pt idx="30">
                  <c:v>114</c:v>
                </c:pt>
                <c:pt idx="31">
                  <c:v>189</c:v>
                </c:pt>
                <c:pt idx="32">
                  <c:v>234</c:v>
                </c:pt>
                <c:pt idx="33">
                  <c:v>201</c:v>
                </c:pt>
                <c:pt idx="34">
                  <c:v>234</c:v>
                </c:pt>
                <c:pt idx="35">
                  <c:v>240</c:v>
                </c:pt>
                <c:pt idx="36">
                  <c:v>231</c:v>
                </c:pt>
                <c:pt idx="37">
                  <c:v>177</c:v>
                </c:pt>
                <c:pt idx="38">
                  <c:v>99</c:v>
                </c:pt>
                <c:pt idx="39">
                  <c:v>138</c:v>
                </c:pt>
                <c:pt idx="40">
                  <c:v>66</c:v>
                </c:pt>
                <c:pt idx="41">
                  <c:v>105</c:v>
                </c:pt>
                <c:pt idx="42">
                  <c:v>132</c:v>
                </c:pt>
                <c:pt idx="4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5-45DD-B5B8-E6F2E2B19223}"/>
            </c:ext>
          </c:extLst>
        </c:ser>
        <c:ser>
          <c:idx val="3"/>
          <c:order val="3"/>
          <c:tx>
            <c:strRef>
              <c:f>Dashboard!$AH$1:$AH$2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Dashboard!$AC$3:$AD$47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Dashboard!$AH$3:$AH$47</c:f>
              <c:numCache>
                <c:formatCode>"$"#,##0.0</c:formatCode>
                <c:ptCount val="44"/>
                <c:pt idx="0">
                  <c:v>156</c:v>
                </c:pt>
                <c:pt idx="1">
                  <c:v>204</c:v>
                </c:pt>
                <c:pt idx="2">
                  <c:v>156</c:v>
                </c:pt>
                <c:pt idx="3">
                  <c:v>177</c:v>
                </c:pt>
                <c:pt idx="4">
                  <c:v>54</c:v>
                </c:pt>
                <c:pt idx="5">
                  <c:v>78</c:v>
                </c:pt>
                <c:pt idx="6">
                  <c:v>111</c:v>
                </c:pt>
                <c:pt idx="7">
                  <c:v>150</c:v>
                </c:pt>
                <c:pt idx="8">
                  <c:v>171</c:v>
                </c:pt>
                <c:pt idx="9">
                  <c:v>186</c:v>
                </c:pt>
                <c:pt idx="10">
                  <c:v>42</c:v>
                </c:pt>
                <c:pt idx="11">
                  <c:v>204</c:v>
                </c:pt>
                <c:pt idx="12">
                  <c:v>27</c:v>
                </c:pt>
                <c:pt idx="13">
                  <c:v>198</c:v>
                </c:pt>
                <c:pt idx="14">
                  <c:v>264</c:v>
                </c:pt>
                <c:pt idx="15">
                  <c:v>27</c:v>
                </c:pt>
                <c:pt idx="16">
                  <c:v>45</c:v>
                </c:pt>
                <c:pt idx="17">
                  <c:v>114</c:v>
                </c:pt>
                <c:pt idx="18">
                  <c:v>180</c:v>
                </c:pt>
                <c:pt idx="19">
                  <c:v>48</c:v>
                </c:pt>
                <c:pt idx="20">
                  <c:v>168</c:v>
                </c:pt>
                <c:pt idx="21">
                  <c:v>213</c:v>
                </c:pt>
                <c:pt idx="22">
                  <c:v>111</c:v>
                </c:pt>
                <c:pt idx="23">
                  <c:v>168</c:v>
                </c:pt>
                <c:pt idx="24">
                  <c:v>69</c:v>
                </c:pt>
                <c:pt idx="25">
                  <c:v>156</c:v>
                </c:pt>
                <c:pt idx="26">
                  <c:v>288</c:v>
                </c:pt>
                <c:pt idx="27">
                  <c:v>237</c:v>
                </c:pt>
                <c:pt idx="28">
                  <c:v>87</c:v>
                </c:pt>
                <c:pt idx="29">
                  <c:v>195</c:v>
                </c:pt>
                <c:pt idx="30">
                  <c:v>168</c:v>
                </c:pt>
                <c:pt idx="31">
                  <c:v>153</c:v>
                </c:pt>
                <c:pt idx="32">
                  <c:v>255</c:v>
                </c:pt>
                <c:pt idx="33">
                  <c:v>132</c:v>
                </c:pt>
                <c:pt idx="34">
                  <c:v>306</c:v>
                </c:pt>
                <c:pt idx="35">
                  <c:v>48</c:v>
                </c:pt>
                <c:pt idx="36">
                  <c:v>108</c:v>
                </c:pt>
                <c:pt idx="37">
                  <c:v>12</c:v>
                </c:pt>
                <c:pt idx="38">
                  <c:v>183</c:v>
                </c:pt>
                <c:pt idx="39">
                  <c:v>222</c:v>
                </c:pt>
                <c:pt idx="40">
                  <c:v>114</c:v>
                </c:pt>
                <c:pt idx="41">
                  <c:v>123</c:v>
                </c:pt>
                <c:pt idx="42">
                  <c:v>60</c:v>
                </c:pt>
                <c:pt idx="4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D5-45DD-B5B8-E6F2E2B19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299464"/>
        <c:axId val="777301512"/>
      </c:lineChart>
      <c:catAx>
        <c:axId val="77729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01512"/>
        <c:crosses val="autoZero"/>
        <c:auto val="1"/>
        <c:lblAlgn val="ctr"/>
        <c:lblOffset val="100"/>
        <c:noMultiLvlLbl val="0"/>
      </c:catAx>
      <c:valAx>
        <c:axId val="7773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9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[Egg Sales Project.xlsx]Top5Customers!PivotTable1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Egg Buyers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Top5Customers!$B$1:$B$2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Top5Customers!$A$3:$A$13</c:f>
              <c:strCache>
                <c:ptCount val="10"/>
                <c:pt idx="0">
                  <c:v>Alonso Best</c:v>
                </c:pt>
                <c:pt idx="1">
                  <c:v>Aubree Daugherty</c:v>
                </c:pt>
                <c:pt idx="2">
                  <c:v>Benson McKenzie</c:v>
                </c:pt>
                <c:pt idx="3">
                  <c:v>Celeste Ferguson</c:v>
                </c:pt>
                <c:pt idx="4">
                  <c:v>Gianni Price</c:v>
                </c:pt>
                <c:pt idx="5">
                  <c:v>Giovanna Avery</c:v>
                </c:pt>
                <c:pt idx="6">
                  <c:v>Jakari Moran</c:v>
                </c:pt>
                <c:pt idx="7">
                  <c:v>Kaia Webb</c:v>
                </c:pt>
                <c:pt idx="8">
                  <c:v>Noa Sampson</c:v>
                </c:pt>
                <c:pt idx="9">
                  <c:v>Zayne Pace</c:v>
                </c:pt>
              </c:strCache>
            </c:strRef>
          </c:cat>
          <c:val>
            <c:numRef>
              <c:f>Top5Customers!$B$3:$B$13</c:f>
              <c:numCache>
                <c:formatCode>"$"#,##0.0</c:formatCode>
                <c:ptCount val="10"/>
                <c:pt idx="0">
                  <c:v>158.4</c:v>
                </c:pt>
                <c:pt idx="1">
                  <c:v>158.4</c:v>
                </c:pt>
                <c:pt idx="3">
                  <c:v>158.4</c:v>
                </c:pt>
                <c:pt idx="4">
                  <c:v>112.20000000000002</c:v>
                </c:pt>
                <c:pt idx="5">
                  <c:v>99.000000000000014</c:v>
                </c:pt>
                <c:pt idx="6">
                  <c:v>13.200000000000001</c:v>
                </c:pt>
                <c:pt idx="7">
                  <c:v>39.6</c:v>
                </c:pt>
                <c:pt idx="8">
                  <c:v>99.000000000000014</c:v>
                </c:pt>
                <c:pt idx="9">
                  <c:v>158.4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D-4888-8310-87EEAA37AD55}"/>
            </c:ext>
          </c:extLst>
        </c:ser>
        <c:ser>
          <c:idx val="1"/>
          <c:order val="1"/>
          <c:tx>
            <c:strRef>
              <c:f>Top5Customers!$C$1:$C$2</c:f>
              <c:strCache>
                <c:ptCount val="1"/>
                <c:pt idx="0">
                  <c:v>Light Brown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Top5Customers!$A$3:$A$13</c:f>
              <c:strCache>
                <c:ptCount val="10"/>
                <c:pt idx="0">
                  <c:v>Alonso Best</c:v>
                </c:pt>
                <c:pt idx="1">
                  <c:v>Aubree Daugherty</c:v>
                </c:pt>
                <c:pt idx="2">
                  <c:v>Benson McKenzie</c:v>
                </c:pt>
                <c:pt idx="3">
                  <c:v>Celeste Ferguson</c:v>
                </c:pt>
                <c:pt idx="4">
                  <c:v>Gianni Price</c:v>
                </c:pt>
                <c:pt idx="5">
                  <c:v>Giovanna Avery</c:v>
                </c:pt>
                <c:pt idx="6">
                  <c:v>Jakari Moran</c:v>
                </c:pt>
                <c:pt idx="7">
                  <c:v>Kaia Webb</c:v>
                </c:pt>
                <c:pt idx="8">
                  <c:v>Noa Sampson</c:v>
                </c:pt>
                <c:pt idx="9">
                  <c:v>Zayne Pace</c:v>
                </c:pt>
              </c:strCache>
            </c:strRef>
          </c:cat>
          <c:val>
            <c:numRef>
              <c:f>Top5Customers!$C$3:$C$13</c:f>
              <c:numCache>
                <c:formatCode>"$"#,##0.0</c:formatCode>
                <c:ptCount val="10"/>
                <c:pt idx="0">
                  <c:v>158.4</c:v>
                </c:pt>
                <c:pt idx="1">
                  <c:v>13.200000000000001</c:v>
                </c:pt>
                <c:pt idx="2">
                  <c:v>250.8</c:v>
                </c:pt>
                <c:pt idx="3">
                  <c:v>118.80000000000001</c:v>
                </c:pt>
                <c:pt idx="4">
                  <c:v>99.000000000000014</c:v>
                </c:pt>
                <c:pt idx="6">
                  <c:v>125.4</c:v>
                </c:pt>
                <c:pt idx="7">
                  <c:v>158.4</c:v>
                </c:pt>
                <c:pt idx="8">
                  <c:v>118.80000000000001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D-4888-8310-87EEAA37AD55}"/>
            </c:ext>
          </c:extLst>
        </c:ser>
        <c:ser>
          <c:idx val="2"/>
          <c:order val="2"/>
          <c:tx>
            <c:strRef>
              <c:f>Top5Customers!$D$1:$D$2</c:f>
              <c:strCache>
                <c:ptCount val="1"/>
                <c:pt idx="0">
                  <c:v>True Blue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Top5Customers!$A$3:$A$13</c:f>
              <c:strCache>
                <c:ptCount val="10"/>
                <c:pt idx="0">
                  <c:v>Alonso Best</c:v>
                </c:pt>
                <c:pt idx="1">
                  <c:v>Aubree Daugherty</c:v>
                </c:pt>
                <c:pt idx="2">
                  <c:v>Benson McKenzie</c:v>
                </c:pt>
                <c:pt idx="3">
                  <c:v>Celeste Ferguson</c:v>
                </c:pt>
                <c:pt idx="4">
                  <c:v>Gianni Price</c:v>
                </c:pt>
                <c:pt idx="5">
                  <c:v>Giovanna Avery</c:v>
                </c:pt>
                <c:pt idx="6">
                  <c:v>Jakari Moran</c:v>
                </c:pt>
                <c:pt idx="7">
                  <c:v>Kaia Webb</c:v>
                </c:pt>
                <c:pt idx="8">
                  <c:v>Noa Sampson</c:v>
                </c:pt>
                <c:pt idx="9">
                  <c:v>Zayne Pace</c:v>
                </c:pt>
              </c:strCache>
            </c:strRef>
          </c:cat>
          <c:val>
            <c:numRef>
              <c:f>Top5Customers!$D$3:$D$13</c:f>
              <c:numCache>
                <c:formatCode>"$"#,##0.0</c:formatCode>
                <c:ptCount val="10"/>
                <c:pt idx="1">
                  <c:v>15</c:v>
                </c:pt>
                <c:pt idx="4">
                  <c:v>54</c:v>
                </c:pt>
                <c:pt idx="5">
                  <c:v>66</c:v>
                </c:pt>
                <c:pt idx="6">
                  <c:v>66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D-4888-8310-87EEAA37AD55}"/>
            </c:ext>
          </c:extLst>
        </c:ser>
        <c:ser>
          <c:idx val="3"/>
          <c:order val="3"/>
          <c:tx>
            <c:strRef>
              <c:f>Top5Customers!$E$1:$E$2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Top5Customers!$A$3:$A$13</c:f>
              <c:strCache>
                <c:ptCount val="10"/>
                <c:pt idx="0">
                  <c:v>Alonso Best</c:v>
                </c:pt>
                <c:pt idx="1">
                  <c:v>Aubree Daugherty</c:v>
                </c:pt>
                <c:pt idx="2">
                  <c:v>Benson McKenzie</c:v>
                </c:pt>
                <c:pt idx="3">
                  <c:v>Celeste Ferguson</c:v>
                </c:pt>
                <c:pt idx="4">
                  <c:v>Gianni Price</c:v>
                </c:pt>
                <c:pt idx="5">
                  <c:v>Giovanna Avery</c:v>
                </c:pt>
                <c:pt idx="6">
                  <c:v>Jakari Moran</c:v>
                </c:pt>
                <c:pt idx="7">
                  <c:v>Kaia Webb</c:v>
                </c:pt>
                <c:pt idx="8">
                  <c:v>Noa Sampson</c:v>
                </c:pt>
                <c:pt idx="9">
                  <c:v>Zayne Pace</c:v>
                </c:pt>
              </c:strCache>
            </c:strRef>
          </c:cat>
          <c:val>
            <c:numRef>
              <c:f>Top5Customers!$E$3:$E$13</c:f>
              <c:numCache>
                <c:formatCode>"$"#,##0.0</c:formatCode>
                <c:ptCount val="10"/>
                <c:pt idx="0">
                  <c:v>24</c:v>
                </c:pt>
                <c:pt idx="1">
                  <c:v>30</c:v>
                </c:pt>
                <c:pt idx="2">
                  <c:v>54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D-4888-8310-87EEAA37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27"/>
        <c:axId val="2057498631"/>
        <c:axId val="2057502215"/>
      </c:barChart>
      <c:catAx>
        <c:axId val="2057498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02215"/>
        <c:crosses val="autoZero"/>
        <c:auto val="1"/>
        <c:lblAlgn val="ctr"/>
        <c:lblOffset val="100"/>
        <c:noMultiLvlLbl val="0"/>
      </c:catAx>
      <c:valAx>
        <c:axId val="2057502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98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[Egg Sales Project.xlsx]Top5Customers!PivotTable1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Egg Buyers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Top5Customers!$B$1:$B$2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Top5Customers!$A$3:$A$13</c:f>
              <c:strCache>
                <c:ptCount val="10"/>
                <c:pt idx="0">
                  <c:v>Alonso Best</c:v>
                </c:pt>
                <c:pt idx="1">
                  <c:v>Aubree Daugherty</c:v>
                </c:pt>
                <c:pt idx="2">
                  <c:v>Benson McKenzie</c:v>
                </c:pt>
                <c:pt idx="3">
                  <c:v>Celeste Ferguson</c:v>
                </c:pt>
                <c:pt idx="4">
                  <c:v>Gianni Price</c:v>
                </c:pt>
                <c:pt idx="5">
                  <c:v>Giovanna Avery</c:v>
                </c:pt>
                <c:pt idx="6">
                  <c:v>Jakari Moran</c:v>
                </c:pt>
                <c:pt idx="7">
                  <c:v>Kaia Webb</c:v>
                </c:pt>
                <c:pt idx="8">
                  <c:v>Noa Sampson</c:v>
                </c:pt>
                <c:pt idx="9">
                  <c:v>Zayne Pace</c:v>
                </c:pt>
              </c:strCache>
            </c:strRef>
          </c:cat>
          <c:val>
            <c:numRef>
              <c:f>Top5Customers!$B$3:$B$13</c:f>
              <c:numCache>
                <c:formatCode>"$"#,##0.0</c:formatCode>
                <c:ptCount val="10"/>
                <c:pt idx="0">
                  <c:v>158.4</c:v>
                </c:pt>
                <c:pt idx="1">
                  <c:v>158.4</c:v>
                </c:pt>
                <c:pt idx="3">
                  <c:v>158.4</c:v>
                </c:pt>
                <c:pt idx="4">
                  <c:v>112.20000000000002</c:v>
                </c:pt>
                <c:pt idx="5">
                  <c:v>99.000000000000014</c:v>
                </c:pt>
                <c:pt idx="6">
                  <c:v>13.200000000000001</c:v>
                </c:pt>
                <c:pt idx="7">
                  <c:v>39.6</c:v>
                </c:pt>
                <c:pt idx="8">
                  <c:v>99.000000000000014</c:v>
                </c:pt>
                <c:pt idx="9">
                  <c:v>158.4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4-4BB5-9474-2E45BB1C636D}"/>
            </c:ext>
          </c:extLst>
        </c:ser>
        <c:ser>
          <c:idx val="1"/>
          <c:order val="1"/>
          <c:tx>
            <c:strRef>
              <c:f>Top5Customers!$C$1:$C$2</c:f>
              <c:strCache>
                <c:ptCount val="1"/>
                <c:pt idx="0">
                  <c:v>Light Brown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Top5Customers!$A$3:$A$13</c:f>
              <c:strCache>
                <c:ptCount val="10"/>
                <c:pt idx="0">
                  <c:v>Alonso Best</c:v>
                </c:pt>
                <c:pt idx="1">
                  <c:v>Aubree Daugherty</c:v>
                </c:pt>
                <c:pt idx="2">
                  <c:v>Benson McKenzie</c:v>
                </c:pt>
                <c:pt idx="3">
                  <c:v>Celeste Ferguson</c:v>
                </c:pt>
                <c:pt idx="4">
                  <c:v>Gianni Price</c:v>
                </c:pt>
                <c:pt idx="5">
                  <c:v>Giovanna Avery</c:v>
                </c:pt>
                <c:pt idx="6">
                  <c:v>Jakari Moran</c:v>
                </c:pt>
                <c:pt idx="7">
                  <c:v>Kaia Webb</c:v>
                </c:pt>
                <c:pt idx="8">
                  <c:v>Noa Sampson</c:v>
                </c:pt>
                <c:pt idx="9">
                  <c:v>Zayne Pace</c:v>
                </c:pt>
              </c:strCache>
            </c:strRef>
          </c:cat>
          <c:val>
            <c:numRef>
              <c:f>Top5Customers!$C$3:$C$13</c:f>
              <c:numCache>
                <c:formatCode>"$"#,##0.0</c:formatCode>
                <c:ptCount val="10"/>
                <c:pt idx="0">
                  <c:v>158.4</c:v>
                </c:pt>
                <c:pt idx="1">
                  <c:v>13.200000000000001</c:v>
                </c:pt>
                <c:pt idx="2">
                  <c:v>250.8</c:v>
                </c:pt>
                <c:pt idx="3">
                  <c:v>118.80000000000001</c:v>
                </c:pt>
                <c:pt idx="4">
                  <c:v>99.000000000000014</c:v>
                </c:pt>
                <c:pt idx="6">
                  <c:v>125.4</c:v>
                </c:pt>
                <c:pt idx="7">
                  <c:v>158.4</c:v>
                </c:pt>
                <c:pt idx="8">
                  <c:v>118.80000000000001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D4-4BB5-9474-2E45BB1C636D}"/>
            </c:ext>
          </c:extLst>
        </c:ser>
        <c:ser>
          <c:idx val="2"/>
          <c:order val="2"/>
          <c:tx>
            <c:strRef>
              <c:f>Top5Customers!$D$1:$D$2</c:f>
              <c:strCache>
                <c:ptCount val="1"/>
                <c:pt idx="0">
                  <c:v>True Blue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Top5Customers!$A$3:$A$13</c:f>
              <c:strCache>
                <c:ptCount val="10"/>
                <c:pt idx="0">
                  <c:v>Alonso Best</c:v>
                </c:pt>
                <c:pt idx="1">
                  <c:v>Aubree Daugherty</c:v>
                </c:pt>
                <c:pt idx="2">
                  <c:v>Benson McKenzie</c:v>
                </c:pt>
                <c:pt idx="3">
                  <c:v>Celeste Ferguson</c:v>
                </c:pt>
                <c:pt idx="4">
                  <c:v>Gianni Price</c:v>
                </c:pt>
                <c:pt idx="5">
                  <c:v>Giovanna Avery</c:v>
                </c:pt>
                <c:pt idx="6">
                  <c:v>Jakari Moran</c:v>
                </c:pt>
                <c:pt idx="7">
                  <c:v>Kaia Webb</c:v>
                </c:pt>
                <c:pt idx="8">
                  <c:v>Noa Sampson</c:v>
                </c:pt>
                <c:pt idx="9">
                  <c:v>Zayne Pace</c:v>
                </c:pt>
              </c:strCache>
            </c:strRef>
          </c:cat>
          <c:val>
            <c:numRef>
              <c:f>Top5Customers!$D$3:$D$13</c:f>
              <c:numCache>
                <c:formatCode>"$"#,##0.0</c:formatCode>
                <c:ptCount val="10"/>
                <c:pt idx="1">
                  <c:v>15</c:v>
                </c:pt>
                <c:pt idx="4">
                  <c:v>54</c:v>
                </c:pt>
                <c:pt idx="5">
                  <c:v>66</c:v>
                </c:pt>
                <c:pt idx="6">
                  <c:v>66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D4-4BB5-9474-2E45BB1C636D}"/>
            </c:ext>
          </c:extLst>
        </c:ser>
        <c:ser>
          <c:idx val="3"/>
          <c:order val="3"/>
          <c:tx>
            <c:strRef>
              <c:f>Top5Customers!$E$1:$E$2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Top5Customers!$A$3:$A$13</c:f>
              <c:strCache>
                <c:ptCount val="10"/>
                <c:pt idx="0">
                  <c:v>Alonso Best</c:v>
                </c:pt>
                <c:pt idx="1">
                  <c:v>Aubree Daugherty</c:v>
                </c:pt>
                <c:pt idx="2">
                  <c:v>Benson McKenzie</c:v>
                </c:pt>
                <c:pt idx="3">
                  <c:v>Celeste Ferguson</c:v>
                </c:pt>
                <c:pt idx="4">
                  <c:v>Gianni Price</c:v>
                </c:pt>
                <c:pt idx="5">
                  <c:v>Giovanna Avery</c:v>
                </c:pt>
                <c:pt idx="6">
                  <c:v>Jakari Moran</c:v>
                </c:pt>
                <c:pt idx="7">
                  <c:v>Kaia Webb</c:v>
                </c:pt>
                <c:pt idx="8">
                  <c:v>Noa Sampson</c:v>
                </c:pt>
                <c:pt idx="9">
                  <c:v>Zayne Pace</c:v>
                </c:pt>
              </c:strCache>
            </c:strRef>
          </c:cat>
          <c:val>
            <c:numRef>
              <c:f>Top5Customers!$E$3:$E$13</c:f>
              <c:numCache>
                <c:formatCode>"$"#,##0.0</c:formatCode>
                <c:ptCount val="10"/>
                <c:pt idx="0">
                  <c:v>24</c:v>
                </c:pt>
                <c:pt idx="1">
                  <c:v>30</c:v>
                </c:pt>
                <c:pt idx="2">
                  <c:v>54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D4-4BB5-9474-2E45BB1C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27"/>
        <c:axId val="2057498631"/>
        <c:axId val="2057502215"/>
      </c:barChart>
      <c:catAx>
        <c:axId val="2057498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02215"/>
        <c:crosses val="autoZero"/>
        <c:auto val="1"/>
        <c:lblAlgn val="ctr"/>
        <c:lblOffset val="100"/>
        <c:noMultiLvlLbl val="0"/>
      </c:catAx>
      <c:valAx>
        <c:axId val="2057502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98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114300</xdr:rowOff>
    </xdr:from>
    <xdr:to>
      <xdr:col>11</xdr:col>
      <xdr:colOff>419100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97306F-0769-758C-B5B1-7068C032F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0</xdr:row>
      <xdr:rowOff>9525</xdr:rowOff>
    </xdr:from>
    <xdr:to>
      <xdr:col>22</xdr:col>
      <xdr:colOff>542925</xdr:colOff>
      <xdr:row>3</xdr:row>
      <xdr:rowOff>9525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BA3617B-343C-3D63-4BA8-8C055D2ECE9F}"/>
            </a:ext>
            <a:ext uri="{147F2762-F138-4A5C-976F-8EAC2B608ADB}">
              <a16:predDERef xmlns:a16="http://schemas.microsoft.com/office/drawing/2014/main" pred="{66E9ED4D-59FD-390E-FF1F-D2E9D66FEB80}"/>
            </a:ext>
          </a:extLst>
        </xdr:cNvPr>
        <xdr:cNvSpPr txBox="1"/>
      </xdr:nvSpPr>
      <xdr:spPr>
        <a:xfrm>
          <a:off x="114300" y="9525"/>
          <a:ext cx="16097250" cy="5715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3600" b="0" i="0" u="none" strike="noStrike">
              <a:solidFill>
                <a:schemeClr val="accent4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EGG SALES OVER TIME</a:t>
          </a:r>
          <a:endParaRPr lang="en-US" sz="3600" b="0" i="0" u="none" strike="noStrike">
            <a:solidFill>
              <a:schemeClr val="accent4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4</xdr:col>
      <xdr:colOff>19050</xdr:colOff>
      <xdr:row>10</xdr:row>
      <xdr:rowOff>114300</xdr:rowOff>
    </xdr:from>
    <xdr:to>
      <xdr:col>11</xdr:col>
      <xdr:colOff>428625</xdr:colOff>
      <xdr:row>14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gg Size 1">
              <a:extLst>
                <a:ext uri="{FF2B5EF4-FFF2-40B4-BE49-F238E27FC236}">
                  <a16:creationId xmlns:a16="http://schemas.microsoft.com/office/drawing/2014/main" id="{A92E7693-74D4-BD84-C7C1-89AF77FBF32E}"/>
                </a:ext>
                <a:ext uri="{147F2762-F138-4A5C-976F-8EAC2B608ADB}">
                  <a16:predDERef xmlns:a16="http://schemas.microsoft.com/office/drawing/2014/main" pred="{DBA3617B-343C-3D63-4BA8-8C055D2ECE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gg Siz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50" y="1333500"/>
              <a:ext cx="3648075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>
    <xdr:from>
      <xdr:col>0</xdr:col>
      <xdr:colOff>114300</xdr:colOff>
      <xdr:row>10</xdr:row>
      <xdr:rowOff>114300</xdr:rowOff>
    </xdr:from>
    <xdr:to>
      <xdr:col>4</xdr:col>
      <xdr:colOff>0</xdr:colOff>
      <xdr:row>14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Egg Color">
              <a:extLst>
                <a:ext uri="{FF2B5EF4-FFF2-40B4-BE49-F238E27FC236}">
                  <a16:creationId xmlns:a16="http://schemas.microsoft.com/office/drawing/2014/main" id="{C9517DF6-6E74-673A-FCF4-A814EF73F7A1}"/>
                </a:ext>
                <a:ext uri="{147F2762-F138-4A5C-976F-8EAC2B608ADB}">
                  <a16:predDERef xmlns:a16="http://schemas.microsoft.com/office/drawing/2014/main" pred="{A92E7693-74D4-BD84-C7C1-89AF77FBF3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gg 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50" y="581025"/>
              <a:ext cx="3648075" cy="73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>
    <xdr:from>
      <xdr:col>12</xdr:col>
      <xdr:colOff>66675</xdr:colOff>
      <xdr:row>3</xdr:row>
      <xdr:rowOff>47625</xdr:rowOff>
    </xdr:from>
    <xdr:to>
      <xdr:col>22</xdr:col>
      <xdr:colOff>542925</xdr:colOff>
      <xdr:row>33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D400B-CEF7-4C3F-B4D3-B304DD6553F1}"/>
            </a:ext>
            <a:ext uri="{147F2762-F138-4A5C-976F-8EAC2B608ADB}">
              <a16:predDERef xmlns:a16="http://schemas.microsoft.com/office/drawing/2014/main" pred="{C9517DF6-6E74-673A-FCF4-A814EF73F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3</xdr:row>
      <xdr:rowOff>57150</xdr:rowOff>
    </xdr:from>
    <xdr:to>
      <xdr:col>12</xdr:col>
      <xdr:colOff>0</xdr:colOff>
      <xdr:row>10</xdr:row>
      <xdr:rowOff>95250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Order Date">
              <a:extLst>
                <a:ext uri="{FF2B5EF4-FFF2-40B4-BE49-F238E27FC236}">
                  <a16:creationId xmlns:a16="http://schemas.microsoft.com/office/drawing/2014/main" id="{85D71472-F404-2F0A-FF19-4C7ECA996A52}"/>
                </a:ext>
                <a:ext uri="{147F2762-F138-4A5C-976F-8EAC2B608ADB}">
                  <a16:predDERef xmlns:a16="http://schemas.microsoft.com/office/drawing/2014/main" pred="{C56D400B-CEF7-4C3F-B4D3-B304DD6553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628650"/>
              <a:ext cx="93630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19050</xdr:rowOff>
    </xdr:from>
    <xdr:to>
      <xdr:col>16</xdr:col>
      <xdr:colOff>581025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5CFD8-5122-3970-5B18-EB914833C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23.452306944448" createdVersion="8" refreshedVersion="8" minRefreshableVersion="3" recordCount="970" xr:uid="{D4ABC68F-C6FA-4D15-A327-D619052F2CA5}">
  <cacheSource type="worksheet">
    <worksheetSource ref="A1:M971" sheet="orders"/>
  </cacheSource>
  <cacheFields count="15">
    <cacheField name="Order ID" numFmtId="0">
      <sharedItems/>
    </cacheField>
    <cacheField name="Order Date" numFmtId="169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 u="1"/>
        <d v="2019-08-26T00:00:00" u="1"/>
        <d v="2021-12-08T00:00:00" u="1"/>
        <d v="2019-06-27T00:00:00" u="1"/>
        <d v="2020-01-26T00:00:00" u="1"/>
        <d v="2022-08-12T00:00:00" u="1"/>
        <d v="2021-01-18T00:00:00" u="1"/>
        <d v="2021-12-31T00:00:00" u="1"/>
        <d v="2021-03-21T00:00:00" u="1"/>
        <d v="2021-02-17T00:00:00" u="1"/>
        <d v="2022-05-04T00:00:00" u="1"/>
        <d v="2019-10-11T00:00:00" u="1"/>
        <d v="2020-10-15T00:00:00" u="1"/>
      </sharedItems>
      <fieldGroup par="14"/>
    </cacheField>
    <cacheField name="Order Year" numFmtId="0">
      <sharedItems containsSemiMixedTypes="0" containsString="0" containsNumber="1" containsInteger="1" minValue="2019" maxValue="2022"/>
    </cacheField>
    <cacheField name="Order Month" numFmtId="0">
      <sharedItems containsSemiMixedTypes="0" containsString="0" containsNumber="1" containsInteger="1" minValue="1" maxValue="12"/>
    </cacheField>
    <cacheField name="Customer ID" numFmtId="0">
      <sharedItems count="887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</sharedItems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887">
        <s v="Customer Name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Benson McKenzi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Gianni Price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Alonso Best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Celeste Ferguson"/>
        <s v="Marjorie Yoxen"/>
        <s v="Gaspar McGavin"/>
        <s v="Lindy Uttermare"/>
        <s v="Eal D'Ambrogio"/>
        <s v="Carolee Winchcombe"/>
        <s v="Benedikta Paumier"/>
        <s v="Neville Piatto"/>
        <s v="Jeno Capey"/>
        <s v="Noa Sampson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Aubree Daugherty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Kaia Webb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Zayne Pace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Giovanna Avery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Jakari Moran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</sharedItems>
    </cacheField>
    <cacheField name="Egg Color" numFmtId="165">
      <sharedItems count="4">
        <s v="Light Brown"/>
        <s v="True Blue"/>
        <s v="Brown"/>
        <s v="White"/>
      </sharedItems>
    </cacheField>
    <cacheField name="Egg Size" numFmtId="0">
      <sharedItems count="3">
        <s v="Medium"/>
        <s v="Large"/>
        <s v="Small"/>
      </sharedItems>
    </cacheField>
    <cacheField name="Amount" numFmtId="1">
      <sharedItems containsSemiMixedTypes="0" containsString="0" containsNumber="1" containsInteger="1" minValue="6" maxValue="24"/>
    </cacheField>
    <cacheField name="Unit Price" numFmtId="167">
      <sharedItems containsSemiMixedTypes="0" containsString="0" containsNumber="1" minValue="0.5" maxValue="1.1000000000000001"/>
    </cacheField>
    <cacheField name="Sales" numFmtId="168">
      <sharedItems containsSemiMixedTypes="0" containsString="0" containsNumber="1" minValue="3" maxValue="158.4"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14540367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0">
  <r>
    <s v="QEV-37451-860"/>
    <x v="0"/>
    <n v="2019"/>
    <n v="9"/>
    <x v="0"/>
    <s v="RMI"/>
    <n v="2"/>
    <x v="0"/>
    <x v="0"/>
    <x v="0"/>
    <n v="18"/>
    <n v="1.1000000000000001"/>
    <n v="39.6"/>
  </r>
  <r>
    <s v="QEV-37451-860"/>
    <x v="0"/>
    <n v="2019"/>
    <n v="9"/>
    <x v="0"/>
    <s v="EMOS"/>
    <n v="5"/>
    <x v="0"/>
    <x v="1"/>
    <x v="0"/>
    <n v="12"/>
    <n v="0.5"/>
    <n v="30"/>
  </r>
  <r>
    <s v="FAA-43335-268"/>
    <x v="1"/>
    <n v="2021"/>
    <n v="6"/>
    <x v="1"/>
    <s v="ALI"/>
    <n v="1"/>
    <x v="1"/>
    <x v="2"/>
    <x v="1"/>
    <n v="18"/>
    <n v="1.1000000000000001"/>
    <n v="19.8"/>
  </r>
  <r>
    <s v="KAC-83089-793"/>
    <x v="2"/>
    <n v="2021"/>
    <n v="7"/>
    <x v="2"/>
    <s v="LDI"/>
    <n v="2"/>
    <x v="2"/>
    <x v="3"/>
    <x v="2"/>
    <n v="18"/>
    <n v="0.5"/>
    <n v="18"/>
  </r>
  <r>
    <s v="KAC-83089-793"/>
    <x v="2"/>
    <n v="2021"/>
    <n v="7"/>
    <x v="2"/>
    <s v="EDOS"/>
    <n v="2"/>
    <x v="2"/>
    <x v="1"/>
    <x v="2"/>
    <n v="12"/>
    <n v="0.5"/>
    <n v="12"/>
  </r>
  <r>
    <s v="CVP-18956-553"/>
    <x v="3"/>
    <n v="2021"/>
    <n v="8"/>
    <x v="3"/>
    <s v="RMOS"/>
    <n v="3"/>
    <x v="3"/>
    <x v="0"/>
    <x v="0"/>
    <n v="12"/>
    <n v="1.1000000000000001"/>
    <n v="39.6"/>
  </r>
  <r>
    <s v="IPP-31994-879"/>
    <x v="4"/>
    <n v="2022"/>
    <n v="1"/>
    <x v="4"/>
    <s v="RMOS"/>
    <n v="3"/>
    <x v="4"/>
    <x v="0"/>
    <x v="0"/>
    <n v="12"/>
    <n v="1.1000000000000001"/>
    <n v="39.6"/>
  </r>
  <r>
    <s v="SNZ-65340-705"/>
    <x v="5"/>
    <n v="2022"/>
    <n v="5"/>
    <x v="5"/>
    <s v="ADI"/>
    <n v="1"/>
    <x v="5"/>
    <x v="2"/>
    <x v="2"/>
    <n v="18"/>
    <n v="1.1000000000000001"/>
    <n v="19.8"/>
  </r>
  <r>
    <s v="EZT-46571-659"/>
    <x v="6"/>
    <n v="2019"/>
    <n v="1"/>
    <x v="6"/>
    <s v="ELZS"/>
    <n v="3"/>
    <x v="6"/>
    <x v="1"/>
    <x v="1"/>
    <n v="24"/>
    <n v="0.5"/>
    <n v="36"/>
  </r>
  <r>
    <s v="NWQ-70061-912"/>
    <x v="0"/>
    <n v="2019"/>
    <n v="9"/>
    <x v="7"/>
    <s v="RMI"/>
    <n v="1"/>
    <x v="7"/>
    <x v="0"/>
    <x v="0"/>
    <n v="18"/>
    <n v="1.1000000000000001"/>
    <n v="19.8"/>
  </r>
  <r>
    <s v="BKK-47233-845"/>
    <x v="7"/>
    <n v="2021"/>
    <n v="3"/>
    <x v="8"/>
    <s v="RDZS"/>
    <n v="4"/>
    <x v="8"/>
    <x v="0"/>
    <x v="2"/>
    <n v="24"/>
    <n v="1.1000000000000001"/>
    <n v="105.60000000000001"/>
  </r>
  <r>
    <s v="VQR-01002-970"/>
    <x v="8"/>
    <n v="2020"/>
    <n v="10"/>
    <x v="9"/>
    <s v="LDOZ"/>
    <n v="5"/>
    <x v="9"/>
    <x v="3"/>
    <x v="2"/>
    <n v="6"/>
    <n v="0.5"/>
    <n v="15"/>
  </r>
  <r>
    <s v="SZW-48378-399"/>
    <x v="9"/>
    <n v="2022"/>
    <n v="7"/>
    <x v="10"/>
    <s v="RMZS"/>
    <n v="5"/>
    <x v="10"/>
    <x v="0"/>
    <x v="0"/>
    <n v="24"/>
    <n v="1.1000000000000001"/>
    <n v="132"/>
  </r>
  <r>
    <s v="ITA-87418-783"/>
    <x v="10"/>
    <n v="2020"/>
    <n v="5"/>
    <x v="11"/>
    <s v="AMOZ"/>
    <n v="2"/>
    <x v="11"/>
    <x v="2"/>
    <x v="0"/>
    <n v="6"/>
    <n v="1.1000000000000001"/>
    <n v="13.200000000000001"/>
  </r>
  <r>
    <s v="GNZ-46006-527"/>
    <x v="11"/>
    <n v="2022"/>
    <n v="4"/>
    <x v="12"/>
    <s v="ALI"/>
    <n v="3"/>
    <x v="12"/>
    <x v="2"/>
    <x v="1"/>
    <n v="18"/>
    <n v="1.1000000000000001"/>
    <n v="59.400000000000006"/>
  </r>
  <r>
    <s v="FYQ-78248-319"/>
    <x v="12"/>
    <n v="2022"/>
    <n v="6"/>
    <x v="13"/>
    <s v="AMOZ"/>
    <n v="5"/>
    <x v="13"/>
    <x v="2"/>
    <x v="0"/>
    <n v="6"/>
    <n v="1.1000000000000001"/>
    <n v="33"/>
  </r>
  <r>
    <s v="VAU-44387-624"/>
    <x v="13"/>
    <n v="2019"/>
    <n v="3"/>
    <x v="14"/>
    <s v="EDOZ"/>
    <n v="6"/>
    <x v="14"/>
    <x v="1"/>
    <x v="2"/>
    <n v="6"/>
    <n v="0.5"/>
    <n v="18"/>
  </r>
  <r>
    <s v="RDW-33155-159"/>
    <x v="14"/>
    <n v="2019"/>
    <n v="10"/>
    <x v="15"/>
    <s v="ADOZ"/>
    <n v="6"/>
    <x v="15"/>
    <x v="2"/>
    <x v="2"/>
    <n v="6"/>
    <n v="1.1000000000000001"/>
    <n v="39.6"/>
  </r>
  <r>
    <s v="TDZ-59011-211"/>
    <x v="15"/>
    <n v="2019"/>
    <n v="6"/>
    <x v="16"/>
    <s v="RMZS"/>
    <n v="4"/>
    <x v="16"/>
    <x v="0"/>
    <x v="0"/>
    <n v="24"/>
    <n v="1.1000000000000001"/>
    <n v="105.60000000000001"/>
  </r>
  <r>
    <s v="IDU-25793-399"/>
    <x v="16"/>
    <n v="2020"/>
    <n v="12"/>
    <x v="17"/>
    <s v="ADOZ"/>
    <n v="5"/>
    <x v="17"/>
    <x v="2"/>
    <x v="2"/>
    <n v="6"/>
    <n v="1.1000000000000001"/>
    <n v="33"/>
  </r>
  <r>
    <s v="IDU-25793-399"/>
    <x v="16"/>
    <n v="2020"/>
    <n v="12"/>
    <x v="17"/>
    <s v="AMI"/>
    <n v="4"/>
    <x v="17"/>
    <x v="2"/>
    <x v="0"/>
    <n v="18"/>
    <n v="1.1000000000000001"/>
    <n v="79.2"/>
  </r>
  <r>
    <s v="NUO-20013-488"/>
    <x v="16"/>
    <n v="2020"/>
    <n v="12"/>
    <x v="18"/>
    <s v="EMOZ"/>
    <n v="6"/>
    <x v="18"/>
    <x v="1"/>
    <x v="0"/>
    <n v="6"/>
    <n v="0.5"/>
    <n v="18"/>
  </r>
  <r>
    <s v="UQU-65630-479"/>
    <x v="17"/>
    <n v="2021"/>
    <n v="1"/>
    <x v="19"/>
    <s v="AMOS"/>
    <n v="4"/>
    <x v="19"/>
    <x v="2"/>
    <x v="0"/>
    <n v="12"/>
    <n v="1.1000000000000001"/>
    <n v="52.800000000000004"/>
  </r>
  <r>
    <s v="FEO-11834-332"/>
    <x v="18"/>
    <n v="2022"/>
    <n v="2"/>
    <x v="20"/>
    <s v="LMOZ"/>
    <n v="4"/>
    <x v="20"/>
    <x v="3"/>
    <x v="0"/>
    <n v="6"/>
    <n v="0.5"/>
    <n v="12"/>
  </r>
  <r>
    <s v="TKY-71558-096"/>
    <x v="19"/>
    <n v="2021"/>
    <n v="9"/>
    <x v="21"/>
    <s v="ADOS"/>
    <n v="1"/>
    <x v="21"/>
    <x v="2"/>
    <x v="2"/>
    <n v="12"/>
    <n v="1.1000000000000001"/>
    <n v="13.200000000000001"/>
  </r>
  <r>
    <s v="OXY-65322-253"/>
    <x v="20"/>
    <n v="2020"/>
    <n v="10"/>
    <x v="22"/>
    <s v="LMOS"/>
    <n v="3"/>
    <x v="22"/>
    <x v="3"/>
    <x v="0"/>
    <n v="12"/>
    <n v="0.5"/>
    <n v="18"/>
  </r>
  <r>
    <s v="EVP-43500-491"/>
    <x v="21"/>
    <n v="2019"/>
    <n v="2"/>
    <x v="23"/>
    <s v="LLOZ"/>
    <n v="4"/>
    <x v="23"/>
    <x v="3"/>
    <x v="1"/>
    <n v="6"/>
    <n v="0.5"/>
    <n v="12"/>
  </r>
  <r>
    <s v="WAG-26945-689"/>
    <x v="22"/>
    <n v="2019"/>
    <n v="10"/>
    <x v="24"/>
    <s v="ADOS"/>
    <n v="5"/>
    <x v="24"/>
    <x v="2"/>
    <x v="2"/>
    <n v="12"/>
    <n v="1.1000000000000001"/>
    <n v="66"/>
  </r>
  <r>
    <s v="CHE-78995-767"/>
    <x v="23"/>
    <n v="2022"/>
    <n v="8"/>
    <x v="25"/>
    <s v="LMOZ"/>
    <n v="3"/>
    <x v="25"/>
    <x v="3"/>
    <x v="0"/>
    <n v="6"/>
    <n v="0.5"/>
    <n v="9"/>
  </r>
  <r>
    <s v="RYZ-14633-602"/>
    <x v="21"/>
    <n v="2019"/>
    <n v="2"/>
    <x v="26"/>
    <s v="LLOS"/>
    <n v="4"/>
    <x v="26"/>
    <x v="3"/>
    <x v="1"/>
    <n v="12"/>
    <n v="0.5"/>
    <n v="24"/>
  </r>
  <r>
    <s v="WOQ-36015-429"/>
    <x v="24"/>
    <n v="2021"/>
    <n v="9"/>
    <x v="27"/>
    <s v="RMZS"/>
    <n v="5"/>
    <x v="27"/>
    <x v="0"/>
    <x v="0"/>
    <n v="24"/>
    <n v="1.1000000000000001"/>
    <n v="132"/>
  </r>
  <r>
    <s v="WOQ-36015-429"/>
    <x v="24"/>
    <n v="2021"/>
    <n v="9"/>
    <x v="27"/>
    <s v="RMI"/>
    <n v="6"/>
    <x v="27"/>
    <x v="0"/>
    <x v="0"/>
    <n v="18"/>
    <n v="1.1000000000000001"/>
    <n v="118.80000000000001"/>
  </r>
  <r>
    <s v="WOQ-36015-429"/>
    <x v="24"/>
    <n v="2021"/>
    <n v="9"/>
    <x v="27"/>
    <s v="LMI"/>
    <n v="6"/>
    <x v="27"/>
    <x v="3"/>
    <x v="0"/>
    <n v="18"/>
    <n v="0.5"/>
    <n v="54"/>
  </r>
  <r>
    <s v="SCT-60553-454"/>
    <x v="25"/>
    <n v="2021"/>
    <n v="7"/>
    <x v="28"/>
    <s v="EDOZ"/>
    <n v="5"/>
    <x v="28"/>
    <x v="1"/>
    <x v="2"/>
    <n v="6"/>
    <n v="0.5"/>
    <n v="15"/>
  </r>
  <r>
    <s v="GFK-52063-244"/>
    <x v="26"/>
    <n v="2020"/>
    <n v="6"/>
    <x v="29"/>
    <s v="RDOZ"/>
    <n v="6"/>
    <x v="29"/>
    <x v="0"/>
    <x v="2"/>
    <n v="6"/>
    <n v="1.1000000000000001"/>
    <n v="39.6"/>
  </r>
  <r>
    <s v="AMM-79521-378"/>
    <x v="27"/>
    <n v="2021"/>
    <n v="6"/>
    <x v="30"/>
    <s v="LLZS"/>
    <n v="6"/>
    <x v="30"/>
    <x v="3"/>
    <x v="1"/>
    <n v="24"/>
    <n v="0.5"/>
    <n v="72"/>
  </r>
  <r>
    <s v="QUQ-90580-772"/>
    <x v="28"/>
    <n v="2021"/>
    <n v="2"/>
    <x v="31"/>
    <s v="EMOS"/>
    <n v="2"/>
    <x v="31"/>
    <x v="1"/>
    <x v="0"/>
    <n v="12"/>
    <n v="0.5"/>
    <n v="12"/>
  </r>
  <r>
    <s v="LGD-24408-274"/>
    <x v="29"/>
    <n v="2019"/>
    <n v="4"/>
    <x v="32"/>
    <s v="LDZS"/>
    <n v="3"/>
    <x v="32"/>
    <x v="3"/>
    <x v="2"/>
    <n v="24"/>
    <n v="0.5"/>
    <n v="36"/>
  </r>
  <r>
    <s v="HCT-95608-959"/>
    <x v="30"/>
    <n v="2020"/>
    <n v="4"/>
    <x v="33"/>
    <s v="EMZS"/>
    <n v="5"/>
    <x v="33"/>
    <x v="1"/>
    <x v="0"/>
    <n v="24"/>
    <n v="0.5"/>
    <n v="60"/>
  </r>
  <r>
    <s v="OFX-99147-470"/>
    <x v="31"/>
    <n v="2021"/>
    <n v="11"/>
    <x v="34"/>
    <s v="ALOZ"/>
    <n v="6"/>
    <x v="34"/>
    <x v="2"/>
    <x v="1"/>
    <n v="6"/>
    <n v="1.1000000000000001"/>
    <n v="39.6"/>
  </r>
  <r>
    <s v="LUO-37559-016"/>
    <x v="32"/>
    <n v="2021"/>
    <n v="4"/>
    <x v="35"/>
    <s v="ADZS"/>
    <n v="3"/>
    <x v="35"/>
    <x v="2"/>
    <x v="2"/>
    <n v="24"/>
    <n v="1.1000000000000001"/>
    <n v="79.2"/>
  </r>
  <r>
    <s v="XWC-20610-167"/>
    <x v="33"/>
    <n v="2022"/>
    <n v="7"/>
    <x v="36"/>
    <s v="ALI"/>
    <n v="2"/>
    <x v="36"/>
    <x v="2"/>
    <x v="1"/>
    <n v="18"/>
    <n v="1.1000000000000001"/>
    <n v="39.6"/>
  </r>
  <r>
    <s v="GPU-79113-136"/>
    <x v="34"/>
    <n v="2019"/>
    <n v="5"/>
    <x v="37"/>
    <s v="LDOS"/>
    <n v="3"/>
    <x v="37"/>
    <x v="3"/>
    <x v="2"/>
    <n v="12"/>
    <n v="0.5"/>
    <n v="18"/>
  </r>
  <r>
    <s v="ULR-52653-960"/>
    <x v="35"/>
    <n v="2021"/>
    <n v="10"/>
    <x v="38"/>
    <s v="LMI"/>
    <n v="2"/>
    <x v="38"/>
    <x v="3"/>
    <x v="0"/>
    <n v="18"/>
    <n v="0.5"/>
    <n v="18"/>
  </r>
  <r>
    <s v="HPI-42308-142"/>
    <x v="36"/>
    <n v="2020"/>
    <n v="4"/>
    <x v="39"/>
    <s v="LLI"/>
    <n v="2"/>
    <x v="39"/>
    <x v="3"/>
    <x v="1"/>
    <n v="18"/>
    <n v="0.5"/>
    <n v="18"/>
  </r>
  <r>
    <s v="XHI-30227-581"/>
    <x v="37"/>
    <n v="2022"/>
    <n v="1"/>
    <x v="40"/>
    <s v="EDOZ"/>
    <n v="6"/>
    <x v="40"/>
    <x v="1"/>
    <x v="2"/>
    <n v="6"/>
    <n v="0.5"/>
    <n v="18"/>
  </r>
  <r>
    <s v="DJH-05202-380"/>
    <x v="38"/>
    <n v="2019"/>
    <n v="11"/>
    <x v="41"/>
    <s v="ELI"/>
    <n v="2"/>
    <x v="41"/>
    <x v="1"/>
    <x v="1"/>
    <n v="18"/>
    <n v="0.5"/>
    <n v="18"/>
  </r>
  <r>
    <s v="VMW-26889-781"/>
    <x v="39"/>
    <n v="2019"/>
    <n v="6"/>
    <x v="42"/>
    <s v="LDZS"/>
    <n v="2"/>
    <x v="42"/>
    <x v="3"/>
    <x v="2"/>
    <n v="24"/>
    <n v="0.5"/>
    <n v="24"/>
  </r>
  <r>
    <s v="DBU-81099-586"/>
    <x v="40"/>
    <n v="2020"/>
    <n v="9"/>
    <x v="43"/>
    <s v="LMOS"/>
    <n v="4"/>
    <x v="43"/>
    <x v="3"/>
    <x v="0"/>
    <n v="12"/>
    <n v="0.5"/>
    <n v="24"/>
  </r>
  <r>
    <s v="PQA-54820-810"/>
    <x v="41"/>
    <n v="2022"/>
    <n v="8"/>
    <x v="44"/>
    <s v="ADZS"/>
    <n v="3"/>
    <x v="44"/>
    <x v="2"/>
    <x v="2"/>
    <n v="24"/>
    <n v="1.1000000000000001"/>
    <n v="79.2"/>
  </r>
  <r>
    <s v="XKB-41924-202"/>
    <x v="42"/>
    <n v="2022"/>
    <n v="8"/>
    <x v="45"/>
    <s v="LLOZ"/>
    <n v="2"/>
    <x v="45"/>
    <x v="3"/>
    <x v="1"/>
    <n v="6"/>
    <n v="0.5"/>
    <n v="6"/>
  </r>
  <r>
    <s v="DWZ-69106-473"/>
    <x v="43"/>
    <n v="2019"/>
    <n v="5"/>
    <x v="46"/>
    <s v="AMOS"/>
    <n v="4"/>
    <x v="46"/>
    <x v="2"/>
    <x v="0"/>
    <n v="12"/>
    <n v="1.1000000000000001"/>
    <n v="52.800000000000004"/>
  </r>
  <r>
    <s v="YHV-68700-050"/>
    <x v="44"/>
    <n v="2019"/>
    <n v="9"/>
    <x v="47"/>
    <s v="RMOS"/>
    <n v="5"/>
    <x v="47"/>
    <x v="0"/>
    <x v="0"/>
    <n v="12"/>
    <n v="1.1000000000000001"/>
    <n v="66"/>
  </r>
  <r>
    <s v="YHV-68700-050"/>
    <x v="44"/>
    <n v="2019"/>
    <n v="9"/>
    <x v="47"/>
    <s v="RDZS"/>
    <n v="2"/>
    <x v="47"/>
    <x v="0"/>
    <x v="2"/>
    <n v="24"/>
    <n v="1.1000000000000001"/>
    <n v="52.800000000000004"/>
  </r>
  <r>
    <s v="KRB-88066-642"/>
    <x v="45"/>
    <n v="2021"/>
    <n v="3"/>
    <x v="48"/>
    <s v="RLOS"/>
    <n v="5"/>
    <x v="48"/>
    <x v="0"/>
    <x v="1"/>
    <n v="12"/>
    <n v="1.1000000000000001"/>
    <n v="66"/>
  </r>
  <r>
    <s v="LQU-08404-173"/>
    <x v="46"/>
    <n v="2020"/>
    <n v="12"/>
    <x v="49"/>
    <s v="LLOZ"/>
    <n v="3"/>
    <x v="49"/>
    <x v="3"/>
    <x v="1"/>
    <n v="6"/>
    <n v="0.5"/>
    <n v="9"/>
  </r>
  <r>
    <s v="CWK-60159-881"/>
    <x v="47"/>
    <n v="2020"/>
    <n v="1"/>
    <x v="50"/>
    <s v="RMOZ"/>
    <n v="3"/>
    <x v="50"/>
    <x v="0"/>
    <x v="0"/>
    <n v="6"/>
    <n v="1.1000000000000001"/>
    <n v="19.8"/>
  </r>
  <r>
    <s v="EEG-74197-843"/>
    <x v="48"/>
    <n v="2022"/>
    <n v="7"/>
    <x v="51"/>
    <s v="ELZS"/>
    <n v="4"/>
    <x v="51"/>
    <x v="1"/>
    <x v="1"/>
    <n v="24"/>
    <n v="0.5"/>
    <n v="48"/>
  </r>
  <r>
    <s v="UCZ-59708-525"/>
    <x v="49"/>
    <n v="2022"/>
    <n v="3"/>
    <x v="52"/>
    <s v="AMZS"/>
    <n v="3"/>
    <x v="52"/>
    <x v="2"/>
    <x v="0"/>
    <n v="24"/>
    <n v="1.1000000000000001"/>
    <n v="79.2"/>
  </r>
  <r>
    <s v="HUB-47311-849"/>
    <x v="50"/>
    <n v="2021"/>
    <n v="12"/>
    <x v="53"/>
    <s v="LMOZ"/>
    <n v="3"/>
    <x v="53"/>
    <x v="3"/>
    <x v="0"/>
    <n v="6"/>
    <n v="0.5"/>
    <n v="9"/>
  </r>
  <r>
    <s v="WYM-17686-694"/>
    <x v="51"/>
    <n v="2021"/>
    <n v="2"/>
    <x v="54"/>
    <s v="ELOS"/>
    <n v="5"/>
    <x v="54"/>
    <x v="1"/>
    <x v="1"/>
    <n v="12"/>
    <n v="0.5"/>
    <n v="30"/>
  </r>
  <r>
    <s v="ZYQ-15797-695"/>
    <x v="52"/>
    <n v="2019"/>
    <n v="2"/>
    <x v="55"/>
    <s v="EDOZ"/>
    <n v="5"/>
    <x v="55"/>
    <x v="1"/>
    <x v="2"/>
    <n v="6"/>
    <n v="0.5"/>
    <n v="15"/>
  </r>
  <r>
    <s v="EEJ-16185-108"/>
    <x v="53"/>
    <n v="2019"/>
    <n v="2"/>
    <x v="56"/>
    <s v="AMOS"/>
    <n v="5"/>
    <x v="56"/>
    <x v="2"/>
    <x v="0"/>
    <n v="12"/>
    <n v="1.1000000000000001"/>
    <n v="66"/>
  </r>
  <r>
    <s v="RWR-77888-800"/>
    <x v="54"/>
    <n v="2020"/>
    <n v="2"/>
    <x v="57"/>
    <s v="RLI"/>
    <n v="1"/>
    <x v="57"/>
    <x v="0"/>
    <x v="1"/>
    <n v="18"/>
    <n v="1.1000000000000001"/>
    <n v="19.8"/>
  </r>
  <r>
    <s v="LHN-75209-742"/>
    <x v="55"/>
    <n v="2020"/>
    <n v="3"/>
    <x v="58"/>
    <s v="RLOS"/>
    <n v="6"/>
    <x v="58"/>
    <x v="0"/>
    <x v="1"/>
    <n v="12"/>
    <n v="1.1000000000000001"/>
    <n v="79.2"/>
  </r>
  <r>
    <s v="TIR-71396-998"/>
    <x v="56"/>
    <n v="2022"/>
    <n v="3"/>
    <x v="59"/>
    <s v="LLZS"/>
    <n v="4"/>
    <x v="59"/>
    <x v="3"/>
    <x v="1"/>
    <n v="24"/>
    <n v="0.5"/>
    <n v="48"/>
  </r>
  <r>
    <s v="RXF-37618-213"/>
    <x v="57"/>
    <n v="2022"/>
    <n v="4"/>
    <x v="60"/>
    <s v="RDZS"/>
    <n v="1"/>
    <x v="60"/>
    <x v="0"/>
    <x v="2"/>
    <n v="24"/>
    <n v="1.1000000000000001"/>
    <n v="26.400000000000002"/>
  </r>
  <r>
    <s v="ANM-16388-634"/>
    <x v="58"/>
    <n v="2021"/>
    <n v="11"/>
    <x v="61"/>
    <s v="LLOS"/>
    <n v="2"/>
    <x v="61"/>
    <x v="3"/>
    <x v="1"/>
    <n v="12"/>
    <n v="0.5"/>
    <n v="12"/>
  </r>
  <r>
    <s v="WYL-29300-070"/>
    <x v="59"/>
    <n v="2019"/>
    <n v="10"/>
    <x v="62"/>
    <s v="ALZS"/>
    <n v="1"/>
    <x v="62"/>
    <x v="2"/>
    <x v="1"/>
    <n v="24"/>
    <n v="1.1000000000000001"/>
    <n v="26.400000000000002"/>
  </r>
  <r>
    <s v="JHW-74554-805"/>
    <x v="60"/>
    <n v="2019"/>
    <n v="11"/>
    <x v="63"/>
    <s v="ADOZ"/>
    <n v="6"/>
    <x v="63"/>
    <x v="2"/>
    <x v="2"/>
    <n v="6"/>
    <n v="1.1000000000000001"/>
    <n v="39.6"/>
  </r>
  <r>
    <s v="KYS-27063-603"/>
    <x v="61"/>
    <n v="2019"/>
    <n v="6"/>
    <x v="64"/>
    <s v="AMI"/>
    <n v="4"/>
    <x v="64"/>
    <x v="2"/>
    <x v="0"/>
    <n v="18"/>
    <n v="1.1000000000000001"/>
    <n v="79.2"/>
  </r>
  <r>
    <s v="GAZ-58626-277"/>
    <x v="62"/>
    <n v="2021"/>
    <n v="1"/>
    <x v="65"/>
    <s v="RLI"/>
    <n v="2"/>
    <x v="65"/>
    <x v="0"/>
    <x v="1"/>
    <n v="18"/>
    <n v="1.1000000000000001"/>
    <n v="39.6"/>
  </r>
  <r>
    <s v="RPJ-37787-335"/>
    <x v="63"/>
    <n v="2020"/>
    <n v="10"/>
    <x v="66"/>
    <s v="ALI"/>
    <n v="3"/>
    <x v="66"/>
    <x v="2"/>
    <x v="1"/>
    <n v="18"/>
    <n v="1.1000000000000001"/>
    <n v="59.400000000000006"/>
  </r>
  <r>
    <s v="LEF-83057-763"/>
    <x v="64"/>
    <n v="2021"/>
    <n v="6"/>
    <x v="67"/>
    <s v="AMZS"/>
    <n v="5"/>
    <x v="67"/>
    <x v="2"/>
    <x v="0"/>
    <n v="24"/>
    <n v="1.1000000000000001"/>
    <n v="132"/>
  </r>
  <r>
    <s v="RPW-36123-215"/>
    <x v="65"/>
    <n v="2021"/>
    <n v="7"/>
    <x v="68"/>
    <s v="ELI"/>
    <n v="2"/>
    <x v="68"/>
    <x v="1"/>
    <x v="1"/>
    <n v="18"/>
    <n v="0.5"/>
    <n v="18"/>
  </r>
  <r>
    <s v="WLL-59044-117"/>
    <x v="66"/>
    <n v="2021"/>
    <n v="7"/>
    <x v="69"/>
    <s v="AMZS"/>
    <n v="6"/>
    <x v="69"/>
    <x v="2"/>
    <x v="0"/>
    <n v="24"/>
    <n v="1.1000000000000001"/>
    <n v="158.4"/>
  </r>
  <r>
    <s v="AWT-22827-563"/>
    <x v="67"/>
    <n v="2020"/>
    <n v="1"/>
    <x v="70"/>
    <s v="ADOZ"/>
    <n v="1"/>
    <x v="70"/>
    <x v="2"/>
    <x v="2"/>
    <n v="6"/>
    <n v="1.1000000000000001"/>
    <n v="6.6000000000000005"/>
  </r>
  <r>
    <s v="QLM-07145-668"/>
    <x v="68"/>
    <n v="2019"/>
    <n v="5"/>
    <x v="71"/>
    <s v="AMOS"/>
    <n v="2"/>
    <x v="71"/>
    <x v="2"/>
    <x v="0"/>
    <n v="12"/>
    <n v="1.1000000000000001"/>
    <n v="26.400000000000002"/>
  </r>
  <r>
    <s v="HVQ-64398-930"/>
    <x v="69"/>
    <n v="2020"/>
    <n v="3"/>
    <x v="72"/>
    <s v="LMOZ"/>
    <n v="6"/>
    <x v="72"/>
    <x v="3"/>
    <x v="0"/>
    <n v="6"/>
    <n v="0.5"/>
    <n v="18"/>
  </r>
  <r>
    <s v="WRT-40778-247"/>
    <x v="70"/>
    <n v="2022"/>
    <n v="3"/>
    <x v="73"/>
    <s v="ALOZ"/>
    <n v="4"/>
    <x v="73"/>
    <x v="2"/>
    <x v="1"/>
    <n v="6"/>
    <n v="1.1000000000000001"/>
    <n v="26.400000000000002"/>
  </r>
  <r>
    <s v="SUB-13006-125"/>
    <x v="71"/>
    <n v="2019"/>
    <n v="4"/>
    <x v="74"/>
    <s v="RMOZ"/>
    <n v="5"/>
    <x v="74"/>
    <x v="0"/>
    <x v="0"/>
    <n v="6"/>
    <n v="1.1000000000000001"/>
    <n v="33"/>
  </r>
  <r>
    <s v="CQM-49696-263"/>
    <x v="72"/>
    <n v="2019"/>
    <n v="10"/>
    <x v="75"/>
    <s v="LMI"/>
    <n v="3"/>
    <x v="75"/>
    <x v="3"/>
    <x v="0"/>
    <n v="18"/>
    <n v="0.5"/>
    <n v="27"/>
  </r>
  <r>
    <s v="KXN-85094-246"/>
    <x v="73"/>
    <n v="2019"/>
    <n v="9"/>
    <x v="76"/>
    <s v="AMOS"/>
    <n v="3"/>
    <x v="76"/>
    <x v="2"/>
    <x v="0"/>
    <n v="12"/>
    <n v="1.1000000000000001"/>
    <n v="39.6"/>
  </r>
  <r>
    <s v="XOQ-12405-419"/>
    <x v="74"/>
    <n v="2020"/>
    <n v="4"/>
    <x v="77"/>
    <s v="EDI"/>
    <n v="4"/>
    <x v="77"/>
    <x v="1"/>
    <x v="2"/>
    <n v="18"/>
    <n v="0.5"/>
    <n v="36"/>
  </r>
  <r>
    <s v="HYF-10254-369"/>
    <x v="75"/>
    <n v="2019"/>
    <n v="11"/>
    <x v="78"/>
    <s v="RMOS"/>
    <n v="1"/>
    <x v="78"/>
    <x v="0"/>
    <x v="0"/>
    <n v="12"/>
    <n v="1.1000000000000001"/>
    <n v="13.200000000000001"/>
  </r>
  <r>
    <s v="XXJ-47000-307"/>
    <x v="76"/>
    <n v="2019"/>
    <n v="7"/>
    <x v="79"/>
    <s v="AMOS"/>
    <n v="3"/>
    <x v="79"/>
    <x v="2"/>
    <x v="0"/>
    <n v="12"/>
    <n v="1.1000000000000001"/>
    <n v="39.6"/>
  </r>
  <r>
    <s v="XXJ-47000-307"/>
    <x v="76"/>
    <n v="2019"/>
    <n v="7"/>
    <x v="79"/>
    <s v="LDOS"/>
    <n v="4"/>
    <x v="79"/>
    <x v="3"/>
    <x v="2"/>
    <n v="12"/>
    <n v="0.5"/>
    <n v="24"/>
  </r>
  <r>
    <s v="ZDK-82166-357"/>
    <x v="77"/>
    <n v="2021"/>
    <n v="4"/>
    <x v="80"/>
    <s v="ELOZ"/>
    <n v="3"/>
    <x v="80"/>
    <x v="1"/>
    <x v="1"/>
    <n v="6"/>
    <n v="0.5"/>
    <n v="9"/>
  </r>
  <r>
    <s v="IHN-19982-362"/>
    <x v="78"/>
    <n v="2021"/>
    <n v="3"/>
    <x v="81"/>
    <s v="RDOS"/>
    <n v="3"/>
    <x v="81"/>
    <x v="0"/>
    <x v="2"/>
    <n v="12"/>
    <n v="1.1000000000000001"/>
    <n v="39.6"/>
  </r>
  <r>
    <s v="VMT-10030-889"/>
    <x v="79"/>
    <n v="2021"/>
    <n v="12"/>
    <x v="82"/>
    <s v="AMI"/>
    <n v="6"/>
    <x v="82"/>
    <x v="2"/>
    <x v="0"/>
    <n v="18"/>
    <n v="1.1000000000000001"/>
    <n v="118.80000000000001"/>
  </r>
  <r>
    <s v="NHL-11063-100"/>
    <x v="80"/>
    <n v="2020"/>
    <n v="5"/>
    <x v="83"/>
    <s v="LMI"/>
    <n v="4"/>
    <x v="83"/>
    <x v="3"/>
    <x v="0"/>
    <n v="18"/>
    <n v="0.5"/>
    <n v="36"/>
  </r>
  <r>
    <s v="ROV-87448-086"/>
    <x v="81"/>
    <n v="2020"/>
    <n v="11"/>
    <x v="84"/>
    <s v="RLOZ"/>
    <n v="4"/>
    <x v="84"/>
    <x v="0"/>
    <x v="1"/>
    <n v="6"/>
    <n v="1.1000000000000001"/>
    <n v="26.400000000000002"/>
  </r>
  <r>
    <s v="DGY-35773-612"/>
    <x v="82"/>
    <n v="2020"/>
    <n v="7"/>
    <x v="85"/>
    <s v="LLI"/>
    <n v="3"/>
    <x v="85"/>
    <x v="3"/>
    <x v="1"/>
    <n v="18"/>
    <n v="0.5"/>
    <n v="27"/>
  </r>
  <r>
    <s v="YWH-50638-556"/>
    <x v="83"/>
    <n v="2019"/>
    <n v="3"/>
    <x v="86"/>
    <s v="LLOZ"/>
    <n v="4"/>
    <x v="86"/>
    <x v="3"/>
    <x v="1"/>
    <n v="6"/>
    <n v="0.5"/>
    <n v="12"/>
  </r>
  <r>
    <s v="ISL-11200-600"/>
    <x v="84"/>
    <n v="2020"/>
    <n v="7"/>
    <x v="87"/>
    <s v="LLOS"/>
    <n v="6"/>
    <x v="87"/>
    <x v="3"/>
    <x v="1"/>
    <n v="12"/>
    <n v="0.5"/>
    <n v="36"/>
  </r>
  <r>
    <s v="LBZ-75997-047"/>
    <x v="85"/>
    <n v="2019"/>
    <n v="12"/>
    <x v="88"/>
    <s v="EDOS"/>
    <n v="6"/>
    <x v="88"/>
    <x v="1"/>
    <x v="2"/>
    <n v="12"/>
    <n v="0.5"/>
    <n v="36"/>
  </r>
  <r>
    <s v="EUH-08089-954"/>
    <x v="86"/>
    <n v="2020"/>
    <n v="12"/>
    <x v="89"/>
    <s v="EMOZ"/>
    <n v="2"/>
    <x v="89"/>
    <x v="1"/>
    <x v="0"/>
    <n v="6"/>
    <n v="0.5"/>
    <n v="6"/>
  </r>
  <r>
    <s v="BLD-12227-251"/>
    <x v="87"/>
    <n v="2021"/>
    <n v="3"/>
    <x v="90"/>
    <s v="ALOZ"/>
    <n v="2"/>
    <x v="90"/>
    <x v="2"/>
    <x v="1"/>
    <n v="6"/>
    <n v="1.1000000000000001"/>
    <n v="13.200000000000001"/>
  </r>
  <r>
    <s v="OPY-30711-853"/>
    <x v="25"/>
    <n v="2021"/>
    <n v="7"/>
    <x v="91"/>
    <s v="EMI"/>
    <n v="1"/>
    <x v="91"/>
    <x v="1"/>
    <x v="0"/>
    <n v="18"/>
    <n v="0.5"/>
    <n v="9"/>
  </r>
  <r>
    <s v="DBC-44122-300"/>
    <x v="88"/>
    <n v="2020"/>
    <n v="11"/>
    <x v="92"/>
    <s v="ADOS"/>
    <n v="3"/>
    <x v="92"/>
    <x v="2"/>
    <x v="2"/>
    <n v="12"/>
    <n v="1.1000000000000001"/>
    <n v="39.6"/>
  </r>
  <r>
    <s v="FJQ-60035-234"/>
    <x v="89"/>
    <n v="2021"/>
    <n v="4"/>
    <x v="93"/>
    <s v="LLZS"/>
    <n v="2"/>
    <x v="93"/>
    <x v="3"/>
    <x v="1"/>
    <n v="24"/>
    <n v="0.5"/>
    <n v="24"/>
  </r>
  <r>
    <s v="HSF-66926-425"/>
    <x v="90"/>
    <n v="2020"/>
    <n v="3"/>
    <x v="94"/>
    <s v="LMOZ"/>
    <n v="5"/>
    <x v="94"/>
    <x v="3"/>
    <x v="0"/>
    <n v="6"/>
    <n v="0.5"/>
    <n v="15"/>
  </r>
  <r>
    <s v="LQG-41416-375"/>
    <x v="91"/>
    <n v="2021"/>
    <n v="10"/>
    <x v="95"/>
    <s v="LMOS"/>
    <n v="3"/>
    <x v="95"/>
    <x v="3"/>
    <x v="0"/>
    <n v="12"/>
    <n v="0.5"/>
    <n v="18"/>
  </r>
  <r>
    <s v="VZO-97265-841"/>
    <x v="92"/>
    <n v="2022"/>
    <n v="7"/>
    <x v="96"/>
    <s v="AMI"/>
    <n v="4"/>
    <x v="96"/>
    <x v="2"/>
    <x v="0"/>
    <n v="18"/>
    <n v="1.1000000000000001"/>
    <n v="79.2"/>
  </r>
  <r>
    <s v="MOR-12987-399"/>
    <x v="93"/>
    <n v="2019"/>
    <n v="8"/>
    <x v="97"/>
    <s v="LDI"/>
    <n v="6"/>
    <x v="97"/>
    <x v="3"/>
    <x v="2"/>
    <n v="18"/>
    <n v="0.5"/>
    <n v="54"/>
  </r>
  <r>
    <s v="UOA-23786-489"/>
    <x v="94"/>
    <n v="2020"/>
    <n v="5"/>
    <x v="98"/>
    <s v="AMOS"/>
    <n v="6"/>
    <x v="98"/>
    <x v="2"/>
    <x v="0"/>
    <n v="12"/>
    <n v="1.1000000000000001"/>
    <n v="79.2"/>
  </r>
  <r>
    <s v="AJL-52941-018"/>
    <x v="95"/>
    <n v="2020"/>
    <n v="5"/>
    <x v="99"/>
    <s v="EDI"/>
    <n v="2"/>
    <x v="99"/>
    <x v="1"/>
    <x v="2"/>
    <n v="18"/>
    <n v="0.5"/>
    <n v="18"/>
  </r>
  <r>
    <s v="XSZ-84273-421"/>
    <x v="96"/>
    <n v="2019"/>
    <n v="4"/>
    <x v="100"/>
    <s v="ALZS"/>
    <n v="3"/>
    <x v="100"/>
    <x v="2"/>
    <x v="1"/>
    <n v="24"/>
    <n v="1.1000000000000001"/>
    <n v="79.2"/>
  </r>
  <r>
    <s v="NUN-48214-216"/>
    <x v="97"/>
    <n v="2020"/>
    <n v="7"/>
    <x v="101"/>
    <s v="EDOS"/>
    <n v="4"/>
    <x v="101"/>
    <x v="1"/>
    <x v="2"/>
    <n v="12"/>
    <n v="0.5"/>
    <n v="24"/>
  </r>
  <r>
    <s v="AKV-93064-769"/>
    <x v="98"/>
    <n v="2019"/>
    <n v="12"/>
    <x v="102"/>
    <s v="ALZS"/>
    <n v="1"/>
    <x v="102"/>
    <x v="2"/>
    <x v="1"/>
    <n v="24"/>
    <n v="1.1000000000000001"/>
    <n v="26.400000000000002"/>
  </r>
  <r>
    <s v="BRB-40903-533"/>
    <x v="99"/>
    <n v="2022"/>
    <n v="6"/>
    <x v="103"/>
    <s v="LDI"/>
    <n v="3"/>
    <x v="103"/>
    <x v="3"/>
    <x v="2"/>
    <n v="18"/>
    <n v="0.5"/>
    <n v="27"/>
  </r>
  <r>
    <s v="GPR-19973-483"/>
    <x v="100"/>
    <n v="2019"/>
    <n v="6"/>
    <x v="104"/>
    <s v="EMZS"/>
    <n v="5"/>
    <x v="104"/>
    <x v="1"/>
    <x v="0"/>
    <n v="24"/>
    <n v="0.5"/>
    <n v="60"/>
  </r>
  <r>
    <s v="XIY-43041-882"/>
    <x v="101"/>
    <n v="2021"/>
    <n v="10"/>
    <x v="105"/>
    <s v="RLOS"/>
    <n v="1"/>
    <x v="105"/>
    <x v="0"/>
    <x v="1"/>
    <n v="12"/>
    <n v="1.1000000000000001"/>
    <n v="13.200000000000001"/>
  </r>
  <r>
    <s v="YGY-98425-969"/>
    <x v="102"/>
    <n v="2019"/>
    <n v="4"/>
    <x v="106"/>
    <s v="ADOZ"/>
    <n v="1"/>
    <x v="106"/>
    <x v="2"/>
    <x v="2"/>
    <n v="6"/>
    <n v="1.1000000000000001"/>
    <n v="6.6000000000000005"/>
  </r>
  <r>
    <s v="MSB-08397-648"/>
    <x v="103"/>
    <n v="2021"/>
    <n v="3"/>
    <x v="107"/>
    <s v="ELZS"/>
    <n v="4"/>
    <x v="107"/>
    <x v="1"/>
    <x v="1"/>
    <n v="24"/>
    <n v="0.5"/>
    <n v="48"/>
  </r>
  <r>
    <s v="WDR-06028-345"/>
    <x v="104"/>
    <n v="2019"/>
    <n v="8"/>
    <x v="108"/>
    <s v="EDI"/>
    <n v="1"/>
    <x v="108"/>
    <x v="1"/>
    <x v="2"/>
    <n v="18"/>
    <n v="0.5"/>
    <n v="9"/>
  </r>
  <r>
    <s v="MXM-42948-061"/>
    <x v="105"/>
    <n v="2020"/>
    <n v="8"/>
    <x v="109"/>
    <s v="LDI"/>
    <n v="4"/>
    <x v="109"/>
    <x v="3"/>
    <x v="2"/>
    <n v="18"/>
    <n v="0.5"/>
    <n v="36"/>
  </r>
  <r>
    <s v="MGQ-98961-173"/>
    <x v="11"/>
    <n v="2022"/>
    <n v="4"/>
    <x v="110"/>
    <s v="LDZS"/>
    <n v="4"/>
    <x v="110"/>
    <x v="3"/>
    <x v="2"/>
    <n v="24"/>
    <n v="0.5"/>
    <n v="48"/>
  </r>
  <r>
    <s v="RFH-64349-897"/>
    <x v="106"/>
    <n v="2019"/>
    <n v="10"/>
    <x v="111"/>
    <s v="ALOZ"/>
    <n v="3"/>
    <x v="111"/>
    <x v="2"/>
    <x v="1"/>
    <n v="6"/>
    <n v="1.1000000000000001"/>
    <n v="19.8"/>
  </r>
  <r>
    <s v="TKL-20738-660"/>
    <x v="107"/>
    <n v="2021"/>
    <n v="10"/>
    <x v="112"/>
    <s v="ELZS"/>
    <n v="1"/>
    <x v="112"/>
    <x v="1"/>
    <x v="1"/>
    <n v="24"/>
    <n v="0.5"/>
    <n v="12"/>
  </r>
  <r>
    <s v="TKL-20738-660"/>
    <x v="107"/>
    <n v="2021"/>
    <n v="10"/>
    <x v="112"/>
    <s v="LMOS"/>
    <n v="1"/>
    <x v="112"/>
    <x v="3"/>
    <x v="0"/>
    <n v="12"/>
    <n v="0.5"/>
    <n v="6"/>
  </r>
  <r>
    <s v="TKL-20738-660"/>
    <x v="107"/>
    <n v="2021"/>
    <n v="10"/>
    <x v="112"/>
    <s v="ELZS"/>
    <n v="5"/>
    <x v="112"/>
    <x v="1"/>
    <x v="1"/>
    <n v="24"/>
    <n v="0.5"/>
    <n v="60"/>
  </r>
  <r>
    <s v="GOW-03198-575"/>
    <x v="108"/>
    <n v="2021"/>
    <n v="3"/>
    <x v="113"/>
    <s v="LMOZ"/>
    <n v="4"/>
    <x v="113"/>
    <x v="3"/>
    <x v="0"/>
    <n v="6"/>
    <n v="0.5"/>
    <n v="12"/>
  </r>
  <r>
    <s v="QJB-90477-635"/>
    <x v="109"/>
    <n v="2022"/>
    <n v="6"/>
    <x v="114"/>
    <s v="LMI"/>
    <n v="4"/>
    <x v="114"/>
    <x v="3"/>
    <x v="0"/>
    <n v="18"/>
    <n v="0.5"/>
    <n v="36"/>
  </r>
  <r>
    <s v="MWP-46239-785"/>
    <x v="110"/>
    <n v="2019"/>
    <n v="4"/>
    <x v="115"/>
    <s v="EMI"/>
    <n v="5"/>
    <x v="115"/>
    <x v="1"/>
    <x v="0"/>
    <n v="18"/>
    <n v="0.5"/>
    <n v="45"/>
  </r>
  <r>
    <s v="QDV-03406-248"/>
    <x v="111"/>
    <n v="2019"/>
    <n v="5"/>
    <x v="116"/>
    <s v="EDOZ"/>
    <n v="3"/>
    <x v="116"/>
    <x v="1"/>
    <x v="2"/>
    <n v="6"/>
    <n v="0.5"/>
    <n v="9"/>
  </r>
  <r>
    <s v="GPH-40635-105"/>
    <x v="112"/>
    <n v="2020"/>
    <n v="7"/>
    <x v="117"/>
    <s v="AMZS"/>
    <n v="1"/>
    <x v="117"/>
    <x v="2"/>
    <x v="0"/>
    <n v="24"/>
    <n v="1.1000000000000001"/>
    <n v="26.400000000000002"/>
  </r>
  <r>
    <s v="JOM-80930-071"/>
    <x v="113"/>
    <n v="2021"/>
    <n v="11"/>
    <x v="118"/>
    <s v="LDI"/>
    <n v="6"/>
    <x v="118"/>
    <x v="3"/>
    <x v="2"/>
    <n v="18"/>
    <n v="0.5"/>
    <n v="54"/>
  </r>
  <r>
    <s v="OIL-26493-755"/>
    <x v="114"/>
    <n v="2021"/>
    <n v="8"/>
    <x v="119"/>
    <s v="AMI"/>
    <n v="1"/>
    <x v="119"/>
    <x v="2"/>
    <x v="0"/>
    <n v="18"/>
    <n v="1.1000000000000001"/>
    <n v="19.8"/>
  </r>
  <r>
    <s v="CYV-13426-645"/>
    <x v="115"/>
    <n v="2019"/>
    <n v="7"/>
    <x v="120"/>
    <s v="RMZS"/>
    <n v="1"/>
    <x v="120"/>
    <x v="0"/>
    <x v="0"/>
    <n v="24"/>
    <n v="1.1000000000000001"/>
    <n v="26.400000000000002"/>
  </r>
  <r>
    <s v="WRP-39846-614"/>
    <x v="49"/>
    <n v="2022"/>
    <n v="3"/>
    <x v="121"/>
    <s v="RDOZ"/>
    <n v="5"/>
    <x v="121"/>
    <x v="0"/>
    <x v="2"/>
    <n v="6"/>
    <n v="1.1000000000000001"/>
    <n v="33"/>
  </r>
  <r>
    <s v="VDZ-76673-968"/>
    <x v="116"/>
    <n v="2020"/>
    <n v="12"/>
    <x v="122"/>
    <s v="ADZS"/>
    <n v="2"/>
    <x v="122"/>
    <x v="2"/>
    <x v="2"/>
    <n v="24"/>
    <n v="1.1000000000000001"/>
    <n v="52.800000000000004"/>
  </r>
  <r>
    <s v="VTV-03546-175"/>
    <x v="117"/>
    <n v="2020"/>
    <n v="7"/>
    <x v="123"/>
    <s v="AMZS"/>
    <n v="5"/>
    <x v="123"/>
    <x v="2"/>
    <x v="0"/>
    <n v="24"/>
    <n v="1.1000000000000001"/>
    <n v="132"/>
  </r>
  <r>
    <s v="GHR-72274-715"/>
    <x v="118"/>
    <n v="2021"/>
    <n v="5"/>
    <x v="124"/>
    <s v="AMZS"/>
    <n v="1"/>
    <x v="124"/>
    <x v="2"/>
    <x v="0"/>
    <n v="24"/>
    <n v="1.1000000000000001"/>
    <n v="26.400000000000002"/>
  </r>
  <r>
    <s v="ZGK-97262-313"/>
    <x v="119"/>
    <n v="2022"/>
    <n v="7"/>
    <x v="125"/>
    <s v="RDZS"/>
    <n v="3"/>
    <x v="125"/>
    <x v="0"/>
    <x v="2"/>
    <n v="24"/>
    <n v="1.1000000000000001"/>
    <n v="79.2"/>
  </r>
  <r>
    <s v="ZFS-30776-804"/>
    <x v="120"/>
    <n v="2021"/>
    <n v="2"/>
    <x v="126"/>
    <s v="RDZS"/>
    <n v="5"/>
    <x v="126"/>
    <x v="0"/>
    <x v="2"/>
    <n v="24"/>
    <n v="1.1000000000000001"/>
    <n v="132"/>
  </r>
  <r>
    <s v="QUU-91729-492"/>
    <x v="121"/>
    <n v="2021"/>
    <n v="7"/>
    <x v="127"/>
    <s v="LLZS"/>
    <n v="4"/>
    <x v="127"/>
    <x v="3"/>
    <x v="1"/>
    <n v="24"/>
    <n v="0.5"/>
    <n v="48"/>
  </r>
  <r>
    <s v="PVI-72795-960"/>
    <x v="122"/>
    <n v="2022"/>
    <n v="3"/>
    <x v="128"/>
    <s v="EMOS"/>
    <n v="3"/>
    <x v="128"/>
    <x v="1"/>
    <x v="0"/>
    <n v="12"/>
    <n v="0.5"/>
    <n v="18"/>
  </r>
  <r>
    <s v="PPP-78935-365"/>
    <x v="123"/>
    <n v="2021"/>
    <n v="2"/>
    <x v="129"/>
    <s v="RLOS"/>
    <n v="4"/>
    <x v="129"/>
    <x v="0"/>
    <x v="1"/>
    <n v="12"/>
    <n v="1.1000000000000001"/>
    <n v="52.800000000000004"/>
  </r>
  <r>
    <s v="JUO-34131-517"/>
    <x v="124"/>
    <n v="2019"/>
    <n v="2"/>
    <x v="130"/>
    <s v="EDOS"/>
    <n v="6"/>
    <x v="130"/>
    <x v="1"/>
    <x v="2"/>
    <n v="12"/>
    <n v="0.5"/>
    <n v="36"/>
  </r>
  <r>
    <s v="ZJE-89333-489"/>
    <x v="125"/>
    <n v="2022"/>
    <n v="5"/>
    <x v="131"/>
    <s v="RDOZ"/>
    <n v="1"/>
    <x v="131"/>
    <x v="0"/>
    <x v="2"/>
    <n v="6"/>
    <n v="1.1000000000000001"/>
    <n v="6.6000000000000005"/>
  </r>
  <r>
    <s v="LOO-35324-159"/>
    <x v="126"/>
    <n v="2020"/>
    <n v="5"/>
    <x v="132"/>
    <s v="EDOS"/>
    <n v="4"/>
    <x v="132"/>
    <x v="1"/>
    <x v="2"/>
    <n v="12"/>
    <n v="0.5"/>
    <n v="24"/>
  </r>
  <r>
    <s v="JBQ-93412-846"/>
    <x v="127"/>
    <n v="2022"/>
    <n v="4"/>
    <x v="133"/>
    <s v="RDI"/>
    <n v="4"/>
    <x v="133"/>
    <x v="0"/>
    <x v="2"/>
    <n v="18"/>
    <n v="1.1000000000000001"/>
    <n v="79.2"/>
  </r>
  <r>
    <s v="EHX-66333-637"/>
    <x v="128"/>
    <n v="2020"/>
    <n v="9"/>
    <x v="134"/>
    <s v="RDOS"/>
    <n v="2"/>
    <x v="134"/>
    <x v="0"/>
    <x v="2"/>
    <n v="12"/>
    <n v="1.1000000000000001"/>
    <n v="26.400000000000002"/>
  </r>
  <r>
    <s v="WXG-25759-236"/>
    <x v="103"/>
    <n v="2021"/>
    <n v="3"/>
    <x v="135"/>
    <s v="EMOS"/>
    <n v="2"/>
    <x v="135"/>
    <x v="1"/>
    <x v="0"/>
    <n v="12"/>
    <n v="0.5"/>
    <n v="12"/>
  </r>
  <r>
    <s v="QNA-31113-984"/>
    <x v="129"/>
    <n v="2019"/>
    <n v="4"/>
    <x v="136"/>
    <s v="AMOS"/>
    <n v="4"/>
    <x v="136"/>
    <x v="2"/>
    <x v="0"/>
    <n v="12"/>
    <n v="1.1000000000000001"/>
    <n v="52.800000000000004"/>
  </r>
  <r>
    <s v="ZWI-52029-159"/>
    <x v="130"/>
    <n v="2020"/>
    <n v="7"/>
    <x v="137"/>
    <s v="RDI"/>
    <n v="3"/>
    <x v="137"/>
    <x v="0"/>
    <x v="2"/>
    <n v="18"/>
    <n v="1.1000000000000001"/>
    <n v="59.400000000000006"/>
  </r>
  <r>
    <s v="ZWI-52029-159"/>
    <x v="130"/>
    <n v="2020"/>
    <n v="7"/>
    <x v="137"/>
    <s v="ELZS"/>
    <n v="2"/>
    <x v="137"/>
    <x v="1"/>
    <x v="1"/>
    <n v="24"/>
    <n v="0.5"/>
    <n v="24"/>
  </r>
  <r>
    <s v="DFS-49954-707"/>
    <x v="131"/>
    <n v="2021"/>
    <n v="12"/>
    <x v="138"/>
    <s v="EMZS"/>
    <n v="5"/>
    <x v="138"/>
    <x v="1"/>
    <x v="0"/>
    <n v="24"/>
    <n v="0.5"/>
    <n v="60"/>
  </r>
  <r>
    <s v="VYP-89830-878"/>
    <x v="132"/>
    <n v="2020"/>
    <n v="10"/>
    <x v="139"/>
    <s v="EDOS"/>
    <n v="2"/>
    <x v="139"/>
    <x v="1"/>
    <x v="2"/>
    <n v="12"/>
    <n v="0.5"/>
    <n v="12"/>
  </r>
  <r>
    <s v="AMT-40418-362"/>
    <x v="133"/>
    <n v="2020"/>
    <n v="8"/>
    <x v="140"/>
    <s v="RMZS"/>
    <n v="1"/>
    <x v="140"/>
    <x v="0"/>
    <x v="0"/>
    <n v="24"/>
    <n v="1.1000000000000001"/>
    <n v="26.400000000000002"/>
  </r>
  <r>
    <s v="NFQ-23241-793"/>
    <x v="134"/>
    <n v="2020"/>
    <n v="10"/>
    <x v="141"/>
    <s v="ELZS"/>
    <n v="3"/>
    <x v="141"/>
    <x v="1"/>
    <x v="1"/>
    <n v="24"/>
    <n v="0.5"/>
    <n v="36"/>
  </r>
  <r>
    <s v="JQK-64922-985"/>
    <x v="113"/>
    <n v="2021"/>
    <n v="11"/>
    <x v="142"/>
    <s v="EMZS"/>
    <n v="3"/>
    <x v="142"/>
    <x v="1"/>
    <x v="0"/>
    <n v="24"/>
    <n v="0.5"/>
    <n v="36"/>
  </r>
  <r>
    <s v="YET-17732-678"/>
    <x v="135"/>
    <n v="2021"/>
    <n v="6"/>
    <x v="143"/>
    <s v="ELZS"/>
    <n v="1"/>
    <x v="143"/>
    <x v="1"/>
    <x v="1"/>
    <n v="24"/>
    <n v="0.5"/>
    <n v="12"/>
  </r>
  <r>
    <s v="NKW-24945-846"/>
    <x v="35"/>
    <n v="2021"/>
    <n v="10"/>
    <x v="144"/>
    <s v="RLZS"/>
    <n v="5"/>
    <x v="144"/>
    <x v="0"/>
    <x v="1"/>
    <n v="24"/>
    <n v="1.1000000000000001"/>
    <n v="132"/>
  </r>
  <r>
    <s v="VKA-82720-513"/>
    <x v="136"/>
    <n v="2019"/>
    <n v="6"/>
    <x v="145"/>
    <s v="ALI"/>
    <n v="6"/>
    <x v="145"/>
    <x v="2"/>
    <x v="1"/>
    <n v="18"/>
    <n v="1.1000000000000001"/>
    <n v="118.80000000000001"/>
  </r>
  <r>
    <s v="THA-60599-417"/>
    <x v="137"/>
    <n v="2019"/>
    <n v="10"/>
    <x v="146"/>
    <s v="ADOZ"/>
    <n v="3"/>
    <x v="146"/>
    <x v="2"/>
    <x v="2"/>
    <n v="6"/>
    <n v="1.1000000000000001"/>
    <n v="19.8"/>
  </r>
  <r>
    <s v="MEK-39769-035"/>
    <x v="138"/>
    <n v="2021"/>
    <n v="6"/>
    <x v="147"/>
    <s v="ELOZ"/>
    <n v="3"/>
    <x v="147"/>
    <x v="1"/>
    <x v="1"/>
    <n v="6"/>
    <n v="0.5"/>
    <n v="9"/>
  </r>
  <r>
    <s v="JAF-18294-750"/>
    <x v="139"/>
    <n v="2019"/>
    <n v="9"/>
    <x v="148"/>
    <s v="ADOS"/>
    <n v="6"/>
    <x v="148"/>
    <x v="2"/>
    <x v="2"/>
    <n v="12"/>
    <n v="1.1000000000000001"/>
    <n v="79.2"/>
  </r>
  <r>
    <s v="TME-59627-221"/>
    <x v="140"/>
    <n v="2021"/>
    <n v="4"/>
    <x v="149"/>
    <s v="RDOS"/>
    <n v="6"/>
    <x v="149"/>
    <x v="0"/>
    <x v="2"/>
    <n v="12"/>
    <n v="1.1000000000000001"/>
    <n v="79.2"/>
  </r>
  <r>
    <s v="UDG-65353-824"/>
    <x v="141"/>
    <n v="2020"/>
    <n v="1"/>
    <x v="150"/>
    <s v="EMOZ"/>
    <n v="4"/>
    <x v="150"/>
    <x v="1"/>
    <x v="0"/>
    <n v="6"/>
    <n v="0.5"/>
    <n v="12"/>
  </r>
  <r>
    <s v="ENQ-42923-176"/>
    <x v="142"/>
    <n v="2021"/>
    <n v="1"/>
    <x v="151"/>
    <s v="RLOS"/>
    <n v="3"/>
    <x v="151"/>
    <x v="0"/>
    <x v="1"/>
    <n v="12"/>
    <n v="1.1000000000000001"/>
    <n v="39.6"/>
  </r>
  <r>
    <s v="CBT-55781-720"/>
    <x v="143"/>
    <n v="2021"/>
    <n v="11"/>
    <x v="152"/>
    <s v="EDOS"/>
    <n v="3"/>
    <x v="152"/>
    <x v="1"/>
    <x v="2"/>
    <n v="12"/>
    <n v="0.5"/>
    <n v="18"/>
  </r>
  <r>
    <s v="NEU-86533-016"/>
    <x v="144"/>
    <n v="2019"/>
    <n v="6"/>
    <x v="153"/>
    <s v="RMZS"/>
    <n v="6"/>
    <x v="153"/>
    <x v="0"/>
    <x v="0"/>
    <n v="24"/>
    <n v="1.1000000000000001"/>
    <n v="158.4"/>
  </r>
  <r>
    <s v="BYU-58154-603"/>
    <x v="145"/>
    <n v="2020"/>
    <n v="12"/>
    <x v="154"/>
    <s v="LMOS"/>
    <n v="4"/>
    <x v="154"/>
    <x v="3"/>
    <x v="0"/>
    <n v="12"/>
    <n v="0.5"/>
    <n v="24"/>
  </r>
  <r>
    <s v="EHJ-05910-257"/>
    <x v="146"/>
    <n v="2021"/>
    <n v="2"/>
    <x v="155"/>
    <s v="ELOZ"/>
    <n v="6"/>
    <x v="155"/>
    <x v="1"/>
    <x v="1"/>
    <n v="6"/>
    <n v="0.5"/>
    <n v="18"/>
  </r>
  <r>
    <s v="EIL-44855-309"/>
    <x v="147"/>
    <n v="2021"/>
    <n v="3"/>
    <x v="156"/>
    <s v="LMI"/>
    <n v="5"/>
    <x v="156"/>
    <x v="3"/>
    <x v="0"/>
    <n v="18"/>
    <n v="0.5"/>
    <n v="45"/>
  </r>
  <r>
    <s v="HCA-87224-420"/>
    <x v="148"/>
    <n v="2022"/>
    <n v="8"/>
    <x v="157"/>
    <s v="LMZS"/>
    <n v="5"/>
    <x v="157"/>
    <x v="3"/>
    <x v="0"/>
    <n v="24"/>
    <n v="0.5"/>
    <n v="60"/>
  </r>
  <r>
    <s v="ABO-29054-365"/>
    <x v="149"/>
    <n v="2019"/>
    <n v="1"/>
    <x v="158"/>
    <s v="LDOZ"/>
    <n v="6"/>
    <x v="158"/>
    <x v="3"/>
    <x v="2"/>
    <n v="6"/>
    <n v="0.5"/>
    <n v="18"/>
  </r>
  <r>
    <s v="TKN-58485-031"/>
    <x v="150"/>
    <n v="2022"/>
    <n v="3"/>
    <x v="159"/>
    <s v="EDI"/>
    <n v="2"/>
    <x v="159"/>
    <x v="1"/>
    <x v="2"/>
    <n v="18"/>
    <n v="0.5"/>
    <n v="18"/>
  </r>
  <r>
    <s v="RCK-04069-371"/>
    <x v="151"/>
    <n v="2021"/>
    <n v="10"/>
    <x v="160"/>
    <s v="ELI"/>
    <n v="2"/>
    <x v="160"/>
    <x v="1"/>
    <x v="1"/>
    <n v="18"/>
    <n v="0.5"/>
    <n v="18"/>
  </r>
  <r>
    <s v="IRJ-67095-738"/>
    <x v="13"/>
    <n v="2019"/>
    <n v="3"/>
    <x v="161"/>
    <s v="EDOS"/>
    <n v="2"/>
    <x v="161"/>
    <x v="1"/>
    <x v="2"/>
    <n v="12"/>
    <n v="0.5"/>
    <n v="12"/>
  </r>
  <r>
    <s v="VEA-31961-977"/>
    <x v="79"/>
    <n v="2021"/>
    <n v="12"/>
    <x v="162"/>
    <s v="ALI"/>
    <n v="3"/>
    <x v="162"/>
    <x v="2"/>
    <x v="1"/>
    <n v="18"/>
    <n v="1.1000000000000001"/>
    <n v="59.400000000000006"/>
  </r>
  <r>
    <s v="BAF-42286-205"/>
    <x v="152"/>
    <n v="2022"/>
    <n v="6"/>
    <x v="163"/>
    <s v="ELOS"/>
    <n v="4"/>
    <x v="163"/>
    <x v="1"/>
    <x v="1"/>
    <n v="12"/>
    <n v="0.5"/>
    <n v="24"/>
  </r>
  <r>
    <s v="WOR-52762-511"/>
    <x v="153"/>
    <n v="2019"/>
    <n v="12"/>
    <x v="164"/>
    <s v="LDZS"/>
    <n v="6"/>
    <x v="164"/>
    <x v="3"/>
    <x v="2"/>
    <n v="24"/>
    <n v="0.5"/>
    <n v="72"/>
  </r>
  <r>
    <s v="ZWK-03995-815"/>
    <x v="154"/>
    <n v="2021"/>
    <n v="4"/>
    <x v="165"/>
    <s v="LDZS"/>
    <n v="2"/>
    <x v="165"/>
    <x v="3"/>
    <x v="2"/>
    <n v="24"/>
    <n v="0.5"/>
    <n v="24"/>
  </r>
  <r>
    <s v="CKF-43291-846"/>
    <x v="155"/>
    <n v="2020"/>
    <n v="3"/>
    <x v="166"/>
    <s v="LLOS"/>
    <n v="1"/>
    <x v="166"/>
    <x v="3"/>
    <x v="1"/>
    <n v="12"/>
    <n v="0.5"/>
    <n v="6"/>
  </r>
  <r>
    <s v="RMW-74160-339"/>
    <x v="156"/>
    <n v="2020"/>
    <n v="10"/>
    <x v="167"/>
    <s v="EMI"/>
    <n v="4"/>
    <x v="167"/>
    <x v="1"/>
    <x v="0"/>
    <n v="18"/>
    <n v="0.5"/>
    <n v="36"/>
  </r>
  <r>
    <s v="FMT-94584-786"/>
    <x v="22"/>
    <n v="2019"/>
    <n v="10"/>
    <x v="168"/>
    <s v="LLOS"/>
    <n v="2"/>
    <x v="168"/>
    <x v="3"/>
    <x v="1"/>
    <n v="12"/>
    <n v="0.5"/>
    <n v="12"/>
  </r>
  <r>
    <s v="NWT-78222-575"/>
    <x v="157"/>
    <n v="2019"/>
    <n v="12"/>
    <x v="169"/>
    <s v="LDZS"/>
    <n v="1"/>
    <x v="169"/>
    <x v="3"/>
    <x v="2"/>
    <n v="24"/>
    <n v="0.5"/>
    <n v="12"/>
  </r>
  <r>
    <s v="EOI-02511-919"/>
    <x v="158"/>
    <n v="2020"/>
    <n v="3"/>
    <x v="170"/>
    <s v="LLOZ"/>
    <n v="5"/>
    <x v="170"/>
    <x v="3"/>
    <x v="1"/>
    <n v="6"/>
    <n v="0.5"/>
    <n v="15"/>
  </r>
  <r>
    <s v="EOI-02511-919"/>
    <x v="158"/>
    <n v="2020"/>
    <n v="3"/>
    <x v="170"/>
    <s v="EMI"/>
    <n v="5"/>
    <x v="170"/>
    <x v="1"/>
    <x v="0"/>
    <n v="18"/>
    <n v="0.5"/>
    <n v="45"/>
  </r>
  <r>
    <s v="UCT-03935-589"/>
    <x v="78"/>
    <n v="2021"/>
    <n v="3"/>
    <x v="171"/>
    <s v="RDOZ"/>
    <n v="6"/>
    <x v="171"/>
    <x v="0"/>
    <x v="2"/>
    <n v="6"/>
    <n v="1.1000000000000001"/>
    <n v="39.6"/>
  </r>
  <r>
    <s v="SBI-60013-494"/>
    <x v="159"/>
    <n v="2021"/>
    <n v="11"/>
    <x v="172"/>
    <s v="AMI"/>
    <n v="2"/>
    <x v="172"/>
    <x v="2"/>
    <x v="0"/>
    <n v="18"/>
    <n v="1.1000000000000001"/>
    <n v="39.6"/>
  </r>
  <r>
    <s v="QRA-73277-814"/>
    <x v="160"/>
    <n v="2021"/>
    <n v="7"/>
    <x v="173"/>
    <s v="AMOS"/>
    <n v="4"/>
    <x v="173"/>
    <x v="2"/>
    <x v="0"/>
    <n v="12"/>
    <n v="1.1000000000000001"/>
    <n v="52.800000000000004"/>
  </r>
  <r>
    <s v="EQE-31648-909"/>
    <x v="161"/>
    <n v="2019"/>
    <n v="1"/>
    <x v="174"/>
    <s v="EDOS"/>
    <n v="5"/>
    <x v="174"/>
    <x v="1"/>
    <x v="2"/>
    <n v="12"/>
    <n v="0.5"/>
    <n v="30"/>
  </r>
  <r>
    <s v="QOO-24615-950"/>
    <x v="162"/>
    <n v="2019"/>
    <n v="8"/>
    <x v="175"/>
    <s v="AMOS"/>
    <n v="3"/>
    <x v="175"/>
    <x v="2"/>
    <x v="0"/>
    <n v="12"/>
    <n v="1.1000000000000001"/>
    <n v="39.6"/>
  </r>
  <r>
    <s v="WDV-73864-037"/>
    <x v="70"/>
    <n v="2022"/>
    <n v="3"/>
    <x v="176"/>
    <s v="LDI"/>
    <n v="5"/>
    <x v="176"/>
    <x v="3"/>
    <x v="2"/>
    <n v="18"/>
    <n v="0.5"/>
    <n v="45"/>
  </r>
  <r>
    <s v="PKR-88575-066"/>
    <x v="163"/>
    <n v="2022"/>
    <n v="5"/>
    <x v="177"/>
    <s v="ELOS"/>
    <n v="1"/>
    <x v="177"/>
    <x v="1"/>
    <x v="1"/>
    <n v="12"/>
    <n v="0.5"/>
    <n v="6"/>
  </r>
  <r>
    <s v="BWR-85735-955"/>
    <x v="153"/>
    <n v="2019"/>
    <n v="12"/>
    <x v="178"/>
    <s v="EDOZ"/>
    <n v="3"/>
    <x v="178"/>
    <x v="1"/>
    <x v="2"/>
    <n v="6"/>
    <n v="0.5"/>
    <n v="9"/>
  </r>
  <r>
    <s v="YFX-64795-136"/>
    <x v="164"/>
    <n v="2020"/>
    <n v="1"/>
    <x v="179"/>
    <s v="RDZS"/>
    <n v="1"/>
    <x v="179"/>
    <x v="0"/>
    <x v="2"/>
    <n v="24"/>
    <n v="1.1000000000000001"/>
    <n v="26.400000000000002"/>
  </r>
  <r>
    <s v="DDO-71442-967"/>
    <x v="165"/>
    <n v="2019"/>
    <n v="4"/>
    <x v="180"/>
    <s v="LLI"/>
    <n v="5"/>
    <x v="180"/>
    <x v="3"/>
    <x v="1"/>
    <n v="18"/>
    <n v="0.5"/>
    <n v="45"/>
  </r>
  <r>
    <s v="ILQ-11027-588"/>
    <x v="166"/>
    <n v="2020"/>
    <n v="3"/>
    <x v="181"/>
    <s v="LDOZ"/>
    <n v="6"/>
    <x v="181"/>
    <x v="3"/>
    <x v="2"/>
    <n v="6"/>
    <n v="0.5"/>
    <n v="18"/>
  </r>
  <r>
    <s v="KRZ-13868-122"/>
    <x v="167"/>
    <n v="2022"/>
    <n v="3"/>
    <x v="182"/>
    <s v="LMI"/>
    <n v="3"/>
    <x v="182"/>
    <x v="3"/>
    <x v="0"/>
    <n v="18"/>
    <n v="0.5"/>
    <n v="27"/>
  </r>
  <r>
    <s v="VRM-93594-914"/>
    <x v="168"/>
    <n v="2021"/>
    <n v="7"/>
    <x v="183"/>
    <s v="ELOS"/>
    <n v="5"/>
    <x v="183"/>
    <x v="1"/>
    <x v="1"/>
    <n v="12"/>
    <n v="0.5"/>
    <n v="30"/>
  </r>
  <r>
    <s v="HXL-22497-359"/>
    <x v="169"/>
    <n v="2019"/>
    <n v="8"/>
    <x v="184"/>
    <s v="AMI"/>
    <n v="3"/>
    <x v="184"/>
    <x v="2"/>
    <x v="0"/>
    <n v="18"/>
    <n v="1.1000000000000001"/>
    <n v="59.400000000000006"/>
  </r>
  <r>
    <s v="NOP-21394-646"/>
    <x v="170"/>
    <n v="2021"/>
    <n v="5"/>
    <x v="185"/>
    <s v="RLOZ"/>
    <n v="6"/>
    <x v="185"/>
    <x v="0"/>
    <x v="1"/>
    <n v="6"/>
    <n v="1.1000000000000001"/>
    <n v="39.6"/>
  </r>
  <r>
    <s v="NOP-21394-646"/>
    <x v="170"/>
    <n v="2021"/>
    <n v="5"/>
    <x v="185"/>
    <s v="RMOZ"/>
    <n v="2"/>
    <x v="185"/>
    <x v="0"/>
    <x v="0"/>
    <n v="6"/>
    <n v="1.1000000000000001"/>
    <n v="13.200000000000001"/>
  </r>
  <r>
    <s v="NOP-21394-646"/>
    <x v="170"/>
    <n v="2021"/>
    <n v="5"/>
    <x v="185"/>
    <s v="ALI"/>
    <n v="3"/>
    <x v="185"/>
    <x v="2"/>
    <x v="1"/>
    <n v="18"/>
    <n v="1.1000000000000001"/>
    <n v="59.400000000000006"/>
  </r>
  <r>
    <s v="NOP-21394-646"/>
    <x v="170"/>
    <n v="2021"/>
    <n v="5"/>
    <x v="185"/>
    <s v="LDOS"/>
    <n v="4"/>
    <x v="185"/>
    <x v="3"/>
    <x v="2"/>
    <n v="12"/>
    <n v="0.5"/>
    <n v="24"/>
  </r>
  <r>
    <s v="NOP-21394-646"/>
    <x v="170"/>
    <n v="2021"/>
    <n v="5"/>
    <x v="185"/>
    <s v="ELI"/>
    <n v="3"/>
    <x v="185"/>
    <x v="1"/>
    <x v="1"/>
    <n v="18"/>
    <n v="0.5"/>
    <n v="27"/>
  </r>
  <r>
    <s v="FTV-77095-168"/>
    <x v="171"/>
    <n v="2021"/>
    <n v="4"/>
    <x v="186"/>
    <s v="LDZS"/>
    <n v="6"/>
    <x v="186"/>
    <x v="3"/>
    <x v="2"/>
    <n v="24"/>
    <n v="0.5"/>
    <n v="72"/>
  </r>
  <r>
    <s v="BOR-02906-411"/>
    <x v="172"/>
    <n v="2021"/>
    <n v="10"/>
    <x v="187"/>
    <s v="RLOZ"/>
    <n v="6"/>
    <x v="187"/>
    <x v="0"/>
    <x v="1"/>
    <n v="6"/>
    <n v="1.1000000000000001"/>
    <n v="39.6"/>
  </r>
  <r>
    <s v="WMP-68847-770"/>
    <x v="173"/>
    <n v="2022"/>
    <n v="2"/>
    <x v="188"/>
    <s v="AMZS"/>
    <n v="1"/>
    <x v="188"/>
    <x v="2"/>
    <x v="0"/>
    <n v="24"/>
    <n v="1.1000000000000001"/>
    <n v="26.400000000000002"/>
  </r>
  <r>
    <s v="TMO-22785-872"/>
    <x v="174"/>
    <n v="2020"/>
    <n v="7"/>
    <x v="189"/>
    <s v="RDOZ"/>
    <n v="6"/>
    <x v="189"/>
    <x v="0"/>
    <x v="2"/>
    <n v="6"/>
    <n v="1.1000000000000001"/>
    <n v="39.6"/>
  </r>
  <r>
    <s v="TJG-73587-353"/>
    <x v="175"/>
    <n v="2020"/>
    <n v="2"/>
    <x v="190"/>
    <s v="RLOZ"/>
    <n v="3"/>
    <x v="190"/>
    <x v="0"/>
    <x v="1"/>
    <n v="6"/>
    <n v="1.1000000000000001"/>
    <n v="19.8"/>
  </r>
  <r>
    <s v="OOU-61343-455"/>
    <x v="176"/>
    <n v="2021"/>
    <n v="1"/>
    <x v="191"/>
    <s v="LMOZ"/>
    <n v="2"/>
    <x v="191"/>
    <x v="3"/>
    <x v="0"/>
    <n v="6"/>
    <n v="0.5"/>
    <n v="6"/>
  </r>
  <r>
    <s v="RMA-08327-369"/>
    <x v="142"/>
    <n v="2021"/>
    <n v="1"/>
    <x v="192"/>
    <s v="AMZS"/>
    <n v="6"/>
    <x v="192"/>
    <x v="2"/>
    <x v="0"/>
    <n v="24"/>
    <n v="1.1000000000000001"/>
    <n v="158.4"/>
  </r>
  <r>
    <s v="SFB-97929-779"/>
    <x v="177"/>
    <n v="2022"/>
    <n v="4"/>
    <x v="193"/>
    <s v="LMOZ"/>
    <n v="4"/>
    <x v="193"/>
    <x v="3"/>
    <x v="0"/>
    <n v="6"/>
    <n v="0.5"/>
    <n v="12"/>
  </r>
  <r>
    <s v="AUP-10128-606"/>
    <x v="178"/>
    <n v="2020"/>
    <n v="10"/>
    <x v="194"/>
    <s v="LLOZ"/>
    <n v="1"/>
    <x v="194"/>
    <x v="3"/>
    <x v="1"/>
    <n v="6"/>
    <n v="0.5"/>
    <n v="3"/>
  </r>
  <r>
    <s v="YTW-40242-005"/>
    <x v="179"/>
    <n v="2019"/>
    <n v="10"/>
    <x v="195"/>
    <s v="EMOZ"/>
    <n v="4"/>
    <x v="195"/>
    <x v="1"/>
    <x v="0"/>
    <n v="6"/>
    <n v="0.5"/>
    <n v="12"/>
  </r>
  <r>
    <s v="PRP-53390-819"/>
    <x v="180"/>
    <n v="2021"/>
    <n v="3"/>
    <x v="196"/>
    <s v="LLZS"/>
    <n v="6"/>
    <x v="196"/>
    <x v="3"/>
    <x v="1"/>
    <n v="24"/>
    <n v="0.5"/>
    <n v="72"/>
  </r>
  <r>
    <s v="GSJ-01065-125"/>
    <x v="181"/>
    <n v="2020"/>
    <n v="3"/>
    <x v="197"/>
    <s v="LLZS"/>
    <n v="4"/>
    <x v="197"/>
    <x v="3"/>
    <x v="1"/>
    <n v="24"/>
    <n v="0.5"/>
    <n v="48"/>
  </r>
  <r>
    <s v="YQU-65147-580"/>
    <x v="182"/>
    <n v="2022"/>
    <n v="3"/>
    <x v="198"/>
    <s v="LDZS"/>
    <n v="1"/>
    <x v="198"/>
    <x v="3"/>
    <x v="2"/>
    <n v="24"/>
    <n v="0.5"/>
    <n v="12"/>
  </r>
  <r>
    <s v="QPM-95832-683"/>
    <x v="183"/>
    <n v="2019"/>
    <n v="11"/>
    <x v="199"/>
    <s v="RLOZ"/>
    <n v="2"/>
    <x v="199"/>
    <x v="0"/>
    <x v="1"/>
    <n v="6"/>
    <n v="1.1000000000000001"/>
    <n v="13.200000000000001"/>
  </r>
  <r>
    <s v="BNQ-88920-567"/>
    <x v="184"/>
    <n v="2019"/>
    <n v="12"/>
    <x v="200"/>
    <s v="RMZS"/>
    <n v="6"/>
    <x v="200"/>
    <x v="0"/>
    <x v="0"/>
    <n v="24"/>
    <n v="1.1000000000000001"/>
    <n v="158.4"/>
  </r>
  <r>
    <s v="PUX-47906-110"/>
    <x v="185"/>
    <n v="2021"/>
    <n v="10"/>
    <x v="201"/>
    <s v="ELI"/>
    <n v="4"/>
    <x v="201"/>
    <x v="1"/>
    <x v="1"/>
    <n v="18"/>
    <n v="0.5"/>
    <n v="36"/>
  </r>
  <r>
    <s v="COL-72079-610"/>
    <x v="186"/>
    <n v="2020"/>
    <n v="12"/>
    <x v="202"/>
    <s v="AMZS"/>
    <n v="4"/>
    <x v="202"/>
    <x v="2"/>
    <x v="0"/>
    <n v="24"/>
    <n v="1.1000000000000001"/>
    <n v="105.60000000000001"/>
  </r>
  <r>
    <s v="LBC-45686-819"/>
    <x v="187"/>
    <n v="2021"/>
    <n v="5"/>
    <x v="203"/>
    <s v="RMZS"/>
    <n v="5"/>
    <x v="203"/>
    <x v="0"/>
    <x v="0"/>
    <n v="24"/>
    <n v="1.1000000000000001"/>
    <n v="132"/>
  </r>
  <r>
    <s v="BLQ-03709-265"/>
    <x v="148"/>
    <n v="2022"/>
    <n v="8"/>
    <x v="204"/>
    <s v="EDI"/>
    <n v="3"/>
    <x v="204"/>
    <x v="1"/>
    <x v="2"/>
    <n v="18"/>
    <n v="0.5"/>
    <n v="27"/>
  </r>
  <r>
    <s v="BLQ-03709-265"/>
    <x v="148"/>
    <n v="2022"/>
    <n v="8"/>
    <x v="204"/>
    <s v="EDOS"/>
    <n v="5"/>
    <x v="204"/>
    <x v="1"/>
    <x v="2"/>
    <n v="12"/>
    <n v="0.5"/>
    <n v="30"/>
  </r>
  <r>
    <s v="VFZ-91673-181"/>
    <x v="188"/>
    <n v="2021"/>
    <n v="11"/>
    <x v="205"/>
    <s v="LMZS"/>
    <n v="6"/>
    <x v="205"/>
    <x v="3"/>
    <x v="0"/>
    <n v="24"/>
    <n v="0.5"/>
    <n v="72"/>
  </r>
  <r>
    <s v="WKD-81956-870"/>
    <x v="189"/>
    <n v="2020"/>
    <n v="9"/>
    <x v="206"/>
    <s v="LLOZ"/>
    <n v="3"/>
    <x v="206"/>
    <x v="3"/>
    <x v="1"/>
    <n v="6"/>
    <n v="0.5"/>
    <n v="9"/>
  </r>
  <r>
    <s v="TNI-91067-006"/>
    <x v="190"/>
    <n v="2020"/>
    <n v="10"/>
    <x v="207"/>
    <s v="LDI"/>
    <n v="4"/>
    <x v="207"/>
    <x v="3"/>
    <x v="2"/>
    <n v="18"/>
    <n v="0.5"/>
    <n v="36"/>
  </r>
  <r>
    <s v="IZA-61469-812"/>
    <x v="191"/>
    <n v="2020"/>
    <n v="1"/>
    <x v="208"/>
    <s v="RLOZ"/>
    <n v="4"/>
    <x v="208"/>
    <x v="0"/>
    <x v="1"/>
    <n v="6"/>
    <n v="1.1000000000000001"/>
    <n v="26.400000000000002"/>
  </r>
  <r>
    <s v="PSS-22466-862"/>
    <x v="192"/>
    <n v="2021"/>
    <n v="5"/>
    <x v="209"/>
    <s v="ADI"/>
    <n v="4"/>
    <x v="209"/>
    <x v="2"/>
    <x v="2"/>
    <n v="18"/>
    <n v="1.1000000000000001"/>
    <n v="79.2"/>
  </r>
  <r>
    <s v="REH-56504-397"/>
    <x v="193"/>
    <n v="2020"/>
    <n v="2"/>
    <x v="210"/>
    <s v="LLI"/>
    <n v="5"/>
    <x v="210"/>
    <x v="3"/>
    <x v="1"/>
    <n v="18"/>
    <n v="0.5"/>
    <n v="45"/>
  </r>
  <r>
    <s v="ALA-62598-016"/>
    <x v="194"/>
    <n v="2020"/>
    <n v="2"/>
    <x v="211"/>
    <s v="RMOZ"/>
    <n v="6"/>
    <x v="211"/>
    <x v="0"/>
    <x v="0"/>
    <n v="6"/>
    <n v="1.1000000000000001"/>
    <n v="39.6"/>
  </r>
  <r>
    <s v="EYE-70374-835"/>
    <x v="195"/>
    <n v="2021"/>
    <n v="6"/>
    <x v="212"/>
    <s v="EMI"/>
    <n v="5"/>
    <x v="212"/>
    <x v="1"/>
    <x v="0"/>
    <n v="18"/>
    <n v="0.5"/>
    <n v="45"/>
  </r>
  <r>
    <s v="CCZ-19589-212"/>
    <x v="196"/>
    <n v="2021"/>
    <n v="3"/>
    <x v="213"/>
    <s v="ADI"/>
    <n v="2"/>
    <x v="213"/>
    <x v="2"/>
    <x v="2"/>
    <n v="18"/>
    <n v="1.1000000000000001"/>
    <n v="39.6"/>
  </r>
  <r>
    <s v="BPT-83989-157"/>
    <x v="197"/>
    <n v="2021"/>
    <n v="10"/>
    <x v="214"/>
    <s v="LMI"/>
    <n v="2"/>
    <x v="214"/>
    <x v="3"/>
    <x v="0"/>
    <n v="18"/>
    <n v="0.5"/>
    <n v="18"/>
  </r>
  <r>
    <s v="YFH-87456-208"/>
    <x v="198"/>
    <n v="2019"/>
    <n v="6"/>
    <x v="215"/>
    <s v="RLOS"/>
    <n v="2"/>
    <x v="215"/>
    <x v="0"/>
    <x v="1"/>
    <n v="12"/>
    <n v="1.1000000000000001"/>
    <n v="26.400000000000002"/>
  </r>
  <r>
    <s v="JLN-14700-924"/>
    <x v="199"/>
    <n v="2020"/>
    <n v="6"/>
    <x v="216"/>
    <s v="RLOS"/>
    <n v="5"/>
    <x v="216"/>
    <x v="0"/>
    <x v="1"/>
    <n v="12"/>
    <n v="1.1000000000000001"/>
    <n v="66"/>
  </r>
  <r>
    <s v="JVW-22582-137"/>
    <x v="200"/>
    <n v="2021"/>
    <n v="3"/>
    <x v="217"/>
    <s v="LMOS"/>
    <n v="5"/>
    <x v="217"/>
    <x v="3"/>
    <x v="0"/>
    <n v="12"/>
    <n v="0.5"/>
    <n v="30"/>
  </r>
  <r>
    <s v="LAA-41879-001"/>
    <x v="201"/>
    <n v="2022"/>
    <n v="2"/>
    <x v="218"/>
    <s v="EDZS"/>
    <n v="1"/>
    <x v="218"/>
    <x v="1"/>
    <x v="2"/>
    <n v="24"/>
    <n v="0.5"/>
    <n v="12"/>
  </r>
  <r>
    <s v="BRV-64870-915"/>
    <x v="202"/>
    <n v="2019"/>
    <n v="4"/>
    <x v="219"/>
    <s v="EDZS"/>
    <n v="5"/>
    <x v="219"/>
    <x v="1"/>
    <x v="2"/>
    <n v="24"/>
    <n v="0.5"/>
    <n v="60"/>
  </r>
  <r>
    <s v="RGJ-12544-083"/>
    <x v="203"/>
    <n v="2020"/>
    <n v="2"/>
    <x v="220"/>
    <s v="RMOZ"/>
    <n v="3"/>
    <x v="220"/>
    <x v="0"/>
    <x v="0"/>
    <n v="6"/>
    <n v="1.1000000000000001"/>
    <n v="19.8"/>
  </r>
  <r>
    <s v="JJX-83339-346"/>
    <x v="204"/>
    <n v="2022"/>
    <n v="1"/>
    <x v="221"/>
    <s v="RLZS"/>
    <n v="1"/>
    <x v="221"/>
    <x v="0"/>
    <x v="1"/>
    <n v="24"/>
    <n v="1.1000000000000001"/>
    <n v="26.400000000000002"/>
  </r>
  <r>
    <s v="BIU-21970-705"/>
    <x v="205"/>
    <n v="2020"/>
    <n v="12"/>
    <x v="222"/>
    <s v="RLI"/>
    <n v="2"/>
    <x v="222"/>
    <x v="0"/>
    <x v="1"/>
    <n v="18"/>
    <n v="1.1000000000000001"/>
    <n v="39.6"/>
  </r>
  <r>
    <s v="ELJ-87741-745"/>
    <x v="206"/>
    <n v="2020"/>
    <n v="2"/>
    <x v="223"/>
    <s v="EMI"/>
    <n v="4"/>
    <x v="223"/>
    <x v="1"/>
    <x v="0"/>
    <n v="18"/>
    <n v="0.5"/>
    <n v="36"/>
  </r>
  <r>
    <s v="SGI-48226-857"/>
    <x v="207"/>
    <n v="2020"/>
    <n v="6"/>
    <x v="224"/>
    <s v="LMZS"/>
    <n v="6"/>
    <x v="224"/>
    <x v="3"/>
    <x v="0"/>
    <n v="24"/>
    <n v="0.5"/>
    <n v="72"/>
  </r>
  <r>
    <s v="AHV-66988-037"/>
    <x v="208"/>
    <n v="2020"/>
    <n v="9"/>
    <x v="225"/>
    <s v="RLI"/>
    <n v="2"/>
    <x v="225"/>
    <x v="0"/>
    <x v="1"/>
    <n v="18"/>
    <n v="1.1000000000000001"/>
    <n v="39.6"/>
  </r>
  <r>
    <s v="ISK-42066-094"/>
    <x v="209"/>
    <n v="2020"/>
    <n v="3"/>
    <x v="226"/>
    <s v="ADOS"/>
    <n v="3"/>
    <x v="226"/>
    <x v="2"/>
    <x v="2"/>
    <n v="12"/>
    <n v="1.1000000000000001"/>
    <n v="39.6"/>
  </r>
  <r>
    <s v="FTC-35822-530"/>
    <x v="210"/>
    <n v="2020"/>
    <n v="10"/>
    <x v="227"/>
    <s v="EDI"/>
    <n v="4"/>
    <x v="227"/>
    <x v="1"/>
    <x v="2"/>
    <n v="18"/>
    <n v="0.5"/>
    <n v="36"/>
  </r>
  <r>
    <s v="VSS-56247-688"/>
    <x v="211"/>
    <n v="2022"/>
    <n v="5"/>
    <x v="228"/>
    <s v="EDOZ"/>
    <n v="4"/>
    <x v="228"/>
    <x v="1"/>
    <x v="2"/>
    <n v="6"/>
    <n v="0.5"/>
    <n v="12"/>
  </r>
  <r>
    <s v="HVW-25584-144"/>
    <x v="212"/>
    <n v="2020"/>
    <n v="4"/>
    <x v="229"/>
    <s v="ADI"/>
    <n v="5"/>
    <x v="229"/>
    <x v="2"/>
    <x v="2"/>
    <n v="18"/>
    <n v="1.1000000000000001"/>
    <n v="99.000000000000014"/>
  </r>
  <r>
    <s v="MUY-15309-209"/>
    <x v="213"/>
    <n v="2021"/>
    <n v="12"/>
    <x v="230"/>
    <s v="ADOZ"/>
    <n v="3"/>
    <x v="230"/>
    <x v="2"/>
    <x v="2"/>
    <n v="6"/>
    <n v="1.1000000000000001"/>
    <n v="19.8"/>
  </r>
  <r>
    <s v="VAJ-44572-469"/>
    <x v="63"/>
    <n v="2020"/>
    <n v="10"/>
    <x v="231"/>
    <s v="EDOS"/>
    <n v="6"/>
    <x v="231"/>
    <x v="1"/>
    <x v="2"/>
    <n v="12"/>
    <n v="0.5"/>
    <n v="36"/>
  </r>
  <r>
    <s v="YJU-84377-606"/>
    <x v="214"/>
    <n v="2020"/>
    <n v="7"/>
    <x v="232"/>
    <s v="ADOZ"/>
    <n v="1"/>
    <x v="232"/>
    <x v="2"/>
    <x v="2"/>
    <n v="6"/>
    <n v="1.1000000000000001"/>
    <n v="6.6000000000000005"/>
  </r>
  <r>
    <s v="VNC-93921-469"/>
    <x v="215"/>
    <n v="2020"/>
    <n v="1"/>
    <x v="233"/>
    <s v="RLI"/>
    <n v="1"/>
    <x v="233"/>
    <x v="0"/>
    <x v="1"/>
    <n v="18"/>
    <n v="1.1000000000000001"/>
    <n v="19.8"/>
  </r>
  <r>
    <s v="OGB-91614-810"/>
    <x v="216"/>
    <n v="2020"/>
    <n v="2"/>
    <x v="234"/>
    <s v="ALOZ"/>
    <n v="1"/>
    <x v="234"/>
    <x v="2"/>
    <x v="1"/>
    <n v="6"/>
    <n v="1.1000000000000001"/>
    <n v="6.6000000000000005"/>
  </r>
  <r>
    <s v="BQI-61647-496"/>
    <x v="217"/>
    <n v="2021"/>
    <n v="6"/>
    <x v="235"/>
    <s v="AMZS"/>
    <n v="5"/>
    <x v="235"/>
    <x v="2"/>
    <x v="0"/>
    <n v="24"/>
    <n v="1.1000000000000001"/>
    <n v="132"/>
  </r>
  <r>
    <s v="IOM-51636-823"/>
    <x v="218"/>
    <n v="2022"/>
    <n v="8"/>
    <x v="236"/>
    <s v="ELZS"/>
    <n v="3"/>
    <x v="236"/>
    <x v="1"/>
    <x v="1"/>
    <n v="24"/>
    <n v="0.5"/>
    <n v="36"/>
  </r>
  <r>
    <s v="GGD-38107-641"/>
    <x v="219"/>
    <n v="2021"/>
    <n v="11"/>
    <x v="237"/>
    <s v="RLZS"/>
    <n v="4"/>
    <x v="237"/>
    <x v="0"/>
    <x v="1"/>
    <n v="24"/>
    <n v="1.1000000000000001"/>
    <n v="105.60000000000001"/>
  </r>
  <r>
    <s v="LTO-95975-728"/>
    <x v="220"/>
    <n v="2021"/>
    <n v="10"/>
    <x v="238"/>
    <s v="ELI"/>
    <n v="4"/>
    <x v="238"/>
    <x v="1"/>
    <x v="1"/>
    <n v="18"/>
    <n v="0.5"/>
    <n v="36"/>
  </r>
  <r>
    <s v="IGM-84664-265"/>
    <x v="114"/>
    <n v="2021"/>
    <n v="8"/>
    <x v="239"/>
    <s v="ALOZ"/>
    <n v="3"/>
    <x v="239"/>
    <x v="2"/>
    <x v="1"/>
    <n v="6"/>
    <n v="1.1000000000000001"/>
    <n v="19.8"/>
  </r>
  <r>
    <s v="SKO-45740-621"/>
    <x v="221"/>
    <n v="2020"/>
    <n v="1"/>
    <x v="233"/>
    <s v="LMZS"/>
    <n v="2"/>
    <x v="233"/>
    <x v="3"/>
    <x v="0"/>
    <n v="24"/>
    <n v="0.5"/>
    <n v="24"/>
  </r>
  <r>
    <s v="FOJ-02234-063"/>
    <x v="222"/>
    <n v="2022"/>
    <n v="4"/>
    <x v="240"/>
    <s v="EMOS"/>
    <n v="1"/>
    <x v="240"/>
    <x v="1"/>
    <x v="0"/>
    <n v="12"/>
    <n v="0.5"/>
    <n v="6"/>
  </r>
  <r>
    <s v="MSJ-11909-468"/>
    <x v="188"/>
    <n v="2021"/>
    <n v="11"/>
    <x v="241"/>
    <s v="ELI"/>
    <n v="5"/>
    <x v="241"/>
    <x v="1"/>
    <x v="1"/>
    <n v="18"/>
    <n v="0.5"/>
    <n v="45"/>
  </r>
  <r>
    <s v="DKB-78053-329"/>
    <x v="223"/>
    <n v="2021"/>
    <n v="6"/>
    <x v="242"/>
    <s v="RLOS"/>
    <n v="2"/>
    <x v="242"/>
    <x v="0"/>
    <x v="1"/>
    <n v="12"/>
    <n v="1.1000000000000001"/>
    <n v="26.400000000000002"/>
  </r>
  <r>
    <s v="DFZ-45083-941"/>
    <x v="224"/>
    <n v="2020"/>
    <n v="11"/>
    <x v="243"/>
    <s v="RDOS"/>
    <n v="1"/>
    <x v="243"/>
    <x v="0"/>
    <x v="2"/>
    <n v="12"/>
    <n v="1.1000000000000001"/>
    <n v="13.200000000000001"/>
  </r>
  <r>
    <s v="OTA-40969-710"/>
    <x v="83"/>
    <n v="2019"/>
    <n v="3"/>
    <x v="244"/>
    <s v="EMZS"/>
    <n v="5"/>
    <x v="244"/>
    <x v="1"/>
    <x v="0"/>
    <n v="24"/>
    <n v="0.5"/>
    <n v="60"/>
  </r>
  <r>
    <s v="GRH-45571-667"/>
    <x v="104"/>
    <n v="2019"/>
    <n v="8"/>
    <x v="245"/>
    <s v="LLZS"/>
    <n v="3"/>
    <x v="245"/>
    <x v="3"/>
    <x v="1"/>
    <n v="24"/>
    <n v="0.5"/>
    <n v="36"/>
  </r>
  <r>
    <s v="NXV-05302-067"/>
    <x v="225"/>
    <n v="2019"/>
    <n v="4"/>
    <x v="246"/>
    <s v="AMOZ"/>
    <n v="4"/>
    <x v="246"/>
    <x v="2"/>
    <x v="0"/>
    <n v="6"/>
    <n v="1.1000000000000001"/>
    <n v="26.400000000000002"/>
  </r>
  <r>
    <s v="VZH-86274-142"/>
    <x v="226"/>
    <n v="2022"/>
    <n v="5"/>
    <x v="247"/>
    <s v="RLOZ"/>
    <n v="5"/>
    <x v="247"/>
    <x v="0"/>
    <x v="1"/>
    <n v="6"/>
    <n v="1.1000000000000001"/>
    <n v="33"/>
  </r>
  <r>
    <s v="KIX-93248-135"/>
    <x v="227"/>
    <n v="2020"/>
    <n v="2"/>
    <x v="248"/>
    <s v="EMOS"/>
    <n v="1"/>
    <x v="248"/>
    <x v="1"/>
    <x v="0"/>
    <n v="12"/>
    <n v="0.5"/>
    <n v="6"/>
  </r>
  <r>
    <s v="AXR-10962-010"/>
    <x v="180"/>
    <n v="2021"/>
    <n v="3"/>
    <x v="249"/>
    <s v="RDOZ"/>
    <n v="2"/>
    <x v="249"/>
    <x v="0"/>
    <x v="2"/>
    <n v="6"/>
    <n v="1.1000000000000001"/>
    <n v="13.200000000000001"/>
  </r>
  <r>
    <s v="IHS-71573-008"/>
    <x v="228"/>
    <n v="2021"/>
    <n v="5"/>
    <x v="250"/>
    <s v="ADI"/>
    <n v="6"/>
    <x v="250"/>
    <x v="2"/>
    <x v="2"/>
    <n v="18"/>
    <n v="1.1000000000000001"/>
    <n v="118.80000000000001"/>
  </r>
  <r>
    <s v="QTR-19001-114"/>
    <x v="229"/>
    <n v="2019"/>
    <n v="11"/>
    <x v="195"/>
    <s v="EMOS"/>
    <n v="2"/>
    <x v="195"/>
    <x v="1"/>
    <x v="0"/>
    <n v="12"/>
    <n v="0.5"/>
    <n v="12"/>
  </r>
  <r>
    <s v="WBK-62297-910"/>
    <x v="230"/>
    <n v="2021"/>
    <n v="5"/>
    <x v="251"/>
    <s v="ADOS"/>
    <n v="2"/>
    <x v="251"/>
    <x v="2"/>
    <x v="2"/>
    <n v="12"/>
    <n v="1.1000000000000001"/>
    <n v="26.400000000000002"/>
  </r>
  <r>
    <s v="OGY-19377-175"/>
    <x v="231"/>
    <n v="2019"/>
    <n v="7"/>
    <x v="252"/>
    <s v="ADOS"/>
    <n v="1"/>
    <x v="252"/>
    <x v="2"/>
    <x v="2"/>
    <n v="12"/>
    <n v="1.1000000000000001"/>
    <n v="13.200000000000001"/>
  </r>
  <r>
    <s v="ESR-66651-814"/>
    <x v="80"/>
    <n v="2020"/>
    <n v="5"/>
    <x v="253"/>
    <s v="ELI"/>
    <n v="4"/>
    <x v="253"/>
    <x v="1"/>
    <x v="1"/>
    <n v="18"/>
    <n v="0.5"/>
    <n v="36"/>
  </r>
  <r>
    <s v="CPX-46916-770"/>
    <x v="232"/>
    <n v="2021"/>
    <n v="8"/>
    <x v="254"/>
    <s v="EMI"/>
    <n v="6"/>
    <x v="254"/>
    <x v="1"/>
    <x v="0"/>
    <n v="18"/>
    <n v="0.5"/>
    <n v="54"/>
  </r>
  <r>
    <s v="MDC-03318-645"/>
    <x v="233"/>
    <n v="2022"/>
    <n v="4"/>
    <x v="255"/>
    <s v="RMOS"/>
    <n v="2"/>
    <x v="255"/>
    <x v="0"/>
    <x v="0"/>
    <n v="12"/>
    <n v="1.1000000000000001"/>
    <n v="26.400000000000002"/>
  </r>
  <r>
    <s v="SFF-86059-407"/>
    <x v="234"/>
    <n v="2020"/>
    <n v="6"/>
    <x v="256"/>
    <s v="RDOS"/>
    <n v="1"/>
    <x v="256"/>
    <x v="0"/>
    <x v="2"/>
    <n v="12"/>
    <n v="1.1000000000000001"/>
    <n v="13.200000000000001"/>
  </r>
  <r>
    <s v="SCL-94540-788"/>
    <x v="235"/>
    <n v="2022"/>
    <n v="6"/>
    <x v="257"/>
    <s v="ELOZ"/>
    <n v="6"/>
    <x v="257"/>
    <x v="1"/>
    <x v="1"/>
    <n v="6"/>
    <n v="0.5"/>
    <n v="18"/>
  </r>
  <r>
    <s v="HVU-21634-076"/>
    <x v="236"/>
    <n v="2020"/>
    <n v="6"/>
    <x v="258"/>
    <s v="ELZS"/>
    <n v="4"/>
    <x v="258"/>
    <x v="1"/>
    <x v="1"/>
    <n v="24"/>
    <n v="0.5"/>
    <n v="48"/>
  </r>
  <r>
    <s v="XUS-73326-418"/>
    <x v="237"/>
    <n v="2020"/>
    <n v="12"/>
    <x v="259"/>
    <s v="ALI"/>
    <n v="6"/>
    <x v="259"/>
    <x v="2"/>
    <x v="1"/>
    <n v="18"/>
    <n v="1.1000000000000001"/>
    <n v="118.80000000000001"/>
  </r>
  <r>
    <s v="XWD-18933-006"/>
    <x v="238"/>
    <n v="2019"/>
    <n v="8"/>
    <x v="260"/>
    <s v="LDOZ"/>
    <n v="2"/>
    <x v="260"/>
    <x v="3"/>
    <x v="2"/>
    <n v="6"/>
    <n v="0.5"/>
    <n v="6"/>
  </r>
  <r>
    <s v="HPD-65272-772"/>
    <x v="52"/>
    <n v="2019"/>
    <n v="2"/>
    <x v="261"/>
    <s v="AMOS"/>
    <n v="1"/>
    <x v="261"/>
    <x v="2"/>
    <x v="0"/>
    <n v="12"/>
    <n v="1.1000000000000001"/>
    <n v="13.200000000000001"/>
  </r>
  <r>
    <s v="JEG-93140-224"/>
    <x v="146"/>
    <n v="2021"/>
    <n v="2"/>
    <x v="262"/>
    <s v="EDZS"/>
    <n v="5"/>
    <x v="262"/>
    <x v="1"/>
    <x v="2"/>
    <n v="24"/>
    <n v="0.5"/>
    <n v="60"/>
  </r>
  <r>
    <s v="NNH-62058-950"/>
    <x v="239"/>
    <n v="2021"/>
    <n v="1"/>
    <x v="263"/>
    <s v="ALOZ"/>
    <n v="4"/>
    <x v="263"/>
    <x v="2"/>
    <x v="1"/>
    <n v="6"/>
    <n v="1.1000000000000001"/>
    <n v="26.400000000000002"/>
  </r>
  <r>
    <s v="LTD-71429-845"/>
    <x v="240"/>
    <n v="2019"/>
    <n v="2"/>
    <x v="264"/>
    <s v="LMOZ"/>
    <n v="1"/>
    <x v="264"/>
    <x v="3"/>
    <x v="0"/>
    <n v="6"/>
    <n v="0.5"/>
    <n v="3"/>
  </r>
  <r>
    <s v="MPV-26985-215"/>
    <x v="241"/>
    <n v="2019"/>
    <n v="6"/>
    <x v="265"/>
    <s v="RMOZ"/>
    <n v="1"/>
    <x v="265"/>
    <x v="0"/>
    <x v="0"/>
    <n v="6"/>
    <n v="1.1000000000000001"/>
    <n v="6.6000000000000005"/>
  </r>
  <r>
    <s v="IYO-10245-081"/>
    <x v="242"/>
    <n v="2020"/>
    <n v="5"/>
    <x v="266"/>
    <s v="AMI"/>
    <n v="3"/>
    <x v="266"/>
    <x v="2"/>
    <x v="0"/>
    <n v="18"/>
    <n v="1.1000000000000001"/>
    <n v="59.400000000000006"/>
  </r>
  <r>
    <s v="BYZ-39669-954"/>
    <x v="243"/>
    <n v="2020"/>
    <n v="7"/>
    <x v="267"/>
    <s v="AMI"/>
    <n v="1"/>
    <x v="267"/>
    <x v="2"/>
    <x v="0"/>
    <n v="18"/>
    <n v="1.1000000000000001"/>
    <n v="19.8"/>
  </r>
  <r>
    <s v="EFB-72860-209"/>
    <x v="244"/>
    <n v="2019"/>
    <n v="10"/>
    <x v="268"/>
    <s v="LMOZ"/>
    <n v="4"/>
    <x v="268"/>
    <x v="3"/>
    <x v="0"/>
    <n v="6"/>
    <n v="0.5"/>
    <n v="12"/>
  </r>
  <r>
    <s v="GMM-72397-378"/>
    <x v="245"/>
    <n v="2022"/>
    <n v="5"/>
    <x v="269"/>
    <s v="ELI"/>
    <n v="4"/>
    <x v="269"/>
    <x v="1"/>
    <x v="1"/>
    <n v="18"/>
    <n v="0.5"/>
    <n v="36"/>
  </r>
  <r>
    <s v="LYP-52345-883"/>
    <x v="246"/>
    <n v="2021"/>
    <n v="3"/>
    <x v="270"/>
    <s v="EMZS"/>
    <n v="1"/>
    <x v="270"/>
    <x v="1"/>
    <x v="0"/>
    <n v="24"/>
    <n v="0.5"/>
    <n v="12"/>
  </r>
  <r>
    <s v="DFK-35846-692"/>
    <x v="247"/>
    <n v="2019"/>
    <n v="11"/>
    <x v="271"/>
    <s v="RMOS"/>
    <n v="5"/>
    <x v="271"/>
    <x v="0"/>
    <x v="0"/>
    <n v="12"/>
    <n v="1.1000000000000001"/>
    <n v="66"/>
  </r>
  <r>
    <s v="XAH-93337-609"/>
    <x v="248"/>
    <n v="2021"/>
    <n v="10"/>
    <x v="272"/>
    <s v="RMI"/>
    <n v="5"/>
    <x v="272"/>
    <x v="0"/>
    <x v="0"/>
    <n v="18"/>
    <n v="1.1000000000000001"/>
    <n v="99.000000000000014"/>
  </r>
  <r>
    <s v="QKA-72582-644"/>
    <x v="249"/>
    <n v="2020"/>
    <n v="12"/>
    <x v="273"/>
    <s v="RDI"/>
    <n v="2"/>
    <x v="273"/>
    <x v="0"/>
    <x v="2"/>
    <n v="18"/>
    <n v="1.1000000000000001"/>
    <n v="39.6"/>
  </r>
  <r>
    <s v="ZDK-84567-102"/>
    <x v="250"/>
    <n v="2021"/>
    <n v="11"/>
    <x v="274"/>
    <s v="ELZS"/>
    <n v="3"/>
    <x v="274"/>
    <x v="1"/>
    <x v="1"/>
    <n v="24"/>
    <n v="0.5"/>
    <n v="36"/>
  </r>
  <r>
    <s v="WAV-38301-984"/>
    <x v="251"/>
    <n v="2021"/>
    <n v="3"/>
    <x v="275"/>
    <s v="ELZS"/>
    <n v="5"/>
    <x v="275"/>
    <x v="1"/>
    <x v="1"/>
    <n v="24"/>
    <n v="0.5"/>
    <n v="60"/>
  </r>
  <r>
    <s v="KZR-33023-209"/>
    <x v="177"/>
    <n v="2022"/>
    <n v="4"/>
    <x v="276"/>
    <s v="EDOS"/>
    <n v="3"/>
    <x v="276"/>
    <x v="1"/>
    <x v="2"/>
    <n v="12"/>
    <n v="0.5"/>
    <n v="18"/>
  </r>
  <r>
    <s v="ULM-49433-003"/>
    <x v="252"/>
    <n v="2020"/>
    <n v="8"/>
    <x v="277"/>
    <s v="AMZS"/>
    <n v="2"/>
    <x v="277"/>
    <x v="2"/>
    <x v="0"/>
    <n v="24"/>
    <n v="1.1000000000000001"/>
    <n v="52.800000000000004"/>
  </r>
  <r>
    <s v="SIB-83254-136"/>
    <x v="253"/>
    <n v="2019"/>
    <n v="5"/>
    <x v="278"/>
    <s v="EMOZ"/>
    <n v="6"/>
    <x v="278"/>
    <x v="1"/>
    <x v="0"/>
    <n v="6"/>
    <n v="0.5"/>
    <n v="18"/>
  </r>
  <r>
    <s v="NOK-50349-551"/>
    <x v="254"/>
    <n v="2021"/>
    <n v="3"/>
    <x v="279"/>
    <s v="ALOZ"/>
    <n v="3"/>
    <x v="279"/>
    <x v="2"/>
    <x v="1"/>
    <n v="6"/>
    <n v="1.1000000000000001"/>
    <n v="19.8"/>
  </r>
  <r>
    <s v="YIS-96268-844"/>
    <x v="227"/>
    <n v="2020"/>
    <n v="2"/>
    <x v="280"/>
    <s v="AMOZ"/>
    <n v="6"/>
    <x v="280"/>
    <x v="2"/>
    <x v="0"/>
    <n v="6"/>
    <n v="1.1000000000000001"/>
    <n v="39.6"/>
  </r>
  <r>
    <s v="CXI-04933-855"/>
    <x v="110"/>
    <n v="2019"/>
    <n v="4"/>
    <x v="281"/>
    <s v="LDOS"/>
    <n v="6"/>
    <x v="281"/>
    <x v="3"/>
    <x v="2"/>
    <n v="12"/>
    <n v="0.5"/>
    <n v="36"/>
  </r>
  <r>
    <s v="IZU-90429-382"/>
    <x v="182"/>
    <n v="2022"/>
    <n v="3"/>
    <x v="282"/>
    <s v="EDOZ"/>
    <n v="3"/>
    <x v="282"/>
    <x v="1"/>
    <x v="2"/>
    <n v="6"/>
    <n v="0.5"/>
    <n v="9"/>
  </r>
  <r>
    <s v="WIT-40912-783"/>
    <x v="255"/>
    <n v="2020"/>
    <n v="9"/>
    <x v="283"/>
    <s v="EMI"/>
    <n v="4"/>
    <x v="283"/>
    <x v="1"/>
    <x v="0"/>
    <n v="18"/>
    <n v="0.5"/>
    <n v="36"/>
  </r>
  <r>
    <s v="PSD-57291-590"/>
    <x v="256"/>
    <n v="2019"/>
    <n v="10"/>
    <x v="284"/>
    <s v="ALZS"/>
    <n v="1"/>
    <x v="284"/>
    <x v="2"/>
    <x v="1"/>
    <n v="24"/>
    <n v="1.1000000000000001"/>
    <n v="26.400000000000002"/>
  </r>
  <r>
    <s v="GOI-41472-677"/>
    <x v="3"/>
    <n v="2021"/>
    <n v="8"/>
    <x v="285"/>
    <s v="RDI"/>
    <n v="4"/>
    <x v="285"/>
    <x v="0"/>
    <x v="2"/>
    <n v="18"/>
    <n v="1.1000000000000001"/>
    <n v="79.2"/>
  </r>
  <r>
    <s v="KTX-17944-494"/>
    <x v="257"/>
    <n v="2019"/>
    <n v="12"/>
    <x v="286"/>
    <s v="RDI"/>
    <n v="1"/>
    <x v="286"/>
    <x v="0"/>
    <x v="2"/>
    <n v="18"/>
    <n v="1.1000000000000001"/>
    <n v="19.8"/>
  </r>
  <r>
    <s v="RDM-99811-230"/>
    <x v="258"/>
    <n v="2019"/>
    <n v="11"/>
    <x v="287"/>
    <s v="LLOS"/>
    <n v="5"/>
    <x v="287"/>
    <x v="3"/>
    <x v="1"/>
    <n v="12"/>
    <n v="0.5"/>
    <n v="30"/>
  </r>
  <r>
    <s v="JTU-55897-581"/>
    <x v="259"/>
    <n v="2020"/>
    <n v="2"/>
    <x v="288"/>
    <s v="RDOS"/>
    <n v="5"/>
    <x v="288"/>
    <x v="0"/>
    <x v="2"/>
    <n v="12"/>
    <n v="1.1000000000000001"/>
    <n v="66"/>
  </r>
  <r>
    <s v="CRK-07584-240"/>
    <x v="260"/>
    <n v="2021"/>
    <n v="1"/>
    <x v="289"/>
    <s v="RDOS"/>
    <n v="3"/>
    <x v="289"/>
    <x v="0"/>
    <x v="2"/>
    <n v="12"/>
    <n v="1.1000000000000001"/>
    <n v="39.6"/>
  </r>
  <r>
    <s v="MKE-75518-399"/>
    <x v="261"/>
    <n v="2022"/>
    <n v="6"/>
    <x v="290"/>
    <s v="RMZS"/>
    <n v="3"/>
    <x v="290"/>
    <x v="0"/>
    <x v="0"/>
    <n v="24"/>
    <n v="1.1000000000000001"/>
    <n v="79.2"/>
  </r>
  <r>
    <s v="AEL-51169-725"/>
    <x v="262"/>
    <n v="2020"/>
    <n v="2"/>
    <x v="291"/>
    <s v="ADOS"/>
    <n v="6"/>
    <x v="291"/>
    <x v="2"/>
    <x v="2"/>
    <n v="12"/>
    <n v="1.1000000000000001"/>
    <n v="79.2"/>
  </r>
  <r>
    <s v="ZGM-83108-823"/>
    <x v="263"/>
    <n v="2022"/>
    <n v="1"/>
    <x v="292"/>
    <s v="RMOS"/>
    <n v="1"/>
    <x v="292"/>
    <x v="0"/>
    <x v="0"/>
    <n v="12"/>
    <n v="1.1000000000000001"/>
    <n v="13.200000000000001"/>
  </r>
  <r>
    <s v="JBP-78754-392"/>
    <x v="212"/>
    <n v="2020"/>
    <n v="4"/>
    <x v="286"/>
    <s v="RLI"/>
    <n v="6"/>
    <x v="286"/>
    <x v="0"/>
    <x v="1"/>
    <n v="18"/>
    <n v="1.1000000000000001"/>
    <n v="118.80000000000001"/>
  </r>
  <r>
    <s v="RNH-54912-747"/>
    <x v="187"/>
    <n v="2021"/>
    <n v="5"/>
    <x v="293"/>
    <s v="LLOZ"/>
    <n v="1"/>
    <x v="293"/>
    <x v="3"/>
    <x v="1"/>
    <n v="6"/>
    <n v="0.5"/>
    <n v="3"/>
  </r>
  <r>
    <s v="JDS-33440-914"/>
    <x v="248"/>
    <n v="2021"/>
    <n v="10"/>
    <x v="294"/>
    <s v="AMI"/>
    <n v="3"/>
    <x v="294"/>
    <x v="2"/>
    <x v="0"/>
    <n v="18"/>
    <n v="1.1000000000000001"/>
    <n v="59.400000000000006"/>
  </r>
  <r>
    <s v="SYX-48878-182"/>
    <x v="264"/>
    <n v="2021"/>
    <n v="8"/>
    <x v="295"/>
    <s v="EDZS"/>
    <n v="5"/>
    <x v="295"/>
    <x v="1"/>
    <x v="2"/>
    <n v="24"/>
    <n v="0.5"/>
    <n v="60"/>
  </r>
  <r>
    <s v="ZGD-94763-868"/>
    <x v="265"/>
    <n v="2019"/>
    <n v="12"/>
    <x v="296"/>
    <s v="ELI"/>
    <n v="1"/>
    <x v="296"/>
    <x v="1"/>
    <x v="1"/>
    <n v="18"/>
    <n v="0.5"/>
    <n v="9"/>
  </r>
  <r>
    <s v="CZY-70361-485"/>
    <x v="266"/>
    <n v="2019"/>
    <n v="6"/>
    <x v="297"/>
    <s v="EDOZ"/>
    <n v="6"/>
    <x v="297"/>
    <x v="1"/>
    <x v="2"/>
    <n v="6"/>
    <n v="0.5"/>
    <n v="18"/>
  </r>
  <r>
    <s v="RJR-12175-899"/>
    <x v="267"/>
    <n v="2019"/>
    <n v="3"/>
    <x v="298"/>
    <s v="EDOS"/>
    <n v="3"/>
    <x v="298"/>
    <x v="1"/>
    <x v="2"/>
    <n v="12"/>
    <n v="0.5"/>
    <n v="18"/>
  </r>
  <r>
    <s v="ELB-07929-407"/>
    <x v="204"/>
    <n v="2022"/>
    <n v="1"/>
    <x v="299"/>
    <s v="ELOS"/>
    <n v="2"/>
    <x v="299"/>
    <x v="1"/>
    <x v="1"/>
    <n v="12"/>
    <n v="0.5"/>
    <n v="12"/>
  </r>
  <r>
    <s v="UJQ-54441-340"/>
    <x v="268"/>
    <n v="2019"/>
    <n v="7"/>
    <x v="300"/>
    <s v="LDOS"/>
    <n v="2"/>
    <x v="300"/>
    <x v="3"/>
    <x v="2"/>
    <n v="12"/>
    <n v="0.5"/>
    <n v="12"/>
  </r>
  <r>
    <s v="UJQ-54441-340"/>
    <x v="268"/>
    <n v="2019"/>
    <n v="7"/>
    <x v="300"/>
    <s v="RDOS"/>
    <n v="5"/>
    <x v="300"/>
    <x v="0"/>
    <x v="2"/>
    <n v="12"/>
    <n v="1.1000000000000001"/>
    <n v="66"/>
  </r>
  <r>
    <s v="OWY-43108-475"/>
    <x v="269"/>
    <n v="2020"/>
    <n v="12"/>
    <x v="301"/>
    <s v="RMI"/>
    <n v="6"/>
    <x v="301"/>
    <x v="0"/>
    <x v="0"/>
    <n v="18"/>
    <n v="1.1000000000000001"/>
    <n v="118.80000000000001"/>
  </r>
  <r>
    <s v="GNO-91911-159"/>
    <x v="145"/>
    <n v="2020"/>
    <n v="12"/>
    <x v="302"/>
    <s v="RLI"/>
    <n v="3"/>
    <x v="302"/>
    <x v="0"/>
    <x v="1"/>
    <n v="18"/>
    <n v="1.1000000000000001"/>
    <n v="59.400000000000006"/>
  </r>
  <r>
    <s v="CNY-06284-066"/>
    <x v="270"/>
    <n v="2021"/>
    <n v="6"/>
    <x v="303"/>
    <s v="RLOS"/>
    <n v="5"/>
    <x v="303"/>
    <x v="0"/>
    <x v="1"/>
    <n v="12"/>
    <n v="1.1000000000000001"/>
    <n v="66"/>
  </r>
  <r>
    <s v="OQS-46321-904"/>
    <x v="271"/>
    <n v="2019"/>
    <n v="7"/>
    <x v="304"/>
    <s v="LMI"/>
    <n v="1"/>
    <x v="304"/>
    <x v="3"/>
    <x v="0"/>
    <n v="18"/>
    <n v="0.5"/>
    <n v="9"/>
  </r>
  <r>
    <s v="IBW-87442-480"/>
    <x v="272"/>
    <n v="2022"/>
    <n v="7"/>
    <x v="305"/>
    <s v="ELZS"/>
    <n v="1"/>
    <x v="305"/>
    <x v="1"/>
    <x v="1"/>
    <n v="24"/>
    <n v="0.5"/>
    <n v="12"/>
  </r>
  <r>
    <s v="DGZ-82537-477"/>
    <x v="252"/>
    <n v="2020"/>
    <n v="8"/>
    <x v="306"/>
    <s v="RLOZ"/>
    <n v="5"/>
    <x v="306"/>
    <x v="0"/>
    <x v="1"/>
    <n v="6"/>
    <n v="1.1000000000000001"/>
    <n v="33"/>
  </r>
  <r>
    <s v="LPS-39089-432"/>
    <x v="273"/>
    <n v="2019"/>
    <n v="4"/>
    <x v="307"/>
    <s v="ADOS"/>
    <n v="5"/>
    <x v="307"/>
    <x v="2"/>
    <x v="2"/>
    <n v="12"/>
    <n v="1.1000000000000001"/>
    <n v="66"/>
  </r>
  <r>
    <s v="MQU-86100-929"/>
    <x v="274"/>
    <n v="2019"/>
    <n v="6"/>
    <x v="308"/>
    <s v="AMI"/>
    <n v="4"/>
    <x v="308"/>
    <x v="2"/>
    <x v="0"/>
    <n v="18"/>
    <n v="1.1000000000000001"/>
    <n v="79.2"/>
  </r>
  <r>
    <s v="XUR-14132-391"/>
    <x v="275"/>
    <n v="2022"/>
    <n v="8"/>
    <x v="309"/>
    <s v="EDOS"/>
    <n v="4"/>
    <x v="309"/>
    <x v="1"/>
    <x v="2"/>
    <n v="12"/>
    <n v="0.5"/>
    <n v="24"/>
  </r>
  <r>
    <s v="OVI-27064-381"/>
    <x v="276"/>
    <n v="2019"/>
    <n v="11"/>
    <x v="298"/>
    <s v="AMOS"/>
    <n v="3"/>
    <x v="298"/>
    <x v="2"/>
    <x v="0"/>
    <n v="12"/>
    <n v="1.1000000000000001"/>
    <n v="39.6"/>
  </r>
  <r>
    <s v="SHP-17012-870"/>
    <x v="277"/>
    <n v="2020"/>
    <n v="6"/>
    <x v="310"/>
    <s v="AMZS"/>
    <n v="1"/>
    <x v="310"/>
    <x v="2"/>
    <x v="0"/>
    <n v="24"/>
    <n v="1.1000000000000001"/>
    <n v="26.400000000000002"/>
  </r>
  <r>
    <s v="FDY-03414-903"/>
    <x v="278"/>
    <n v="2019"/>
    <n v="8"/>
    <x v="311"/>
    <s v="ADZS"/>
    <n v="3"/>
    <x v="311"/>
    <x v="2"/>
    <x v="2"/>
    <n v="24"/>
    <n v="1.1000000000000001"/>
    <n v="79.2"/>
  </r>
  <r>
    <s v="WXT-85291-143"/>
    <x v="279"/>
    <n v="2019"/>
    <n v="9"/>
    <x v="312"/>
    <s v="LDI"/>
    <n v="4"/>
    <x v="312"/>
    <x v="3"/>
    <x v="2"/>
    <n v="18"/>
    <n v="0.5"/>
    <n v="36"/>
  </r>
  <r>
    <s v="QNP-18893-547"/>
    <x v="280"/>
    <n v="2019"/>
    <n v="10"/>
    <x v="313"/>
    <s v="AMZS"/>
    <n v="5"/>
    <x v="313"/>
    <x v="2"/>
    <x v="0"/>
    <n v="24"/>
    <n v="1.1000000000000001"/>
    <n v="132"/>
  </r>
  <r>
    <s v="DOH-92927-530"/>
    <x v="281"/>
    <n v="2020"/>
    <n v="2"/>
    <x v="314"/>
    <s v="ALZS"/>
    <n v="6"/>
    <x v="314"/>
    <x v="2"/>
    <x v="1"/>
    <n v="24"/>
    <n v="1.1000000000000001"/>
    <n v="158.4"/>
  </r>
  <r>
    <s v="HGJ-82768-173"/>
    <x v="282"/>
    <n v="2021"/>
    <n v="8"/>
    <x v="315"/>
    <s v="RLOZ"/>
    <n v="4"/>
    <x v="315"/>
    <x v="0"/>
    <x v="1"/>
    <n v="6"/>
    <n v="1.1000000000000001"/>
    <n v="26.400000000000002"/>
  </r>
  <r>
    <s v="YPT-95383-088"/>
    <x v="283"/>
    <n v="2021"/>
    <n v="10"/>
    <x v="306"/>
    <s v="RDZS"/>
    <n v="2"/>
    <x v="306"/>
    <x v="0"/>
    <x v="2"/>
    <n v="24"/>
    <n v="1.1000000000000001"/>
    <n v="52.800000000000004"/>
  </r>
  <r>
    <s v="OYH-16533-767"/>
    <x v="284"/>
    <n v="2020"/>
    <n v="6"/>
    <x v="316"/>
    <s v="RMOS"/>
    <n v="4"/>
    <x v="316"/>
    <x v="0"/>
    <x v="0"/>
    <n v="12"/>
    <n v="1.1000000000000001"/>
    <n v="52.800000000000004"/>
  </r>
  <r>
    <s v="DWW-28642-549"/>
    <x v="285"/>
    <n v="2021"/>
    <n v="3"/>
    <x v="317"/>
    <s v="ELI"/>
    <n v="2"/>
    <x v="317"/>
    <x v="1"/>
    <x v="1"/>
    <n v="18"/>
    <n v="0.5"/>
    <n v="18"/>
  </r>
  <r>
    <s v="CGO-79583-871"/>
    <x v="286"/>
    <n v="2019"/>
    <n v="3"/>
    <x v="318"/>
    <s v="LMI"/>
    <n v="1"/>
    <x v="318"/>
    <x v="3"/>
    <x v="0"/>
    <n v="18"/>
    <n v="0.5"/>
    <n v="9"/>
  </r>
  <r>
    <s v="TFY-52090-386"/>
    <x v="287"/>
    <n v="2019"/>
    <n v="10"/>
    <x v="319"/>
    <s v="EDI"/>
    <n v="2"/>
    <x v="319"/>
    <x v="1"/>
    <x v="2"/>
    <n v="18"/>
    <n v="0.5"/>
    <n v="18"/>
  </r>
  <r>
    <s v="TFY-52090-386"/>
    <x v="287"/>
    <n v="2019"/>
    <n v="10"/>
    <x v="319"/>
    <s v="LDOS"/>
    <n v="5"/>
    <x v="319"/>
    <x v="3"/>
    <x v="2"/>
    <n v="12"/>
    <n v="0.5"/>
    <n v="30"/>
  </r>
  <r>
    <s v="NYY-73968-094"/>
    <x v="288"/>
    <n v="2019"/>
    <n v="8"/>
    <x v="320"/>
    <s v="EDOS"/>
    <n v="6"/>
    <x v="320"/>
    <x v="1"/>
    <x v="2"/>
    <n v="12"/>
    <n v="0.5"/>
    <n v="36"/>
  </r>
  <r>
    <s v="QEY-71761-460"/>
    <x v="250"/>
    <n v="2021"/>
    <n v="11"/>
    <x v="321"/>
    <s v="LMOZ"/>
    <n v="2"/>
    <x v="321"/>
    <x v="3"/>
    <x v="0"/>
    <n v="6"/>
    <n v="0.5"/>
    <n v="6"/>
  </r>
  <r>
    <s v="GKQ-82603-910"/>
    <x v="289"/>
    <n v="2020"/>
    <n v="1"/>
    <x v="322"/>
    <s v="EMZS"/>
    <n v="5"/>
    <x v="322"/>
    <x v="1"/>
    <x v="0"/>
    <n v="24"/>
    <n v="0.5"/>
    <n v="60"/>
  </r>
  <r>
    <s v="IOB-32673-745"/>
    <x v="290"/>
    <n v="2021"/>
    <n v="5"/>
    <x v="323"/>
    <s v="ELOS"/>
    <n v="3"/>
    <x v="323"/>
    <x v="1"/>
    <x v="1"/>
    <n v="12"/>
    <n v="0.5"/>
    <n v="18"/>
  </r>
  <r>
    <s v="YAU-98893-150"/>
    <x v="291"/>
    <n v="2022"/>
    <n v="1"/>
    <x v="324"/>
    <s v="EDI"/>
    <n v="3"/>
    <x v="324"/>
    <x v="1"/>
    <x v="2"/>
    <n v="18"/>
    <n v="0.5"/>
    <n v="27"/>
  </r>
  <r>
    <s v="XNM-14163-951"/>
    <x v="292"/>
    <n v="2019"/>
    <n v="12"/>
    <x v="325"/>
    <s v="RLOS"/>
    <n v="6"/>
    <x v="325"/>
    <x v="0"/>
    <x v="1"/>
    <n v="12"/>
    <n v="1.1000000000000001"/>
    <n v="79.2"/>
  </r>
  <r>
    <s v="JPB-45297-000"/>
    <x v="293"/>
    <n v="2022"/>
    <n v="7"/>
    <x v="326"/>
    <s v="RLOS"/>
    <n v="4"/>
    <x v="326"/>
    <x v="0"/>
    <x v="1"/>
    <n v="12"/>
    <n v="1.1000000000000001"/>
    <n v="52.800000000000004"/>
  </r>
  <r>
    <s v="MOU-74341-266"/>
    <x v="294"/>
    <n v="2019"/>
    <n v="5"/>
    <x v="327"/>
    <s v="ADOS"/>
    <n v="4"/>
    <x v="327"/>
    <x v="2"/>
    <x v="2"/>
    <n v="12"/>
    <n v="1.1000000000000001"/>
    <n v="52.800000000000004"/>
  </r>
  <r>
    <s v="DHJ-87461-571"/>
    <x v="295"/>
    <n v="2020"/>
    <n v="8"/>
    <x v="328"/>
    <s v="LLOS"/>
    <n v="2"/>
    <x v="328"/>
    <x v="3"/>
    <x v="1"/>
    <n v="12"/>
    <n v="0.5"/>
    <n v="12"/>
  </r>
  <r>
    <s v="DKM-97676-850"/>
    <x v="296"/>
    <n v="2020"/>
    <n v="6"/>
    <x v="306"/>
    <s v="AMOZ"/>
    <n v="5"/>
    <x v="306"/>
    <x v="2"/>
    <x v="0"/>
    <n v="6"/>
    <n v="1.1000000000000001"/>
    <n v="33"/>
  </r>
  <r>
    <s v="UEB-09112-118"/>
    <x v="297"/>
    <n v="2020"/>
    <n v="1"/>
    <x v="329"/>
    <s v="RMOS"/>
    <n v="4"/>
    <x v="329"/>
    <x v="0"/>
    <x v="0"/>
    <n v="12"/>
    <n v="1.1000000000000001"/>
    <n v="52.800000000000004"/>
  </r>
  <r>
    <s v="ORZ-67699-748"/>
    <x v="298"/>
    <n v="2020"/>
    <n v="2"/>
    <x v="330"/>
    <s v="RDOZ"/>
    <n v="6"/>
    <x v="330"/>
    <x v="0"/>
    <x v="2"/>
    <n v="6"/>
    <n v="1.1000000000000001"/>
    <n v="39.6"/>
  </r>
  <r>
    <s v="JXP-28398-485"/>
    <x v="299"/>
    <n v="2021"/>
    <n v="6"/>
    <x v="331"/>
    <s v="RLOS"/>
    <n v="5"/>
    <x v="331"/>
    <x v="0"/>
    <x v="1"/>
    <n v="12"/>
    <n v="1.1000000000000001"/>
    <n v="66"/>
  </r>
  <r>
    <s v="WWH-92259-198"/>
    <x v="300"/>
    <n v="2022"/>
    <n v="3"/>
    <x v="332"/>
    <s v="RLOS"/>
    <n v="4"/>
    <x v="332"/>
    <x v="0"/>
    <x v="1"/>
    <n v="12"/>
    <n v="1.1000000000000001"/>
    <n v="52.800000000000004"/>
  </r>
  <r>
    <s v="FLR-82914-153"/>
    <x v="301"/>
    <n v="2021"/>
    <n v="9"/>
    <x v="333"/>
    <s v="LDOS"/>
    <n v="6"/>
    <x v="333"/>
    <x v="3"/>
    <x v="2"/>
    <n v="12"/>
    <n v="0.5"/>
    <n v="36"/>
  </r>
  <r>
    <s v="AMB-93600-000"/>
    <x v="302"/>
    <n v="2019"/>
    <n v="5"/>
    <x v="334"/>
    <s v="ADOZ"/>
    <n v="1"/>
    <x v="334"/>
    <x v="2"/>
    <x v="2"/>
    <n v="6"/>
    <n v="1.1000000000000001"/>
    <n v="6.6000000000000005"/>
  </r>
  <r>
    <s v="FEP-36895-658"/>
    <x v="303"/>
    <n v="2019"/>
    <n v="4"/>
    <x v="335"/>
    <s v="EDOS"/>
    <n v="6"/>
    <x v="335"/>
    <x v="1"/>
    <x v="2"/>
    <n v="12"/>
    <n v="0.5"/>
    <n v="36"/>
  </r>
  <r>
    <s v="RXW-91413-276"/>
    <x v="304"/>
    <n v="2020"/>
    <n v="8"/>
    <x v="336"/>
    <s v="ELOS"/>
    <n v="2"/>
    <x v="336"/>
    <x v="1"/>
    <x v="1"/>
    <n v="12"/>
    <n v="0.5"/>
    <n v="12"/>
  </r>
  <r>
    <s v="RXW-91413-276"/>
    <x v="304"/>
    <n v="2020"/>
    <n v="8"/>
    <x v="336"/>
    <s v="ALZS"/>
    <n v="1"/>
    <x v="336"/>
    <x v="2"/>
    <x v="1"/>
    <n v="24"/>
    <n v="1.1000000000000001"/>
    <n v="26.400000000000002"/>
  </r>
  <r>
    <s v="SDB-77492-188"/>
    <x v="305"/>
    <n v="2022"/>
    <n v="5"/>
    <x v="337"/>
    <s v="LMOS"/>
    <n v="5"/>
    <x v="337"/>
    <x v="3"/>
    <x v="0"/>
    <n v="12"/>
    <n v="0.5"/>
    <n v="30"/>
  </r>
  <r>
    <s v="RZN-65182-395"/>
    <x v="196"/>
    <n v="2021"/>
    <n v="3"/>
    <x v="338"/>
    <s v="ADOZ"/>
    <n v="6"/>
    <x v="338"/>
    <x v="2"/>
    <x v="2"/>
    <n v="6"/>
    <n v="1.1000000000000001"/>
    <n v="39.6"/>
  </r>
  <r>
    <s v="HDQ-86094-507"/>
    <x v="110"/>
    <n v="2019"/>
    <n v="4"/>
    <x v="339"/>
    <s v="ELI"/>
    <n v="6"/>
    <x v="339"/>
    <x v="1"/>
    <x v="1"/>
    <n v="18"/>
    <n v="0.5"/>
    <n v="54"/>
  </r>
  <r>
    <s v="YXO-79631-417"/>
    <x v="24"/>
    <n v="2021"/>
    <n v="9"/>
    <x v="340"/>
    <s v="LDOZ"/>
    <n v="1"/>
    <x v="340"/>
    <x v="3"/>
    <x v="2"/>
    <n v="6"/>
    <n v="0.5"/>
    <n v="3"/>
  </r>
  <r>
    <s v="SNF-57032-096"/>
    <x v="306"/>
    <n v="2020"/>
    <n v="2"/>
    <x v="341"/>
    <s v="LDOS"/>
    <n v="6"/>
    <x v="341"/>
    <x v="3"/>
    <x v="2"/>
    <n v="12"/>
    <n v="0.5"/>
    <n v="36"/>
  </r>
  <r>
    <s v="DGL-29648-995"/>
    <x v="307"/>
    <n v="2021"/>
    <n v="7"/>
    <x v="342"/>
    <s v="EDOS"/>
    <n v="2"/>
    <x v="342"/>
    <x v="1"/>
    <x v="2"/>
    <n v="12"/>
    <n v="0.5"/>
    <n v="12"/>
  </r>
  <r>
    <s v="GPU-65651-504"/>
    <x v="308"/>
    <n v="2022"/>
    <n v="5"/>
    <x v="343"/>
    <s v="AMOS"/>
    <n v="2"/>
    <x v="343"/>
    <x v="2"/>
    <x v="0"/>
    <n v="12"/>
    <n v="1.1000000000000001"/>
    <n v="26.400000000000002"/>
  </r>
  <r>
    <s v="OJU-34452-896"/>
    <x v="309"/>
    <n v="2019"/>
    <n v="2"/>
    <x v="344"/>
    <s v="ELI"/>
    <n v="1"/>
    <x v="344"/>
    <x v="1"/>
    <x v="1"/>
    <n v="18"/>
    <n v="0.5"/>
    <n v="9"/>
  </r>
  <r>
    <s v="GZS-50547-887"/>
    <x v="310"/>
    <n v="2019"/>
    <n v="2"/>
    <x v="345"/>
    <s v="ALOZ"/>
    <n v="2"/>
    <x v="345"/>
    <x v="2"/>
    <x v="1"/>
    <n v="6"/>
    <n v="1.1000000000000001"/>
    <n v="13.200000000000001"/>
  </r>
  <r>
    <s v="ESR-54041-053"/>
    <x v="311"/>
    <n v="2022"/>
    <n v="5"/>
    <x v="346"/>
    <s v="RLZS"/>
    <n v="6"/>
    <x v="346"/>
    <x v="0"/>
    <x v="1"/>
    <n v="24"/>
    <n v="1.1000000000000001"/>
    <n v="158.4"/>
  </r>
  <r>
    <s v="OGD-10781-526"/>
    <x v="132"/>
    <n v="2020"/>
    <n v="10"/>
    <x v="347"/>
    <s v="LDOS"/>
    <n v="6"/>
    <x v="347"/>
    <x v="3"/>
    <x v="2"/>
    <n v="12"/>
    <n v="0.5"/>
    <n v="36"/>
  </r>
  <r>
    <s v="FVH-29271-315"/>
    <x v="312"/>
    <n v="2022"/>
    <n v="6"/>
    <x v="348"/>
    <s v="RLOS"/>
    <n v="3"/>
    <x v="348"/>
    <x v="0"/>
    <x v="1"/>
    <n v="12"/>
    <n v="1.1000000000000001"/>
    <n v="39.6"/>
  </r>
  <r>
    <s v="BNZ-20544-633"/>
    <x v="313"/>
    <n v="2020"/>
    <n v="10"/>
    <x v="349"/>
    <s v="LDOS"/>
    <n v="4"/>
    <x v="349"/>
    <x v="3"/>
    <x v="2"/>
    <n v="12"/>
    <n v="0.5"/>
    <n v="24"/>
  </r>
  <r>
    <s v="FUX-85791-078"/>
    <x v="156"/>
    <n v="2020"/>
    <n v="10"/>
    <x v="350"/>
    <s v="ADOZ"/>
    <n v="2"/>
    <x v="350"/>
    <x v="2"/>
    <x v="2"/>
    <n v="6"/>
    <n v="1.1000000000000001"/>
    <n v="13.200000000000001"/>
  </r>
  <r>
    <s v="YXP-20078-116"/>
    <x v="314"/>
    <n v="2020"/>
    <n v="9"/>
    <x v="351"/>
    <s v="EDZS"/>
    <n v="1"/>
    <x v="351"/>
    <x v="1"/>
    <x v="2"/>
    <n v="24"/>
    <n v="0.5"/>
    <n v="12"/>
  </r>
  <r>
    <s v="VQV-59984-866"/>
    <x v="315"/>
    <n v="2019"/>
    <n v="3"/>
    <x v="352"/>
    <s v="LLI"/>
    <n v="3"/>
    <x v="352"/>
    <x v="3"/>
    <x v="1"/>
    <n v="18"/>
    <n v="0.5"/>
    <n v="27"/>
  </r>
  <r>
    <s v="JEH-37276-048"/>
    <x v="316"/>
    <n v="2021"/>
    <n v="6"/>
    <x v="353"/>
    <s v="LMOZ"/>
    <n v="3"/>
    <x v="353"/>
    <x v="3"/>
    <x v="0"/>
    <n v="6"/>
    <n v="0.5"/>
    <n v="9"/>
  </r>
  <r>
    <s v="VYD-28555-589"/>
    <x v="317"/>
    <n v="2019"/>
    <n v="8"/>
    <x v="354"/>
    <s v="RDI"/>
    <n v="6"/>
    <x v="354"/>
    <x v="0"/>
    <x v="2"/>
    <n v="18"/>
    <n v="1.1000000000000001"/>
    <n v="118.80000000000001"/>
  </r>
  <r>
    <s v="WUG-76466-650"/>
    <x v="318"/>
    <n v="2021"/>
    <n v="2"/>
    <x v="306"/>
    <s v="LLOZ"/>
    <n v="3"/>
    <x v="306"/>
    <x v="3"/>
    <x v="1"/>
    <n v="6"/>
    <n v="0.5"/>
    <n v="9"/>
  </r>
  <r>
    <s v="RJV-08261-583"/>
    <x v="182"/>
    <n v="2022"/>
    <n v="3"/>
    <x v="355"/>
    <s v="ADI"/>
    <n v="5"/>
    <x v="355"/>
    <x v="2"/>
    <x v="2"/>
    <n v="18"/>
    <n v="1.1000000000000001"/>
    <n v="99.000000000000014"/>
  </r>
  <r>
    <s v="PMR-56062-609"/>
    <x v="319"/>
    <n v="2020"/>
    <n v="1"/>
    <x v="356"/>
    <s v="EMOS"/>
    <n v="3"/>
    <x v="356"/>
    <x v="1"/>
    <x v="0"/>
    <n v="12"/>
    <n v="0.5"/>
    <n v="18"/>
  </r>
  <r>
    <s v="XLD-12920-505"/>
    <x v="320"/>
    <n v="2019"/>
    <n v="5"/>
    <x v="357"/>
    <s v="EMI"/>
    <n v="6"/>
    <x v="357"/>
    <x v="1"/>
    <x v="0"/>
    <n v="18"/>
    <n v="0.5"/>
    <n v="54"/>
  </r>
  <r>
    <s v="UBW-50312-037"/>
    <x v="321"/>
    <n v="2020"/>
    <n v="2"/>
    <x v="358"/>
    <s v="EMOS"/>
    <n v="4"/>
    <x v="358"/>
    <x v="1"/>
    <x v="0"/>
    <n v="12"/>
    <n v="0.5"/>
    <n v="24"/>
  </r>
  <r>
    <s v="QAW-05889-019"/>
    <x v="322"/>
    <n v="2021"/>
    <n v="12"/>
    <x v="359"/>
    <s v="AMZS"/>
    <n v="5"/>
    <x v="359"/>
    <x v="2"/>
    <x v="0"/>
    <n v="24"/>
    <n v="1.1000000000000001"/>
    <n v="132"/>
  </r>
  <r>
    <s v="EPT-12715-397"/>
    <x v="128"/>
    <n v="2020"/>
    <n v="9"/>
    <x v="360"/>
    <s v="LLI"/>
    <n v="6"/>
    <x v="360"/>
    <x v="3"/>
    <x v="1"/>
    <n v="18"/>
    <n v="0.5"/>
    <n v="54"/>
  </r>
  <r>
    <s v="DHT-93810-053"/>
    <x v="323"/>
    <n v="2021"/>
    <n v="9"/>
    <x v="361"/>
    <s v="ALOZ"/>
    <n v="5"/>
    <x v="361"/>
    <x v="2"/>
    <x v="1"/>
    <n v="6"/>
    <n v="1.1000000000000001"/>
    <n v="33"/>
  </r>
  <r>
    <s v="DMY-96037-963"/>
    <x v="324"/>
    <n v="2020"/>
    <n v="10"/>
    <x v="362"/>
    <s v="LMI"/>
    <n v="3"/>
    <x v="362"/>
    <x v="3"/>
    <x v="0"/>
    <n v="18"/>
    <n v="0.5"/>
    <n v="27"/>
  </r>
  <r>
    <s v="MBM-55936-917"/>
    <x v="325"/>
    <n v="2019"/>
    <n v="3"/>
    <x v="363"/>
    <s v="AMI"/>
    <n v="3"/>
    <x v="363"/>
    <x v="2"/>
    <x v="0"/>
    <n v="18"/>
    <n v="1.1000000000000001"/>
    <n v="59.400000000000006"/>
  </r>
  <r>
    <s v="TPA-93614-840"/>
    <x v="326"/>
    <n v="2021"/>
    <n v="2"/>
    <x v="364"/>
    <s v="LLZS"/>
    <n v="2"/>
    <x v="364"/>
    <x v="3"/>
    <x v="1"/>
    <n v="24"/>
    <n v="0.5"/>
    <n v="24"/>
  </r>
  <r>
    <s v="WDM-77521-710"/>
    <x v="327"/>
    <n v="2020"/>
    <n v="10"/>
    <x v="365"/>
    <s v="RLOZ"/>
    <n v="2"/>
    <x v="365"/>
    <x v="0"/>
    <x v="1"/>
    <n v="6"/>
    <n v="1.1000000000000001"/>
    <n v="13.200000000000001"/>
  </r>
  <r>
    <s v="EIP-19142-462"/>
    <x v="328"/>
    <n v="2021"/>
    <n v="9"/>
    <x v="366"/>
    <s v="RMOZ"/>
    <n v="6"/>
    <x v="366"/>
    <x v="0"/>
    <x v="0"/>
    <n v="6"/>
    <n v="1.1000000000000001"/>
    <n v="39.6"/>
  </r>
  <r>
    <s v="EIP-19142-462"/>
    <x v="328"/>
    <n v="2021"/>
    <n v="9"/>
    <x v="366"/>
    <s v="RLOS"/>
    <n v="1"/>
    <x v="366"/>
    <x v="0"/>
    <x v="1"/>
    <n v="12"/>
    <n v="1.1000000000000001"/>
    <n v="13.200000000000001"/>
  </r>
  <r>
    <s v="ZZL-76364-387"/>
    <x v="128"/>
    <n v="2020"/>
    <n v="9"/>
    <x v="367"/>
    <s v="ALZS"/>
    <n v="4"/>
    <x v="367"/>
    <x v="2"/>
    <x v="1"/>
    <n v="24"/>
    <n v="1.1000000000000001"/>
    <n v="105.60000000000001"/>
  </r>
  <r>
    <s v="GMF-18638-786"/>
    <x v="329"/>
    <n v="2021"/>
    <n v="9"/>
    <x v="368"/>
    <s v="ALZS"/>
    <n v="6"/>
    <x v="368"/>
    <x v="2"/>
    <x v="1"/>
    <n v="24"/>
    <n v="1.1000000000000001"/>
    <n v="158.4"/>
  </r>
  <r>
    <s v="TDJ-20844-787"/>
    <x v="330"/>
    <n v="2020"/>
    <n v="11"/>
    <x v="369"/>
    <s v="LMOS"/>
    <n v="5"/>
    <x v="369"/>
    <x v="3"/>
    <x v="0"/>
    <n v="12"/>
    <n v="0.5"/>
    <n v="30"/>
  </r>
  <r>
    <s v="BWK-39400-446"/>
    <x v="331"/>
    <n v="2019"/>
    <n v="9"/>
    <x v="370"/>
    <s v="LDOS"/>
    <n v="4"/>
    <x v="370"/>
    <x v="3"/>
    <x v="2"/>
    <n v="12"/>
    <n v="0.5"/>
    <n v="24"/>
  </r>
  <r>
    <s v="LCB-02099-995"/>
    <x v="332"/>
    <n v="2019"/>
    <n v="7"/>
    <x v="371"/>
    <s v="ADZS"/>
    <n v="6"/>
    <x v="371"/>
    <x v="2"/>
    <x v="2"/>
    <n v="24"/>
    <n v="1.1000000000000001"/>
    <n v="158.4"/>
  </r>
  <r>
    <s v="UBA-43678-174"/>
    <x v="333"/>
    <n v="2019"/>
    <n v="3"/>
    <x v="372"/>
    <s v="ADOS"/>
    <n v="6"/>
    <x v="372"/>
    <x v="2"/>
    <x v="2"/>
    <n v="12"/>
    <n v="1.1000000000000001"/>
    <n v="79.2"/>
  </r>
  <r>
    <s v="UDH-24280-432"/>
    <x v="334"/>
    <n v="2021"/>
    <n v="5"/>
    <x v="373"/>
    <s v="RMOS"/>
    <n v="4"/>
    <x v="373"/>
    <x v="0"/>
    <x v="0"/>
    <n v="12"/>
    <n v="1.1000000000000001"/>
    <n v="52.800000000000004"/>
  </r>
  <r>
    <s v="IDQ-20193-502"/>
    <x v="335"/>
    <n v="2019"/>
    <n v="5"/>
    <x v="374"/>
    <s v="ELOS"/>
    <n v="2"/>
    <x v="374"/>
    <x v="1"/>
    <x v="1"/>
    <n v="12"/>
    <n v="0.5"/>
    <n v="12"/>
  </r>
  <r>
    <s v="DJG-14442-608"/>
    <x v="336"/>
    <n v="2019"/>
    <n v="2"/>
    <x v="375"/>
    <s v="RDI"/>
    <n v="3"/>
    <x v="375"/>
    <x v="0"/>
    <x v="2"/>
    <n v="18"/>
    <n v="1.1000000000000001"/>
    <n v="59.400000000000006"/>
  </r>
  <r>
    <s v="DWB-61381-370"/>
    <x v="337"/>
    <n v="2021"/>
    <n v="4"/>
    <x v="376"/>
    <s v="RLOZ"/>
    <n v="2"/>
    <x v="376"/>
    <x v="0"/>
    <x v="1"/>
    <n v="6"/>
    <n v="1.1000000000000001"/>
    <n v="13.200000000000001"/>
  </r>
  <r>
    <s v="FRD-17347-990"/>
    <x v="80"/>
    <n v="2020"/>
    <n v="5"/>
    <x v="377"/>
    <s v="AMZS"/>
    <n v="4"/>
    <x v="377"/>
    <x v="2"/>
    <x v="0"/>
    <n v="24"/>
    <n v="1.1000000000000001"/>
    <n v="105.60000000000001"/>
  </r>
  <r>
    <s v="YPP-27450-525"/>
    <x v="338"/>
    <n v="2020"/>
    <n v="12"/>
    <x v="378"/>
    <s v="RLI"/>
    <n v="3"/>
    <x v="378"/>
    <x v="0"/>
    <x v="1"/>
    <n v="18"/>
    <n v="1.1000000000000001"/>
    <n v="59.400000000000006"/>
  </r>
  <r>
    <s v="EFC-39577-424"/>
    <x v="339"/>
    <n v="2021"/>
    <n v="8"/>
    <x v="379"/>
    <s v="ALI"/>
    <n v="5"/>
    <x v="379"/>
    <x v="2"/>
    <x v="1"/>
    <n v="18"/>
    <n v="1.1000000000000001"/>
    <n v="99.000000000000014"/>
  </r>
  <r>
    <s v="LAW-80062-016"/>
    <x v="340"/>
    <n v="2022"/>
    <n v="2"/>
    <x v="380"/>
    <s v="RDOZ"/>
    <n v="6"/>
    <x v="380"/>
    <x v="0"/>
    <x v="2"/>
    <n v="6"/>
    <n v="1.1000000000000001"/>
    <n v="39.6"/>
  </r>
  <r>
    <s v="WKL-27981-758"/>
    <x v="177"/>
    <n v="2022"/>
    <n v="4"/>
    <x v="381"/>
    <s v="EDZS"/>
    <n v="2"/>
    <x v="381"/>
    <x v="1"/>
    <x v="2"/>
    <n v="24"/>
    <n v="0.5"/>
    <n v="24"/>
  </r>
  <r>
    <s v="VRT-39834-265"/>
    <x v="341"/>
    <n v="2021"/>
    <n v="1"/>
    <x v="382"/>
    <s v="AMI"/>
    <n v="3"/>
    <x v="382"/>
    <x v="2"/>
    <x v="0"/>
    <n v="18"/>
    <n v="1.1000000000000001"/>
    <n v="59.400000000000006"/>
  </r>
  <r>
    <s v="QTC-71005-730"/>
    <x v="342"/>
    <n v="2021"/>
    <n v="9"/>
    <x v="383"/>
    <s v="LMZS"/>
    <n v="4"/>
    <x v="383"/>
    <x v="3"/>
    <x v="0"/>
    <n v="24"/>
    <n v="0.5"/>
    <n v="48"/>
  </r>
  <r>
    <s v="TNX-09857-717"/>
    <x v="343"/>
    <n v="2021"/>
    <n v="11"/>
    <x v="384"/>
    <s v="AMI"/>
    <n v="6"/>
    <x v="384"/>
    <x v="2"/>
    <x v="0"/>
    <n v="18"/>
    <n v="1.1000000000000001"/>
    <n v="118.80000000000001"/>
  </r>
  <r>
    <s v="JZV-43874-185"/>
    <x v="344"/>
    <n v="2021"/>
    <n v="8"/>
    <x v="385"/>
    <s v="EMOS"/>
    <n v="5"/>
    <x v="385"/>
    <x v="1"/>
    <x v="0"/>
    <n v="12"/>
    <n v="0.5"/>
    <n v="30"/>
  </r>
  <r>
    <s v="ICF-17486-106"/>
    <x v="47"/>
    <n v="2020"/>
    <n v="1"/>
    <x v="386"/>
    <s v="LLOZ"/>
    <n v="1"/>
    <x v="386"/>
    <x v="3"/>
    <x v="1"/>
    <n v="6"/>
    <n v="0.5"/>
    <n v="3"/>
  </r>
  <r>
    <s v="BMK-49520-383"/>
    <x v="345"/>
    <n v="2019"/>
    <n v="12"/>
    <x v="387"/>
    <s v="LDZS"/>
    <n v="3"/>
    <x v="387"/>
    <x v="3"/>
    <x v="2"/>
    <n v="24"/>
    <n v="0.5"/>
    <n v="36"/>
  </r>
  <r>
    <s v="HTS-15020-632"/>
    <x v="169"/>
    <n v="2019"/>
    <n v="8"/>
    <x v="388"/>
    <s v="LDOS"/>
    <n v="3"/>
    <x v="388"/>
    <x v="3"/>
    <x v="2"/>
    <n v="12"/>
    <n v="0.5"/>
    <n v="18"/>
  </r>
  <r>
    <s v="YLE-18247-749"/>
    <x v="346"/>
    <n v="2020"/>
    <n v="3"/>
    <x v="389"/>
    <s v="ELOS"/>
    <n v="3"/>
    <x v="389"/>
    <x v="1"/>
    <x v="1"/>
    <n v="12"/>
    <n v="0.5"/>
    <n v="18"/>
  </r>
  <r>
    <s v="KJJ-12573-591"/>
    <x v="347"/>
    <n v="2021"/>
    <n v="9"/>
    <x v="390"/>
    <s v="AMZS"/>
    <n v="1"/>
    <x v="390"/>
    <x v="2"/>
    <x v="0"/>
    <n v="24"/>
    <n v="1.1000000000000001"/>
    <n v="26.400000000000002"/>
  </r>
  <r>
    <s v="RGU-43561-950"/>
    <x v="348"/>
    <n v="2020"/>
    <n v="11"/>
    <x v="391"/>
    <s v="EDI"/>
    <n v="5"/>
    <x v="391"/>
    <x v="1"/>
    <x v="2"/>
    <n v="18"/>
    <n v="0.5"/>
    <n v="45"/>
  </r>
  <r>
    <s v="JSN-73975-443"/>
    <x v="349"/>
    <n v="2022"/>
    <n v="6"/>
    <x v="392"/>
    <s v="RLOS"/>
    <n v="1"/>
    <x v="392"/>
    <x v="0"/>
    <x v="1"/>
    <n v="12"/>
    <n v="1.1000000000000001"/>
    <n v="13.200000000000001"/>
  </r>
  <r>
    <s v="WNR-71736-993"/>
    <x v="350"/>
    <n v="2020"/>
    <n v="2"/>
    <x v="347"/>
    <s v="ELOZ"/>
    <n v="4"/>
    <x v="347"/>
    <x v="1"/>
    <x v="1"/>
    <n v="6"/>
    <n v="0.5"/>
    <n v="12"/>
  </r>
  <r>
    <s v="WNR-71736-993"/>
    <x v="350"/>
    <n v="2020"/>
    <n v="2"/>
    <x v="347"/>
    <s v="EMOZ"/>
    <n v="6"/>
    <x v="347"/>
    <x v="1"/>
    <x v="0"/>
    <n v="6"/>
    <n v="0.5"/>
    <n v="18"/>
  </r>
  <r>
    <s v="HNI-91338-546"/>
    <x v="54"/>
    <n v="2020"/>
    <n v="2"/>
    <x v="393"/>
    <s v="LMZS"/>
    <n v="5"/>
    <x v="393"/>
    <x v="3"/>
    <x v="0"/>
    <n v="24"/>
    <n v="0.5"/>
    <n v="60"/>
  </r>
  <r>
    <s v="CYH-53243-218"/>
    <x v="237"/>
    <n v="2020"/>
    <n v="12"/>
    <x v="394"/>
    <s v="LMOS"/>
    <n v="3"/>
    <x v="394"/>
    <x v="3"/>
    <x v="0"/>
    <n v="12"/>
    <n v="0.5"/>
    <n v="18"/>
  </r>
  <r>
    <s v="SVD-75407-177"/>
    <x v="351"/>
    <n v="2021"/>
    <n v="8"/>
    <x v="395"/>
    <s v="RMOS"/>
    <n v="3"/>
    <x v="395"/>
    <x v="0"/>
    <x v="0"/>
    <n v="12"/>
    <n v="1.1000000000000001"/>
    <n v="39.6"/>
  </r>
  <r>
    <s v="NVN-66443-451"/>
    <x v="352"/>
    <n v="2021"/>
    <n v="8"/>
    <x v="396"/>
    <s v="RLOS"/>
    <n v="2"/>
    <x v="396"/>
    <x v="0"/>
    <x v="1"/>
    <n v="12"/>
    <n v="1.1000000000000001"/>
    <n v="26.400000000000002"/>
  </r>
  <r>
    <s v="JUA-13580-095"/>
    <x v="102"/>
    <n v="2019"/>
    <n v="4"/>
    <x v="397"/>
    <s v="RDOZ"/>
    <n v="4"/>
    <x v="397"/>
    <x v="0"/>
    <x v="2"/>
    <n v="6"/>
    <n v="1.1000000000000001"/>
    <n v="26.400000000000002"/>
  </r>
  <r>
    <s v="ACY-56225-839"/>
    <x v="353"/>
    <n v="2021"/>
    <n v="1"/>
    <x v="398"/>
    <s v="LLOZ"/>
    <n v="3"/>
    <x v="398"/>
    <x v="3"/>
    <x v="1"/>
    <n v="6"/>
    <n v="0.5"/>
    <n v="9"/>
  </r>
  <r>
    <s v="QBB-07903-622"/>
    <x v="354"/>
    <n v="2019"/>
    <n v="10"/>
    <x v="399"/>
    <s v="RDZS"/>
    <n v="5"/>
    <x v="399"/>
    <x v="0"/>
    <x v="2"/>
    <n v="24"/>
    <n v="1.1000000000000001"/>
    <n v="132"/>
  </r>
  <r>
    <s v="JLJ-81802-619"/>
    <x v="135"/>
    <n v="2021"/>
    <n v="6"/>
    <x v="347"/>
    <s v="ALOZ"/>
    <n v="6"/>
    <x v="347"/>
    <x v="2"/>
    <x v="1"/>
    <n v="6"/>
    <n v="1.1000000000000001"/>
    <n v="39.6"/>
  </r>
  <r>
    <s v="HFT-77191-168"/>
    <x v="343"/>
    <n v="2021"/>
    <n v="11"/>
    <x v="400"/>
    <s v="LLOS"/>
    <n v="2"/>
    <x v="400"/>
    <x v="3"/>
    <x v="1"/>
    <n v="12"/>
    <n v="0.5"/>
    <n v="12"/>
  </r>
  <r>
    <s v="SZR-35951-530"/>
    <x v="89"/>
    <n v="2021"/>
    <n v="4"/>
    <x v="401"/>
    <s v="RDZS"/>
    <n v="3"/>
    <x v="401"/>
    <x v="0"/>
    <x v="2"/>
    <n v="24"/>
    <n v="1.1000000000000001"/>
    <n v="79.2"/>
  </r>
  <r>
    <s v="IKL-95976-565"/>
    <x v="355"/>
    <n v="2019"/>
    <n v="12"/>
    <x v="402"/>
    <s v="LLOZ"/>
    <n v="2"/>
    <x v="402"/>
    <x v="3"/>
    <x v="1"/>
    <n v="6"/>
    <n v="0.5"/>
    <n v="6"/>
  </r>
  <r>
    <s v="XEY-48929-474"/>
    <x v="204"/>
    <n v="2022"/>
    <n v="1"/>
    <x v="403"/>
    <s v="RDZS"/>
    <n v="6"/>
    <x v="403"/>
    <x v="0"/>
    <x v="2"/>
    <n v="24"/>
    <n v="1.1000000000000001"/>
    <n v="158.4"/>
  </r>
  <r>
    <s v="SQT-07286-736"/>
    <x v="356"/>
    <n v="2019"/>
    <n v="12"/>
    <x v="404"/>
    <s v="LLOS"/>
    <n v="6"/>
    <x v="404"/>
    <x v="3"/>
    <x v="1"/>
    <n v="12"/>
    <n v="0.5"/>
    <n v="36"/>
  </r>
  <r>
    <s v="QDU-45390-361"/>
    <x v="357"/>
    <n v="2021"/>
    <n v="11"/>
    <x v="405"/>
    <s v="AMI"/>
    <n v="1"/>
    <x v="405"/>
    <x v="2"/>
    <x v="0"/>
    <n v="18"/>
    <n v="1.1000000000000001"/>
    <n v="19.8"/>
  </r>
  <r>
    <s v="RUJ-30649-712"/>
    <x v="300"/>
    <n v="2022"/>
    <n v="3"/>
    <x v="406"/>
    <s v="LLOZ"/>
    <n v="2"/>
    <x v="406"/>
    <x v="3"/>
    <x v="1"/>
    <n v="6"/>
    <n v="0.5"/>
    <n v="6"/>
  </r>
  <r>
    <s v="WSV-49732-075"/>
    <x v="358"/>
    <n v="2021"/>
    <n v="1"/>
    <x v="407"/>
    <s v="RDOS"/>
    <n v="1"/>
    <x v="407"/>
    <x v="0"/>
    <x v="2"/>
    <n v="12"/>
    <n v="1.1000000000000001"/>
    <n v="13.200000000000001"/>
  </r>
  <r>
    <s v="VJF-46305-323"/>
    <x v="161"/>
    <n v="2019"/>
    <n v="1"/>
    <x v="408"/>
    <s v="RDOZ"/>
    <n v="2"/>
    <x v="408"/>
    <x v="0"/>
    <x v="2"/>
    <n v="6"/>
    <n v="1.1000000000000001"/>
    <n v="13.200000000000001"/>
  </r>
  <r>
    <s v="CXD-74176-600"/>
    <x v="129"/>
    <n v="2019"/>
    <n v="4"/>
    <x v="409"/>
    <s v="ADI"/>
    <n v="4"/>
    <x v="409"/>
    <x v="2"/>
    <x v="2"/>
    <n v="18"/>
    <n v="1.1000000000000001"/>
    <n v="79.2"/>
  </r>
  <r>
    <s v="ADX-50674-975"/>
    <x v="359"/>
    <n v="2021"/>
    <n v="2"/>
    <x v="410"/>
    <s v="EMI"/>
    <n v="4"/>
    <x v="410"/>
    <x v="1"/>
    <x v="0"/>
    <n v="18"/>
    <n v="0.5"/>
    <n v="36"/>
  </r>
  <r>
    <s v="RRP-51647-420"/>
    <x v="360"/>
    <n v="2019"/>
    <n v="4"/>
    <x v="411"/>
    <s v="LDZS"/>
    <n v="3"/>
    <x v="411"/>
    <x v="3"/>
    <x v="2"/>
    <n v="24"/>
    <n v="0.5"/>
    <n v="36"/>
  </r>
  <r>
    <s v="PKJ-99134-523"/>
    <x v="361"/>
    <n v="2021"/>
    <n v="7"/>
    <x v="412"/>
    <s v="RDZS"/>
    <n v="5"/>
    <x v="412"/>
    <x v="0"/>
    <x v="2"/>
    <n v="24"/>
    <n v="1.1000000000000001"/>
    <n v="132"/>
  </r>
  <r>
    <s v="FZQ-29439-457"/>
    <x v="362"/>
    <n v="2021"/>
    <n v="2"/>
    <x v="413"/>
    <s v="ADOZ"/>
    <n v="5"/>
    <x v="413"/>
    <x v="2"/>
    <x v="2"/>
    <n v="6"/>
    <n v="1.1000000000000001"/>
    <n v="33"/>
  </r>
  <r>
    <s v="USN-68115-161"/>
    <x v="363"/>
    <n v="2021"/>
    <n v="8"/>
    <x v="414"/>
    <s v="ADOS"/>
    <n v="6"/>
    <x v="414"/>
    <x v="2"/>
    <x v="2"/>
    <n v="12"/>
    <n v="1.1000000000000001"/>
    <n v="79.2"/>
  </r>
  <r>
    <s v="IXU-20263-532"/>
    <x v="364"/>
    <n v="2019"/>
    <n v="11"/>
    <x v="415"/>
    <s v="EMI"/>
    <n v="2"/>
    <x v="415"/>
    <x v="1"/>
    <x v="0"/>
    <n v="18"/>
    <n v="0.5"/>
    <n v="18"/>
  </r>
  <r>
    <s v="CBT-15092-420"/>
    <x v="85"/>
    <n v="2019"/>
    <n v="12"/>
    <x v="416"/>
    <s v="ELOZ"/>
    <n v="1"/>
    <x v="416"/>
    <x v="1"/>
    <x v="1"/>
    <n v="6"/>
    <n v="0.5"/>
    <n v="3"/>
  </r>
  <r>
    <s v="PKQ-46841-696"/>
    <x v="365"/>
    <n v="2020"/>
    <n v="3"/>
    <x v="417"/>
    <s v="AMOS"/>
    <n v="3"/>
    <x v="417"/>
    <x v="2"/>
    <x v="0"/>
    <n v="12"/>
    <n v="1.1000000000000001"/>
    <n v="39.6"/>
  </r>
  <r>
    <s v="XDU-05471-219"/>
    <x v="366"/>
    <n v="2022"/>
    <n v="6"/>
    <x v="418"/>
    <s v="LMZS"/>
    <n v="1"/>
    <x v="418"/>
    <x v="3"/>
    <x v="0"/>
    <n v="24"/>
    <n v="0.5"/>
    <n v="12"/>
  </r>
  <r>
    <s v="NID-20149-329"/>
    <x v="367"/>
    <n v="2021"/>
    <n v="5"/>
    <x v="419"/>
    <s v="ADOZ"/>
    <n v="2"/>
    <x v="419"/>
    <x v="2"/>
    <x v="2"/>
    <n v="6"/>
    <n v="1.1000000000000001"/>
    <n v="13.200000000000001"/>
  </r>
  <r>
    <s v="SVU-27222-213"/>
    <x v="142"/>
    <n v="2021"/>
    <n v="1"/>
    <x v="420"/>
    <s v="ALI"/>
    <n v="5"/>
    <x v="420"/>
    <x v="2"/>
    <x v="1"/>
    <n v="18"/>
    <n v="1.1000000000000001"/>
    <n v="99.000000000000014"/>
  </r>
  <r>
    <s v="RWI-84131-848"/>
    <x v="368"/>
    <n v="2019"/>
    <n v="2"/>
    <x v="421"/>
    <s v="EMZS"/>
    <n v="2"/>
    <x v="421"/>
    <x v="1"/>
    <x v="0"/>
    <n v="24"/>
    <n v="0.5"/>
    <n v="24"/>
  </r>
  <r>
    <s v="GUU-40666-525"/>
    <x v="31"/>
    <n v="2021"/>
    <n v="11"/>
    <x v="408"/>
    <s v="LMOZ"/>
    <n v="3"/>
    <x v="408"/>
    <x v="3"/>
    <x v="0"/>
    <n v="6"/>
    <n v="0.5"/>
    <n v="9"/>
  </r>
  <r>
    <s v="SCN-51395-066"/>
    <x v="369"/>
    <n v="2022"/>
    <n v="1"/>
    <x v="422"/>
    <s v="ELOZ"/>
    <n v="4"/>
    <x v="422"/>
    <x v="1"/>
    <x v="1"/>
    <n v="6"/>
    <n v="0.5"/>
    <n v="12"/>
  </r>
  <r>
    <s v="ULA-24644-321"/>
    <x v="370"/>
    <n v="2021"/>
    <n v="8"/>
    <x v="423"/>
    <s v="LMOZ"/>
    <n v="4"/>
    <x v="423"/>
    <x v="3"/>
    <x v="0"/>
    <n v="6"/>
    <n v="0.5"/>
    <n v="12"/>
  </r>
  <r>
    <s v="EOL-92666-762"/>
    <x v="371"/>
    <n v="2020"/>
    <n v="1"/>
    <x v="424"/>
    <s v="RDI"/>
    <n v="2"/>
    <x v="424"/>
    <x v="0"/>
    <x v="2"/>
    <n v="18"/>
    <n v="1.1000000000000001"/>
    <n v="39.6"/>
  </r>
  <r>
    <s v="AJV-18231-334"/>
    <x v="372"/>
    <n v="2020"/>
    <n v="7"/>
    <x v="425"/>
    <s v="EMZS"/>
    <n v="2"/>
    <x v="425"/>
    <x v="1"/>
    <x v="0"/>
    <n v="24"/>
    <n v="0.5"/>
    <n v="24"/>
  </r>
  <r>
    <s v="ZQI-47236-301"/>
    <x v="373"/>
    <n v="2019"/>
    <n v="7"/>
    <x v="426"/>
    <s v="EMOZ"/>
    <n v="5"/>
    <x v="426"/>
    <x v="1"/>
    <x v="0"/>
    <n v="6"/>
    <n v="0.5"/>
    <n v="15"/>
  </r>
  <r>
    <s v="ZCR-15721-658"/>
    <x v="374"/>
    <n v="2022"/>
    <n v="5"/>
    <x v="427"/>
    <s v="RLI"/>
    <n v="4"/>
    <x v="427"/>
    <x v="0"/>
    <x v="1"/>
    <n v="18"/>
    <n v="1.1000000000000001"/>
    <n v="79.2"/>
  </r>
  <r>
    <s v="QEW-47945-682"/>
    <x v="319"/>
    <n v="2020"/>
    <n v="1"/>
    <x v="428"/>
    <s v="EDZS"/>
    <n v="5"/>
    <x v="428"/>
    <x v="1"/>
    <x v="2"/>
    <n v="24"/>
    <n v="0.5"/>
    <n v="60"/>
  </r>
  <r>
    <s v="PSY-45485-542"/>
    <x v="375"/>
    <n v="2019"/>
    <n v="5"/>
    <x v="429"/>
    <s v="LDZS"/>
    <n v="3"/>
    <x v="429"/>
    <x v="3"/>
    <x v="2"/>
    <n v="24"/>
    <n v="0.5"/>
    <n v="36"/>
  </r>
  <r>
    <s v="BAQ-74241-156"/>
    <x v="376"/>
    <n v="2020"/>
    <n v="7"/>
    <x v="430"/>
    <s v="LLOS"/>
    <n v="4"/>
    <x v="430"/>
    <x v="3"/>
    <x v="1"/>
    <n v="12"/>
    <n v="0.5"/>
    <n v="24"/>
  </r>
  <r>
    <s v="BVU-77367-451"/>
    <x v="377"/>
    <n v="2020"/>
    <n v="10"/>
    <x v="431"/>
    <s v="RLOZ"/>
    <n v="5"/>
    <x v="431"/>
    <x v="0"/>
    <x v="1"/>
    <n v="6"/>
    <n v="1.1000000000000001"/>
    <n v="33"/>
  </r>
  <r>
    <s v="TJE-91516-344"/>
    <x v="378"/>
    <n v="2019"/>
    <n v="9"/>
    <x v="432"/>
    <s v="LMOS"/>
    <n v="2"/>
    <x v="432"/>
    <x v="3"/>
    <x v="0"/>
    <n v="12"/>
    <n v="0.5"/>
    <n v="12"/>
  </r>
  <r>
    <s v="LIS-96202-702"/>
    <x v="277"/>
    <n v="2020"/>
    <n v="6"/>
    <x v="433"/>
    <s v="EDI"/>
    <n v="4"/>
    <x v="433"/>
    <x v="1"/>
    <x v="2"/>
    <n v="18"/>
    <n v="0.5"/>
    <n v="36"/>
  </r>
  <r>
    <s v="VIO-27668-766"/>
    <x v="379"/>
    <n v="2019"/>
    <n v="12"/>
    <x v="434"/>
    <s v="RMOZ"/>
    <n v="1"/>
    <x v="434"/>
    <x v="0"/>
    <x v="0"/>
    <n v="6"/>
    <n v="1.1000000000000001"/>
    <n v="6.6000000000000005"/>
  </r>
  <r>
    <s v="ZVG-20473-043"/>
    <x v="86"/>
    <n v="2020"/>
    <n v="12"/>
    <x v="435"/>
    <s v="LLI"/>
    <n v="3"/>
    <x v="435"/>
    <x v="3"/>
    <x v="1"/>
    <n v="18"/>
    <n v="0.5"/>
    <n v="27"/>
  </r>
  <r>
    <s v="KGZ-56395-231"/>
    <x v="380"/>
    <n v="2021"/>
    <n v="12"/>
    <x v="436"/>
    <s v="LDOS"/>
    <n v="1"/>
    <x v="436"/>
    <x v="3"/>
    <x v="2"/>
    <n v="12"/>
    <n v="0.5"/>
    <n v="6"/>
  </r>
  <r>
    <s v="CUU-92244-729"/>
    <x v="381"/>
    <n v="2020"/>
    <n v="7"/>
    <x v="437"/>
    <s v="LDOZ"/>
    <n v="3"/>
    <x v="437"/>
    <x v="3"/>
    <x v="2"/>
    <n v="6"/>
    <n v="0.5"/>
    <n v="9"/>
  </r>
  <r>
    <s v="EHE-94714-312"/>
    <x v="382"/>
    <n v="2021"/>
    <n v="6"/>
    <x v="438"/>
    <s v="EMOZ"/>
    <n v="5"/>
    <x v="438"/>
    <x v="1"/>
    <x v="0"/>
    <n v="6"/>
    <n v="0.5"/>
    <n v="15"/>
  </r>
  <r>
    <s v="RTL-16205-161"/>
    <x v="11"/>
    <n v="2022"/>
    <n v="4"/>
    <x v="439"/>
    <s v="RMOS"/>
    <n v="1"/>
    <x v="439"/>
    <x v="0"/>
    <x v="0"/>
    <n v="12"/>
    <n v="1.1000000000000001"/>
    <n v="13.200000000000001"/>
  </r>
  <r>
    <s v="GTS-22482-014"/>
    <x v="167"/>
    <n v="2022"/>
    <n v="3"/>
    <x v="440"/>
    <s v="LLI"/>
    <n v="4"/>
    <x v="440"/>
    <x v="3"/>
    <x v="1"/>
    <n v="18"/>
    <n v="0.5"/>
    <n v="36"/>
  </r>
  <r>
    <s v="DYG-25473-881"/>
    <x v="383"/>
    <n v="2020"/>
    <n v="2"/>
    <x v="441"/>
    <s v="LLI"/>
    <n v="2"/>
    <x v="441"/>
    <x v="3"/>
    <x v="1"/>
    <n v="18"/>
    <n v="0.5"/>
    <n v="18"/>
  </r>
  <r>
    <s v="HTR-21838-286"/>
    <x v="18"/>
    <n v="2022"/>
    <n v="2"/>
    <x v="442"/>
    <s v="EDOZ"/>
    <n v="2"/>
    <x v="442"/>
    <x v="1"/>
    <x v="2"/>
    <n v="6"/>
    <n v="0.5"/>
    <n v="6"/>
  </r>
  <r>
    <s v="KYG-28296-920"/>
    <x v="84"/>
    <n v="2020"/>
    <n v="7"/>
    <x v="443"/>
    <s v="ADI"/>
    <n v="1"/>
    <x v="443"/>
    <x v="2"/>
    <x v="2"/>
    <n v="18"/>
    <n v="1.1000000000000001"/>
    <n v="19.8"/>
  </r>
  <r>
    <s v="NNB-20459-430"/>
    <x v="384"/>
    <n v="2022"/>
    <n v="7"/>
    <x v="444"/>
    <s v="RMI"/>
    <n v="2"/>
    <x v="444"/>
    <x v="0"/>
    <x v="0"/>
    <n v="18"/>
    <n v="1.1000000000000001"/>
    <n v="39.6"/>
  </r>
  <r>
    <s v="FEK-14025-351"/>
    <x v="385"/>
    <n v="2021"/>
    <n v="3"/>
    <x v="445"/>
    <s v="RDOZ"/>
    <n v="6"/>
    <x v="445"/>
    <x v="0"/>
    <x v="2"/>
    <n v="6"/>
    <n v="1.1000000000000001"/>
    <n v="39.6"/>
  </r>
  <r>
    <s v="AWH-16980-469"/>
    <x v="386"/>
    <n v="2020"/>
    <n v="5"/>
    <x v="446"/>
    <s v="RLI"/>
    <n v="6"/>
    <x v="446"/>
    <x v="0"/>
    <x v="1"/>
    <n v="18"/>
    <n v="1.1000000000000001"/>
    <n v="118.80000000000001"/>
  </r>
  <r>
    <s v="ZPW-31329-741"/>
    <x v="387"/>
    <n v="2019"/>
    <n v="6"/>
    <x v="438"/>
    <s v="RMOZ"/>
    <n v="6"/>
    <x v="438"/>
    <x v="0"/>
    <x v="0"/>
    <n v="6"/>
    <n v="1.1000000000000001"/>
    <n v="39.6"/>
  </r>
  <r>
    <s v="ZPW-31329-741"/>
    <x v="387"/>
    <n v="2019"/>
    <n v="6"/>
    <x v="438"/>
    <s v="EMOZ"/>
    <n v="4"/>
    <x v="438"/>
    <x v="1"/>
    <x v="0"/>
    <n v="6"/>
    <n v="0.5"/>
    <n v="12"/>
  </r>
  <r>
    <s v="ZPW-31329-741"/>
    <x v="387"/>
    <n v="2019"/>
    <n v="6"/>
    <x v="438"/>
    <s v="LDI"/>
    <n v="1"/>
    <x v="438"/>
    <x v="3"/>
    <x v="2"/>
    <n v="18"/>
    <n v="0.5"/>
    <n v="9"/>
  </r>
  <r>
    <s v="UBI-83843-396"/>
    <x v="388"/>
    <n v="2019"/>
    <n v="10"/>
    <x v="447"/>
    <s v="LLOZ"/>
    <n v="2"/>
    <x v="447"/>
    <x v="3"/>
    <x v="1"/>
    <n v="6"/>
    <n v="0.5"/>
    <n v="6"/>
  </r>
  <r>
    <s v="VID-40587-569"/>
    <x v="389"/>
    <n v="2021"/>
    <n v="2"/>
    <x v="448"/>
    <s v="LMOZ"/>
    <n v="5"/>
    <x v="448"/>
    <x v="3"/>
    <x v="0"/>
    <n v="6"/>
    <n v="0.5"/>
    <n v="15"/>
  </r>
  <r>
    <s v="KBB-52530-416"/>
    <x v="229"/>
    <n v="2019"/>
    <n v="11"/>
    <x v="449"/>
    <s v="ALI"/>
    <n v="2"/>
    <x v="449"/>
    <x v="2"/>
    <x v="1"/>
    <n v="18"/>
    <n v="1.1000000000000001"/>
    <n v="39.6"/>
  </r>
  <r>
    <s v="ISJ-48676-420"/>
    <x v="390"/>
    <n v="2021"/>
    <n v="10"/>
    <x v="450"/>
    <s v="ALZS"/>
    <n v="6"/>
    <x v="450"/>
    <x v="2"/>
    <x v="1"/>
    <n v="24"/>
    <n v="1.1000000000000001"/>
    <n v="158.4"/>
  </r>
  <r>
    <s v="MIF-17920-768"/>
    <x v="391"/>
    <n v="2021"/>
    <n v="8"/>
    <x v="451"/>
    <s v="LDOS"/>
    <n v="6"/>
    <x v="451"/>
    <x v="3"/>
    <x v="2"/>
    <n v="12"/>
    <n v="0.5"/>
    <n v="36"/>
  </r>
  <r>
    <s v="CPX-19312-088"/>
    <x v="117"/>
    <n v="2020"/>
    <n v="7"/>
    <x v="452"/>
    <s v="ADI"/>
    <n v="6"/>
    <x v="452"/>
    <x v="2"/>
    <x v="2"/>
    <n v="18"/>
    <n v="1.1000000000000001"/>
    <n v="118.80000000000001"/>
  </r>
  <r>
    <s v="RXI-67978-260"/>
    <x v="392"/>
    <n v="2020"/>
    <n v="9"/>
    <x v="453"/>
    <s v="RLOZ"/>
    <n v="6"/>
    <x v="453"/>
    <x v="0"/>
    <x v="1"/>
    <n v="6"/>
    <n v="1.1000000000000001"/>
    <n v="39.6"/>
  </r>
  <r>
    <s v="LKE-14821-285"/>
    <x v="393"/>
    <n v="2020"/>
    <n v="5"/>
    <x v="454"/>
    <s v="AMOZ"/>
    <n v="5"/>
    <x v="454"/>
    <x v="2"/>
    <x v="0"/>
    <n v="6"/>
    <n v="1.1000000000000001"/>
    <n v="33"/>
  </r>
  <r>
    <s v="LRK-97117-150"/>
    <x v="394"/>
    <n v="2019"/>
    <n v="7"/>
    <x v="455"/>
    <s v="LLI"/>
    <n v="6"/>
    <x v="455"/>
    <x v="3"/>
    <x v="1"/>
    <n v="18"/>
    <n v="0.5"/>
    <n v="54"/>
  </r>
  <r>
    <s v="IGK-51227-573"/>
    <x v="137"/>
    <n v="2019"/>
    <n v="10"/>
    <x v="456"/>
    <s v="LLI"/>
    <n v="2"/>
    <x v="456"/>
    <x v="3"/>
    <x v="1"/>
    <n v="18"/>
    <n v="0.5"/>
    <n v="18"/>
  </r>
  <r>
    <s v="ZAY-43009-775"/>
    <x v="395"/>
    <n v="2020"/>
    <n v="9"/>
    <x v="457"/>
    <s v="LMOZ"/>
    <n v="6"/>
    <x v="457"/>
    <x v="3"/>
    <x v="0"/>
    <n v="6"/>
    <n v="0.5"/>
    <n v="18"/>
  </r>
  <r>
    <s v="EMA-63190-618"/>
    <x v="396"/>
    <n v="2022"/>
    <n v="2"/>
    <x v="458"/>
    <s v="RLOS"/>
    <n v="1"/>
    <x v="458"/>
    <x v="0"/>
    <x v="1"/>
    <n v="12"/>
    <n v="1.1000000000000001"/>
    <n v="13.200000000000001"/>
  </r>
  <r>
    <s v="FBI-35855-418"/>
    <x v="189"/>
    <n v="2020"/>
    <n v="9"/>
    <x v="459"/>
    <s v="RDZS"/>
    <n v="6"/>
    <x v="459"/>
    <x v="0"/>
    <x v="2"/>
    <n v="24"/>
    <n v="1.1000000000000001"/>
    <n v="158.4"/>
  </r>
  <r>
    <s v="TXB-80533-417"/>
    <x v="8"/>
    <n v="2020"/>
    <n v="10"/>
    <x v="460"/>
    <s v="LDOZ"/>
    <n v="2"/>
    <x v="460"/>
    <x v="3"/>
    <x v="2"/>
    <n v="6"/>
    <n v="0.5"/>
    <n v="6"/>
  </r>
  <r>
    <s v="MBM-00112-248"/>
    <x v="397"/>
    <n v="2019"/>
    <n v="9"/>
    <x v="461"/>
    <s v="EDZS"/>
    <n v="5"/>
    <x v="461"/>
    <x v="1"/>
    <x v="2"/>
    <n v="24"/>
    <n v="0.5"/>
    <n v="60"/>
  </r>
  <r>
    <s v="EUO-69145-988"/>
    <x v="398"/>
    <n v="2021"/>
    <n v="8"/>
    <x v="462"/>
    <s v="ADOS"/>
    <n v="3"/>
    <x v="462"/>
    <x v="2"/>
    <x v="2"/>
    <n v="12"/>
    <n v="1.1000000000000001"/>
    <n v="39.6"/>
  </r>
  <r>
    <s v="GYA-80327-368"/>
    <x v="399"/>
    <n v="2021"/>
    <n v="6"/>
    <x v="463"/>
    <s v="LDOZ"/>
    <n v="4"/>
    <x v="463"/>
    <x v="3"/>
    <x v="2"/>
    <n v="6"/>
    <n v="0.5"/>
    <n v="12"/>
  </r>
  <r>
    <s v="TNW-41601-420"/>
    <x v="400"/>
    <n v="2020"/>
    <n v="11"/>
    <x v="464"/>
    <s v="RMI"/>
    <n v="5"/>
    <x v="464"/>
    <x v="0"/>
    <x v="0"/>
    <n v="18"/>
    <n v="1.1000000000000001"/>
    <n v="99.000000000000014"/>
  </r>
  <r>
    <s v="ALR-62963-723"/>
    <x v="401"/>
    <n v="2020"/>
    <n v="6"/>
    <x v="465"/>
    <s v="RMOS"/>
    <n v="3"/>
    <x v="465"/>
    <x v="0"/>
    <x v="0"/>
    <n v="12"/>
    <n v="1.1000000000000001"/>
    <n v="39.6"/>
  </r>
  <r>
    <s v="JIG-27636-870"/>
    <x v="402"/>
    <n v="2020"/>
    <n v="7"/>
    <x v="466"/>
    <s v="LDZS"/>
    <n v="4"/>
    <x v="466"/>
    <x v="3"/>
    <x v="2"/>
    <n v="24"/>
    <n v="0.5"/>
    <n v="48"/>
  </r>
  <r>
    <s v="CTE-31437-326"/>
    <x v="6"/>
    <n v="2019"/>
    <n v="1"/>
    <x v="467"/>
    <s v="LLZS"/>
    <n v="4"/>
    <x v="467"/>
    <x v="3"/>
    <x v="1"/>
    <n v="24"/>
    <n v="0.5"/>
    <n v="48"/>
  </r>
  <r>
    <s v="CTE-31437-326"/>
    <x v="6"/>
    <n v="2019"/>
    <n v="1"/>
    <x v="467"/>
    <s v="RDOZ"/>
    <n v="4"/>
    <x v="467"/>
    <x v="0"/>
    <x v="2"/>
    <n v="6"/>
    <n v="1.1000000000000001"/>
    <n v="26.400000000000002"/>
  </r>
  <r>
    <s v="CTE-31437-326"/>
    <x v="6"/>
    <n v="2019"/>
    <n v="1"/>
    <x v="467"/>
    <s v="EMZS"/>
    <n v="4"/>
    <x v="467"/>
    <x v="1"/>
    <x v="0"/>
    <n v="24"/>
    <n v="0.5"/>
    <n v="48"/>
  </r>
  <r>
    <s v="CTE-31437-326"/>
    <x v="6"/>
    <n v="2019"/>
    <n v="1"/>
    <x v="467"/>
    <s v="EMOS"/>
    <n v="3"/>
    <x v="467"/>
    <x v="1"/>
    <x v="0"/>
    <n v="12"/>
    <n v="0.5"/>
    <n v="18"/>
  </r>
  <r>
    <s v="SLD-63003-334"/>
    <x v="403"/>
    <n v="2022"/>
    <n v="2"/>
    <x v="468"/>
    <s v="ELOS"/>
    <n v="6"/>
    <x v="468"/>
    <x v="1"/>
    <x v="1"/>
    <n v="12"/>
    <n v="0.5"/>
    <n v="36"/>
  </r>
  <r>
    <s v="BXN-64230-789"/>
    <x v="404"/>
    <n v="2020"/>
    <n v="12"/>
    <x v="469"/>
    <s v="RMI"/>
    <n v="2"/>
    <x v="469"/>
    <x v="0"/>
    <x v="0"/>
    <n v="18"/>
    <n v="1.1000000000000001"/>
    <n v="39.6"/>
  </r>
  <r>
    <s v="XEE-37895-169"/>
    <x v="21"/>
    <n v="2019"/>
    <n v="2"/>
    <x v="470"/>
    <s v="RMI"/>
    <n v="3"/>
    <x v="470"/>
    <x v="0"/>
    <x v="0"/>
    <n v="18"/>
    <n v="1.1000000000000001"/>
    <n v="59.400000000000006"/>
  </r>
  <r>
    <s v="ZTX-80764-911"/>
    <x v="239"/>
    <n v="2021"/>
    <n v="1"/>
    <x v="471"/>
    <s v="RDI"/>
    <n v="6"/>
    <x v="471"/>
    <x v="0"/>
    <x v="2"/>
    <n v="18"/>
    <n v="1.1000000000000001"/>
    <n v="118.80000000000001"/>
  </r>
  <r>
    <s v="WVT-88135-549"/>
    <x v="405"/>
    <n v="2019"/>
    <n v="11"/>
    <x v="464"/>
    <s v="EMOS"/>
    <n v="3"/>
    <x v="464"/>
    <x v="1"/>
    <x v="0"/>
    <n v="12"/>
    <n v="0.5"/>
    <n v="18"/>
  </r>
  <r>
    <s v="IPA-94170-889"/>
    <x v="292"/>
    <n v="2019"/>
    <n v="12"/>
    <x v="472"/>
    <s v="RDOS"/>
    <n v="3"/>
    <x v="472"/>
    <x v="0"/>
    <x v="2"/>
    <n v="12"/>
    <n v="1.1000000000000001"/>
    <n v="39.6"/>
  </r>
  <r>
    <s v="YQL-63755-365"/>
    <x v="117"/>
    <n v="2020"/>
    <n v="7"/>
    <x v="473"/>
    <s v="RMZS"/>
    <n v="4"/>
    <x v="473"/>
    <x v="0"/>
    <x v="0"/>
    <n v="24"/>
    <n v="1.1000000000000001"/>
    <n v="105.60000000000001"/>
  </r>
  <r>
    <s v="RKW-81145-984"/>
    <x v="406"/>
    <n v="2019"/>
    <n v="3"/>
    <x v="474"/>
    <s v="LLOZ"/>
    <n v="3"/>
    <x v="474"/>
    <x v="3"/>
    <x v="1"/>
    <n v="6"/>
    <n v="0.5"/>
    <n v="9"/>
  </r>
  <r>
    <s v="MBT-23379-866"/>
    <x v="407"/>
    <n v="2022"/>
    <n v="5"/>
    <x v="475"/>
    <s v="RDOZ"/>
    <n v="5"/>
    <x v="475"/>
    <x v="0"/>
    <x v="2"/>
    <n v="6"/>
    <n v="1.1000000000000001"/>
    <n v="33"/>
  </r>
  <r>
    <s v="GEJ-39834-935"/>
    <x v="408"/>
    <n v="2021"/>
    <n v="12"/>
    <x v="476"/>
    <s v="EDZS"/>
    <n v="6"/>
    <x v="476"/>
    <x v="1"/>
    <x v="2"/>
    <n v="24"/>
    <n v="0.5"/>
    <n v="72"/>
  </r>
  <r>
    <s v="KRW-91640-596"/>
    <x v="409"/>
    <n v="2022"/>
    <n v="4"/>
    <x v="477"/>
    <s v="RDOZ"/>
    <n v="3"/>
    <x v="477"/>
    <x v="0"/>
    <x v="2"/>
    <n v="6"/>
    <n v="1.1000000000000001"/>
    <n v="19.8"/>
  </r>
  <r>
    <s v="AOT-70449-651"/>
    <x v="410"/>
    <n v="2022"/>
    <n v="6"/>
    <x v="478"/>
    <s v="RDOS"/>
    <n v="5"/>
    <x v="478"/>
    <x v="0"/>
    <x v="2"/>
    <n v="12"/>
    <n v="1.1000000000000001"/>
    <n v="66"/>
  </r>
  <r>
    <s v="DGC-21813-731"/>
    <x v="127"/>
    <n v="2022"/>
    <n v="4"/>
    <x v="479"/>
    <s v="LLI"/>
    <n v="2"/>
    <x v="479"/>
    <x v="3"/>
    <x v="1"/>
    <n v="18"/>
    <n v="0.5"/>
    <n v="18"/>
  </r>
  <r>
    <s v="JBE-92943-643"/>
    <x v="411"/>
    <n v="2020"/>
    <n v="12"/>
    <x v="480"/>
    <s v="ADZS"/>
    <n v="5"/>
    <x v="480"/>
    <x v="2"/>
    <x v="2"/>
    <n v="24"/>
    <n v="1.1000000000000001"/>
    <n v="132"/>
  </r>
  <r>
    <s v="ZIL-34948-499"/>
    <x v="112"/>
    <n v="2020"/>
    <n v="7"/>
    <x v="464"/>
    <s v="AMZS"/>
    <n v="2"/>
    <x v="464"/>
    <x v="2"/>
    <x v="0"/>
    <n v="24"/>
    <n v="1.1000000000000001"/>
    <n v="52.800000000000004"/>
  </r>
  <r>
    <s v="JSU-23781-256"/>
    <x v="412"/>
    <n v="2021"/>
    <n v="9"/>
    <x v="481"/>
    <s v="RLZS"/>
    <n v="1"/>
    <x v="481"/>
    <x v="0"/>
    <x v="1"/>
    <n v="24"/>
    <n v="1.1000000000000001"/>
    <n v="26.400000000000002"/>
  </r>
  <r>
    <s v="JSU-23781-256"/>
    <x v="412"/>
    <n v="2021"/>
    <n v="9"/>
    <x v="481"/>
    <s v="RLOS"/>
    <n v="4"/>
    <x v="481"/>
    <x v="0"/>
    <x v="1"/>
    <n v="12"/>
    <n v="1.1000000000000001"/>
    <n v="52.800000000000004"/>
  </r>
  <r>
    <s v="VPX-44956-367"/>
    <x v="413"/>
    <n v="2019"/>
    <n v="6"/>
    <x v="482"/>
    <s v="LDOZ"/>
    <n v="5"/>
    <x v="482"/>
    <x v="3"/>
    <x v="2"/>
    <n v="6"/>
    <n v="0.5"/>
    <n v="15"/>
  </r>
  <r>
    <s v="VTB-46451-959"/>
    <x v="414"/>
    <n v="2020"/>
    <n v="10"/>
    <x v="483"/>
    <s v="EDZS"/>
    <n v="1"/>
    <x v="483"/>
    <x v="1"/>
    <x v="2"/>
    <n v="24"/>
    <n v="0.5"/>
    <n v="12"/>
  </r>
  <r>
    <s v="DNZ-11665-950"/>
    <x v="415"/>
    <n v="2021"/>
    <n v="2"/>
    <x v="484"/>
    <s v="RLOZ"/>
    <n v="2"/>
    <x v="484"/>
    <x v="0"/>
    <x v="1"/>
    <n v="6"/>
    <n v="1.1000000000000001"/>
    <n v="13.200000000000001"/>
  </r>
  <r>
    <s v="ITR-54735-364"/>
    <x v="416"/>
    <n v="2020"/>
    <n v="7"/>
    <x v="485"/>
    <s v="ELOZ"/>
    <n v="5"/>
    <x v="485"/>
    <x v="1"/>
    <x v="1"/>
    <n v="6"/>
    <n v="0.5"/>
    <n v="15"/>
  </r>
  <r>
    <s v="YDS-02797-307"/>
    <x v="417"/>
    <n v="2022"/>
    <n v="6"/>
    <x v="486"/>
    <s v="ELOZ"/>
    <n v="4"/>
    <x v="486"/>
    <x v="1"/>
    <x v="1"/>
    <n v="6"/>
    <n v="0.5"/>
    <n v="12"/>
  </r>
  <r>
    <s v="BPG-68988-842"/>
    <x v="418"/>
    <n v="2019"/>
    <n v="2"/>
    <x v="487"/>
    <s v="LDOZ"/>
    <n v="5"/>
    <x v="487"/>
    <x v="3"/>
    <x v="2"/>
    <n v="6"/>
    <n v="0.5"/>
    <n v="15"/>
  </r>
  <r>
    <s v="XZG-51938-658"/>
    <x v="419"/>
    <n v="2020"/>
    <n v="4"/>
    <x v="488"/>
    <s v="EDOZ"/>
    <n v="6"/>
    <x v="488"/>
    <x v="1"/>
    <x v="2"/>
    <n v="6"/>
    <n v="0.5"/>
    <n v="18"/>
  </r>
  <r>
    <s v="KAR-24978-271"/>
    <x v="420"/>
    <n v="2019"/>
    <n v="1"/>
    <x v="489"/>
    <s v="ELOZ"/>
    <n v="6"/>
    <x v="489"/>
    <x v="1"/>
    <x v="1"/>
    <n v="6"/>
    <n v="0.5"/>
    <n v="18"/>
  </r>
  <r>
    <s v="FQK-28730-361"/>
    <x v="421"/>
    <n v="2022"/>
    <n v="4"/>
    <x v="490"/>
    <s v="EMI"/>
    <n v="6"/>
    <x v="490"/>
    <x v="1"/>
    <x v="0"/>
    <n v="18"/>
    <n v="0.5"/>
    <n v="54"/>
  </r>
  <r>
    <s v="BGB-67996-089"/>
    <x v="422"/>
    <n v="2022"/>
    <n v="1"/>
    <x v="491"/>
    <s v="RLZS"/>
    <n v="5"/>
    <x v="491"/>
    <x v="0"/>
    <x v="1"/>
    <n v="24"/>
    <n v="1.1000000000000001"/>
    <n v="132"/>
  </r>
  <r>
    <s v="XMC-20620-809"/>
    <x v="423"/>
    <n v="2021"/>
    <n v="5"/>
    <x v="492"/>
    <s v="EMI"/>
    <n v="2"/>
    <x v="492"/>
    <x v="1"/>
    <x v="0"/>
    <n v="18"/>
    <n v="0.5"/>
    <n v="18"/>
  </r>
  <r>
    <s v="ZSO-58292-191"/>
    <x v="109"/>
    <n v="2022"/>
    <n v="6"/>
    <x v="493"/>
    <s v="LMOZ"/>
    <n v="4"/>
    <x v="493"/>
    <x v="3"/>
    <x v="0"/>
    <n v="6"/>
    <n v="0.5"/>
    <n v="12"/>
  </r>
  <r>
    <s v="LWJ-06793-303"/>
    <x v="204"/>
    <n v="2022"/>
    <n v="1"/>
    <x v="494"/>
    <s v="ELI"/>
    <n v="2"/>
    <x v="494"/>
    <x v="1"/>
    <x v="1"/>
    <n v="18"/>
    <n v="0.5"/>
    <n v="18"/>
  </r>
  <r>
    <s v="FLM-82229-989"/>
    <x v="424"/>
    <n v="2022"/>
    <n v="1"/>
    <x v="495"/>
    <s v="LDOZ"/>
    <n v="2"/>
    <x v="495"/>
    <x v="3"/>
    <x v="2"/>
    <n v="6"/>
    <n v="0.5"/>
    <n v="6"/>
  </r>
  <r>
    <s v="CPV-90280-133"/>
    <x v="13"/>
    <n v="2019"/>
    <n v="3"/>
    <x v="464"/>
    <s v="ALI"/>
    <n v="3"/>
    <x v="464"/>
    <x v="2"/>
    <x v="1"/>
    <n v="18"/>
    <n v="1.1000000000000001"/>
    <n v="59.400000000000006"/>
  </r>
  <r>
    <s v="OGW-60685-912"/>
    <x v="224"/>
    <n v="2020"/>
    <n v="11"/>
    <x v="496"/>
    <s v="EMZS"/>
    <n v="4"/>
    <x v="496"/>
    <x v="1"/>
    <x v="0"/>
    <n v="24"/>
    <n v="0.5"/>
    <n v="48"/>
  </r>
  <r>
    <s v="DEC-11160-362"/>
    <x v="220"/>
    <n v="2021"/>
    <n v="10"/>
    <x v="497"/>
    <s v="ADOZ"/>
    <n v="4"/>
    <x v="497"/>
    <x v="2"/>
    <x v="2"/>
    <n v="6"/>
    <n v="1.1000000000000001"/>
    <n v="26.400000000000002"/>
  </r>
  <r>
    <s v="WCT-07869-499"/>
    <x v="91"/>
    <n v="2021"/>
    <n v="10"/>
    <x v="498"/>
    <s v="LLOZ"/>
    <n v="5"/>
    <x v="498"/>
    <x v="3"/>
    <x v="1"/>
    <n v="6"/>
    <n v="0.5"/>
    <n v="15"/>
  </r>
  <r>
    <s v="FHD-89872-325"/>
    <x v="425"/>
    <n v="2019"/>
    <n v="4"/>
    <x v="499"/>
    <s v="EMI"/>
    <n v="4"/>
    <x v="499"/>
    <x v="1"/>
    <x v="0"/>
    <n v="18"/>
    <n v="0.5"/>
    <n v="36"/>
  </r>
  <r>
    <s v="AZF-45991-584"/>
    <x v="426"/>
    <n v="2019"/>
    <n v="10"/>
    <x v="500"/>
    <s v="RLOS"/>
    <n v="1"/>
    <x v="500"/>
    <x v="0"/>
    <x v="1"/>
    <n v="12"/>
    <n v="1.1000000000000001"/>
    <n v="13.200000000000001"/>
  </r>
  <r>
    <s v="MDG-14481-513"/>
    <x v="427"/>
    <n v="2021"/>
    <n v="5"/>
    <x v="501"/>
    <s v="RDZS"/>
    <n v="4"/>
    <x v="501"/>
    <x v="0"/>
    <x v="2"/>
    <n v="24"/>
    <n v="1.1000000000000001"/>
    <n v="105.60000000000001"/>
  </r>
  <r>
    <s v="OFN-49424-848"/>
    <x v="428"/>
    <n v="2021"/>
    <n v="7"/>
    <x v="502"/>
    <s v="AMOZ"/>
    <n v="2"/>
    <x v="502"/>
    <x v="2"/>
    <x v="0"/>
    <n v="6"/>
    <n v="1.1000000000000001"/>
    <n v="13.200000000000001"/>
  </r>
  <r>
    <s v="NFA-03411-746"/>
    <x v="383"/>
    <n v="2020"/>
    <n v="2"/>
    <x v="503"/>
    <s v="RLZS"/>
    <n v="2"/>
    <x v="503"/>
    <x v="0"/>
    <x v="1"/>
    <n v="24"/>
    <n v="1.1000000000000001"/>
    <n v="52.800000000000004"/>
  </r>
  <r>
    <s v="CYM-74988-450"/>
    <x v="156"/>
    <n v="2020"/>
    <n v="10"/>
    <x v="504"/>
    <s v="LLOZ"/>
    <n v="4"/>
    <x v="504"/>
    <x v="3"/>
    <x v="1"/>
    <n v="6"/>
    <n v="0.5"/>
    <n v="12"/>
  </r>
  <r>
    <s v="WTV-24996-658"/>
    <x v="429"/>
    <n v="2020"/>
    <n v="10"/>
    <x v="505"/>
    <s v="ADZS"/>
    <n v="3"/>
    <x v="505"/>
    <x v="2"/>
    <x v="2"/>
    <n v="24"/>
    <n v="1.1000000000000001"/>
    <n v="79.2"/>
  </r>
  <r>
    <s v="DSL-69915-544"/>
    <x v="103"/>
    <n v="2021"/>
    <n v="3"/>
    <x v="506"/>
    <s v="AMOS"/>
    <n v="3"/>
    <x v="506"/>
    <x v="2"/>
    <x v="0"/>
    <n v="12"/>
    <n v="1.1000000000000001"/>
    <n v="39.6"/>
  </r>
  <r>
    <s v="NBT-35757-542"/>
    <x v="361"/>
    <n v="2021"/>
    <n v="7"/>
    <x v="507"/>
    <s v="ELOS"/>
    <n v="3"/>
    <x v="507"/>
    <x v="1"/>
    <x v="1"/>
    <n v="12"/>
    <n v="0.5"/>
    <n v="18"/>
  </r>
  <r>
    <s v="OYU-25085-528"/>
    <x v="120"/>
    <n v="2021"/>
    <n v="2"/>
    <x v="506"/>
    <s v="ADOZ"/>
    <n v="4"/>
    <x v="506"/>
    <x v="2"/>
    <x v="2"/>
    <n v="6"/>
    <n v="1.1000000000000001"/>
    <n v="26.400000000000002"/>
  </r>
  <r>
    <s v="XCG-07109-195"/>
    <x v="430"/>
    <n v="2020"/>
    <n v="12"/>
    <x v="508"/>
    <s v="AMI"/>
    <n v="6"/>
    <x v="508"/>
    <x v="2"/>
    <x v="0"/>
    <n v="18"/>
    <n v="1.1000000000000001"/>
    <n v="118.80000000000001"/>
  </r>
  <r>
    <s v="YZA-25234-630"/>
    <x v="125"/>
    <n v="2022"/>
    <n v="5"/>
    <x v="509"/>
    <s v="RLOZ"/>
    <n v="2"/>
    <x v="509"/>
    <x v="0"/>
    <x v="1"/>
    <n v="6"/>
    <n v="1.1000000000000001"/>
    <n v="13.200000000000001"/>
  </r>
  <r>
    <s v="OKU-29966-417"/>
    <x v="431"/>
    <n v="2019"/>
    <n v="10"/>
    <x v="510"/>
    <s v="LMZS"/>
    <n v="4"/>
    <x v="510"/>
    <x v="3"/>
    <x v="0"/>
    <n v="24"/>
    <n v="0.5"/>
    <n v="48"/>
  </r>
  <r>
    <s v="MEX-29350-659"/>
    <x v="40"/>
    <n v="2020"/>
    <n v="9"/>
    <x v="511"/>
    <s v="ADOZ"/>
    <n v="5"/>
    <x v="511"/>
    <x v="2"/>
    <x v="2"/>
    <n v="6"/>
    <n v="1.1000000000000001"/>
    <n v="33"/>
  </r>
  <r>
    <s v="NOY-99738-977"/>
    <x v="432"/>
    <n v="2019"/>
    <n v="9"/>
    <x v="512"/>
    <s v="LMI"/>
    <n v="2"/>
    <x v="512"/>
    <x v="3"/>
    <x v="0"/>
    <n v="18"/>
    <n v="0.5"/>
    <n v="18"/>
  </r>
  <r>
    <s v="TCR-01064-030"/>
    <x v="254"/>
    <n v="2021"/>
    <n v="3"/>
    <x v="513"/>
    <s v="ELOZ"/>
    <n v="6"/>
    <x v="513"/>
    <x v="1"/>
    <x v="1"/>
    <n v="6"/>
    <n v="0.5"/>
    <n v="18"/>
  </r>
  <r>
    <s v="YUL-42750-776"/>
    <x v="219"/>
    <n v="2021"/>
    <n v="11"/>
    <x v="514"/>
    <s v="AMOS"/>
    <n v="2"/>
    <x v="514"/>
    <x v="2"/>
    <x v="0"/>
    <n v="12"/>
    <n v="1.1000000000000001"/>
    <n v="26.400000000000002"/>
  </r>
  <r>
    <s v="XQJ-86887-506"/>
    <x v="433"/>
    <n v="2021"/>
    <n v="11"/>
    <x v="464"/>
    <s v="ELI"/>
    <n v="4"/>
    <x v="464"/>
    <x v="1"/>
    <x v="1"/>
    <n v="18"/>
    <n v="0.5"/>
    <n v="36"/>
  </r>
  <r>
    <s v="CUN-90044-279"/>
    <x v="434"/>
    <n v="2021"/>
    <n v="1"/>
    <x v="515"/>
    <s v="ELOS"/>
    <n v="4"/>
    <x v="515"/>
    <x v="1"/>
    <x v="1"/>
    <n v="12"/>
    <n v="0.5"/>
    <n v="24"/>
  </r>
  <r>
    <s v="ICC-73030-502"/>
    <x v="435"/>
    <n v="2022"/>
    <n v="4"/>
    <x v="516"/>
    <s v="EDI"/>
    <n v="3"/>
    <x v="516"/>
    <x v="1"/>
    <x v="2"/>
    <n v="18"/>
    <n v="0.5"/>
    <n v="27"/>
  </r>
  <r>
    <s v="ADP-04506-084"/>
    <x v="436"/>
    <n v="2021"/>
    <n v="7"/>
    <x v="517"/>
    <s v="RLOZ"/>
    <n v="6"/>
    <x v="517"/>
    <x v="0"/>
    <x v="1"/>
    <n v="6"/>
    <n v="1.1000000000000001"/>
    <n v="39.6"/>
  </r>
  <r>
    <s v="PNU-22150-408"/>
    <x v="437"/>
    <n v="2019"/>
    <n v="8"/>
    <x v="518"/>
    <s v="RLOZ"/>
    <n v="6"/>
    <x v="518"/>
    <x v="0"/>
    <x v="1"/>
    <n v="6"/>
    <n v="1.1000000000000001"/>
    <n v="39.6"/>
  </r>
  <r>
    <s v="VSQ-07182-513"/>
    <x v="438"/>
    <n v="2019"/>
    <n v="7"/>
    <x v="519"/>
    <s v="EMOS"/>
    <n v="6"/>
    <x v="519"/>
    <x v="1"/>
    <x v="0"/>
    <n v="12"/>
    <n v="0.5"/>
    <n v="36"/>
  </r>
  <r>
    <s v="SPF-31673-217"/>
    <x v="439"/>
    <n v="2020"/>
    <n v="6"/>
    <x v="520"/>
    <s v="RLZS"/>
    <n v="6"/>
    <x v="520"/>
    <x v="0"/>
    <x v="1"/>
    <n v="24"/>
    <n v="1.1000000000000001"/>
    <n v="158.4"/>
  </r>
  <r>
    <s v="NEX-63825-598"/>
    <x v="175"/>
    <n v="2020"/>
    <n v="2"/>
    <x v="521"/>
    <s v="LDOS"/>
    <n v="2"/>
    <x v="521"/>
    <x v="3"/>
    <x v="2"/>
    <n v="12"/>
    <n v="0.5"/>
    <n v="12"/>
  </r>
  <r>
    <s v="XPG-66112-335"/>
    <x v="440"/>
    <n v="2020"/>
    <n v="7"/>
    <x v="522"/>
    <s v="RMOS"/>
    <n v="4"/>
    <x v="522"/>
    <x v="0"/>
    <x v="0"/>
    <n v="12"/>
    <n v="1.1000000000000001"/>
    <n v="52.800000000000004"/>
  </r>
  <r>
    <s v="NSQ-72210-345"/>
    <x v="441"/>
    <n v="2021"/>
    <n v="9"/>
    <x v="523"/>
    <s v="ELZS"/>
    <n v="6"/>
    <x v="523"/>
    <x v="1"/>
    <x v="1"/>
    <n v="24"/>
    <n v="0.5"/>
    <n v="72"/>
  </r>
  <r>
    <s v="XRR-28376-277"/>
    <x v="442"/>
    <n v="2021"/>
    <n v="5"/>
    <x v="524"/>
    <s v="EMZS"/>
    <n v="6"/>
    <x v="524"/>
    <x v="1"/>
    <x v="0"/>
    <n v="24"/>
    <n v="0.5"/>
    <n v="72"/>
  </r>
  <r>
    <s v="WHQ-25197-475"/>
    <x v="443"/>
    <n v="2021"/>
    <n v="11"/>
    <x v="525"/>
    <s v="RDOZ"/>
    <n v="4"/>
    <x v="525"/>
    <x v="0"/>
    <x v="2"/>
    <n v="6"/>
    <n v="1.1000000000000001"/>
    <n v="26.400000000000002"/>
  </r>
  <r>
    <s v="HMB-30634-745"/>
    <x v="216"/>
    <n v="2020"/>
    <n v="2"/>
    <x v="520"/>
    <s v="AMZS"/>
    <n v="6"/>
    <x v="520"/>
    <x v="2"/>
    <x v="0"/>
    <n v="24"/>
    <n v="1.1000000000000001"/>
    <n v="158.4"/>
  </r>
  <r>
    <s v="XTL-68000-371"/>
    <x v="444"/>
    <n v="2020"/>
    <n v="4"/>
    <x v="526"/>
    <s v="EDZS"/>
    <n v="4"/>
    <x v="526"/>
    <x v="1"/>
    <x v="2"/>
    <n v="24"/>
    <n v="0.5"/>
    <n v="48"/>
  </r>
  <r>
    <s v="YES-51109-625"/>
    <x v="37"/>
    <n v="2022"/>
    <n v="1"/>
    <x v="527"/>
    <s v="ALZS"/>
    <n v="4"/>
    <x v="527"/>
    <x v="2"/>
    <x v="1"/>
    <n v="24"/>
    <n v="1.1000000000000001"/>
    <n v="105.60000000000001"/>
  </r>
  <r>
    <s v="EAY-89850-211"/>
    <x v="445"/>
    <n v="2019"/>
    <n v="2"/>
    <x v="528"/>
    <s v="ELI"/>
    <n v="2"/>
    <x v="528"/>
    <x v="1"/>
    <x v="1"/>
    <n v="18"/>
    <n v="0.5"/>
    <n v="18"/>
  </r>
  <r>
    <s v="IOQ-84840-827"/>
    <x v="446"/>
    <n v="2019"/>
    <n v="11"/>
    <x v="529"/>
    <s v="AMOS"/>
    <n v="6"/>
    <x v="529"/>
    <x v="2"/>
    <x v="0"/>
    <n v="12"/>
    <n v="1.1000000000000001"/>
    <n v="79.2"/>
  </r>
  <r>
    <s v="FBD-56220-430"/>
    <x v="245"/>
    <n v="2022"/>
    <n v="5"/>
    <x v="530"/>
    <s v="LLZS"/>
    <n v="6"/>
    <x v="530"/>
    <x v="3"/>
    <x v="1"/>
    <n v="24"/>
    <n v="0.5"/>
    <n v="72"/>
  </r>
  <r>
    <s v="COV-52659-202"/>
    <x v="447"/>
    <n v="2021"/>
    <n v="2"/>
    <x v="531"/>
    <s v="RMOZ"/>
    <n v="2"/>
    <x v="531"/>
    <x v="0"/>
    <x v="0"/>
    <n v="6"/>
    <n v="1.1000000000000001"/>
    <n v="13.200000000000001"/>
  </r>
  <r>
    <s v="YUO-76652-814"/>
    <x v="448"/>
    <n v="2021"/>
    <n v="4"/>
    <x v="532"/>
    <s v="ADOZ"/>
    <n v="6"/>
    <x v="532"/>
    <x v="2"/>
    <x v="2"/>
    <n v="6"/>
    <n v="1.1000000000000001"/>
    <n v="39.6"/>
  </r>
  <r>
    <s v="PBT-36926-102"/>
    <x v="344"/>
    <n v="2021"/>
    <n v="8"/>
    <x v="520"/>
    <s v="LDOS"/>
    <n v="4"/>
    <x v="520"/>
    <x v="3"/>
    <x v="2"/>
    <n v="12"/>
    <n v="0.5"/>
    <n v="24"/>
  </r>
  <r>
    <s v="BLV-60087-454"/>
    <x v="152"/>
    <n v="2022"/>
    <n v="6"/>
    <x v="533"/>
    <s v="RLZS"/>
    <n v="3"/>
    <x v="533"/>
    <x v="0"/>
    <x v="1"/>
    <n v="24"/>
    <n v="1.1000000000000001"/>
    <n v="79.2"/>
  </r>
  <r>
    <s v="BLV-60087-454"/>
    <x v="152"/>
    <n v="2022"/>
    <n v="6"/>
    <x v="533"/>
    <s v="ELOZ"/>
    <n v="5"/>
    <x v="533"/>
    <x v="1"/>
    <x v="1"/>
    <n v="6"/>
    <n v="0.5"/>
    <n v="15"/>
  </r>
  <r>
    <s v="QYC-63914-195"/>
    <x v="449"/>
    <n v="2020"/>
    <n v="5"/>
    <x v="534"/>
    <s v="RMOZ"/>
    <n v="3"/>
    <x v="534"/>
    <x v="0"/>
    <x v="0"/>
    <n v="6"/>
    <n v="1.1000000000000001"/>
    <n v="19.8"/>
  </r>
  <r>
    <s v="OIB-77163-890"/>
    <x v="450"/>
    <n v="2020"/>
    <n v="12"/>
    <x v="535"/>
    <s v="LDZS"/>
    <n v="5"/>
    <x v="535"/>
    <x v="3"/>
    <x v="2"/>
    <n v="24"/>
    <n v="0.5"/>
    <n v="60"/>
  </r>
  <r>
    <s v="SGS-87525-238"/>
    <x v="451"/>
    <n v="2021"/>
    <n v="7"/>
    <x v="536"/>
    <s v="ALZS"/>
    <n v="5"/>
    <x v="536"/>
    <x v="2"/>
    <x v="1"/>
    <n v="24"/>
    <n v="1.1000000000000001"/>
    <n v="132"/>
  </r>
  <r>
    <s v="GQR-12490-152"/>
    <x v="83"/>
    <n v="2019"/>
    <n v="3"/>
    <x v="537"/>
    <s v="LLZS"/>
    <n v="1"/>
    <x v="537"/>
    <x v="3"/>
    <x v="1"/>
    <n v="24"/>
    <n v="0.5"/>
    <n v="12"/>
  </r>
  <r>
    <s v="UOJ-28238-299"/>
    <x v="452"/>
    <n v="2021"/>
    <n v="3"/>
    <x v="538"/>
    <s v="EDOZ"/>
    <n v="6"/>
    <x v="538"/>
    <x v="1"/>
    <x v="2"/>
    <n v="6"/>
    <n v="0.5"/>
    <n v="18"/>
  </r>
  <r>
    <s v="ETD-58130-674"/>
    <x v="453"/>
    <n v="2021"/>
    <n v="11"/>
    <x v="539"/>
    <s v="EDZS"/>
    <n v="2"/>
    <x v="539"/>
    <x v="1"/>
    <x v="2"/>
    <n v="24"/>
    <n v="0.5"/>
    <n v="24"/>
  </r>
  <r>
    <s v="UPF-60123-025"/>
    <x v="454"/>
    <n v="2020"/>
    <n v="2"/>
    <x v="540"/>
    <s v="LMOZ"/>
    <n v="3"/>
    <x v="540"/>
    <x v="3"/>
    <x v="0"/>
    <n v="6"/>
    <n v="0.5"/>
    <n v="9"/>
  </r>
  <r>
    <s v="NQS-01613-687"/>
    <x v="455"/>
    <n v="2021"/>
    <n v="3"/>
    <x v="541"/>
    <s v="RMI"/>
    <n v="1"/>
    <x v="541"/>
    <x v="0"/>
    <x v="0"/>
    <n v="18"/>
    <n v="1.1000000000000001"/>
    <n v="19.8"/>
  </r>
  <r>
    <s v="MGH-36050-573"/>
    <x v="456"/>
    <n v="2020"/>
    <n v="8"/>
    <x v="542"/>
    <s v="ELZS"/>
    <n v="2"/>
    <x v="542"/>
    <x v="1"/>
    <x v="1"/>
    <n v="24"/>
    <n v="0.5"/>
    <n v="24"/>
  </r>
  <r>
    <s v="UVF-59322-459"/>
    <x v="373"/>
    <n v="2019"/>
    <n v="7"/>
    <x v="543"/>
    <s v="AMOZ"/>
    <n v="6"/>
    <x v="543"/>
    <x v="2"/>
    <x v="0"/>
    <n v="6"/>
    <n v="1.1000000000000001"/>
    <n v="39.6"/>
  </r>
  <r>
    <s v="VET-41158-896"/>
    <x v="457"/>
    <n v="2020"/>
    <n v="4"/>
    <x v="544"/>
    <s v="RMOS"/>
    <n v="2"/>
    <x v="544"/>
    <x v="0"/>
    <x v="0"/>
    <n v="12"/>
    <n v="1.1000000000000001"/>
    <n v="26.400000000000002"/>
  </r>
  <r>
    <s v="XYL-52196-459"/>
    <x v="458"/>
    <n v="2019"/>
    <n v="5"/>
    <x v="545"/>
    <s v="RMOS"/>
    <n v="3"/>
    <x v="545"/>
    <x v="0"/>
    <x v="0"/>
    <n v="12"/>
    <n v="1.1000000000000001"/>
    <n v="39.6"/>
  </r>
  <r>
    <s v="BPZ-51283-916"/>
    <x v="264"/>
    <n v="2021"/>
    <n v="8"/>
    <x v="546"/>
    <s v="LLZS"/>
    <n v="2"/>
    <x v="546"/>
    <x v="3"/>
    <x v="1"/>
    <n v="24"/>
    <n v="0.5"/>
    <n v="24"/>
  </r>
  <r>
    <s v="VQW-91903-926"/>
    <x v="459"/>
    <n v="2020"/>
    <n v="3"/>
    <x v="539"/>
    <s v="EMZS"/>
    <n v="1"/>
    <x v="539"/>
    <x v="1"/>
    <x v="0"/>
    <n v="24"/>
    <n v="0.5"/>
    <n v="12"/>
  </r>
  <r>
    <s v="OLF-77983-457"/>
    <x v="460"/>
    <n v="2019"/>
    <n v="2"/>
    <x v="547"/>
    <s v="LMZS"/>
    <n v="2"/>
    <x v="547"/>
    <x v="3"/>
    <x v="0"/>
    <n v="24"/>
    <n v="0.5"/>
    <n v="24"/>
  </r>
  <r>
    <s v="MVI-04946-827"/>
    <x v="461"/>
    <n v="2021"/>
    <n v="11"/>
    <x v="548"/>
    <s v="EDI"/>
    <n v="1"/>
    <x v="548"/>
    <x v="1"/>
    <x v="2"/>
    <n v="18"/>
    <n v="0.5"/>
    <n v="9"/>
  </r>
  <r>
    <s v="UOG-94188-104"/>
    <x v="219"/>
    <n v="2021"/>
    <n v="11"/>
    <x v="549"/>
    <s v="LDOS"/>
    <n v="5"/>
    <x v="549"/>
    <x v="3"/>
    <x v="2"/>
    <n v="12"/>
    <n v="0.5"/>
    <n v="30"/>
  </r>
  <r>
    <s v="DSN-15872-519"/>
    <x v="462"/>
    <n v="2021"/>
    <n v="12"/>
    <x v="550"/>
    <s v="AMOZ"/>
    <n v="4"/>
    <x v="550"/>
    <x v="2"/>
    <x v="0"/>
    <n v="6"/>
    <n v="1.1000000000000001"/>
    <n v="26.400000000000002"/>
  </r>
  <r>
    <s v="OUQ-73954-002"/>
    <x v="463"/>
    <n v="2019"/>
    <n v="1"/>
    <x v="551"/>
    <s v="ALI"/>
    <n v="4"/>
    <x v="551"/>
    <x v="2"/>
    <x v="1"/>
    <n v="18"/>
    <n v="1.1000000000000001"/>
    <n v="79.2"/>
  </r>
  <r>
    <s v="LGL-16843-667"/>
    <x v="464"/>
    <n v="2021"/>
    <n v="5"/>
    <x v="552"/>
    <s v="LMZS"/>
    <n v="4"/>
    <x v="552"/>
    <x v="3"/>
    <x v="0"/>
    <n v="24"/>
    <n v="0.5"/>
    <n v="48"/>
  </r>
  <r>
    <s v="TCC-89722-031"/>
    <x v="465"/>
    <n v="2021"/>
    <n v="10"/>
    <x v="553"/>
    <s v="EDI"/>
    <n v="1"/>
    <x v="553"/>
    <x v="1"/>
    <x v="2"/>
    <n v="18"/>
    <n v="0.5"/>
    <n v="9"/>
  </r>
  <r>
    <s v="TRA-79507-007"/>
    <x v="466"/>
    <n v="2019"/>
    <n v="12"/>
    <x v="554"/>
    <s v="EMZS"/>
    <n v="4"/>
    <x v="554"/>
    <x v="1"/>
    <x v="0"/>
    <n v="24"/>
    <n v="0.5"/>
    <n v="48"/>
  </r>
  <r>
    <s v="MZJ-77284-941"/>
    <x v="467"/>
    <n v="2019"/>
    <n v="5"/>
    <x v="555"/>
    <s v="RLOS"/>
    <n v="5"/>
    <x v="555"/>
    <x v="0"/>
    <x v="1"/>
    <n v="12"/>
    <n v="1.1000000000000001"/>
    <n v="66"/>
  </r>
  <r>
    <s v="AXN-57779-891"/>
    <x v="468"/>
    <n v="2019"/>
    <n v="7"/>
    <x v="556"/>
    <s v="AMZS"/>
    <n v="3"/>
    <x v="556"/>
    <x v="2"/>
    <x v="0"/>
    <n v="24"/>
    <n v="1.1000000000000001"/>
    <n v="79.2"/>
  </r>
  <r>
    <s v="PJB-15659-994"/>
    <x v="469"/>
    <n v="2020"/>
    <n v="11"/>
    <x v="557"/>
    <s v="EMZS"/>
    <n v="4"/>
    <x v="557"/>
    <x v="1"/>
    <x v="0"/>
    <n v="24"/>
    <n v="0.5"/>
    <n v="48"/>
  </r>
  <r>
    <s v="LTS-03470-353"/>
    <x v="470"/>
    <n v="2020"/>
    <n v="7"/>
    <x v="558"/>
    <s v="ELOZ"/>
    <n v="5"/>
    <x v="558"/>
    <x v="1"/>
    <x v="1"/>
    <n v="6"/>
    <n v="0.5"/>
    <n v="15"/>
  </r>
  <r>
    <s v="UMM-28497-689"/>
    <x v="471"/>
    <n v="2020"/>
    <n v="11"/>
    <x v="539"/>
    <s v="LDOS"/>
    <n v="3"/>
    <x v="539"/>
    <x v="3"/>
    <x v="2"/>
    <n v="12"/>
    <n v="0.5"/>
    <n v="18"/>
  </r>
  <r>
    <s v="MJZ-93232-402"/>
    <x v="472"/>
    <n v="2022"/>
    <n v="3"/>
    <x v="559"/>
    <s v="ADOZ"/>
    <n v="1"/>
    <x v="559"/>
    <x v="2"/>
    <x v="2"/>
    <n v="6"/>
    <n v="1.1000000000000001"/>
    <n v="6.6000000000000005"/>
  </r>
  <r>
    <s v="UHW-74617-126"/>
    <x v="173"/>
    <n v="2022"/>
    <n v="2"/>
    <x v="560"/>
    <s v="RDZS"/>
    <n v="2"/>
    <x v="560"/>
    <x v="0"/>
    <x v="2"/>
    <n v="24"/>
    <n v="1.1000000000000001"/>
    <n v="52.800000000000004"/>
  </r>
  <r>
    <s v="RIK-61730-794"/>
    <x v="473"/>
    <n v="2020"/>
    <n v="11"/>
    <x v="561"/>
    <s v="ELOS"/>
    <n v="6"/>
    <x v="561"/>
    <x v="1"/>
    <x v="1"/>
    <n v="12"/>
    <n v="0.5"/>
    <n v="36"/>
  </r>
  <r>
    <s v="IDJ-55379-750"/>
    <x v="474"/>
    <n v="2019"/>
    <n v="10"/>
    <x v="562"/>
    <s v="RLI"/>
    <n v="4"/>
    <x v="562"/>
    <x v="0"/>
    <x v="1"/>
    <n v="18"/>
    <n v="1.1000000000000001"/>
    <n v="79.2"/>
  </r>
  <r>
    <s v="OHX-11953-965"/>
    <x v="475"/>
    <n v="2019"/>
    <n v="10"/>
    <x v="563"/>
    <s v="LMI"/>
    <n v="2"/>
    <x v="563"/>
    <x v="3"/>
    <x v="0"/>
    <n v="18"/>
    <n v="0.5"/>
    <n v="18"/>
  </r>
  <r>
    <s v="TVV-42245-088"/>
    <x v="476"/>
    <n v="2020"/>
    <n v="3"/>
    <x v="564"/>
    <s v="ELOS"/>
    <n v="4"/>
    <x v="564"/>
    <x v="1"/>
    <x v="1"/>
    <n v="12"/>
    <n v="0.5"/>
    <n v="24"/>
  </r>
  <r>
    <s v="DYP-74337-787"/>
    <x v="431"/>
    <n v="2019"/>
    <n v="10"/>
    <x v="565"/>
    <s v="LLI"/>
    <n v="1"/>
    <x v="565"/>
    <x v="3"/>
    <x v="1"/>
    <n v="18"/>
    <n v="0.5"/>
    <n v="9"/>
  </r>
  <r>
    <s v="OKA-93124-100"/>
    <x v="477"/>
    <n v="2020"/>
    <n v="4"/>
    <x v="539"/>
    <s v="EMZS"/>
    <n v="5"/>
    <x v="539"/>
    <x v="1"/>
    <x v="0"/>
    <n v="24"/>
    <n v="0.5"/>
    <n v="60"/>
  </r>
  <r>
    <s v="IXW-20780-268"/>
    <x v="478"/>
    <n v="2020"/>
    <n v="6"/>
    <x v="566"/>
    <s v="AMZS"/>
    <n v="2"/>
    <x v="566"/>
    <x v="2"/>
    <x v="0"/>
    <n v="24"/>
    <n v="1.1000000000000001"/>
    <n v="52.800000000000004"/>
  </r>
  <r>
    <s v="NGG-24006-937"/>
    <x v="45"/>
    <n v="2021"/>
    <n v="3"/>
    <x v="567"/>
    <s v="LDOZ"/>
    <n v="4"/>
    <x v="567"/>
    <x v="3"/>
    <x v="2"/>
    <n v="6"/>
    <n v="0.5"/>
    <n v="12"/>
  </r>
  <r>
    <s v="JZC-31180-557"/>
    <x v="444"/>
    <n v="2020"/>
    <n v="4"/>
    <x v="568"/>
    <s v="RLZS"/>
    <n v="1"/>
    <x v="568"/>
    <x v="0"/>
    <x v="1"/>
    <n v="24"/>
    <n v="1.1000000000000001"/>
    <n v="26.400000000000002"/>
  </r>
  <r>
    <s v="ZMU-63715-204"/>
    <x v="479"/>
    <n v="2021"/>
    <n v="9"/>
    <x v="569"/>
    <s v="RLI"/>
    <n v="6"/>
    <x v="569"/>
    <x v="0"/>
    <x v="1"/>
    <n v="18"/>
    <n v="1.1000000000000001"/>
    <n v="118.80000000000001"/>
  </r>
  <r>
    <s v="GND-08192-056"/>
    <x v="480"/>
    <n v="2022"/>
    <n v="5"/>
    <x v="570"/>
    <s v="EMOZ"/>
    <n v="2"/>
    <x v="570"/>
    <x v="1"/>
    <x v="0"/>
    <n v="6"/>
    <n v="0.5"/>
    <n v="6"/>
  </r>
  <r>
    <s v="RYY-38961-093"/>
    <x v="481"/>
    <n v="2021"/>
    <n v="1"/>
    <x v="571"/>
    <s v="ELZS"/>
    <n v="6"/>
    <x v="571"/>
    <x v="1"/>
    <x v="1"/>
    <n v="24"/>
    <n v="0.5"/>
    <n v="72"/>
  </r>
  <r>
    <s v="CVA-64996-969"/>
    <x v="478"/>
    <n v="2020"/>
    <n v="6"/>
    <x v="572"/>
    <s v="RDZS"/>
    <n v="6"/>
    <x v="572"/>
    <x v="0"/>
    <x v="2"/>
    <n v="24"/>
    <n v="1.1000000000000001"/>
    <n v="158.4"/>
  </r>
  <r>
    <s v="XTH-67276-442"/>
    <x v="482"/>
    <n v="2019"/>
    <n v="3"/>
    <x v="573"/>
    <s v="ADZS"/>
    <n v="4"/>
    <x v="573"/>
    <x v="2"/>
    <x v="2"/>
    <n v="24"/>
    <n v="1.1000000000000001"/>
    <n v="105.60000000000001"/>
  </r>
  <r>
    <s v="PVU-02950-470"/>
    <x v="353"/>
    <n v="2021"/>
    <n v="1"/>
    <x v="574"/>
    <s v="ADI"/>
    <n v="1"/>
    <x v="574"/>
    <x v="2"/>
    <x v="2"/>
    <n v="18"/>
    <n v="1.1000000000000001"/>
    <n v="19.8"/>
  </r>
  <r>
    <s v="XSN-26809-910"/>
    <x v="199"/>
    <n v="2020"/>
    <n v="6"/>
    <x v="575"/>
    <s v="LLOS"/>
    <n v="2"/>
    <x v="575"/>
    <x v="3"/>
    <x v="1"/>
    <n v="12"/>
    <n v="0.5"/>
    <n v="12"/>
  </r>
  <r>
    <s v="UDN-88321-005"/>
    <x v="372"/>
    <n v="2020"/>
    <n v="7"/>
    <x v="576"/>
    <s v="RDOZ"/>
    <n v="5"/>
    <x v="576"/>
    <x v="0"/>
    <x v="2"/>
    <n v="6"/>
    <n v="1.1000000000000001"/>
    <n v="33"/>
  </r>
  <r>
    <s v="EXP-21628-670"/>
    <x v="267"/>
    <n v="2019"/>
    <n v="3"/>
    <x v="577"/>
    <s v="LLI"/>
    <n v="3"/>
    <x v="577"/>
    <x v="3"/>
    <x v="1"/>
    <n v="18"/>
    <n v="0.5"/>
    <n v="27"/>
  </r>
  <r>
    <s v="VGM-24161-361"/>
    <x v="480"/>
    <n v="2022"/>
    <n v="5"/>
    <x v="578"/>
    <s v="RDOS"/>
    <n v="2"/>
    <x v="578"/>
    <x v="0"/>
    <x v="2"/>
    <n v="12"/>
    <n v="1.1000000000000001"/>
    <n v="26.400000000000002"/>
  </r>
  <r>
    <s v="PKN-19556-918"/>
    <x v="483"/>
    <n v="2022"/>
    <n v="4"/>
    <x v="579"/>
    <s v="RLI"/>
    <n v="6"/>
    <x v="579"/>
    <x v="0"/>
    <x v="1"/>
    <n v="18"/>
    <n v="1.1000000000000001"/>
    <n v="118.80000000000001"/>
  </r>
  <r>
    <s v="PKN-19556-918"/>
    <x v="483"/>
    <n v="2022"/>
    <n v="4"/>
    <x v="579"/>
    <s v="LLI"/>
    <n v="4"/>
    <x v="579"/>
    <x v="3"/>
    <x v="1"/>
    <n v="18"/>
    <n v="0.5"/>
    <n v="36"/>
  </r>
  <r>
    <s v="PKN-19556-918"/>
    <x v="483"/>
    <n v="2022"/>
    <n v="4"/>
    <x v="579"/>
    <s v="AMZS"/>
    <n v="1"/>
    <x v="579"/>
    <x v="2"/>
    <x v="0"/>
    <n v="24"/>
    <n v="1.1000000000000001"/>
    <n v="26.400000000000002"/>
  </r>
  <r>
    <s v="PKN-19556-918"/>
    <x v="483"/>
    <n v="2022"/>
    <n v="4"/>
    <x v="579"/>
    <s v="ADZS"/>
    <n v="5"/>
    <x v="579"/>
    <x v="2"/>
    <x v="2"/>
    <n v="24"/>
    <n v="1.1000000000000001"/>
    <n v="132"/>
  </r>
  <r>
    <s v="DXQ-44537-297"/>
    <x v="484"/>
    <n v="2020"/>
    <n v="8"/>
    <x v="580"/>
    <s v="RMZS"/>
    <n v="4"/>
    <x v="580"/>
    <x v="0"/>
    <x v="0"/>
    <n v="24"/>
    <n v="1.1000000000000001"/>
    <n v="105.60000000000001"/>
  </r>
  <r>
    <s v="BPC-54727-307"/>
    <x v="485"/>
    <n v="2019"/>
    <n v="12"/>
    <x v="581"/>
    <s v="LDI"/>
    <n v="4"/>
    <x v="581"/>
    <x v="3"/>
    <x v="2"/>
    <n v="18"/>
    <n v="0.5"/>
    <n v="36"/>
  </r>
  <r>
    <s v="KSH-47717-456"/>
    <x v="486"/>
    <n v="2020"/>
    <n v="4"/>
    <x v="582"/>
    <s v="AMOS"/>
    <n v="3"/>
    <x v="582"/>
    <x v="2"/>
    <x v="0"/>
    <n v="12"/>
    <n v="1.1000000000000001"/>
    <n v="39.6"/>
  </r>
  <r>
    <s v="ANK-59436-446"/>
    <x v="487"/>
    <n v="2022"/>
    <n v="1"/>
    <x v="583"/>
    <s v="EMOS"/>
    <n v="4"/>
    <x v="583"/>
    <x v="1"/>
    <x v="0"/>
    <n v="12"/>
    <n v="0.5"/>
    <n v="24"/>
  </r>
  <r>
    <s v="AYY-83051-752"/>
    <x v="488"/>
    <n v="2019"/>
    <n v="1"/>
    <x v="584"/>
    <s v="ADZS"/>
    <n v="6"/>
    <x v="584"/>
    <x v="2"/>
    <x v="2"/>
    <n v="24"/>
    <n v="1.1000000000000001"/>
    <n v="158.4"/>
  </r>
  <r>
    <s v="CSW-59644-267"/>
    <x v="489"/>
    <n v="2020"/>
    <n v="2"/>
    <x v="585"/>
    <s v="ELOS"/>
    <n v="1"/>
    <x v="585"/>
    <x v="1"/>
    <x v="1"/>
    <n v="12"/>
    <n v="0.5"/>
    <n v="6"/>
  </r>
  <r>
    <s v="ITY-92466-909"/>
    <x v="162"/>
    <n v="2019"/>
    <n v="8"/>
    <x v="586"/>
    <s v="AMOZ"/>
    <n v="3"/>
    <x v="586"/>
    <x v="2"/>
    <x v="0"/>
    <n v="6"/>
    <n v="1.1000000000000001"/>
    <n v="19.8"/>
  </r>
  <r>
    <s v="IGW-04801-466"/>
    <x v="490"/>
    <n v="2021"/>
    <n v="5"/>
    <x v="587"/>
    <s v="LDZS"/>
    <n v="1"/>
    <x v="587"/>
    <x v="3"/>
    <x v="2"/>
    <n v="24"/>
    <n v="0.5"/>
    <n v="12"/>
  </r>
  <r>
    <s v="LJN-34281-921"/>
    <x v="491"/>
    <n v="2021"/>
    <n v="12"/>
    <x v="588"/>
    <s v="AMI"/>
    <n v="5"/>
    <x v="588"/>
    <x v="2"/>
    <x v="0"/>
    <n v="18"/>
    <n v="1.1000000000000001"/>
    <n v="99.000000000000014"/>
  </r>
  <r>
    <s v="BWZ-46364-547"/>
    <x v="301"/>
    <n v="2021"/>
    <n v="9"/>
    <x v="589"/>
    <s v="EDI"/>
    <n v="3"/>
    <x v="589"/>
    <x v="1"/>
    <x v="2"/>
    <n v="18"/>
    <n v="0.5"/>
    <n v="27"/>
  </r>
  <r>
    <s v="SBC-95710-706"/>
    <x v="194"/>
    <n v="2020"/>
    <n v="2"/>
    <x v="590"/>
    <s v="LDOZ"/>
    <n v="2"/>
    <x v="590"/>
    <x v="3"/>
    <x v="2"/>
    <n v="6"/>
    <n v="0.5"/>
    <n v="6"/>
  </r>
  <r>
    <s v="WRN-55114-031"/>
    <x v="26"/>
    <n v="2020"/>
    <n v="6"/>
    <x v="591"/>
    <s v="ADZS"/>
    <n v="3"/>
    <x v="591"/>
    <x v="2"/>
    <x v="2"/>
    <n v="24"/>
    <n v="1.1000000000000001"/>
    <n v="79.2"/>
  </r>
  <r>
    <s v="TZU-64255-831"/>
    <x v="125"/>
    <n v="2022"/>
    <n v="5"/>
    <x v="592"/>
    <s v="ADI"/>
    <n v="2"/>
    <x v="592"/>
    <x v="2"/>
    <x v="2"/>
    <n v="18"/>
    <n v="1.1000000000000001"/>
    <n v="39.6"/>
  </r>
  <r>
    <s v="JVF-91003-729"/>
    <x v="492"/>
    <n v="2020"/>
    <n v="10"/>
    <x v="593"/>
    <s v="RLZS"/>
    <n v="3"/>
    <x v="593"/>
    <x v="0"/>
    <x v="1"/>
    <n v="24"/>
    <n v="1.1000000000000001"/>
    <n v="79.2"/>
  </r>
  <r>
    <s v="MVB-22135-665"/>
    <x v="462"/>
    <n v="2021"/>
    <n v="12"/>
    <x v="594"/>
    <s v="LMZS"/>
    <n v="1"/>
    <x v="594"/>
    <x v="3"/>
    <x v="0"/>
    <n v="24"/>
    <n v="0.5"/>
    <n v="12"/>
  </r>
  <r>
    <s v="CKS-47815-571"/>
    <x v="493"/>
    <n v="2021"/>
    <n v="11"/>
    <x v="595"/>
    <s v="LMOZ"/>
    <n v="3"/>
    <x v="595"/>
    <x v="3"/>
    <x v="0"/>
    <n v="6"/>
    <n v="0.5"/>
    <n v="9"/>
  </r>
  <r>
    <s v="OAW-17338-101"/>
    <x v="494"/>
    <n v="2020"/>
    <n v="2"/>
    <x v="588"/>
    <s v="RLI"/>
    <n v="6"/>
    <x v="588"/>
    <x v="0"/>
    <x v="1"/>
    <n v="18"/>
    <n v="1.1000000000000001"/>
    <n v="118.80000000000001"/>
  </r>
  <r>
    <s v="ALP-37623-536"/>
    <x v="495"/>
    <n v="2020"/>
    <n v="7"/>
    <x v="596"/>
    <s v="LMOS"/>
    <n v="6"/>
    <x v="596"/>
    <x v="3"/>
    <x v="0"/>
    <n v="12"/>
    <n v="0.5"/>
    <n v="36"/>
  </r>
  <r>
    <s v="WMU-87639-108"/>
    <x v="496"/>
    <n v="2019"/>
    <n v="2"/>
    <x v="597"/>
    <s v="EMI"/>
    <n v="1"/>
    <x v="597"/>
    <x v="1"/>
    <x v="0"/>
    <n v="18"/>
    <n v="0.5"/>
    <n v="9"/>
  </r>
  <r>
    <s v="USN-44968-231"/>
    <x v="497"/>
    <n v="2020"/>
    <n v="9"/>
    <x v="598"/>
    <s v="ALZS"/>
    <n v="4"/>
    <x v="598"/>
    <x v="2"/>
    <x v="1"/>
    <n v="24"/>
    <n v="1.1000000000000001"/>
    <n v="105.60000000000001"/>
  </r>
  <r>
    <s v="YZG-20575-451"/>
    <x v="498"/>
    <n v="2020"/>
    <n v="3"/>
    <x v="599"/>
    <s v="LDZS"/>
    <n v="4"/>
    <x v="599"/>
    <x v="3"/>
    <x v="2"/>
    <n v="24"/>
    <n v="0.5"/>
    <n v="48"/>
  </r>
  <r>
    <s v="HTH-52867-812"/>
    <x v="382"/>
    <n v="2021"/>
    <n v="6"/>
    <x v="600"/>
    <s v="LLOS"/>
    <n v="4"/>
    <x v="600"/>
    <x v="3"/>
    <x v="1"/>
    <n v="12"/>
    <n v="0.5"/>
    <n v="24"/>
  </r>
  <r>
    <s v="FWU-44971-444"/>
    <x v="499"/>
    <n v="2019"/>
    <n v="1"/>
    <x v="601"/>
    <s v="LMOS"/>
    <n v="3"/>
    <x v="601"/>
    <x v="3"/>
    <x v="0"/>
    <n v="12"/>
    <n v="0.5"/>
    <n v="18"/>
  </r>
  <r>
    <s v="EQI-82205-066"/>
    <x v="500"/>
    <n v="2019"/>
    <n v="9"/>
    <x v="602"/>
    <s v="ALZS"/>
    <n v="2"/>
    <x v="602"/>
    <x v="2"/>
    <x v="1"/>
    <n v="24"/>
    <n v="1.1000000000000001"/>
    <n v="52.800000000000004"/>
  </r>
  <r>
    <s v="NAR-00747-074"/>
    <x v="501"/>
    <n v="2021"/>
    <n v="10"/>
    <x v="603"/>
    <s v="RLZS"/>
    <n v="4"/>
    <x v="603"/>
    <x v="0"/>
    <x v="1"/>
    <n v="24"/>
    <n v="1.1000000000000001"/>
    <n v="105.60000000000001"/>
  </r>
  <r>
    <s v="JYR-22052-185"/>
    <x v="502"/>
    <n v="2020"/>
    <n v="1"/>
    <x v="604"/>
    <s v="AMI"/>
    <n v="2"/>
    <x v="604"/>
    <x v="2"/>
    <x v="0"/>
    <n v="18"/>
    <n v="1.1000000000000001"/>
    <n v="39.6"/>
  </r>
  <r>
    <s v="XKO-54097-932"/>
    <x v="503"/>
    <n v="2022"/>
    <n v="3"/>
    <x v="605"/>
    <s v="LLOZ"/>
    <n v="3"/>
    <x v="605"/>
    <x v="3"/>
    <x v="1"/>
    <n v="6"/>
    <n v="0.5"/>
    <n v="9"/>
  </r>
  <r>
    <s v="HXA-72415-025"/>
    <x v="504"/>
    <n v="2022"/>
    <n v="5"/>
    <x v="606"/>
    <s v="EMOZ"/>
    <n v="2"/>
    <x v="606"/>
    <x v="1"/>
    <x v="0"/>
    <n v="6"/>
    <n v="0.5"/>
    <n v="6"/>
  </r>
  <r>
    <s v="MJF-20065-335"/>
    <x v="497"/>
    <n v="2020"/>
    <n v="9"/>
    <x v="607"/>
    <s v="LDOS"/>
    <n v="6"/>
    <x v="607"/>
    <x v="3"/>
    <x v="2"/>
    <n v="12"/>
    <n v="0.5"/>
    <n v="36"/>
  </r>
  <r>
    <s v="GFI-83300-059"/>
    <x v="501"/>
    <n v="2021"/>
    <n v="10"/>
    <x v="608"/>
    <s v="RLI"/>
    <n v="6"/>
    <x v="608"/>
    <x v="0"/>
    <x v="1"/>
    <n v="18"/>
    <n v="1.1000000000000001"/>
    <n v="118.80000000000001"/>
  </r>
  <r>
    <s v="WJR-51493-682"/>
    <x v="1"/>
    <n v="2021"/>
    <n v="6"/>
    <x v="609"/>
    <s v="LLZS"/>
    <n v="5"/>
    <x v="609"/>
    <x v="3"/>
    <x v="1"/>
    <n v="24"/>
    <n v="0.5"/>
    <n v="60"/>
  </r>
  <r>
    <s v="SHP-55648-472"/>
    <x v="505"/>
    <n v="2019"/>
    <n v="3"/>
    <x v="610"/>
    <s v="RDOZ"/>
    <n v="6"/>
    <x v="610"/>
    <x v="0"/>
    <x v="2"/>
    <n v="6"/>
    <n v="1.1000000000000001"/>
    <n v="39.6"/>
  </r>
  <r>
    <s v="HYR-03455-684"/>
    <x v="506"/>
    <n v="2021"/>
    <n v="12"/>
    <x v="611"/>
    <s v="EMOS"/>
    <n v="6"/>
    <x v="611"/>
    <x v="1"/>
    <x v="0"/>
    <n v="12"/>
    <n v="0.5"/>
    <n v="36"/>
  </r>
  <r>
    <s v="HYR-03455-684"/>
    <x v="506"/>
    <n v="2021"/>
    <n v="12"/>
    <x v="611"/>
    <s v="ALI"/>
    <n v="2"/>
    <x v="611"/>
    <x v="2"/>
    <x v="1"/>
    <n v="18"/>
    <n v="1.1000000000000001"/>
    <n v="39.6"/>
  </r>
  <r>
    <s v="HUG-52766-375"/>
    <x v="507"/>
    <n v="2020"/>
    <n v="6"/>
    <x v="612"/>
    <s v="AMOS"/>
    <n v="4"/>
    <x v="612"/>
    <x v="2"/>
    <x v="0"/>
    <n v="12"/>
    <n v="1.1000000000000001"/>
    <n v="52.800000000000004"/>
  </r>
  <r>
    <s v="DAH-46595-917"/>
    <x v="508"/>
    <n v="2021"/>
    <n v="9"/>
    <x v="613"/>
    <s v="LDZS"/>
    <n v="6"/>
    <x v="613"/>
    <x v="3"/>
    <x v="2"/>
    <n v="24"/>
    <n v="0.5"/>
    <n v="72"/>
  </r>
  <r>
    <s v="VEM-79839-466"/>
    <x v="509"/>
    <n v="2022"/>
    <n v="3"/>
    <x v="605"/>
    <s v="AMI"/>
    <n v="5"/>
    <x v="605"/>
    <x v="2"/>
    <x v="0"/>
    <n v="18"/>
    <n v="1.1000000000000001"/>
    <n v="99.000000000000014"/>
  </r>
  <r>
    <s v="OWH-11126-533"/>
    <x v="131"/>
    <n v="2021"/>
    <n v="12"/>
    <x v="614"/>
    <s v="LDI"/>
    <n v="2"/>
    <x v="614"/>
    <x v="3"/>
    <x v="2"/>
    <n v="18"/>
    <n v="0.5"/>
    <n v="18"/>
  </r>
  <r>
    <s v="UMT-26130-151"/>
    <x v="510"/>
    <n v="2019"/>
    <n v="5"/>
    <x v="615"/>
    <s v="AMZS"/>
    <n v="3"/>
    <x v="615"/>
    <x v="2"/>
    <x v="0"/>
    <n v="24"/>
    <n v="1.1000000000000001"/>
    <n v="79.2"/>
  </r>
  <r>
    <s v="JKA-27899-806"/>
    <x v="511"/>
    <n v="2021"/>
    <n v="10"/>
    <x v="616"/>
    <s v="EDOS"/>
    <n v="5"/>
    <x v="616"/>
    <x v="1"/>
    <x v="2"/>
    <n v="12"/>
    <n v="0.5"/>
    <n v="30"/>
  </r>
  <r>
    <s v="ULU-07744-724"/>
    <x v="512"/>
    <n v="2020"/>
    <n v="3"/>
    <x v="617"/>
    <s v="LLZS"/>
    <n v="5"/>
    <x v="617"/>
    <x v="3"/>
    <x v="1"/>
    <n v="24"/>
    <n v="0.5"/>
    <n v="60"/>
  </r>
  <r>
    <s v="NOM-56457-507"/>
    <x v="513"/>
    <n v="2020"/>
    <n v="10"/>
    <x v="618"/>
    <s v="LDOS"/>
    <n v="6"/>
    <x v="618"/>
    <x v="3"/>
    <x v="2"/>
    <n v="12"/>
    <n v="0.5"/>
    <n v="36"/>
  </r>
  <r>
    <s v="NZN-71683-705"/>
    <x v="514"/>
    <n v="2021"/>
    <n v="12"/>
    <x v="619"/>
    <s v="AMOS"/>
    <n v="6"/>
    <x v="619"/>
    <x v="2"/>
    <x v="0"/>
    <n v="12"/>
    <n v="1.1000000000000001"/>
    <n v="79.2"/>
  </r>
  <r>
    <s v="WMA-34232-850"/>
    <x v="7"/>
    <n v="2021"/>
    <n v="3"/>
    <x v="620"/>
    <s v="LDI"/>
    <n v="4"/>
    <x v="620"/>
    <x v="3"/>
    <x v="2"/>
    <n v="18"/>
    <n v="0.5"/>
    <n v="36"/>
  </r>
  <r>
    <s v="EZL-27919-704"/>
    <x v="481"/>
    <n v="2021"/>
    <n v="1"/>
    <x v="621"/>
    <s v="ADOS"/>
    <n v="5"/>
    <x v="621"/>
    <x v="2"/>
    <x v="2"/>
    <n v="12"/>
    <n v="1.1000000000000001"/>
    <n v="66"/>
  </r>
  <r>
    <s v="ZYU-11345-774"/>
    <x v="515"/>
    <n v="2021"/>
    <n v="1"/>
    <x v="622"/>
    <s v="LLOS"/>
    <n v="5"/>
    <x v="622"/>
    <x v="3"/>
    <x v="1"/>
    <n v="12"/>
    <n v="0.5"/>
    <n v="30"/>
  </r>
  <r>
    <s v="CPW-34587-459"/>
    <x v="516"/>
    <n v="2021"/>
    <n v="3"/>
    <x v="623"/>
    <s v="ADOS"/>
    <n v="6"/>
    <x v="623"/>
    <x v="2"/>
    <x v="2"/>
    <n v="12"/>
    <n v="1.1000000000000001"/>
    <n v="79.2"/>
  </r>
  <r>
    <s v="NQZ-82067-394"/>
    <x v="517"/>
    <n v="2022"/>
    <n v="3"/>
    <x v="624"/>
    <s v="RLOS"/>
    <n v="1"/>
    <x v="624"/>
    <x v="0"/>
    <x v="1"/>
    <n v="12"/>
    <n v="1.1000000000000001"/>
    <n v="13.200000000000001"/>
  </r>
  <r>
    <s v="JBW-95055-851"/>
    <x v="518"/>
    <n v="2021"/>
    <n v="7"/>
    <x v="625"/>
    <s v="LDZS"/>
    <n v="5"/>
    <x v="625"/>
    <x v="3"/>
    <x v="2"/>
    <n v="24"/>
    <n v="0.5"/>
    <n v="60"/>
  </r>
  <r>
    <s v="AHY-20324-088"/>
    <x v="519"/>
    <n v="2020"/>
    <n v="9"/>
    <x v="626"/>
    <s v="EDOZ"/>
    <n v="2"/>
    <x v="626"/>
    <x v="1"/>
    <x v="2"/>
    <n v="6"/>
    <n v="0.5"/>
    <n v="6"/>
  </r>
  <r>
    <s v="ZSL-66684-103"/>
    <x v="520"/>
    <n v="2019"/>
    <n v="12"/>
    <x v="627"/>
    <s v="ELOS"/>
    <n v="2"/>
    <x v="627"/>
    <x v="1"/>
    <x v="1"/>
    <n v="12"/>
    <n v="0.5"/>
    <n v="12"/>
  </r>
  <r>
    <s v="WNE-73911-475"/>
    <x v="521"/>
    <n v="2020"/>
    <n v="4"/>
    <x v="628"/>
    <s v="EMOZ"/>
    <n v="6"/>
    <x v="628"/>
    <x v="1"/>
    <x v="0"/>
    <n v="6"/>
    <n v="0.5"/>
    <n v="18"/>
  </r>
  <r>
    <s v="EZB-68383-559"/>
    <x v="418"/>
    <n v="2019"/>
    <n v="2"/>
    <x v="629"/>
    <s v="LDI"/>
    <n v="6"/>
    <x v="629"/>
    <x v="3"/>
    <x v="2"/>
    <n v="18"/>
    <n v="0.5"/>
    <n v="54"/>
  </r>
  <r>
    <s v="OVO-01283-090"/>
    <x v="122"/>
    <n v="2022"/>
    <n v="3"/>
    <x v="630"/>
    <s v="AMOS"/>
    <n v="2"/>
    <x v="630"/>
    <x v="2"/>
    <x v="0"/>
    <n v="12"/>
    <n v="1.1000000000000001"/>
    <n v="26.400000000000002"/>
  </r>
  <r>
    <s v="TXH-78646-919"/>
    <x v="423"/>
    <n v="2021"/>
    <n v="5"/>
    <x v="631"/>
    <s v="ELOS"/>
    <n v="3"/>
    <x v="631"/>
    <x v="1"/>
    <x v="1"/>
    <n v="12"/>
    <n v="0.5"/>
    <n v="18"/>
  </r>
  <r>
    <s v="CYZ-37122-164"/>
    <x v="463"/>
    <n v="2019"/>
    <n v="1"/>
    <x v="632"/>
    <s v="EMOS"/>
    <n v="2"/>
    <x v="632"/>
    <x v="1"/>
    <x v="0"/>
    <n v="12"/>
    <n v="0.5"/>
    <n v="12"/>
  </r>
  <r>
    <s v="AGQ-06534-750"/>
    <x v="273"/>
    <n v="2019"/>
    <n v="4"/>
    <x v="633"/>
    <s v="RMOZ"/>
    <n v="5"/>
    <x v="633"/>
    <x v="0"/>
    <x v="0"/>
    <n v="6"/>
    <n v="1.1000000000000001"/>
    <n v="33"/>
  </r>
  <r>
    <s v="QVL-32245-818"/>
    <x v="522"/>
    <n v="2021"/>
    <n v="5"/>
    <x v="634"/>
    <s v="EMOS"/>
    <n v="5"/>
    <x v="634"/>
    <x v="1"/>
    <x v="0"/>
    <n v="12"/>
    <n v="0.5"/>
    <n v="30"/>
  </r>
  <r>
    <s v="LTD-96842-834"/>
    <x v="523"/>
    <n v="2022"/>
    <n v="7"/>
    <x v="635"/>
    <s v="RMOZ"/>
    <n v="6"/>
    <x v="635"/>
    <x v="0"/>
    <x v="0"/>
    <n v="6"/>
    <n v="1.1000000000000001"/>
    <n v="39.6"/>
  </r>
  <r>
    <s v="SEC-91807-425"/>
    <x v="260"/>
    <n v="2021"/>
    <n v="1"/>
    <x v="636"/>
    <s v="EDOZ"/>
    <n v="2"/>
    <x v="636"/>
    <x v="1"/>
    <x v="2"/>
    <n v="6"/>
    <n v="0.5"/>
    <n v="6"/>
  </r>
  <r>
    <s v="MHM-44857-599"/>
    <x v="331"/>
    <n v="2019"/>
    <n v="9"/>
    <x v="637"/>
    <s v="ELI"/>
    <n v="1"/>
    <x v="637"/>
    <x v="1"/>
    <x v="1"/>
    <n v="18"/>
    <n v="0.5"/>
    <n v="9"/>
  </r>
  <r>
    <s v="KGC-95046-911"/>
    <x v="524"/>
    <n v="2020"/>
    <n v="6"/>
    <x v="638"/>
    <s v="RLI"/>
    <n v="2"/>
    <x v="638"/>
    <x v="0"/>
    <x v="1"/>
    <n v="18"/>
    <n v="1.1000000000000001"/>
    <n v="39.6"/>
  </r>
  <r>
    <s v="RZC-75150-413"/>
    <x v="525"/>
    <n v="2020"/>
    <n v="3"/>
    <x v="639"/>
    <s v="ADZS"/>
    <n v="5"/>
    <x v="639"/>
    <x v="2"/>
    <x v="2"/>
    <n v="24"/>
    <n v="1.1000000000000001"/>
    <n v="132"/>
  </r>
  <r>
    <s v="EYH-88288-452"/>
    <x v="526"/>
    <n v="2021"/>
    <n v="4"/>
    <x v="640"/>
    <s v="LDI"/>
    <n v="5"/>
    <x v="640"/>
    <x v="3"/>
    <x v="2"/>
    <n v="18"/>
    <n v="0.5"/>
    <n v="45"/>
  </r>
  <r>
    <s v="NYQ-24237-772"/>
    <x v="104"/>
    <n v="2019"/>
    <n v="8"/>
    <x v="641"/>
    <s v="LLI"/>
    <n v="4"/>
    <x v="641"/>
    <x v="3"/>
    <x v="1"/>
    <n v="18"/>
    <n v="0.5"/>
    <n v="36"/>
  </r>
  <r>
    <s v="WKB-21680-566"/>
    <x v="491"/>
    <n v="2021"/>
    <n v="12"/>
    <x v="642"/>
    <s v="EDOS"/>
    <n v="3"/>
    <x v="642"/>
    <x v="1"/>
    <x v="2"/>
    <n v="12"/>
    <n v="0.5"/>
    <n v="18"/>
  </r>
  <r>
    <s v="THE-61147-027"/>
    <x v="157"/>
    <n v="2019"/>
    <n v="12"/>
    <x v="636"/>
    <s v="RMOZ"/>
    <n v="2"/>
    <x v="636"/>
    <x v="0"/>
    <x v="0"/>
    <n v="6"/>
    <n v="1.1000000000000001"/>
    <n v="13.200000000000001"/>
  </r>
  <r>
    <s v="PTY-86420-119"/>
    <x v="527"/>
    <n v="2021"/>
    <n v="4"/>
    <x v="643"/>
    <s v="EDI"/>
    <n v="4"/>
    <x v="643"/>
    <x v="1"/>
    <x v="2"/>
    <n v="18"/>
    <n v="0.5"/>
    <n v="36"/>
  </r>
  <r>
    <s v="QHL-27188-431"/>
    <x v="528"/>
    <n v="2019"/>
    <n v="9"/>
    <x v="644"/>
    <s v="EMZS"/>
    <n v="2"/>
    <x v="644"/>
    <x v="1"/>
    <x v="0"/>
    <n v="24"/>
    <n v="0.5"/>
    <n v="24"/>
  </r>
  <r>
    <s v="MIS-54381-047"/>
    <x v="99"/>
    <n v="2022"/>
    <n v="6"/>
    <x v="645"/>
    <s v="AMOZ"/>
    <n v="5"/>
    <x v="645"/>
    <x v="2"/>
    <x v="0"/>
    <n v="6"/>
    <n v="1.1000000000000001"/>
    <n v="33"/>
  </r>
  <r>
    <s v="TBB-29780-459"/>
    <x v="529"/>
    <n v="2019"/>
    <n v="7"/>
    <x v="646"/>
    <s v="ALOZ"/>
    <n v="1"/>
    <x v="646"/>
    <x v="2"/>
    <x v="1"/>
    <n v="6"/>
    <n v="1.1000000000000001"/>
    <n v="6.6000000000000005"/>
  </r>
  <r>
    <s v="QLC-52637-305"/>
    <x v="530"/>
    <n v="2019"/>
    <n v="2"/>
    <x v="647"/>
    <s v="LLZS"/>
    <n v="4"/>
    <x v="647"/>
    <x v="3"/>
    <x v="1"/>
    <n v="24"/>
    <n v="0.5"/>
    <n v="48"/>
  </r>
  <r>
    <s v="CWT-27056-328"/>
    <x v="531"/>
    <n v="2022"/>
    <n v="6"/>
    <x v="648"/>
    <s v="RMOS"/>
    <n v="6"/>
    <x v="648"/>
    <x v="0"/>
    <x v="0"/>
    <n v="12"/>
    <n v="1.1000000000000001"/>
    <n v="79.2"/>
  </r>
  <r>
    <s v="ASS-05878-128"/>
    <x v="210"/>
    <n v="2020"/>
    <n v="10"/>
    <x v="649"/>
    <s v="EDOS"/>
    <n v="2"/>
    <x v="649"/>
    <x v="1"/>
    <x v="2"/>
    <n v="12"/>
    <n v="0.5"/>
    <n v="12"/>
  </r>
  <r>
    <s v="EGK-03027-418"/>
    <x v="532"/>
    <n v="2021"/>
    <n v="6"/>
    <x v="650"/>
    <s v="LMOZ"/>
    <n v="3"/>
    <x v="650"/>
    <x v="3"/>
    <x v="0"/>
    <n v="6"/>
    <n v="0.5"/>
    <n v="9"/>
  </r>
  <r>
    <s v="KCY-61732-849"/>
    <x v="533"/>
    <n v="2019"/>
    <n v="3"/>
    <x v="651"/>
    <s v="LLZS"/>
    <n v="2"/>
    <x v="651"/>
    <x v="3"/>
    <x v="1"/>
    <n v="24"/>
    <n v="0.5"/>
    <n v="24"/>
  </r>
  <r>
    <s v="BLI-21697-702"/>
    <x v="534"/>
    <n v="2019"/>
    <n v="12"/>
    <x v="652"/>
    <s v="LDOZ"/>
    <n v="2"/>
    <x v="652"/>
    <x v="3"/>
    <x v="2"/>
    <n v="6"/>
    <n v="0.5"/>
    <n v="6"/>
  </r>
  <r>
    <s v="KFJ-46568-890"/>
    <x v="535"/>
    <n v="2019"/>
    <n v="1"/>
    <x v="653"/>
    <s v="ELOZ"/>
    <n v="2"/>
    <x v="653"/>
    <x v="1"/>
    <x v="1"/>
    <n v="6"/>
    <n v="0.5"/>
    <n v="6"/>
  </r>
  <r>
    <s v="SOK-43535-680"/>
    <x v="536"/>
    <n v="2022"/>
    <n v="4"/>
    <x v="654"/>
    <s v="LMZS"/>
    <n v="3"/>
    <x v="654"/>
    <x v="3"/>
    <x v="0"/>
    <n v="24"/>
    <n v="0.5"/>
    <n v="36"/>
  </r>
  <r>
    <s v="XUE-87260-201"/>
    <x v="537"/>
    <n v="2022"/>
    <n v="2"/>
    <x v="655"/>
    <s v="RDOZ"/>
    <n v="6"/>
    <x v="655"/>
    <x v="0"/>
    <x v="2"/>
    <n v="6"/>
    <n v="1.1000000000000001"/>
    <n v="39.6"/>
  </r>
  <r>
    <s v="CZF-40873-691"/>
    <x v="61"/>
    <n v="2019"/>
    <n v="6"/>
    <x v="656"/>
    <s v="EDOZ"/>
    <n v="2"/>
    <x v="656"/>
    <x v="1"/>
    <x v="2"/>
    <n v="6"/>
    <n v="0.5"/>
    <n v="6"/>
  </r>
  <r>
    <s v="AIA-98989-755"/>
    <x v="242"/>
    <n v="2020"/>
    <n v="5"/>
    <x v="657"/>
    <s v="LDI"/>
    <n v="1"/>
    <x v="657"/>
    <x v="3"/>
    <x v="2"/>
    <n v="18"/>
    <n v="0.5"/>
    <n v="9"/>
  </r>
  <r>
    <s v="ITZ-21793-986"/>
    <x v="299"/>
    <n v="2021"/>
    <n v="6"/>
    <x v="658"/>
    <s v="AMI"/>
    <n v="4"/>
    <x v="658"/>
    <x v="2"/>
    <x v="0"/>
    <n v="18"/>
    <n v="1.1000000000000001"/>
    <n v="79.2"/>
  </r>
  <r>
    <s v="YOK-93322-608"/>
    <x v="343"/>
    <n v="2021"/>
    <n v="11"/>
    <x v="659"/>
    <s v="RLOZ"/>
    <n v="6"/>
    <x v="659"/>
    <x v="0"/>
    <x v="1"/>
    <n v="6"/>
    <n v="1.1000000000000001"/>
    <n v="39.6"/>
  </r>
  <r>
    <s v="LXK-00634-611"/>
    <x v="538"/>
    <n v="2022"/>
    <n v="2"/>
    <x v="636"/>
    <s v="EDOZ"/>
    <n v="3"/>
    <x v="636"/>
    <x v="1"/>
    <x v="2"/>
    <n v="6"/>
    <n v="0.5"/>
    <n v="9"/>
  </r>
  <r>
    <s v="CQW-37388-302"/>
    <x v="539"/>
    <n v="2019"/>
    <n v="7"/>
    <x v="660"/>
    <s v="RLOS"/>
    <n v="3"/>
    <x v="660"/>
    <x v="0"/>
    <x v="1"/>
    <n v="12"/>
    <n v="1.1000000000000001"/>
    <n v="39.6"/>
  </r>
  <r>
    <s v="SPA-79365-334"/>
    <x v="27"/>
    <n v="2021"/>
    <n v="6"/>
    <x v="661"/>
    <s v="LMOZ"/>
    <n v="3"/>
    <x v="661"/>
    <x v="3"/>
    <x v="0"/>
    <n v="6"/>
    <n v="0.5"/>
    <n v="9"/>
  </r>
  <r>
    <s v="VPX-08817-517"/>
    <x v="540"/>
    <n v="2020"/>
    <n v="11"/>
    <x v="662"/>
    <s v="LMI"/>
    <n v="5"/>
    <x v="662"/>
    <x v="3"/>
    <x v="0"/>
    <n v="18"/>
    <n v="0.5"/>
    <n v="45"/>
  </r>
  <r>
    <s v="PBP-87115-410"/>
    <x v="541"/>
    <n v="2021"/>
    <n v="1"/>
    <x v="663"/>
    <s v="ADOS"/>
    <n v="5"/>
    <x v="663"/>
    <x v="2"/>
    <x v="2"/>
    <n v="12"/>
    <n v="1.1000000000000001"/>
    <n v="66"/>
  </r>
  <r>
    <s v="SFB-93752-440"/>
    <x v="390"/>
    <n v="2021"/>
    <n v="10"/>
    <x v="664"/>
    <s v="RMOZ"/>
    <n v="3"/>
    <x v="664"/>
    <x v="0"/>
    <x v="0"/>
    <n v="6"/>
    <n v="1.1000000000000001"/>
    <n v="19.8"/>
  </r>
  <r>
    <s v="TBU-65158-068"/>
    <x v="396"/>
    <n v="2022"/>
    <n v="2"/>
    <x v="665"/>
    <s v="EDOS"/>
    <n v="2"/>
    <x v="665"/>
    <x v="1"/>
    <x v="2"/>
    <n v="12"/>
    <n v="0.5"/>
    <n v="12"/>
  </r>
  <r>
    <s v="TEH-08414-216"/>
    <x v="185"/>
    <n v="2021"/>
    <n v="10"/>
    <x v="666"/>
    <s v="AMI"/>
    <n v="2"/>
    <x v="666"/>
    <x v="2"/>
    <x v="0"/>
    <n v="18"/>
    <n v="1.1000000000000001"/>
    <n v="39.6"/>
  </r>
  <r>
    <s v="MAY-77231-536"/>
    <x v="542"/>
    <n v="2020"/>
    <n v="9"/>
    <x v="667"/>
    <s v="LMOS"/>
    <n v="2"/>
    <x v="667"/>
    <x v="3"/>
    <x v="0"/>
    <n v="12"/>
    <n v="0.5"/>
    <n v="12"/>
  </r>
  <r>
    <s v="ATY-28980-884"/>
    <x v="117"/>
    <n v="2020"/>
    <n v="7"/>
    <x v="668"/>
    <s v="EDOS"/>
    <n v="6"/>
    <x v="668"/>
    <x v="1"/>
    <x v="2"/>
    <n v="12"/>
    <n v="0.5"/>
    <n v="36"/>
  </r>
  <r>
    <s v="SWP-88281-918"/>
    <x v="543"/>
    <n v="2022"/>
    <n v="1"/>
    <x v="669"/>
    <s v="RDOZ"/>
    <n v="4"/>
    <x v="669"/>
    <x v="0"/>
    <x v="2"/>
    <n v="6"/>
    <n v="1.1000000000000001"/>
    <n v="26.400000000000002"/>
  </r>
  <r>
    <s v="VCE-56531-986"/>
    <x v="544"/>
    <n v="2021"/>
    <n v="3"/>
    <x v="670"/>
    <s v="RMOS"/>
    <n v="5"/>
    <x v="670"/>
    <x v="0"/>
    <x v="0"/>
    <n v="12"/>
    <n v="1.1000000000000001"/>
    <n v="66"/>
  </r>
  <r>
    <s v="FVV-75700-005"/>
    <x v="545"/>
    <n v="2020"/>
    <n v="11"/>
    <x v="671"/>
    <s v="LLOS"/>
    <n v="3"/>
    <x v="671"/>
    <x v="3"/>
    <x v="1"/>
    <n v="12"/>
    <n v="0.5"/>
    <n v="18"/>
  </r>
  <r>
    <s v="CFZ-53492-600"/>
    <x v="546"/>
    <n v="2022"/>
    <n v="3"/>
    <x v="672"/>
    <s v="EMI"/>
    <n v="1"/>
    <x v="672"/>
    <x v="1"/>
    <x v="0"/>
    <n v="18"/>
    <n v="0.5"/>
    <n v="9"/>
  </r>
  <r>
    <s v="LDK-71031-121"/>
    <x v="420"/>
    <n v="2019"/>
    <n v="1"/>
    <x v="673"/>
    <s v="ADOS"/>
    <n v="1"/>
    <x v="673"/>
    <x v="2"/>
    <x v="2"/>
    <n v="12"/>
    <n v="1.1000000000000001"/>
    <n v="13.200000000000001"/>
  </r>
  <r>
    <s v="EBA-82404-343"/>
    <x v="547"/>
    <n v="2021"/>
    <n v="1"/>
    <x v="674"/>
    <s v="ADOZ"/>
    <n v="4"/>
    <x v="674"/>
    <x v="2"/>
    <x v="2"/>
    <n v="6"/>
    <n v="1.1000000000000001"/>
    <n v="26.400000000000002"/>
  </r>
  <r>
    <s v="USA-42811-560"/>
    <x v="548"/>
    <n v="2021"/>
    <n v="4"/>
    <x v="675"/>
    <s v="LLOZ"/>
    <n v="2"/>
    <x v="675"/>
    <x v="3"/>
    <x v="1"/>
    <n v="6"/>
    <n v="0.5"/>
    <n v="6"/>
  </r>
  <r>
    <s v="SNL-83703-516"/>
    <x v="549"/>
    <n v="2022"/>
    <n v="1"/>
    <x v="676"/>
    <s v="RDI"/>
    <n v="3"/>
    <x v="676"/>
    <x v="0"/>
    <x v="2"/>
    <n v="18"/>
    <n v="1.1000000000000001"/>
    <n v="59.400000000000006"/>
  </r>
  <r>
    <s v="SUZ-83036-175"/>
    <x v="550"/>
    <n v="2019"/>
    <n v="8"/>
    <x v="677"/>
    <s v="ADOS"/>
    <n v="5"/>
    <x v="677"/>
    <x v="2"/>
    <x v="2"/>
    <n v="12"/>
    <n v="1.1000000000000001"/>
    <n v="66"/>
  </r>
  <r>
    <s v="RGM-01187-513"/>
    <x v="551"/>
    <n v="2022"/>
    <n v="7"/>
    <x v="678"/>
    <s v="RDI"/>
    <n v="6"/>
    <x v="678"/>
    <x v="0"/>
    <x v="2"/>
    <n v="18"/>
    <n v="1.1000000000000001"/>
    <n v="118.80000000000001"/>
  </r>
  <r>
    <s v="CZG-01299-952"/>
    <x v="552"/>
    <n v="2019"/>
    <n v="2"/>
    <x v="679"/>
    <s v="LDZS"/>
    <n v="2"/>
    <x v="679"/>
    <x v="3"/>
    <x v="2"/>
    <n v="24"/>
    <n v="0.5"/>
    <n v="24"/>
  </r>
  <r>
    <s v="KLD-88731-484"/>
    <x v="553"/>
    <n v="2021"/>
    <n v="9"/>
    <x v="680"/>
    <s v="ELOS"/>
    <n v="5"/>
    <x v="680"/>
    <x v="1"/>
    <x v="1"/>
    <n v="12"/>
    <n v="0.5"/>
    <n v="30"/>
  </r>
  <r>
    <s v="BQK-38412-229"/>
    <x v="554"/>
    <n v="2019"/>
    <n v="12"/>
    <x v="681"/>
    <s v="ELI"/>
    <n v="3"/>
    <x v="681"/>
    <x v="1"/>
    <x v="1"/>
    <n v="18"/>
    <n v="0.5"/>
    <n v="27"/>
  </r>
  <r>
    <s v="TCX-76953-071"/>
    <x v="555"/>
    <n v="2021"/>
    <n v="8"/>
    <x v="636"/>
    <s v="LMOS"/>
    <n v="5"/>
    <x v="636"/>
    <x v="3"/>
    <x v="0"/>
    <n v="12"/>
    <n v="0.5"/>
    <n v="30"/>
  </r>
  <r>
    <s v="LIN-88046-551"/>
    <x v="150"/>
    <n v="2022"/>
    <n v="3"/>
    <x v="682"/>
    <s v="RLOS"/>
    <n v="4"/>
    <x v="682"/>
    <x v="0"/>
    <x v="1"/>
    <n v="12"/>
    <n v="1.1000000000000001"/>
    <n v="52.800000000000004"/>
  </r>
  <r>
    <s v="PMV-54491-220"/>
    <x v="556"/>
    <n v="2019"/>
    <n v="4"/>
    <x v="683"/>
    <s v="ALZS"/>
    <n v="2"/>
    <x v="683"/>
    <x v="2"/>
    <x v="1"/>
    <n v="24"/>
    <n v="1.1000000000000001"/>
    <n v="52.800000000000004"/>
  </r>
  <r>
    <s v="SKA-73676-005"/>
    <x v="327"/>
    <n v="2020"/>
    <n v="10"/>
    <x v="684"/>
    <s v="RMI"/>
    <n v="4"/>
    <x v="684"/>
    <x v="0"/>
    <x v="0"/>
    <n v="18"/>
    <n v="1.1000000000000001"/>
    <n v="79.2"/>
  </r>
  <r>
    <s v="TKH-62197-239"/>
    <x v="557"/>
    <n v="2020"/>
    <n v="7"/>
    <x v="685"/>
    <s v="RLOS"/>
    <n v="3"/>
    <x v="685"/>
    <x v="0"/>
    <x v="1"/>
    <n v="12"/>
    <n v="1.1000000000000001"/>
    <n v="39.6"/>
  </r>
  <r>
    <s v="YXF-57218-272"/>
    <x v="333"/>
    <n v="2019"/>
    <n v="3"/>
    <x v="686"/>
    <s v="ALZS"/>
    <n v="6"/>
    <x v="686"/>
    <x v="2"/>
    <x v="1"/>
    <n v="24"/>
    <n v="1.1000000000000001"/>
    <n v="158.4"/>
  </r>
  <r>
    <s v="PKJ-30083-501"/>
    <x v="558"/>
    <n v="2021"/>
    <n v="12"/>
    <x v="687"/>
    <s v="RLI"/>
    <n v="2"/>
    <x v="687"/>
    <x v="0"/>
    <x v="1"/>
    <n v="18"/>
    <n v="1.1000000000000001"/>
    <n v="39.6"/>
  </r>
  <r>
    <s v="WTT-91832-645"/>
    <x v="559"/>
    <n v="2019"/>
    <n v="10"/>
    <x v="688"/>
    <s v="RMZS"/>
    <n v="3"/>
    <x v="688"/>
    <x v="0"/>
    <x v="0"/>
    <n v="24"/>
    <n v="1.1000000000000001"/>
    <n v="79.2"/>
  </r>
  <r>
    <s v="TRZ-94735-865"/>
    <x v="310"/>
    <n v="2019"/>
    <n v="2"/>
    <x v="689"/>
    <s v="ADI"/>
    <n v="4"/>
    <x v="689"/>
    <x v="2"/>
    <x v="2"/>
    <n v="18"/>
    <n v="1.1000000000000001"/>
    <n v="79.2"/>
  </r>
  <r>
    <s v="UDB-09651-780"/>
    <x v="560"/>
    <n v="2020"/>
    <n v="8"/>
    <x v="690"/>
    <s v="RLOS"/>
    <n v="2"/>
    <x v="690"/>
    <x v="0"/>
    <x v="1"/>
    <n v="12"/>
    <n v="1.1000000000000001"/>
    <n v="26.400000000000002"/>
  </r>
  <r>
    <s v="EHJ-82097-549"/>
    <x v="561"/>
    <n v="2021"/>
    <n v="1"/>
    <x v="691"/>
    <s v="EMI"/>
    <n v="2"/>
    <x v="691"/>
    <x v="1"/>
    <x v="0"/>
    <n v="18"/>
    <n v="0.5"/>
    <n v="18"/>
  </r>
  <r>
    <s v="ZFR-79447-696"/>
    <x v="562"/>
    <n v="2021"/>
    <n v="3"/>
    <x v="692"/>
    <s v="LMOZ"/>
    <n v="1"/>
    <x v="692"/>
    <x v="3"/>
    <x v="0"/>
    <n v="6"/>
    <n v="0.5"/>
    <n v="3"/>
  </r>
  <r>
    <s v="NUU-03893-975"/>
    <x v="563"/>
    <n v="2020"/>
    <n v="1"/>
    <x v="693"/>
    <s v="RMI"/>
    <n v="2"/>
    <x v="693"/>
    <x v="0"/>
    <x v="0"/>
    <n v="18"/>
    <n v="1.1000000000000001"/>
    <n v="39.6"/>
  </r>
  <r>
    <s v="GVG-59542-307"/>
    <x v="564"/>
    <n v="2019"/>
    <n v="7"/>
    <x v="694"/>
    <s v="ELOS"/>
    <n v="2"/>
    <x v="694"/>
    <x v="1"/>
    <x v="1"/>
    <n v="12"/>
    <n v="0.5"/>
    <n v="12"/>
  </r>
  <r>
    <s v="YLY-35287-172"/>
    <x v="565"/>
    <n v="2022"/>
    <n v="5"/>
    <x v="695"/>
    <s v="AMOS"/>
    <n v="5"/>
    <x v="695"/>
    <x v="2"/>
    <x v="0"/>
    <n v="12"/>
    <n v="1.1000000000000001"/>
    <n v="66"/>
  </r>
  <r>
    <s v="DCI-96254-548"/>
    <x v="566"/>
    <n v="2022"/>
    <n v="6"/>
    <x v="636"/>
    <s v="ALZS"/>
    <n v="6"/>
    <x v="636"/>
    <x v="2"/>
    <x v="1"/>
    <n v="24"/>
    <n v="1.1000000000000001"/>
    <n v="158.4"/>
  </r>
  <r>
    <s v="KHZ-26264-253"/>
    <x v="160"/>
    <n v="2021"/>
    <n v="7"/>
    <x v="696"/>
    <s v="LLOS"/>
    <n v="6"/>
    <x v="696"/>
    <x v="3"/>
    <x v="1"/>
    <n v="12"/>
    <n v="0.5"/>
    <n v="36"/>
  </r>
  <r>
    <s v="AAQ-13644-699"/>
    <x v="567"/>
    <n v="2022"/>
    <n v="6"/>
    <x v="697"/>
    <s v="LDI"/>
    <n v="4"/>
    <x v="697"/>
    <x v="3"/>
    <x v="2"/>
    <n v="18"/>
    <n v="0.5"/>
    <n v="36"/>
  </r>
  <r>
    <s v="LWL-68108-794"/>
    <x v="568"/>
    <n v="2020"/>
    <n v="5"/>
    <x v="698"/>
    <s v="EMI"/>
    <n v="3"/>
    <x v="698"/>
    <x v="1"/>
    <x v="0"/>
    <n v="18"/>
    <n v="0.5"/>
    <n v="27"/>
  </r>
  <r>
    <s v="JQT-14347-517"/>
    <x v="569"/>
    <n v="2019"/>
    <n v="7"/>
    <x v="699"/>
    <s v="LLZS"/>
    <n v="1"/>
    <x v="699"/>
    <x v="3"/>
    <x v="1"/>
    <n v="24"/>
    <n v="0.5"/>
    <n v="12"/>
  </r>
  <r>
    <s v="BMM-86471-923"/>
    <x v="570"/>
    <n v="2020"/>
    <n v="10"/>
    <x v="700"/>
    <s v="ELOZ"/>
    <n v="1"/>
    <x v="700"/>
    <x v="1"/>
    <x v="1"/>
    <n v="6"/>
    <n v="0.5"/>
    <n v="3"/>
  </r>
  <r>
    <s v="IXU-67272-326"/>
    <x v="571"/>
    <n v="2020"/>
    <n v="12"/>
    <x v="701"/>
    <s v="LMOS"/>
    <n v="5"/>
    <x v="701"/>
    <x v="3"/>
    <x v="0"/>
    <n v="12"/>
    <n v="0.5"/>
    <n v="30"/>
  </r>
  <r>
    <s v="ITE-28312-615"/>
    <x v="139"/>
    <n v="2019"/>
    <n v="9"/>
    <x v="702"/>
    <s v="LLI"/>
    <n v="6"/>
    <x v="702"/>
    <x v="3"/>
    <x v="1"/>
    <n v="18"/>
    <n v="0.5"/>
    <n v="54"/>
  </r>
  <r>
    <s v="ZHQ-30471-635"/>
    <x v="303"/>
    <n v="2019"/>
    <n v="4"/>
    <x v="703"/>
    <s v="ADZS"/>
    <n v="5"/>
    <x v="703"/>
    <x v="2"/>
    <x v="2"/>
    <n v="24"/>
    <n v="1.1000000000000001"/>
    <n v="132"/>
  </r>
  <r>
    <s v="LTP-31133-134"/>
    <x v="572"/>
    <n v="2022"/>
    <n v="1"/>
    <x v="704"/>
    <s v="EDZS"/>
    <n v="3"/>
    <x v="704"/>
    <x v="1"/>
    <x v="2"/>
    <n v="24"/>
    <n v="0.5"/>
    <n v="36"/>
  </r>
  <r>
    <s v="ZVQ-26122-859"/>
    <x v="573"/>
    <n v="2019"/>
    <n v="11"/>
    <x v="705"/>
    <s v="EMI"/>
    <n v="6"/>
    <x v="705"/>
    <x v="1"/>
    <x v="0"/>
    <n v="18"/>
    <n v="0.5"/>
    <n v="54"/>
  </r>
  <r>
    <s v="MIU-01481-194"/>
    <x v="574"/>
    <n v="2019"/>
    <n v="7"/>
    <x v="706"/>
    <s v="RMZS"/>
    <n v="6"/>
    <x v="706"/>
    <x v="0"/>
    <x v="0"/>
    <n v="24"/>
    <n v="1.1000000000000001"/>
    <n v="158.4"/>
  </r>
  <r>
    <s v="MIU-01481-194"/>
    <x v="574"/>
    <n v="2019"/>
    <n v="7"/>
    <x v="706"/>
    <s v="ALI"/>
    <n v="2"/>
    <x v="706"/>
    <x v="2"/>
    <x v="1"/>
    <n v="18"/>
    <n v="1.1000000000000001"/>
    <n v="39.6"/>
  </r>
  <r>
    <s v="UEA-72681-629"/>
    <x v="455"/>
    <n v="2021"/>
    <n v="3"/>
    <x v="696"/>
    <s v="RLOS"/>
    <n v="3"/>
    <x v="696"/>
    <x v="0"/>
    <x v="1"/>
    <n v="12"/>
    <n v="1.1000000000000001"/>
    <n v="39.6"/>
  </r>
  <r>
    <s v="CVE-15042-481"/>
    <x v="575"/>
    <n v="2022"/>
    <n v="1"/>
    <x v="696"/>
    <s v="LLOZ"/>
    <n v="2"/>
    <x v="696"/>
    <x v="3"/>
    <x v="1"/>
    <n v="6"/>
    <n v="0.5"/>
    <n v="6"/>
  </r>
  <r>
    <s v="EJA-79176-833"/>
    <x v="576"/>
    <n v="2020"/>
    <n v="3"/>
    <x v="707"/>
    <s v="LMOS"/>
    <n v="6"/>
    <x v="707"/>
    <x v="3"/>
    <x v="0"/>
    <n v="12"/>
    <n v="0.5"/>
    <n v="36"/>
  </r>
  <r>
    <s v="AHQ-40440-522"/>
    <x v="577"/>
    <n v="2020"/>
    <n v="9"/>
    <x v="708"/>
    <s v="RLOZ"/>
    <n v="1"/>
    <x v="708"/>
    <x v="0"/>
    <x v="1"/>
    <n v="6"/>
    <n v="1.1000000000000001"/>
    <n v="6.6000000000000005"/>
  </r>
  <r>
    <s v="TID-21626-411"/>
    <x v="578"/>
    <n v="2019"/>
    <n v="1"/>
    <x v="709"/>
    <s v="ALZS"/>
    <n v="3"/>
    <x v="709"/>
    <x v="2"/>
    <x v="1"/>
    <n v="24"/>
    <n v="1.1000000000000001"/>
    <n v="79.2"/>
  </r>
  <r>
    <s v="RSR-96390-187"/>
    <x v="579"/>
    <n v="2021"/>
    <n v="9"/>
    <x v="710"/>
    <s v="RLOS"/>
    <n v="6"/>
    <x v="710"/>
    <x v="0"/>
    <x v="1"/>
    <n v="12"/>
    <n v="1.1000000000000001"/>
    <n v="79.2"/>
  </r>
  <r>
    <s v="BZE-96093-118"/>
    <x v="91"/>
    <n v="2021"/>
    <n v="10"/>
    <x v="711"/>
    <s v="LLOS"/>
    <n v="2"/>
    <x v="711"/>
    <x v="3"/>
    <x v="1"/>
    <n v="12"/>
    <n v="0.5"/>
    <n v="12"/>
  </r>
  <r>
    <s v="LOU-41819-242"/>
    <x v="272"/>
    <n v="2022"/>
    <n v="7"/>
    <x v="712"/>
    <s v="RLOS"/>
    <n v="2"/>
    <x v="712"/>
    <x v="0"/>
    <x v="1"/>
    <n v="12"/>
    <n v="1.1000000000000001"/>
    <n v="26.400000000000002"/>
  </r>
  <r>
    <s v="FND-99527-640"/>
    <x v="65"/>
    <n v="2021"/>
    <n v="7"/>
    <x v="713"/>
    <s v="RDOZ"/>
    <n v="2"/>
    <x v="713"/>
    <x v="0"/>
    <x v="2"/>
    <n v="6"/>
    <n v="1.1000000000000001"/>
    <n v="13.200000000000001"/>
  </r>
  <r>
    <s v="ASG-27179-958"/>
    <x v="580"/>
    <n v="2021"/>
    <n v="12"/>
    <x v="714"/>
    <s v="EDI"/>
    <n v="3"/>
    <x v="714"/>
    <x v="1"/>
    <x v="2"/>
    <n v="18"/>
    <n v="0.5"/>
    <n v="27"/>
  </r>
  <r>
    <s v="YKX-23510-272"/>
    <x v="581"/>
    <n v="2019"/>
    <n v="3"/>
    <x v="715"/>
    <s v="RDOZ"/>
    <n v="2"/>
    <x v="715"/>
    <x v="0"/>
    <x v="2"/>
    <n v="6"/>
    <n v="1.1000000000000001"/>
    <n v="13.200000000000001"/>
  </r>
  <r>
    <s v="FSA-98650-921"/>
    <x v="489"/>
    <n v="2020"/>
    <n v="2"/>
    <x v="716"/>
    <s v="RDZS"/>
    <n v="2"/>
    <x v="716"/>
    <x v="0"/>
    <x v="2"/>
    <n v="24"/>
    <n v="1.1000000000000001"/>
    <n v="52.800000000000004"/>
  </r>
  <r>
    <s v="ZUR-55774-294"/>
    <x v="234"/>
    <n v="2020"/>
    <n v="6"/>
    <x v="717"/>
    <s v="RDOZ"/>
    <n v="6"/>
    <x v="717"/>
    <x v="0"/>
    <x v="2"/>
    <n v="6"/>
    <n v="1.1000000000000001"/>
    <n v="39.6"/>
  </r>
  <r>
    <s v="FUO-99821-974"/>
    <x v="175"/>
    <n v="2020"/>
    <n v="2"/>
    <x v="718"/>
    <s v="EMZS"/>
    <n v="3"/>
    <x v="718"/>
    <x v="1"/>
    <x v="0"/>
    <n v="24"/>
    <n v="0.5"/>
    <n v="36"/>
  </r>
  <r>
    <s v="YVH-19865-819"/>
    <x v="582"/>
    <n v="2019"/>
    <n v="11"/>
    <x v="719"/>
    <s v="RLI"/>
    <n v="4"/>
    <x v="719"/>
    <x v="0"/>
    <x v="1"/>
    <n v="18"/>
    <n v="1.1000000000000001"/>
    <n v="79.2"/>
  </r>
  <r>
    <s v="NNF-47422-501"/>
    <x v="583"/>
    <n v="2020"/>
    <n v="3"/>
    <x v="720"/>
    <s v="RMOS"/>
    <n v="6"/>
    <x v="720"/>
    <x v="0"/>
    <x v="0"/>
    <n v="12"/>
    <n v="1.1000000000000001"/>
    <n v="79.2"/>
  </r>
  <r>
    <s v="RJI-71409-490"/>
    <x v="548"/>
    <n v="2021"/>
    <n v="4"/>
    <x v="721"/>
    <s v="LDOZ"/>
    <n v="5"/>
    <x v="721"/>
    <x v="3"/>
    <x v="2"/>
    <n v="6"/>
    <n v="0.5"/>
    <n v="15"/>
  </r>
  <r>
    <s v="UZL-46108-213"/>
    <x v="584"/>
    <n v="2021"/>
    <n v="11"/>
    <x v="722"/>
    <s v="LDOS"/>
    <n v="2"/>
    <x v="722"/>
    <x v="3"/>
    <x v="2"/>
    <n v="12"/>
    <n v="0.5"/>
    <n v="12"/>
  </r>
  <r>
    <s v="AOX-44467-109"/>
    <x v="64"/>
    <n v="2021"/>
    <n v="6"/>
    <x v="723"/>
    <s v="RLZS"/>
    <n v="1"/>
    <x v="723"/>
    <x v="0"/>
    <x v="1"/>
    <n v="24"/>
    <n v="1.1000000000000001"/>
    <n v="26.400000000000002"/>
  </r>
  <r>
    <s v="TZD-67261-174"/>
    <x v="585"/>
    <n v="2020"/>
    <n v="2"/>
    <x v="716"/>
    <s v="RDOZ"/>
    <n v="1"/>
    <x v="716"/>
    <x v="0"/>
    <x v="2"/>
    <n v="6"/>
    <n v="1.1000000000000001"/>
    <n v="6.6000000000000005"/>
  </r>
  <r>
    <s v="TBU-64277-625"/>
    <x v="32"/>
    <n v="2021"/>
    <n v="4"/>
    <x v="724"/>
    <s v="LLOS"/>
    <n v="6"/>
    <x v="724"/>
    <x v="3"/>
    <x v="1"/>
    <n v="12"/>
    <n v="0.5"/>
    <n v="36"/>
  </r>
  <r>
    <s v="TYP-85767-944"/>
    <x v="586"/>
    <n v="2022"/>
    <n v="7"/>
    <x v="725"/>
    <s v="AMI"/>
    <n v="2"/>
    <x v="725"/>
    <x v="2"/>
    <x v="0"/>
    <n v="18"/>
    <n v="1.1000000000000001"/>
    <n v="39.6"/>
  </r>
  <r>
    <s v="GTT-73214-334"/>
    <x v="535"/>
    <n v="2019"/>
    <n v="1"/>
    <x v="726"/>
    <s v="LDZS"/>
    <n v="6"/>
    <x v="726"/>
    <x v="3"/>
    <x v="2"/>
    <n v="24"/>
    <n v="0.5"/>
    <n v="72"/>
  </r>
  <r>
    <s v="WAI-89905-069"/>
    <x v="587"/>
    <n v="2022"/>
    <n v="2"/>
    <x v="727"/>
    <s v="EMZS"/>
    <n v="3"/>
    <x v="727"/>
    <x v="1"/>
    <x v="0"/>
    <n v="24"/>
    <n v="0.5"/>
    <n v="36"/>
  </r>
  <r>
    <s v="OJL-96844-459"/>
    <x v="393"/>
    <n v="2020"/>
    <n v="5"/>
    <x v="728"/>
    <s v="ELOZ"/>
    <n v="5"/>
    <x v="728"/>
    <x v="1"/>
    <x v="1"/>
    <n v="6"/>
    <n v="0.5"/>
    <n v="15"/>
  </r>
  <r>
    <s v="VGI-33205-360"/>
    <x v="588"/>
    <n v="2019"/>
    <n v="3"/>
    <x v="729"/>
    <s v="RMOS"/>
    <n v="6"/>
    <x v="729"/>
    <x v="0"/>
    <x v="0"/>
    <n v="12"/>
    <n v="1.1000000000000001"/>
    <n v="79.2"/>
  </r>
  <r>
    <s v="PCA-14081-576"/>
    <x v="15"/>
    <n v="2019"/>
    <n v="6"/>
    <x v="730"/>
    <s v="LLOS"/>
    <n v="5"/>
    <x v="730"/>
    <x v="3"/>
    <x v="1"/>
    <n v="12"/>
    <n v="0.5"/>
    <n v="30"/>
  </r>
  <r>
    <s v="SCS-67069-962"/>
    <x v="507"/>
    <n v="2020"/>
    <n v="6"/>
    <x v="731"/>
    <s v="LDOS"/>
    <n v="5"/>
    <x v="731"/>
    <x v="3"/>
    <x v="2"/>
    <n v="12"/>
    <n v="0.5"/>
    <n v="30"/>
  </r>
  <r>
    <s v="BDM-03174-485"/>
    <x v="533"/>
    <n v="2019"/>
    <n v="3"/>
    <x v="732"/>
    <s v="LLI"/>
    <n v="4"/>
    <x v="732"/>
    <x v="3"/>
    <x v="1"/>
    <n v="18"/>
    <n v="0.5"/>
    <n v="36"/>
  </r>
  <r>
    <s v="UJV-32333-364"/>
    <x v="589"/>
    <n v="2021"/>
    <n v="12"/>
    <x v="733"/>
    <s v="LLOZ"/>
    <n v="1"/>
    <x v="733"/>
    <x v="3"/>
    <x v="1"/>
    <n v="6"/>
    <n v="0.5"/>
    <n v="3"/>
  </r>
  <r>
    <s v="FLI-11493-954"/>
    <x v="590"/>
    <n v="2022"/>
    <n v="7"/>
    <x v="734"/>
    <s v="EMI"/>
    <n v="4"/>
    <x v="734"/>
    <x v="1"/>
    <x v="0"/>
    <n v="18"/>
    <n v="0.5"/>
    <n v="36"/>
  </r>
  <r>
    <s v="IWL-13117-537"/>
    <x v="457"/>
    <n v="2020"/>
    <n v="4"/>
    <x v="735"/>
    <s v="RDOS"/>
    <n v="3"/>
    <x v="735"/>
    <x v="0"/>
    <x v="2"/>
    <n v="12"/>
    <n v="1.1000000000000001"/>
    <n v="39.6"/>
  </r>
  <r>
    <s v="OAM-76916-748"/>
    <x v="591"/>
    <n v="2022"/>
    <n v="1"/>
    <x v="736"/>
    <s v="ELZS"/>
    <n v="3"/>
    <x v="736"/>
    <x v="1"/>
    <x v="1"/>
    <n v="24"/>
    <n v="0.5"/>
    <n v="36"/>
  </r>
  <r>
    <s v="UMB-11223-710"/>
    <x v="592"/>
    <n v="2021"/>
    <n v="2"/>
    <x v="737"/>
    <s v="LLI"/>
    <n v="6"/>
    <x v="737"/>
    <x v="3"/>
    <x v="1"/>
    <n v="18"/>
    <n v="0.5"/>
    <n v="54"/>
  </r>
  <r>
    <s v="LXR-09892-726"/>
    <x v="402"/>
    <n v="2020"/>
    <n v="7"/>
    <x v="738"/>
    <s v="AMOZ"/>
    <n v="2"/>
    <x v="738"/>
    <x v="2"/>
    <x v="0"/>
    <n v="6"/>
    <n v="1.1000000000000001"/>
    <n v="13.200000000000001"/>
  </r>
  <r>
    <s v="QXX-89943-393"/>
    <x v="593"/>
    <n v="2020"/>
    <n v="3"/>
    <x v="739"/>
    <s v="ADI"/>
    <n v="4"/>
    <x v="739"/>
    <x v="2"/>
    <x v="2"/>
    <n v="18"/>
    <n v="1.1000000000000001"/>
    <n v="79.2"/>
  </r>
  <r>
    <s v="WVS-57822-366"/>
    <x v="594"/>
    <n v="2020"/>
    <n v="5"/>
    <x v="740"/>
    <s v="EMOS"/>
    <n v="4"/>
    <x v="740"/>
    <x v="1"/>
    <x v="0"/>
    <n v="12"/>
    <n v="0.5"/>
    <n v="24"/>
  </r>
  <r>
    <s v="CLJ-23403-689"/>
    <x v="77"/>
    <n v="2021"/>
    <n v="4"/>
    <x v="741"/>
    <s v="EMOZ"/>
    <n v="2"/>
    <x v="741"/>
    <x v="1"/>
    <x v="0"/>
    <n v="6"/>
    <n v="0.5"/>
    <n v="6"/>
  </r>
  <r>
    <s v="XNU-83276-288"/>
    <x v="595"/>
    <n v="2022"/>
    <n v="6"/>
    <x v="742"/>
    <s v="ADZS"/>
    <n v="1"/>
    <x v="742"/>
    <x v="2"/>
    <x v="2"/>
    <n v="24"/>
    <n v="1.1000000000000001"/>
    <n v="26.400000000000002"/>
  </r>
  <r>
    <s v="YOG-94666-679"/>
    <x v="596"/>
    <n v="2021"/>
    <n v="2"/>
    <x v="743"/>
    <s v="ADOZ"/>
    <n v="2"/>
    <x v="743"/>
    <x v="2"/>
    <x v="2"/>
    <n v="6"/>
    <n v="1.1000000000000001"/>
    <n v="13.200000000000001"/>
  </r>
  <r>
    <s v="KHG-33953-115"/>
    <x v="514"/>
    <n v="2021"/>
    <n v="12"/>
    <x v="744"/>
    <s v="EMI"/>
    <n v="3"/>
    <x v="744"/>
    <x v="1"/>
    <x v="0"/>
    <n v="18"/>
    <n v="0.5"/>
    <n v="27"/>
  </r>
  <r>
    <s v="MHD-95615-696"/>
    <x v="54"/>
    <n v="2020"/>
    <n v="2"/>
    <x v="745"/>
    <s v="ADOZ"/>
    <n v="5"/>
    <x v="745"/>
    <x v="2"/>
    <x v="2"/>
    <n v="6"/>
    <n v="1.1000000000000001"/>
    <n v="33"/>
  </r>
  <r>
    <s v="HBH-64794-080"/>
    <x v="597"/>
    <n v="2021"/>
    <n v="2"/>
    <x v="746"/>
    <s v="RMI"/>
    <n v="3"/>
    <x v="746"/>
    <x v="0"/>
    <x v="0"/>
    <n v="18"/>
    <n v="1.1000000000000001"/>
    <n v="59.400000000000006"/>
  </r>
  <r>
    <s v="CNJ-56058-223"/>
    <x v="105"/>
    <n v="2020"/>
    <n v="8"/>
    <x v="747"/>
    <s v="RDZS"/>
    <n v="3"/>
    <x v="747"/>
    <x v="0"/>
    <x v="2"/>
    <n v="24"/>
    <n v="1.1000000000000001"/>
    <n v="79.2"/>
  </r>
  <r>
    <s v="KHO-27106-786"/>
    <x v="210"/>
    <n v="2020"/>
    <n v="10"/>
    <x v="748"/>
    <s v="ADZS"/>
    <n v="6"/>
    <x v="748"/>
    <x v="2"/>
    <x v="2"/>
    <n v="24"/>
    <n v="1.1000000000000001"/>
    <n v="158.4"/>
  </r>
  <r>
    <s v="KHO-27106-786"/>
    <x v="210"/>
    <n v="2020"/>
    <n v="10"/>
    <x v="748"/>
    <s v="ELOS"/>
    <n v="6"/>
    <x v="748"/>
    <x v="1"/>
    <x v="1"/>
    <n v="12"/>
    <n v="0.5"/>
    <n v="36"/>
  </r>
  <r>
    <s v="YAC-50329-982"/>
    <x v="598"/>
    <n v="2020"/>
    <n v="12"/>
    <x v="749"/>
    <s v="ADOZ"/>
    <n v="1"/>
    <x v="749"/>
    <x v="2"/>
    <x v="2"/>
    <n v="6"/>
    <n v="1.1000000000000001"/>
    <n v="6.6000000000000005"/>
  </r>
  <r>
    <s v="VVL-95291-039"/>
    <x v="360"/>
    <n v="2019"/>
    <n v="4"/>
    <x v="750"/>
    <s v="LMZS"/>
    <n v="2"/>
    <x v="750"/>
    <x v="3"/>
    <x v="0"/>
    <n v="24"/>
    <n v="0.5"/>
    <n v="24"/>
  </r>
  <r>
    <s v="VUT-20974-364"/>
    <x v="62"/>
    <n v="2021"/>
    <n v="1"/>
    <x v="751"/>
    <s v="ADZS"/>
    <n v="6"/>
    <x v="751"/>
    <x v="2"/>
    <x v="2"/>
    <n v="24"/>
    <n v="1.1000000000000001"/>
    <n v="158.4"/>
  </r>
  <r>
    <s v="SFC-34054-213"/>
    <x v="599"/>
    <n v="2019"/>
    <n v="3"/>
    <x v="752"/>
    <s v="EMOS"/>
    <n v="4"/>
    <x v="752"/>
    <x v="1"/>
    <x v="0"/>
    <n v="12"/>
    <n v="0.5"/>
    <n v="24"/>
  </r>
  <r>
    <s v="UDS-04807-593"/>
    <x v="600"/>
    <n v="2019"/>
    <n v="11"/>
    <x v="753"/>
    <s v="RLOS"/>
    <n v="2"/>
    <x v="753"/>
    <x v="0"/>
    <x v="1"/>
    <n v="12"/>
    <n v="1.1000000000000001"/>
    <n v="26.400000000000002"/>
  </r>
  <r>
    <s v="FWE-98471-488"/>
    <x v="601"/>
    <n v="2022"/>
    <n v="7"/>
    <x v="745"/>
    <s v="LMOZ"/>
    <n v="5"/>
    <x v="745"/>
    <x v="3"/>
    <x v="0"/>
    <n v="6"/>
    <n v="0.5"/>
    <n v="15"/>
  </r>
  <r>
    <s v="RAU-17060-674"/>
    <x v="602"/>
    <n v="2020"/>
    <n v="6"/>
    <x v="754"/>
    <s v="EMOZ"/>
    <n v="1"/>
    <x v="754"/>
    <x v="1"/>
    <x v="0"/>
    <n v="6"/>
    <n v="0.5"/>
    <n v="3"/>
  </r>
  <r>
    <s v="AOL-13866-711"/>
    <x v="603"/>
    <n v="2019"/>
    <n v="2"/>
    <x v="755"/>
    <s v="EMOZ"/>
    <n v="4"/>
    <x v="755"/>
    <x v="1"/>
    <x v="0"/>
    <n v="6"/>
    <n v="0.5"/>
    <n v="12"/>
  </r>
  <r>
    <s v="NOA-79645-377"/>
    <x v="604"/>
    <n v="2020"/>
    <n v="11"/>
    <x v="756"/>
    <s v="ADOS"/>
    <n v="5"/>
    <x v="756"/>
    <x v="2"/>
    <x v="2"/>
    <n v="12"/>
    <n v="1.1000000000000001"/>
    <n v="66"/>
  </r>
  <r>
    <s v="KMS-49214-806"/>
    <x v="605"/>
    <n v="2019"/>
    <n v="4"/>
    <x v="757"/>
    <s v="EDZS"/>
    <n v="4"/>
    <x v="757"/>
    <x v="1"/>
    <x v="2"/>
    <n v="24"/>
    <n v="0.5"/>
    <n v="48"/>
  </r>
  <r>
    <s v="ABK-08091-531"/>
    <x v="606"/>
    <n v="2020"/>
    <n v="10"/>
    <x v="758"/>
    <s v="AMZS"/>
    <n v="3"/>
    <x v="758"/>
    <x v="2"/>
    <x v="0"/>
    <n v="24"/>
    <n v="1.1000000000000001"/>
    <n v="79.2"/>
  </r>
  <r>
    <s v="GPT-67705-953"/>
    <x v="446"/>
    <n v="2019"/>
    <n v="11"/>
    <x v="759"/>
    <s v="ADOZ"/>
    <n v="5"/>
    <x v="759"/>
    <x v="2"/>
    <x v="2"/>
    <n v="6"/>
    <n v="1.1000000000000001"/>
    <n v="33"/>
  </r>
  <r>
    <s v="JNA-21450-177"/>
    <x v="18"/>
    <n v="2022"/>
    <n v="2"/>
    <x v="760"/>
    <s v="ELOS"/>
    <n v="3"/>
    <x v="760"/>
    <x v="1"/>
    <x v="1"/>
    <n v="12"/>
    <n v="0.5"/>
    <n v="18"/>
  </r>
  <r>
    <s v="MPQ-23421-608"/>
    <x v="180"/>
    <n v="2021"/>
    <n v="3"/>
    <x v="761"/>
    <s v="ALOZ"/>
    <n v="5"/>
    <x v="761"/>
    <x v="2"/>
    <x v="1"/>
    <n v="6"/>
    <n v="1.1000000000000001"/>
    <n v="33"/>
  </r>
  <r>
    <s v="NLI-63891-565"/>
    <x v="580"/>
    <n v="2021"/>
    <n v="12"/>
    <x v="762"/>
    <s v="AMOZ"/>
    <n v="5"/>
    <x v="762"/>
    <x v="2"/>
    <x v="0"/>
    <n v="6"/>
    <n v="1.1000000000000001"/>
    <n v="33"/>
  </r>
  <r>
    <s v="HHF-36647-854"/>
    <x v="453"/>
    <n v="2021"/>
    <n v="11"/>
    <x v="763"/>
    <s v="LDOS"/>
    <n v="6"/>
    <x v="763"/>
    <x v="3"/>
    <x v="2"/>
    <n v="12"/>
    <n v="0.5"/>
    <n v="36"/>
  </r>
  <r>
    <s v="SBN-16537-046"/>
    <x v="259"/>
    <n v="2020"/>
    <n v="2"/>
    <x v="764"/>
    <s v="LDZS"/>
    <n v="1"/>
    <x v="764"/>
    <x v="3"/>
    <x v="2"/>
    <n v="24"/>
    <n v="0.5"/>
    <n v="12"/>
  </r>
  <r>
    <s v="XZD-44484-632"/>
    <x v="607"/>
    <n v="2021"/>
    <n v="8"/>
    <x v="765"/>
    <s v="ADI"/>
    <n v="2"/>
    <x v="765"/>
    <x v="2"/>
    <x v="2"/>
    <n v="18"/>
    <n v="1.1000000000000001"/>
    <n v="39.6"/>
  </r>
  <r>
    <s v="XZD-44484-632"/>
    <x v="607"/>
    <n v="2021"/>
    <n v="8"/>
    <x v="765"/>
    <s v="RLOS"/>
    <n v="2"/>
    <x v="765"/>
    <x v="0"/>
    <x v="1"/>
    <n v="12"/>
    <n v="1.1000000000000001"/>
    <n v="26.400000000000002"/>
  </r>
  <r>
    <s v="IKQ-39946-768"/>
    <x v="385"/>
    <n v="2021"/>
    <n v="3"/>
    <x v="766"/>
    <s v="LDZS"/>
    <n v="6"/>
    <x v="766"/>
    <x v="3"/>
    <x v="2"/>
    <n v="24"/>
    <n v="0.5"/>
    <n v="72"/>
  </r>
  <r>
    <s v="KMB-95211-174"/>
    <x v="608"/>
    <n v="2021"/>
    <n v="4"/>
    <x v="767"/>
    <s v="LMOZ"/>
    <n v="4"/>
    <x v="767"/>
    <x v="3"/>
    <x v="0"/>
    <n v="6"/>
    <n v="0.5"/>
    <n v="12"/>
  </r>
  <r>
    <s v="QWY-99467-368"/>
    <x v="609"/>
    <n v="2020"/>
    <n v="11"/>
    <x v="768"/>
    <s v="RLZS"/>
    <n v="1"/>
    <x v="768"/>
    <x v="0"/>
    <x v="1"/>
    <n v="24"/>
    <n v="1.1000000000000001"/>
    <n v="26.400000000000002"/>
  </r>
  <r>
    <s v="SRG-76791-614"/>
    <x v="147"/>
    <n v="2021"/>
    <n v="3"/>
    <x v="769"/>
    <s v="LMOS"/>
    <n v="1"/>
    <x v="769"/>
    <x v="3"/>
    <x v="0"/>
    <n v="12"/>
    <n v="0.5"/>
    <n v="6"/>
  </r>
  <r>
    <s v="VSN-94485-621"/>
    <x v="172"/>
    <n v="2021"/>
    <n v="10"/>
    <x v="770"/>
    <s v="ALZS"/>
    <n v="4"/>
    <x v="770"/>
    <x v="2"/>
    <x v="1"/>
    <n v="24"/>
    <n v="1.1000000000000001"/>
    <n v="105.60000000000001"/>
  </r>
  <r>
    <s v="UFZ-24348-219"/>
    <x v="610"/>
    <n v="2019"/>
    <n v="9"/>
    <x v="745"/>
    <s v="AMZS"/>
    <n v="3"/>
    <x v="745"/>
    <x v="2"/>
    <x v="0"/>
    <n v="24"/>
    <n v="1.1000000000000001"/>
    <n v="79.2"/>
  </r>
  <r>
    <s v="UKS-93055-397"/>
    <x v="611"/>
    <n v="2022"/>
    <n v="7"/>
    <x v="771"/>
    <s v="LDI"/>
    <n v="5"/>
    <x v="771"/>
    <x v="3"/>
    <x v="2"/>
    <n v="18"/>
    <n v="0.5"/>
    <n v="45"/>
  </r>
  <r>
    <s v="AVH-56062-335"/>
    <x v="612"/>
    <n v="2021"/>
    <n v="11"/>
    <x v="772"/>
    <s v="RMI"/>
    <n v="5"/>
    <x v="772"/>
    <x v="0"/>
    <x v="0"/>
    <n v="18"/>
    <n v="1.1000000000000001"/>
    <n v="99.000000000000014"/>
  </r>
  <r>
    <s v="HGE-19842-613"/>
    <x v="613"/>
    <n v="2022"/>
    <n v="1"/>
    <x v="773"/>
    <s v="LMI"/>
    <n v="4"/>
    <x v="773"/>
    <x v="3"/>
    <x v="0"/>
    <n v="18"/>
    <n v="0.5"/>
    <n v="36"/>
  </r>
  <r>
    <s v="WBA-85905-175"/>
    <x v="611"/>
    <n v="2022"/>
    <n v="7"/>
    <x v="774"/>
    <s v="RLOZ"/>
    <n v="1"/>
    <x v="774"/>
    <x v="0"/>
    <x v="1"/>
    <n v="6"/>
    <n v="1.1000000000000001"/>
    <n v="6.6000000000000005"/>
  </r>
  <r>
    <s v="DZI-35365-596"/>
    <x v="493"/>
    <n v="2021"/>
    <n v="11"/>
    <x v="760"/>
    <s v="AMOS"/>
    <n v="2"/>
    <x v="760"/>
    <x v="2"/>
    <x v="0"/>
    <n v="12"/>
    <n v="1.1000000000000001"/>
    <n v="26.400000000000002"/>
  </r>
  <r>
    <s v="XIR-88982-743"/>
    <x v="614"/>
    <n v="2021"/>
    <n v="7"/>
    <x v="775"/>
    <s v="ADOS"/>
    <n v="2"/>
    <x v="775"/>
    <x v="2"/>
    <x v="2"/>
    <n v="12"/>
    <n v="1.1000000000000001"/>
    <n v="26.400000000000002"/>
  </r>
  <r>
    <s v="VUC-72395-865"/>
    <x v="151"/>
    <n v="2021"/>
    <n v="10"/>
    <x v="776"/>
    <s v="ALZS"/>
    <n v="6"/>
    <x v="776"/>
    <x v="2"/>
    <x v="1"/>
    <n v="24"/>
    <n v="1.1000000000000001"/>
    <n v="158.4"/>
  </r>
  <r>
    <s v="BQJ-44755-910"/>
    <x v="489"/>
    <n v="2020"/>
    <n v="2"/>
    <x v="777"/>
    <s v="EMOS"/>
    <n v="6"/>
    <x v="777"/>
    <x v="1"/>
    <x v="0"/>
    <n v="12"/>
    <n v="0.5"/>
    <n v="36"/>
  </r>
  <r>
    <s v="JKC-64636-831"/>
    <x v="615"/>
    <n v="2022"/>
    <n v="7"/>
    <x v="778"/>
    <s v="RMOS"/>
    <n v="2"/>
    <x v="778"/>
    <x v="0"/>
    <x v="0"/>
    <n v="12"/>
    <n v="1.1000000000000001"/>
    <n v="26.400000000000002"/>
  </r>
  <r>
    <s v="ZKI-78561-066"/>
    <x v="616"/>
    <n v="2021"/>
    <n v="9"/>
    <x v="779"/>
    <s v="EDOS"/>
    <n v="3"/>
    <x v="779"/>
    <x v="1"/>
    <x v="2"/>
    <n v="12"/>
    <n v="0.5"/>
    <n v="18"/>
  </r>
  <r>
    <s v="IMP-12563-728"/>
    <x v="578"/>
    <n v="2019"/>
    <n v="1"/>
    <x v="780"/>
    <s v="ELI"/>
    <n v="6"/>
    <x v="780"/>
    <x v="1"/>
    <x v="1"/>
    <n v="18"/>
    <n v="0.5"/>
    <n v="54"/>
  </r>
  <r>
    <s v="MZL-81126-390"/>
    <x v="617"/>
    <n v="2022"/>
    <n v="3"/>
    <x v="781"/>
    <s v="AMI"/>
    <n v="6"/>
    <x v="781"/>
    <x v="2"/>
    <x v="0"/>
    <n v="18"/>
    <n v="1.1000000000000001"/>
    <n v="118.80000000000001"/>
  </r>
  <r>
    <s v="MZL-81126-390"/>
    <x v="617"/>
    <n v="2022"/>
    <n v="3"/>
    <x v="781"/>
    <s v="RMOZ"/>
    <n v="2"/>
    <x v="781"/>
    <x v="0"/>
    <x v="0"/>
    <n v="6"/>
    <n v="1.1000000000000001"/>
    <n v="13.200000000000001"/>
  </r>
  <r>
    <s v="TVF-57766-608"/>
    <x v="155"/>
    <n v="2020"/>
    <n v="3"/>
    <x v="782"/>
    <s v="ALI"/>
    <n v="1"/>
    <x v="782"/>
    <x v="2"/>
    <x v="1"/>
    <n v="18"/>
    <n v="1.1000000000000001"/>
    <n v="19.8"/>
  </r>
  <r>
    <s v="RUX-37995-892"/>
    <x v="461"/>
    <n v="2021"/>
    <n v="11"/>
    <x v="783"/>
    <s v="LMOS"/>
    <n v="4"/>
    <x v="783"/>
    <x v="3"/>
    <x v="0"/>
    <n v="12"/>
    <n v="0.5"/>
    <n v="24"/>
  </r>
  <r>
    <s v="AVK-76526-953"/>
    <x v="87"/>
    <n v="2021"/>
    <n v="3"/>
    <x v="784"/>
    <s v="RLOS"/>
    <n v="2"/>
    <x v="784"/>
    <x v="0"/>
    <x v="1"/>
    <n v="12"/>
    <n v="1.1000000000000001"/>
    <n v="26.400000000000002"/>
  </r>
  <r>
    <s v="RIU-02231-623"/>
    <x v="618"/>
    <n v="2021"/>
    <n v="11"/>
    <x v="785"/>
    <s v="LLOS"/>
    <n v="5"/>
    <x v="785"/>
    <x v="3"/>
    <x v="1"/>
    <n v="12"/>
    <n v="0.5"/>
    <n v="30"/>
  </r>
  <r>
    <s v="WFK-99317-827"/>
    <x v="619"/>
    <n v="2019"/>
    <n v="6"/>
    <x v="786"/>
    <s v="RLZS"/>
    <n v="3"/>
    <x v="786"/>
    <x v="0"/>
    <x v="1"/>
    <n v="24"/>
    <n v="1.1000000000000001"/>
    <n v="79.2"/>
  </r>
  <r>
    <s v="SFD-00372-284"/>
    <x v="440"/>
    <n v="2020"/>
    <n v="7"/>
    <x v="760"/>
    <s v="EDOZ"/>
    <n v="2"/>
    <x v="760"/>
    <x v="1"/>
    <x v="2"/>
    <n v="6"/>
    <n v="0.5"/>
    <n v="6"/>
  </r>
  <r>
    <s v="SXC-62166-515"/>
    <x v="489"/>
    <n v="2020"/>
    <n v="2"/>
    <x v="787"/>
    <s v="RLOZ"/>
    <n v="5"/>
    <x v="787"/>
    <x v="0"/>
    <x v="1"/>
    <n v="6"/>
    <n v="1.1000000000000001"/>
    <n v="33"/>
  </r>
  <r>
    <s v="YIE-87008-621"/>
    <x v="620"/>
    <n v="2019"/>
    <n v="6"/>
    <x v="788"/>
    <s v="ALOZ"/>
    <n v="4"/>
    <x v="788"/>
    <x v="2"/>
    <x v="1"/>
    <n v="6"/>
    <n v="1.1000000000000001"/>
    <n v="26.400000000000002"/>
  </r>
  <r>
    <s v="HRM-94548-288"/>
    <x v="621"/>
    <n v="2019"/>
    <n v="9"/>
    <x v="789"/>
    <s v="ADZS"/>
    <n v="6"/>
    <x v="789"/>
    <x v="2"/>
    <x v="2"/>
    <n v="24"/>
    <n v="1.1000000000000001"/>
    <n v="158.4"/>
  </r>
  <r>
    <s v="UJG-34731-295"/>
    <x v="374"/>
    <n v="2022"/>
    <n v="5"/>
    <x v="790"/>
    <s v="AMZS"/>
    <n v="1"/>
    <x v="790"/>
    <x v="2"/>
    <x v="0"/>
    <n v="24"/>
    <n v="1.1000000000000001"/>
    <n v="26.400000000000002"/>
  </r>
  <r>
    <s v="TWD-70988-853"/>
    <x v="345"/>
    <n v="2019"/>
    <n v="12"/>
    <x v="791"/>
    <s v="RDOS"/>
    <n v="6"/>
    <x v="791"/>
    <x v="0"/>
    <x v="2"/>
    <n v="12"/>
    <n v="1.1000000000000001"/>
    <n v="79.2"/>
  </r>
  <r>
    <s v="CIX-22904-641"/>
    <x v="622"/>
    <n v="2019"/>
    <n v="9"/>
    <x v="792"/>
    <s v="RDZS"/>
    <n v="1"/>
    <x v="792"/>
    <x v="0"/>
    <x v="2"/>
    <n v="24"/>
    <n v="1.1000000000000001"/>
    <n v="26.400000000000002"/>
  </r>
  <r>
    <s v="DLV-65840-759"/>
    <x v="623"/>
    <n v="2022"/>
    <n v="5"/>
    <x v="793"/>
    <s v="LMOS"/>
    <n v="2"/>
    <x v="793"/>
    <x v="3"/>
    <x v="0"/>
    <n v="12"/>
    <n v="0.5"/>
    <n v="12"/>
  </r>
  <r>
    <s v="RXN-55491-201"/>
    <x v="354"/>
    <n v="2019"/>
    <n v="10"/>
    <x v="794"/>
    <s v="ELOZ"/>
    <n v="6"/>
    <x v="794"/>
    <x v="1"/>
    <x v="1"/>
    <n v="6"/>
    <n v="0.5"/>
    <n v="18"/>
  </r>
  <r>
    <s v="UHK-63283-868"/>
    <x v="624"/>
    <n v="2022"/>
    <n v="4"/>
    <x v="795"/>
    <s v="ALOZ"/>
    <n v="1"/>
    <x v="795"/>
    <x v="2"/>
    <x v="1"/>
    <n v="6"/>
    <n v="1.1000000000000001"/>
    <n v="6.6000000000000005"/>
  </r>
  <r>
    <s v="PJC-31401-893"/>
    <x v="561"/>
    <n v="2021"/>
    <n v="1"/>
    <x v="796"/>
    <s v="RDOZ"/>
    <n v="3"/>
    <x v="796"/>
    <x v="0"/>
    <x v="2"/>
    <n v="6"/>
    <n v="1.1000000000000001"/>
    <n v="19.8"/>
  </r>
  <r>
    <s v="HHO-79903-185"/>
    <x v="42"/>
    <n v="2022"/>
    <n v="8"/>
    <x v="797"/>
    <s v="RDZS"/>
    <n v="1"/>
    <x v="797"/>
    <x v="0"/>
    <x v="2"/>
    <n v="24"/>
    <n v="1.1000000000000001"/>
    <n v="26.400000000000002"/>
  </r>
  <r>
    <s v="YWM-07310-594"/>
    <x v="267"/>
    <n v="2019"/>
    <n v="3"/>
    <x v="798"/>
    <s v="ADZS"/>
    <n v="5"/>
    <x v="798"/>
    <x v="2"/>
    <x v="2"/>
    <n v="24"/>
    <n v="1.1000000000000001"/>
    <n v="132"/>
  </r>
  <r>
    <s v="FHD-94983-982"/>
    <x v="625"/>
    <n v="2020"/>
    <n v="1"/>
    <x v="799"/>
    <s v="EMOZ"/>
    <n v="3"/>
    <x v="799"/>
    <x v="1"/>
    <x v="0"/>
    <n v="6"/>
    <n v="0.5"/>
    <n v="9"/>
  </r>
  <r>
    <s v="WQK-10857-119"/>
    <x v="616"/>
    <n v="2021"/>
    <n v="9"/>
    <x v="800"/>
    <s v="LLOS"/>
    <n v="1"/>
    <x v="800"/>
    <x v="3"/>
    <x v="1"/>
    <n v="12"/>
    <n v="0.5"/>
    <n v="6"/>
  </r>
  <r>
    <s v="DXA-50313-073"/>
    <x v="626"/>
    <n v="2019"/>
    <n v="8"/>
    <x v="801"/>
    <s v="RDZS"/>
    <n v="2"/>
    <x v="801"/>
    <x v="0"/>
    <x v="2"/>
    <n v="24"/>
    <n v="1.1000000000000001"/>
    <n v="52.800000000000004"/>
  </r>
  <r>
    <s v="ONW-00560-570"/>
    <x v="52"/>
    <n v="2019"/>
    <n v="2"/>
    <x v="802"/>
    <s v="EMZS"/>
    <n v="2"/>
    <x v="802"/>
    <x v="1"/>
    <x v="0"/>
    <n v="24"/>
    <n v="0.5"/>
    <n v="24"/>
  </r>
  <r>
    <s v="BRJ-19414-277"/>
    <x v="622"/>
    <n v="2019"/>
    <n v="9"/>
    <x v="795"/>
    <s v="RDOS"/>
    <n v="4"/>
    <x v="795"/>
    <x v="0"/>
    <x v="2"/>
    <n v="12"/>
    <n v="1.1000000000000001"/>
    <n v="52.800000000000004"/>
  </r>
  <r>
    <s v="MIQ-16322-908"/>
    <x v="627"/>
    <n v="2019"/>
    <n v="8"/>
    <x v="803"/>
    <s v="EDI"/>
    <n v="2"/>
    <x v="803"/>
    <x v="1"/>
    <x v="2"/>
    <n v="18"/>
    <n v="0.5"/>
    <n v="18"/>
  </r>
  <r>
    <s v="MVO-39328-830"/>
    <x v="628"/>
    <n v="2021"/>
    <n v="2"/>
    <x v="804"/>
    <s v="RLOS"/>
    <n v="5"/>
    <x v="804"/>
    <x v="0"/>
    <x v="1"/>
    <n v="12"/>
    <n v="1.1000000000000001"/>
    <n v="66"/>
  </r>
  <r>
    <s v="MVO-39328-830"/>
    <x v="628"/>
    <n v="2021"/>
    <n v="2"/>
    <x v="804"/>
    <s v="LMI"/>
    <n v="6"/>
    <x v="804"/>
    <x v="3"/>
    <x v="0"/>
    <n v="18"/>
    <n v="0.5"/>
    <n v="54"/>
  </r>
  <r>
    <s v="NTJ-88319-746"/>
    <x v="629"/>
    <n v="2021"/>
    <n v="8"/>
    <x v="805"/>
    <s v="LLI"/>
    <n v="3"/>
    <x v="805"/>
    <x v="3"/>
    <x v="1"/>
    <n v="18"/>
    <n v="0.5"/>
    <n v="27"/>
  </r>
  <r>
    <s v="LCY-24377-948"/>
    <x v="630"/>
    <n v="2021"/>
    <n v="5"/>
    <x v="806"/>
    <s v="RLOZ"/>
    <n v="1"/>
    <x v="806"/>
    <x v="0"/>
    <x v="1"/>
    <n v="6"/>
    <n v="1.1000000000000001"/>
    <n v="6.6000000000000005"/>
  </r>
  <r>
    <s v="FWD-85967-769"/>
    <x v="631"/>
    <n v="2019"/>
    <n v="6"/>
    <x v="807"/>
    <s v="EMZS"/>
    <n v="3"/>
    <x v="807"/>
    <x v="1"/>
    <x v="0"/>
    <n v="24"/>
    <n v="0.5"/>
    <n v="36"/>
  </r>
  <r>
    <s v="KTO-53793-109"/>
    <x v="229"/>
    <n v="2019"/>
    <n v="11"/>
    <x v="808"/>
    <s v="LMOS"/>
    <n v="2"/>
    <x v="808"/>
    <x v="3"/>
    <x v="0"/>
    <n v="12"/>
    <n v="0.5"/>
    <n v="12"/>
  </r>
  <r>
    <s v="OCK-89033-348"/>
    <x v="632"/>
    <n v="2021"/>
    <n v="3"/>
    <x v="809"/>
    <s v="ALZS"/>
    <n v="6"/>
    <x v="809"/>
    <x v="2"/>
    <x v="1"/>
    <n v="24"/>
    <n v="1.1000000000000001"/>
    <n v="158.4"/>
  </r>
  <r>
    <s v="GPZ-36017-366"/>
    <x v="633"/>
    <n v="2019"/>
    <n v="7"/>
    <x v="810"/>
    <s v="AMOS"/>
    <n v="5"/>
    <x v="810"/>
    <x v="2"/>
    <x v="0"/>
    <n v="12"/>
    <n v="1.1000000000000001"/>
    <n v="66"/>
  </r>
  <r>
    <s v="BZP-33213-637"/>
    <x v="95"/>
    <n v="2020"/>
    <n v="5"/>
    <x v="811"/>
    <s v="AMOS"/>
    <n v="3"/>
    <x v="811"/>
    <x v="2"/>
    <x v="0"/>
    <n v="12"/>
    <n v="1.1000000000000001"/>
    <n v="39.6"/>
  </r>
  <r>
    <s v="WFH-21507-708"/>
    <x v="521"/>
    <n v="2020"/>
    <n v="4"/>
    <x v="812"/>
    <s v="LDI"/>
    <n v="1"/>
    <x v="812"/>
    <x v="3"/>
    <x v="2"/>
    <n v="18"/>
    <n v="0.5"/>
    <n v="9"/>
  </r>
  <r>
    <s v="HST-96923-073"/>
    <x v="76"/>
    <n v="2019"/>
    <n v="7"/>
    <x v="813"/>
    <s v="RLI"/>
    <n v="6"/>
    <x v="813"/>
    <x v="0"/>
    <x v="1"/>
    <n v="18"/>
    <n v="1.1000000000000001"/>
    <n v="118.80000000000001"/>
  </r>
  <r>
    <s v="ENN-79947-323"/>
    <x v="634"/>
    <n v="2021"/>
    <n v="11"/>
    <x v="814"/>
    <s v="RLOZ"/>
    <n v="2"/>
    <x v="814"/>
    <x v="0"/>
    <x v="1"/>
    <n v="6"/>
    <n v="1.1000000000000001"/>
    <n v="13.200000000000001"/>
  </r>
  <r>
    <s v="BHA-47429-889"/>
    <x v="635"/>
    <n v="2020"/>
    <n v="6"/>
    <x v="815"/>
    <s v="ADZS"/>
    <n v="3"/>
    <x v="815"/>
    <x v="2"/>
    <x v="2"/>
    <n v="24"/>
    <n v="1.1000000000000001"/>
    <n v="79.2"/>
  </r>
  <r>
    <s v="SZY-63017-318"/>
    <x v="636"/>
    <n v="2021"/>
    <n v="4"/>
    <x v="816"/>
    <s v="AMI"/>
    <n v="2"/>
    <x v="816"/>
    <x v="2"/>
    <x v="0"/>
    <n v="18"/>
    <n v="1.1000000000000001"/>
    <n v="39.6"/>
  </r>
  <r>
    <s v="LCU-93317-340"/>
    <x v="637"/>
    <n v="2019"/>
    <n v="6"/>
    <x v="817"/>
    <s v="RMZS"/>
    <n v="1"/>
    <x v="817"/>
    <x v="0"/>
    <x v="0"/>
    <n v="24"/>
    <n v="1.1000000000000001"/>
    <n v="26.400000000000002"/>
  </r>
  <r>
    <s v="UOM-71431-481"/>
    <x v="182"/>
    <n v="2022"/>
    <n v="3"/>
    <x v="810"/>
    <s v="AMOS"/>
    <n v="1"/>
    <x v="810"/>
    <x v="2"/>
    <x v="0"/>
    <n v="12"/>
    <n v="1.1000000000000001"/>
    <n v="13.200000000000001"/>
  </r>
  <r>
    <s v="PJH-42618-877"/>
    <x v="479"/>
    <n v="2021"/>
    <n v="9"/>
    <x v="818"/>
    <s v="AMI"/>
    <n v="5"/>
    <x v="818"/>
    <x v="2"/>
    <x v="0"/>
    <n v="18"/>
    <n v="1.1000000000000001"/>
    <n v="99.000000000000014"/>
  </r>
  <r>
    <s v="XED-90333-402"/>
    <x v="638"/>
    <n v="2019"/>
    <n v="6"/>
    <x v="819"/>
    <s v="EDZS"/>
    <n v="5"/>
    <x v="819"/>
    <x v="1"/>
    <x v="2"/>
    <n v="24"/>
    <n v="0.5"/>
    <n v="60"/>
  </r>
  <r>
    <s v="IKK-62234-199"/>
    <x v="639"/>
    <n v="2022"/>
    <n v="3"/>
    <x v="820"/>
    <s v="EDOZ"/>
    <n v="6"/>
    <x v="820"/>
    <x v="1"/>
    <x v="2"/>
    <n v="6"/>
    <n v="0.5"/>
    <n v="18"/>
  </r>
  <r>
    <s v="KAW-95195-329"/>
    <x v="640"/>
    <n v="2020"/>
    <n v="7"/>
    <x v="821"/>
    <s v="AMOS"/>
    <n v="4"/>
    <x v="821"/>
    <x v="2"/>
    <x v="0"/>
    <n v="12"/>
    <n v="1.1000000000000001"/>
    <n v="52.800000000000004"/>
  </r>
  <r>
    <s v="QDO-57268-842"/>
    <x v="612"/>
    <n v="2021"/>
    <n v="11"/>
    <x v="822"/>
    <s v="EDOS"/>
    <n v="5"/>
    <x v="822"/>
    <x v="1"/>
    <x v="2"/>
    <n v="12"/>
    <n v="0.5"/>
    <n v="30"/>
  </r>
  <r>
    <s v="IIZ-24416-212"/>
    <x v="641"/>
    <n v="2021"/>
    <n v="5"/>
    <x v="823"/>
    <s v="RDOZ"/>
    <n v="6"/>
    <x v="823"/>
    <x v="0"/>
    <x v="2"/>
    <n v="6"/>
    <n v="1.1000000000000001"/>
    <n v="39.6"/>
  </r>
  <r>
    <s v="AWP-11469-510"/>
    <x v="36"/>
    <n v="2020"/>
    <n v="4"/>
    <x v="824"/>
    <s v="RDZS"/>
    <n v="2"/>
    <x v="824"/>
    <x v="0"/>
    <x v="2"/>
    <n v="24"/>
    <n v="1.1000000000000001"/>
    <n v="52.800000000000004"/>
  </r>
  <r>
    <s v="KXA-27983-918"/>
    <x v="642"/>
    <n v="2020"/>
    <n v="9"/>
    <x v="825"/>
    <s v="LDOZ"/>
    <n v="5"/>
    <x v="825"/>
    <x v="3"/>
    <x v="2"/>
    <n v="6"/>
    <n v="0.5"/>
    <n v="15"/>
  </r>
  <r>
    <s v="VKQ-39009-292"/>
    <x v="219"/>
    <n v="2021"/>
    <n v="11"/>
    <x v="822"/>
    <s v="AMI"/>
    <n v="5"/>
    <x v="822"/>
    <x v="2"/>
    <x v="0"/>
    <n v="18"/>
    <n v="1.1000000000000001"/>
    <n v="99.000000000000014"/>
  </r>
  <r>
    <s v="PDB-98743-282"/>
    <x v="643"/>
    <n v="2022"/>
    <n v="1"/>
    <x v="826"/>
    <s v="EDZS"/>
    <n v="3"/>
    <x v="826"/>
    <x v="1"/>
    <x v="2"/>
    <n v="24"/>
    <n v="0.5"/>
    <n v="36"/>
  </r>
  <r>
    <s v="SXW-34014-556"/>
    <x v="644"/>
    <n v="2021"/>
    <n v="1"/>
    <x v="827"/>
    <s v="ALZS"/>
    <n v="1"/>
    <x v="827"/>
    <x v="2"/>
    <x v="1"/>
    <n v="24"/>
    <n v="1.1000000000000001"/>
    <n v="26.400000000000002"/>
  </r>
  <r>
    <s v="QOJ-38788-727"/>
    <x v="136"/>
    <n v="2019"/>
    <n v="6"/>
    <x v="828"/>
    <s v="AMOS"/>
    <n v="5"/>
    <x v="828"/>
    <x v="2"/>
    <x v="0"/>
    <n v="12"/>
    <n v="1.1000000000000001"/>
    <n v="66"/>
  </r>
  <r>
    <s v="TGF-38649-658"/>
    <x v="645"/>
    <n v="2020"/>
    <n v="3"/>
    <x v="829"/>
    <s v="AMOS"/>
    <n v="2"/>
    <x v="829"/>
    <x v="2"/>
    <x v="0"/>
    <n v="12"/>
    <n v="1.1000000000000001"/>
    <n v="26.400000000000002"/>
  </r>
  <r>
    <s v="EAI-25194-209"/>
    <x v="646"/>
    <n v="2021"/>
    <n v="9"/>
    <x v="830"/>
    <s v="EDZS"/>
    <n v="5"/>
    <x v="830"/>
    <x v="1"/>
    <x v="2"/>
    <n v="24"/>
    <n v="0.5"/>
    <n v="60"/>
  </r>
  <r>
    <s v="IJK-34441-720"/>
    <x v="647"/>
    <n v="2019"/>
    <n v="4"/>
    <x v="831"/>
    <s v="EMZS"/>
    <n v="6"/>
    <x v="831"/>
    <x v="1"/>
    <x v="0"/>
    <n v="24"/>
    <n v="0.5"/>
    <n v="72"/>
  </r>
  <r>
    <s v="ZMC-00336-619"/>
    <x v="591"/>
    <n v="2022"/>
    <n v="1"/>
    <x v="832"/>
    <s v="ELOZ"/>
    <n v="4"/>
    <x v="832"/>
    <x v="1"/>
    <x v="1"/>
    <n v="6"/>
    <n v="0.5"/>
    <n v="12"/>
  </r>
  <r>
    <s v="UPX-54529-618"/>
    <x v="648"/>
    <n v="2021"/>
    <n v="9"/>
    <x v="833"/>
    <s v="EDI"/>
    <n v="3"/>
    <x v="833"/>
    <x v="1"/>
    <x v="2"/>
    <n v="18"/>
    <n v="0.5"/>
    <n v="27"/>
  </r>
  <r>
    <s v="DLX-01059-899"/>
    <x v="191"/>
    <n v="2020"/>
    <n v="1"/>
    <x v="834"/>
    <s v="ADOS"/>
    <n v="5"/>
    <x v="834"/>
    <x v="2"/>
    <x v="2"/>
    <n v="12"/>
    <n v="1.1000000000000001"/>
    <n v="66"/>
  </r>
  <r>
    <s v="MEK-85120-243"/>
    <x v="649"/>
    <n v="2022"/>
    <n v="3"/>
    <x v="835"/>
    <s v="EMI"/>
    <n v="3"/>
    <x v="835"/>
    <x v="1"/>
    <x v="0"/>
    <n v="18"/>
    <n v="0.5"/>
    <n v="27"/>
  </r>
  <r>
    <s v="NFI-37188-246"/>
    <x v="553"/>
    <n v="2021"/>
    <n v="9"/>
    <x v="836"/>
    <s v="RDI"/>
    <n v="4"/>
    <x v="836"/>
    <x v="0"/>
    <x v="2"/>
    <n v="18"/>
    <n v="1.1000000000000001"/>
    <n v="79.2"/>
  </r>
  <r>
    <s v="BXH-62195-013"/>
    <x v="584"/>
    <n v="2021"/>
    <n v="11"/>
    <x v="837"/>
    <s v="RMZS"/>
    <n v="4"/>
    <x v="837"/>
    <x v="0"/>
    <x v="0"/>
    <n v="24"/>
    <n v="1.1000000000000001"/>
    <n v="105.60000000000001"/>
  </r>
  <r>
    <s v="YLK-78851-470"/>
    <x v="650"/>
    <n v="2019"/>
    <n v="9"/>
    <x v="838"/>
    <s v="AMZS"/>
    <n v="6"/>
    <x v="838"/>
    <x v="2"/>
    <x v="0"/>
    <n v="24"/>
    <n v="1.1000000000000001"/>
    <n v="158.4"/>
  </r>
  <r>
    <s v="DXY-76225-633"/>
    <x v="121"/>
    <n v="2021"/>
    <n v="7"/>
    <x v="839"/>
    <s v="LDOS"/>
    <n v="1"/>
    <x v="839"/>
    <x v="3"/>
    <x v="2"/>
    <n v="12"/>
    <n v="0.5"/>
    <n v="6"/>
  </r>
  <r>
    <s v="UHP-24614-199"/>
    <x v="472"/>
    <n v="2022"/>
    <n v="3"/>
    <x v="840"/>
    <s v="RMZS"/>
    <n v="4"/>
    <x v="840"/>
    <x v="0"/>
    <x v="0"/>
    <n v="24"/>
    <n v="1.1000000000000001"/>
    <n v="105.60000000000001"/>
  </r>
  <r>
    <s v="HBY-35655-049"/>
    <x v="594"/>
    <n v="2020"/>
    <n v="5"/>
    <x v="841"/>
    <s v="ELI"/>
    <n v="3"/>
    <x v="841"/>
    <x v="1"/>
    <x v="1"/>
    <n v="18"/>
    <n v="0.5"/>
    <n v="27"/>
  </r>
  <r>
    <s v="DCE-22886-861"/>
    <x v="89"/>
    <n v="2021"/>
    <n v="4"/>
    <x v="842"/>
    <s v="LLOZ"/>
    <n v="1"/>
    <x v="842"/>
    <x v="3"/>
    <x v="1"/>
    <n v="6"/>
    <n v="0.5"/>
    <n v="3"/>
  </r>
  <r>
    <s v="QTG-93823-843"/>
    <x v="651"/>
    <n v="2022"/>
    <n v="1"/>
    <x v="843"/>
    <s v="RLOS"/>
    <n v="1"/>
    <x v="843"/>
    <x v="0"/>
    <x v="1"/>
    <n v="12"/>
    <n v="1.1000000000000001"/>
    <n v="13.200000000000001"/>
  </r>
  <r>
    <s v="QTG-93823-843"/>
    <x v="651"/>
    <n v="2022"/>
    <n v="1"/>
    <x v="843"/>
    <s v="RLOS"/>
    <n v="3"/>
    <x v="843"/>
    <x v="0"/>
    <x v="1"/>
    <n v="12"/>
    <n v="1.1000000000000001"/>
    <n v="39.6"/>
  </r>
  <r>
    <s v="WFT-16178-396"/>
    <x v="249"/>
    <n v="2020"/>
    <n v="12"/>
    <x v="844"/>
    <s v="RLI"/>
    <n v="5"/>
    <x v="844"/>
    <x v="0"/>
    <x v="1"/>
    <n v="18"/>
    <n v="1.1000000000000001"/>
    <n v="99.000000000000014"/>
  </r>
  <r>
    <s v="ERC-54560-934"/>
    <x v="652"/>
    <n v="2022"/>
    <n v="5"/>
    <x v="845"/>
    <s v="RLOS"/>
    <n v="6"/>
    <x v="845"/>
    <x v="0"/>
    <x v="1"/>
    <n v="12"/>
    <n v="1.1000000000000001"/>
    <n v="79.2"/>
  </r>
  <r>
    <s v="RUK-78200-416"/>
    <x v="653"/>
    <n v="2021"/>
    <n v="11"/>
    <x v="846"/>
    <s v="RLOS"/>
    <n v="2"/>
    <x v="846"/>
    <x v="0"/>
    <x v="1"/>
    <n v="12"/>
    <n v="1.1000000000000001"/>
    <n v="26.400000000000002"/>
  </r>
  <r>
    <s v="KHK-13105-388"/>
    <x v="177"/>
    <n v="2022"/>
    <n v="4"/>
    <x v="847"/>
    <s v="LDZS"/>
    <n v="6"/>
    <x v="847"/>
    <x v="3"/>
    <x v="2"/>
    <n v="24"/>
    <n v="0.5"/>
    <n v="72"/>
  </r>
  <r>
    <s v="NJR-03699-189"/>
    <x v="22"/>
    <n v="2019"/>
    <n v="10"/>
    <x v="848"/>
    <s v="LDOS"/>
    <n v="1"/>
    <x v="848"/>
    <x v="3"/>
    <x v="2"/>
    <n v="12"/>
    <n v="0.5"/>
    <n v="6"/>
  </r>
  <r>
    <s v="PJV-20427-019"/>
    <x v="508"/>
    <n v="2021"/>
    <n v="9"/>
    <x v="849"/>
    <s v="AMI"/>
    <n v="3"/>
    <x v="849"/>
    <x v="2"/>
    <x v="0"/>
    <n v="18"/>
    <n v="1.1000000000000001"/>
    <n v="59.400000000000006"/>
  </r>
  <r>
    <s v="UGK-07613-982"/>
    <x v="654"/>
    <n v="2022"/>
    <n v="7"/>
    <x v="822"/>
    <s v="EDZS"/>
    <n v="3"/>
    <x v="822"/>
    <x v="1"/>
    <x v="2"/>
    <n v="24"/>
    <n v="0.5"/>
    <n v="36"/>
  </r>
  <r>
    <s v="OLA-68289-577"/>
    <x v="524"/>
    <n v="2020"/>
    <n v="6"/>
    <x v="850"/>
    <s v="RLZS"/>
    <n v="5"/>
    <x v="850"/>
    <x v="0"/>
    <x v="1"/>
    <n v="24"/>
    <n v="1.1000000000000001"/>
    <n v="132"/>
  </r>
  <r>
    <s v="TNR-84447-052"/>
    <x v="655"/>
    <n v="2019"/>
    <n v="1"/>
    <x v="851"/>
    <s v="RLOZ"/>
    <n v="4"/>
    <x v="851"/>
    <x v="0"/>
    <x v="1"/>
    <n v="6"/>
    <n v="1.1000000000000001"/>
    <n v="26.400000000000002"/>
  </r>
  <r>
    <s v="FBZ-64200-586"/>
    <x v="523"/>
    <n v="2022"/>
    <n v="7"/>
    <x v="852"/>
    <s v="RLOZ"/>
    <n v="2"/>
    <x v="852"/>
    <x v="0"/>
    <x v="1"/>
    <n v="6"/>
    <n v="1.1000000000000001"/>
    <n v="13.200000000000001"/>
  </r>
  <r>
    <s v="OBN-66334-505"/>
    <x v="656"/>
    <n v="2020"/>
    <n v="11"/>
    <x v="853"/>
    <s v="AMI"/>
    <n v="2"/>
    <x v="853"/>
    <x v="2"/>
    <x v="0"/>
    <n v="18"/>
    <n v="1.1000000000000001"/>
    <n v="39.6"/>
  </r>
  <r>
    <s v="NXM-89323-646"/>
    <x v="657"/>
    <n v="2019"/>
    <n v="3"/>
    <x v="854"/>
    <s v="ALOZ"/>
    <n v="1"/>
    <x v="854"/>
    <x v="2"/>
    <x v="1"/>
    <n v="6"/>
    <n v="1.1000000000000001"/>
    <n v="6.6000000000000005"/>
  </r>
  <r>
    <s v="NHI-23264-055"/>
    <x v="658"/>
    <n v="2022"/>
    <n v="2"/>
    <x v="855"/>
    <s v="EDZS"/>
    <n v="4"/>
    <x v="855"/>
    <x v="1"/>
    <x v="2"/>
    <n v="24"/>
    <n v="0.5"/>
    <n v="48"/>
  </r>
  <r>
    <s v="EQH-53569-934"/>
    <x v="659"/>
    <n v="2020"/>
    <n v="10"/>
    <x v="856"/>
    <s v="ELZS"/>
    <n v="4"/>
    <x v="856"/>
    <x v="1"/>
    <x v="1"/>
    <n v="24"/>
    <n v="0.5"/>
    <n v="48"/>
  </r>
  <r>
    <s v="XKK-06692-189"/>
    <x v="558"/>
    <n v="2021"/>
    <n v="12"/>
    <x v="857"/>
    <s v="RLZS"/>
    <n v="3"/>
    <x v="857"/>
    <x v="0"/>
    <x v="1"/>
    <n v="24"/>
    <n v="1.1000000000000001"/>
    <n v="79.2"/>
  </r>
  <r>
    <s v="BYP-16005-016"/>
    <x v="660"/>
    <n v="2021"/>
    <n v="8"/>
    <x v="858"/>
    <s v="ELI"/>
    <n v="5"/>
    <x v="858"/>
    <x v="1"/>
    <x v="1"/>
    <n v="18"/>
    <n v="0.5"/>
    <n v="45"/>
  </r>
  <r>
    <s v="LWS-13938-905"/>
    <x v="661"/>
    <n v="2020"/>
    <n v="11"/>
    <x v="859"/>
    <s v="ALOZ"/>
    <n v="6"/>
    <x v="859"/>
    <x v="2"/>
    <x v="1"/>
    <n v="6"/>
    <n v="1.1000000000000001"/>
    <n v="39.6"/>
  </r>
  <r>
    <s v="OLH-95722-362"/>
    <x v="662"/>
    <n v="2021"/>
    <n v="10"/>
    <x v="860"/>
    <s v="LLOZ"/>
    <n v="3"/>
    <x v="860"/>
    <x v="3"/>
    <x v="1"/>
    <n v="6"/>
    <n v="0.5"/>
    <n v="9"/>
  </r>
  <r>
    <s v="OLH-95722-362"/>
    <x v="662"/>
    <n v="2021"/>
    <n v="10"/>
    <x v="860"/>
    <s v="LLI"/>
    <n v="4"/>
    <x v="860"/>
    <x v="3"/>
    <x v="1"/>
    <n v="18"/>
    <n v="0.5"/>
    <n v="36"/>
  </r>
  <r>
    <s v="KCW-50949-318"/>
    <x v="184"/>
    <n v="2019"/>
    <n v="12"/>
    <x v="861"/>
    <s v="ADZS"/>
    <n v="5"/>
    <x v="861"/>
    <x v="2"/>
    <x v="2"/>
    <n v="24"/>
    <n v="1.1000000000000001"/>
    <n v="132"/>
  </r>
  <r>
    <s v="JGZ-16947-591"/>
    <x v="663"/>
    <n v="2021"/>
    <n v="2"/>
    <x v="862"/>
    <s v="RDI"/>
    <n v="6"/>
    <x v="862"/>
    <x v="0"/>
    <x v="2"/>
    <n v="18"/>
    <n v="1.1000000000000001"/>
    <n v="118.80000000000001"/>
  </r>
  <r>
    <s v="LXS-63326-144"/>
    <x v="334"/>
    <n v="2021"/>
    <n v="5"/>
    <x v="863"/>
    <s v="RMOS"/>
    <n v="2"/>
    <x v="863"/>
    <x v="0"/>
    <x v="0"/>
    <n v="12"/>
    <n v="1.1000000000000001"/>
    <n v="26.400000000000002"/>
  </r>
  <r>
    <s v="CZG-86544-655"/>
    <x v="664"/>
    <n v="2022"/>
    <n v="4"/>
    <x v="864"/>
    <s v="ELOZ"/>
    <n v="2"/>
    <x v="864"/>
    <x v="1"/>
    <x v="1"/>
    <n v="6"/>
    <n v="0.5"/>
    <n v="6"/>
  </r>
  <r>
    <s v="WFV-88138-247"/>
    <x v="24"/>
    <n v="2021"/>
    <n v="9"/>
    <x v="865"/>
    <s v="RMI"/>
    <n v="3"/>
    <x v="865"/>
    <x v="0"/>
    <x v="0"/>
    <n v="18"/>
    <n v="1.1000000000000001"/>
    <n v="59.400000000000006"/>
  </r>
  <r>
    <s v="RFG-28227-288"/>
    <x v="12"/>
    <n v="2022"/>
    <n v="6"/>
    <x v="866"/>
    <s v="ELOS"/>
    <n v="6"/>
    <x v="866"/>
    <x v="1"/>
    <x v="1"/>
    <n v="12"/>
    <n v="0.5"/>
    <n v="36"/>
  </r>
  <r>
    <s v="QAK-77286-758"/>
    <x v="105"/>
    <n v="2020"/>
    <n v="8"/>
    <x v="867"/>
    <s v="RDOZ"/>
    <n v="5"/>
    <x v="867"/>
    <x v="0"/>
    <x v="2"/>
    <n v="6"/>
    <n v="1.1000000000000001"/>
    <n v="33"/>
  </r>
  <r>
    <s v="CZD-56716-840"/>
    <x v="665"/>
    <n v="2019"/>
    <n v="2"/>
    <x v="868"/>
    <s v="RMOZ"/>
    <n v="4"/>
    <x v="868"/>
    <x v="0"/>
    <x v="0"/>
    <n v="6"/>
    <n v="1.1000000000000001"/>
    <n v="26.400000000000002"/>
  </r>
  <r>
    <s v="UBI-59229-277"/>
    <x v="44"/>
    <n v="2019"/>
    <n v="9"/>
    <x v="869"/>
    <s v="LDI"/>
    <n v="3"/>
    <x v="869"/>
    <x v="3"/>
    <x v="2"/>
    <n v="18"/>
    <n v="0.5"/>
    <n v="27"/>
  </r>
  <r>
    <s v="WJJ-37489-898"/>
    <x v="171"/>
    <n v="2021"/>
    <n v="4"/>
    <x v="870"/>
    <s v="EMOS"/>
    <n v="1"/>
    <x v="870"/>
    <x v="1"/>
    <x v="0"/>
    <n v="12"/>
    <n v="0.5"/>
    <n v="6"/>
  </r>
  <r>
    <s v="ORX-57454-917"/>
    <x v="328"/>
    <n v="2021"/>
    <n v="9"/>
    <x v="871"/>
    <s v="ALZS"/>
    <n v="3"/>
    <x v="871"/>
    <x v="2"/>
    <x v="1"/>
    <n v="24"/>
    <n v="1.1000000000000001"/>
    <n v="79.2"/>
  </r>
  <r>
    <s v="GRB-68838-629"/>
    <x v="648"/>
    <n v="2021"/>
    <n v="9"/>
    <x v="872"/>
    <s v="LMI"/>
    <n v="4"/>
    <x v="872"/>
    <x v="3"/>
    <x v="0"/>
    <n v="18"/>
    <n v="0.5"/>
    <n v="36"/>
  </r>
  <r>
    <s v="SHT-04865-419"/>
    <x v="666"/>
    <n v="2022"/>
    <n v="5"/>
    <x v="873"/>
    <s v="RDOS"/>
    <n v="4"/>
    <x v="873"/>
    <x v="0"/>
    <x v="2"/>
    <n v="12"/>
    <n v="1.1000000000000001"/>
    <n v="52.800000000000004"/>
  </r>
  <r>
    <s v="UQI-28177-865"/>
    <x v="577"/>
    <n v="2020"/>
    <n v="9"/>
    <x v="874"/>
    <s v="RLZS"/>
    <n v="6"/>
    <x v="874"/>
    <x v="0"/>
    <x v="1"/>
    <n v="24"/>
    <n v="1.1000000000000001"/>
    <n v="158.4"/>
  </r>
  <r>
    <s v="OIB-13664-879"/>
    <x v="114"/>
    <n v="2021"/>
    <n v="8"/>
    <x v="875"/>
    <s v="RLI"/>
    <n v="2"/>
    <x v="875"/>
    <x v="0"/>
    <x v="1"/>
    <n v="18"/>
    <n v="1.1000000000000001"/>
    <n v="39.6"/>
  </r>
  <r>
    <s v="PJS-30996-485"/>
    <x v="4"/>
    <n v="2022"/>
    <n v="1"/>
    <x v="857"/>
    <s v="RLOS"/>
    <n v="1"/>
    <x v="857"/>
    <x v="0"/>
    <x v="1"/>
    <n v="12"/>
    <n v="1.1000000000000001"/>
    <n v="13.200000000000001"/>
  </r>
  <r>
    <s v="HEL-86709-449"/>
    <x v="667"/>
    <n v="2022"/>
    <n v="6"/>
    <x v="857"/>
    <s v="RDOS"/>
    <n v="1"/>
    <x v="857"/>
    <x v="0"/>
    <x v="2"/>
    <n v="12"/>
    <n v="1.1000000000000001"/>
    <n v="13.200000000000001"/>
  </r>
  <r>
    <s v="NCH-55389-562"/>
    <x v="110"/>
    <n v="2019"/>
    <n v="4"/>
    <x v="857"/>
    <s v="EDZS"/>
    <n v="5"/>
    <x v="857"/>
    <x v="1"/>
    <x v="2"/>
    <n v="24"/>
    <n v="0.5"/>
    <n v="60"/>
  </r>
  <r>
    <s v="NCH-55389-562"/>
    <x v="110"/>
    <n v="2019"/>
    <n v="4"/>
    <x v="857"/>
    <s v="EDOZ"/>
    <n v="2"/>
    <x v="857"/>
    <x v="1"/>
    <x v="2"/>
    <n v="6"/>
    <n v="0.5"/>
    <n v="6"/>
  </r>
  <r>
    <s v="NCH-55389-562"/>
    <x v="110"/>
    <n v="2019"/>
    <n v="4"/>
    <x v="857"/>
    <s v="RLI"/>
    <n v="1"/>
    <x v="857"/>
    <x v="0"/>
    <x v="1"/>
    <n v="18"/>
    <n v="1.1000000000000001"/>
    <n v="19.8"/>
  </r>
  <r>
    <s v="NCH-55389-562"/>
    <x v="110"/>
    <n v="2019"/>
    <n v="4"/>
    <x v="857"/>
    <s v="AMOZ"/>
    <n v="2"/>
    <x v="857"/>
    <x v="2"/>
    <x v="0"/>
    <n v="6"/>
    <n v="1.1000000000000001"/>
    <n v="13.200000000000001"/>
  </r>
  <r>
    <s v="GUG-45603-775"/>
    <x v="668"/>
    <n v="2022"/>
    <n v="2"/>
    <x v="876"/>
    <s v="RLI"/>
    <n v="5"/>
    <x v="876"/>
    <x v="0"/>
    <x v="1"/>
    <n v="18"/>
    <n v="1.1000000000000001"/>
    <n v="99.000000000000014"/>
  </r>
  <r>
    <s v="KJB-98240-098"/>
    <x v="422"/>
    <n v="2022"/>
    <n v="1"/>
    <x v="877"/>
    <s v="LMZS"/>
    <n v="5"/>
    <x v="877"/>
    <x v="3"/>
    <x v="0"/>
    <n v="24"/>
    <n v="0.5"/>
    <n v="60"/>
  </r>
  <r>
    <s v="JMS-48374-462"/>
    <x v="669"/>
    <n v="2020"/>
    <n v="11"/>
    <x v="878"/>
    <s v="AMZS"/>
    <n v="2"/>
    <x v="878"/>
    <x v="2"/>
    <x v="0"/>
    <n v="24"/>
    <n v="1.1000000000000001"/>
    <n v="52.800000000000004"/>
  </r>
  <r>
    <s v="YIT-15877-117"/>
    <x v="670"/>
    <n v="2022"/>
    <n v="4"/>
    <x v="879"/>
    <s v="EDOZ"/>
    <n v="1"/>
    <x v="879"/>
    <x v="1"/>
    <x v="2"/>
    <n v="6"/>
    <n v="0.5"/>
    <n v="3"/>
  </r>
  <r>
    <s v="YVK-82679-655"/>
    <x v="341"/>
    <n v="2021"/>
    <n v="1"/>
    <x v="880"/>
    <s v="LDOS"/>
    <n v="4"/>
    <x v="880"/>
    <x v="3"/>
    <x v="2"/>
    <n v="12"/>
    <n v="0.5"/>
    <n v="24"/>
  </r>
  <r>
    <s v="TYH-81940-054"/>
    <x v="671"/>
    <n v="2020"/>
    <n v="2"/>
    <x v="881"/>
    <s v="ALI"/>
    <n v="5"/>
    <x v="881"/>
    <x v="2"/>
    <x v="1"/>
    <n v="18"/>
    <n v="1.1000000000000001"/>
    <n v="99.000000000000014"/>
  </r>
  <r>
    <s v="HTY-30660-254"/>
    <x v="672"/>
    <n v="2019"/>
    <n v="9"/>
    <x v="882"/>
    <s v="RLZS"/>
    <n v="3"/>
    <x v="882"/>
    <x v="0"/>
    <x v="1"/>
    <n v="24"/>
    <n v="1.1000000000000001"/>
    <n v="79.2"/>
  </r>
  <r>
    <s v="GPW-43956-761"/>
    <x v="673"/>
    <n v="2019"/>
    <n v="1"/>
    <x v="883"/>
    <s v="RMOS"/>
    <n v="6"/>
    <x v="883"/>
    <x v="0"/>
    <x v="0"/>
    <n v="12"/>
    <n v="1.1000000000000001"/>
    <n v="79.2"/>
  </r>
  <r>
    <s v="DWY-56352-412"/>
    <x v="674"/>
    <n v="2021"/>
    <n v="2"/>
    <x v="884"/>
    <s v="AMOS"/>
    <n v="1"/>
    <x v="884"/>
    <x v="2"/>
    <x v="0"/>
    <n v="12"/>
    <n v="1.1000000000000001"/>
    <n v="13.200000000000001"/>
  </r>
  <r>
    <s v="PUH-55647-976"/>
    <x v="675"/>
    <n v="2022"/>
    <n v="3"/>
    <x v="885"/>
    <s v="ADI"/>
    <n v="2"/>
    <x v="885"/>
    <x v="2"/>
    <x v="2"/>
    <n v="18"/>
    <n v="1.1000000000000001"/>
    <n v="39.6"/>
  </r>
  <r>
    <s v="DTB-71371-705"/>
    <x v="539"/>
    <n v="2019"/>
    <n v="7"/>
    <x v="886"/>
    <s v="EMOZ"/>
    <n v="1"/>
    <x v="886"/>
    <x v="1"/>
    <x v="0"/>
    <n v="6"/>
    <n v="0.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F72DD-A2E8-482A-B9AC-4C5E2CB1F226}" name="PivotTable2" cacheId="3498" applyNumberFormats="0" applyBorderFormats="0" applyFontFormats="0" applyPatternFormats="0" applyAlignmentFormats="0" applyWidthHeightFormats="1" dataCaption="Values" updatedVersion="8" minRefreshableVersion="5" showDrill="0" useAutoFormatting="1" itemPrintTitles="1" createdVersion="8" indent="0" compact="0" compactData="0" multipleFieldFilters="0" chartFormat="17">
  <location ref="AC1:AI47" firstHeaderRow="1" firstDataRow="2" firstDataCol="2"/>
  <pivotFields count="15">
    <pivotField compact="0" outline="0" showAll="0"/>
    <pivotField compact="0" numFmtId="169" outline="0" showAll="0">
      <items count="677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378"/>
        <item x="528"/>
        <item x="432"/>
        <item x="475"/>
        <item x="559"/>
        <item x="280"/>
        <item x="474"/>
        <item x="22"/>
        <item x="388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580"/>
        <item x="213"/>
        <item x="514"/>
        <item x="79"/>
        <item x="491"/>
        <item x="506"/>
        <item x="131"/>
        <item x="408"/>
        <item x="558"/>
        <item x="322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2"/>
        <item x="0"/>
        <item x="1"/>
        <item x="3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numFmtId="1" outline="0" showAll="0"/>
    <pivotField compact="0" numFmtId="167" outline="0" showAll="0"/>
    <pivotField dataField="1" compact="0" numFmtId="168" outline="0" showAl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4"/>
    <field x="13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 numFmtId="167"/>
  </dataFields>
  <formats count="1">
    <format dxfId="29">
      <pivotArea outline="0" collapsedLevelsAreSubtotals="1" fieldPosition="0"/>
    </format>
  </formats>
  <chartFormats count="4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245F2-1092-4470-A32E-AFE60069C039}" name="PivotTable2" cacheId="3498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15">
  <location ref="A1:G47" firstHeaderRow="1" firstDataRow="2" firstDataCol="2"/>
  <pivotFields count="15">
    <pivotField compact="0" outline="0" showAll="0"/>
    <pivotField compact="0" numFmtId="169" outline="0" showAll="0">
      <items count="677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378"/>
        <item x="528"/>
        <item x="432"/>
        <item x="475"/>
        <item x="559"/>
        <item x="280"/>
        <item x="474"/>
        <item x="22"/>
        <item x="388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580"/>
        <item x="213"/>
        <item x="514"/>
        <item x="79"/>
        <item x="491"/>
        <item x="506"/>
        <item x="131"/>
        <item x="408"/>
        <item x="558"/>
        <item x="322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numFmtId="1" outline="0" showAll="0"/>
    <pivotField compact="0" numFmtId="167" outline="0" showAll="0"/>
    <pivotField dataField="1" compact="0" numFmtId="168" outline="0" showAl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4"/>
    <field x="13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 numFmtId="167"/>
  </dataFields>
  <formats count="1">
    <format dxfId="28">
      <pivotArea outline="0" collapsedLevelsAreSubtotals="1" fieldPosition="0"/>
    </format>
  </formats>
  <chartFormats count="3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" name="Order Date">
      <autoFilter ref="A1">
        <filterColumn colId="0">
          <customFilters and="1">
            <customFilter operator="greaterThanOrEqual" val="43466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6B58E-9E15-46D9-BFDC-E57F3043E1B4}" name="PivotTable1" cacheId="34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1:F13" firstHeaderRow="1" firstDataRow="2" firstDataCol="1"/>
  <pivotFields count="15">
    <pivotField compact="0" outline="0" showAll="0"/>
    <pivotField compact="0" numFmtId="164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m="1"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m="1"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m="1" x="676"/>
        <item x="378"/>
        <item x="528"/>
        <item x="432"/>
        <item x="475"/>
        <item x="559"/>
        <item x="280"/>
        <item x="474"/>
        <item x="22"/>
        <item x="388"/>
        <item m="1"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m="1"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m="1"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m="1"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m="1"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m="1"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m="1" x="678"/>
        <item x="580"/>
        <item x="213"/>
        <item x="514"/>
        <item x="79"/>
        <item x="491"/>
        <item x="506"/>
        <item x="131"/>
        <item x="408"/>
        <item x="558"/>
        <item x="322"/>
        <item m="1"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m="1"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m="1"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>
      <items count="888">
        <item x="344"/>
        <item x="521"/>
        <item x="37"/>
        <item x="129"/>
        <item x="170"/>
        <item x="776"/>
        <item x="394"/>
        <item x="84"/>
        <item x="432"/>
        <item x="763"/>
        <item x="720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658"/>
        <item x="520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636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2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790"/>
        <item x="615"/>
        <item x="597"/>
        <item x="579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596"/>
        <item x="742"/>
        <item x="886"/>
        <item x="409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286"/>
        <item x="80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0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593"/>
        <item x="240"/>
        <item x="631"/>
        <item x="669"/>
        <item x="786"/>
        <item x="860"/>
        <item x="223"/>
        <item x="236"/>
        <item x="469"/>
        <item x="575"/>
        <item x="434"/>
        <item x="304"/>
        <item x="634"/>
        <item x="114"/>
        <item x="606"/>
        <item x="851"/>
        <item x="505"/>
        <item x="272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67"/>
        <item x="446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464"/>
        <item x="659"/>
        <item x="383"/>
        <item x="822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857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245"/>
        <item x="734"/>
        <item x="79"/>
        <item x="781"/>
        <item x="68"/>
        <item x="545"/>
        <item x="587"/>
        <item x="630"/>
        <item x="729"/>
        <item x="612"/>
        <item x="35"/>
        <item x="544"/>
        <item x="875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725"/>
        <item x="706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182"/>
        <item x="69"/>
        <item x="810"/>
        <item x="387"/>
        <item x="415"/>
        <item x="453"/>
        <item x="769"/>
        <item x="412"/>
        <item x="744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798"/>
        <item x="331"/>
        <item x="103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664"/>
        <item x="613"/>
        <item x="588"/>
        <item x="211"/>
        <item x="320"/>
        <item x="726"/>
        <item x="791"/>
        <item x="56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118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748"/>
        <item x="884"/>
        <item x="540"/>
        <item x="31"/>
        <item t="default"/>
      </items>
    </pivotField>
    <pivotField axis="axisCol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numFmtId="1" outline="0" showAll="0"/>
    <pivotField compact="0" numFmtId="167" outline="0" showAll="0"/>
    <pivotField dataField="1" compact="0" numFmtId="168" outline="0" showAll="0"/>
    <pivotField compact="0" outline="0" showAll="0" defaultSubtotal="0"/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11">
    <i>
      <x v="29"/>
    </i>
    <i>
      <x v="67"/>
    </i>
    <i>
      <x v="96"/>
    </i>
    <i>
      <x v="149"/>
    </i>
    <i>
      <x v="342"/>
    </i>
    <i>
      <x v="345"/>
    </i>
    <i>
      <x v="425"/>
    </i>
    <i>
      <x v="465"/>
    </i>
    <i>
      <x v="642"/>
    </i>
    <i>
      <x v="883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/>
  </dataFields>
  <formats count="2">
    <format dxfId="26">
      <pivotArea outline="0" fieldPosition="0">
        <references count="1">
          <reference field="7" count="10" selected="0">
            <x v="29"/>
            <x v="67"/>
            <x v="96"/>
            <x v="149"/>
            <x v="342"/>
            <x v="345"/>
            <x v="425"/>
            <x v="465"/>
            <x v="642"/>
            <x v="883"/>
          </reference>
        </references>
      </pivotArea>
    </format>
    <format dxfId="27">
      <pivotArea grandRow="1" outline="0" collapsedLevelsAreSubtotals="1" fieldPosition="0"/>
    </format>
  </formats>
  <chartFormats count="5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7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7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7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7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gg_Size" xr10:uid="{2DDEAFE8-7060-47B8-9ECF-47469127A24F}" sourceName="Egg Size">
  <pivotTables>
    <pivotTable tabId="23" name="PivotTable2"/>
  </pivotTables>
  <data>
    <tabular pivotCacheId="1454036779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gg_Color" xr10:uid="{144F71FB-CF65-4324-9C7E-285E899F9E25}" sourceName="Egg Color">
  <pivotTables>
    <pivotTable tabId="23" name="PivotTable2"/>
  </pivotTables>
  <data>
    <tabular pivotCacheId="1454036779">
      <items count="4">
        <i x="2" s="1"/>
        <i x="0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gg Size 1" xr10:uid="{72BD30B0-263A-4787-9745-AD7974DEE5AC}" cache="Slicer_Egg_Size" caption="Egg Size" columnCount="3" style="SlicerStyleLight1" rowHeight="361950"/>
  <slicer name="Egg Color" xr10:uid="{022BBF6E-C1E0-43B6-867A-9740619CFC95}" cache="Slicer_Egg_Color" caption="Egg Color" columnCount="4" style="SlicerStyleLight1" rowHeight="361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39DA3A-E71F-4A91-9434-D2FA53435229}" name="Table1" displayName="Table1" ref="A1:M971" totalsRowShown="0" headerRowDxfId="25" dataDxfId="24" tableBorderDxfId="23">
  <autoFilter ref="A1:M971" xr:uid="{5739DA3A-E71F-4A91-9434-D2FA53435229}"/>
  <tableColumns count="13">
    <tableColumn id="1" xr3:uid="{FF395A61-F7C4-44C7-8049-C3944254019E}" name="Order ID" dataDxfId="22"/>
    <tableColumn id="2" xr3:uid="{AED1B481-E9DA-4BE6-BDAA-77DE19F4B836}" name="Order Date" dataDxfId="21"/>
    <tableColumn id="3" xr3:uid="{FA331F1C-8BBD-4A89-95EA-499208C59F25}" name="Order Year" dataDxfId="20">
      <calculatedColumnFormula>YEAR($B2)</calculatedColumnFormula>
    </tableColumn>
    <tableColumn id="4" xr3:uid="{DCA204B7-F2D3-4ECF-B949-8FD448AB6DD6}" name="Order Month" dataDxfId="19">
      <calculatedColumnFormula>MONTH($B2)</calculatedColumnFormula>
    </tableColumn>
    <tableColumn id="5" xr3:uid="{8A165E4A-1AD8-40FA-9863-13A1923AFA41}" name="Customer ID" dataDxfId="18"/>
    <tableColumn id="6" xr3:uid="{525FAA0C-6F8B-4CA1-9060-7FA6D87118BC}" name="Product ID"/>
    <tableColumn id="7" xr3:uid="{3253FAC0-EFF6-4CC0-BBF2-2EAB0EC0477B}" name="Quantity" dataDxfId="17"/>
    <tableColumn id="8" xr3:uid="{259C8BE3-1EFD-4A0D-ACF4-40A7A88DBCB2}" name="Customer Name" dataDxfId="16">
      <calculatedColumnFormula>_xlfn.XLOOKUP(E2,customers!$A$1:$A$1001,customers!$B$1:$B$1001,,0)</calculatedColumnFormula>
    </tableColumn>
    <tableColumn id="9" xr3:uid="{E14FF203-2009-40D4-B229-4605BD3553DC}" name="Egg Color" dataDxfId="15"/>
    <tableColumn id="10" xr3:uid="{2CE8225B-3878-4E9D-AA08-DD30915CE57E}" name="Egg Size" dataDxfId="14">
      <calculatedColumnFormula>INDEX(products!$A$1:$F$49,MATCH(orders!$F2,products!$A$1:$A$49,0),MATCH(orders!J$1,products!$A$1:$F$1,0))</calculatedColumnFormula>
    </tableColumn>
    <tableColumn id="11" xr3:uid="{6CBA4340-8AA5-4E11-B5C8-92E3AA13E81B}" name="Amount" dataDxfId="13">
      <calculatedColumnFormula>INDEX(products!$A$1:$F$49,MATCH(orders!$F2,products!$A$1:$A$49,0),MATCH(orders!K$1,products!$A$1:$F$1,0))</calculatedColumnFormula>
    </tableColumn>
    <tableColumn id="12" xr3:uid="{D1444D96-BCAC-4124-BC51-F9AF7FFF18BE}" name="Unit Price" dataDxfId="12">
      <calculatedColumnFormula>INDEX(products!$A$1:$F$49,MATCH(orders!$F2,products!$A$1:$A$49,0),MATCH(orders!L$1,products!$A$1:$F$1,0))</calculatedColumnFormula>
    </tableColumn>
    <tableColumn id="13" xr3:uid="{BFE0E012-004A-4F58-BD44-409A22FD7BF9}" name="Sales" dataDxfId="11">
      <calculatedColumnFormula>$G2*$K2*$L2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6FCA21-329E-49A7-87C5-41B84E2DD8FC}" name="Table3" displayName="Table3" ref="A1:E1001" totalsRowShown="0" headerRowDxfId="10" dataDxfId="9">
  <autoFilter ref="A1:E1001" xr:uid="{466FCA21-329E-49A7-87C5-41B84E2DD8FC}"/>
  <tableColumns count="5">
    <tableColumn id="1" xr3:uid="{8439D073-F8BC-4E2B-BF37-B7E00FB5DF9F}" name="Customer ID" dataDxfId="8"/>
    <tableColumn id="2" xr3:uid="{C8D44DF6-AEBC-4944-BFC5-62B1AD5A8B8B}" name="Customer Name" dataDxfId="7"/>
    <tableColumn id="3" xr3:uid="{13864EA1-D2BF-4E9E-8F61-F94B1479A872}" name="Phone Number" dataDxfId="6"/>
    <tableColumn id="4" xr3:uid="{B9B8E018-3ABD-47CF-9973-79EC96C9FCA4}" name="Address Line 1" dataDxfId="5"/>
    <tableColumn id="5" xr3:uid="{0BEE3FF1-C740-47A7-AE5D-D7D23C6B917A}" name="City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13680B-0117-4137-B8E8-CEE274E1F7CA}" name="Table4" displayName="Table4" ref="A1:F49" totalsRowShown="0" headerRowDxfId="3">
  <autoFilter ref="A1:F49" xr:uid="{8913680B-0117-4137-B8E8-CEE274E1F7CA}"/>
  <tableColumns count="6">
    <tableColumn id="1" xr3:uid="{E0FB9F05-80F1-48D6-BCD8-7E96741948F0}" name="Product ID"/>
    <tableColumn id="2" xr3:uid="{508DF3C9-D179-45E3-8BA1-5DD717711F74}" name="Egg Color"/>
    <tableColumn id="3" xr3:uid="{3DBFC81E-4739-4EFC-A0A8-A7670CFC2DEE}" name="Egg Size"/>
    <tableColumn id="4" xr3:uid="{6EE0E819-E640-4DE5-86DF-A599AE01D921}" name="Amount" dataDxfId="2"/>
    <tableColumn id="5" xr3:uid="{4E48DD57-4810-4FED-9D23-F974E6E97E1B}" name="Unit Price" dataDxfId="1"/>
    <tableColumn id="6" xr3:uid="{DC7D673B-B086-4D3C-9D6C-D61DFE037B63}" name="Prof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9000E800-F342-4768-8BF8-0452F335FE2D}" sourceName="Order Date">
  <pivotTables>
    <pivotTable tabId="23" name="PivotTable2"/>
  </pivotTables>
  <state minimalRefreshVersion="6" lastRefreshVersion="6" pivotCacheId="1454036779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5CA94E4E-8E18-4E17-A0F6-0FFD27A1E540}" cache="NativeTimeline_Order_Date" caption="Order Date" level="2" selectionLevel="2" scrollPosition="2021-03-14T00:00:00"/>
</timeline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5D506897-D753-413F-B048-2FD769792BA9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5442A2E4-72D4-4FCB-A326-46593F842F89}"/>
    <we:binding id="InputY" type="matrix" appref="{3081FB2B-B573-4443-A11B-79B7927B9D49}"/>
    <we:binding id="InputX" type="matrix" appref="{F1F4221D-F70F-4ECE-9CF5-52FB23968F7A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A24FA1A-9F3E-4EC6-84A7-67B1F9600862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M8DCB9HcD6-I7AoAEXjiP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37BBC1BA-0404-4AA5-ACC5-8ECD4013EDE1}">
  <we:reference id="wa104100404" version="3.0.0.1" store="en-US" storeType="omex"/>
  <we:alternateReferences>
    <we:reference id="wa104100404" version="3.0.0.1" store="en-US" storeType="omex"/>
  </we:alternateReferences>
  <we:properties>
    <we:property name="UniqueID" value="&quot;202410271732736097207&quot;"/>
    <we:property name="JyQ/" value="&quot;&quot;"/>
    <we:property name="Gyk5FAE1ZyoGFw==" value="&quot;LxQS&quot;"/>
    <we:property name="Gyk5FAE1ZyENFw==" value="&quot;WQ==&quot;"/>
  </we:properties>
  <we:bindings>
    <we:binding id="refEdit" type="matrix" appref="{47E8B072-F7F5-44C8-ACC0-580D25DB10D7}"/>
    <we:binding id="Worker" type="matrix" appref="{8C72C9F6-8C4F-47BD-BC94-542443A66E97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5136-2795-4C1C-9D6E-2F046E38A7D5}">
  <dimension ref="AC1:AI47"/>
  <sheetViews>
    <sheetView tabSelected="1" workbookViewId="0">
      <selection activeCell="AC1" sqref="AC1"/>
    </sheetView>
  </sheetViews>
  <sheetFormatPr defaultRowHeight="15"/>
  <cols>
    <col min="1" max="1" width="21.140625" bestFit="1" customWidth="1"/>
    <col min="2" max="2" width="23.28515625" bestFit="1" customWidth="1"/>
    <col min="3" max="3" width="12.5703125" bestFit="1" customWidth="1"/>
    <col min="4" max="4" width="11.85546875" bestFit="1" customWidth="1"/>
    <col min="5" max="5" width="9.5703125" bestFit="1" customWidth="1"/>
    <col min="6" max="6" width="8.7109375" bestFit="1" customWidth="1"/>
    <col min="7" max="7" width="11.7109375" bestFit="1" customWidth="1"/>
    <col min="8" max="8" width="8.28515625" bestFit="1" customWidth="1"/>
    <col min="9" max="9" width="7.140625" bestFit="1" customWidth="1"/>
    <col min="10" max="10" width="11.85546875" bestFit="1" customWidth="1"/>
    <col min="11" max="11" width="9.5703125" bestFit="1" customWidth="1"/>
    <col min="12" max="12" width="6.5703125" bestFit="1" customWidth="1"/>
    <col min="13" max="13" width="8.28515625" bestFit="1" customWidth="1"/>
    <col min="14" max="14" width="11.7109375" bestFit="1" customWidth="1"/>
    <col min="15" max="15" width="9.5703125" bestFit="1" customWidth="1"/>
    <col min="16" max="16" width="6.5703125" bestFit="1" customWidth="1"/>
    <col min="17" max="17" width="8.28515625" bestFit="1" customWidth="1"/>
    <col min="18" max="18" width="11.7109375" bestFit="1" customWidth="1"/>
    <col min="26" max="26" width="23.28515625" bestFit="1" customWidth="1"/>
    <col min="27" max="27" width="12.5703125" bestFit="1" customWidth="1"/>
    <col min="28" max="28" width="23.28515625" bestFit="1" customWidth="1"/>
    <col min="29" max="29" width="12.5703125" bestFit="1" customWidth="1"/>
    <col min="30" max="30" width="11.85546875" bestFit="1" customWidth="1"/>
    <col min="31" max="32" width="9.85546875" bestFit="1" customWidth="1"/>
    <col min="33" max="33" width="11.7109375" bestFit="1" customWidth="1"/>
    <col min="35" max="35" width="9.85546875" bestFit="1" customWidth="1"/>
  </cols>
  <sheetData>
    <row r="1" spans="29:35">
      <c r="AC1" s="2" t="s">
        <v>0</v>
      </c>
      <c r="AE1" s="2" t="s">
        <v>1</v>
      </c>
    </row>
    <row r="2" spans="29:35">
      <c r="AC2" s="2" t="s">
        <v>2</v>
      </c>
      <c r="AD2" s="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</row>
    <row r="3" spans="29:35">
      <c r="AC3" t="s">
        <v>9</v>
      </c>
      <c r="AD3" t="s">
        <v>10</v>
      </c>
      <c r="AE3" s="9">
        <v>330</v>
      </c>
      <c r="AF3" s="9">
        <v>145.19999999999999</v>
      </c>
      <c r="AG3" s="9">
        <v>222</v>
      </c>
      <c r="AH3" s="9">
        <v>156</v>
      </c>
      <c r="AI3" s="9">
        <v>853.2</v>
      </c>
    </row>
    <row r="4" spans="29:35">
      <c r="AD4" t="s">
        <v>11</v>
      </c>
      <c r="AE4" s="9">
        <v>171.60000000000002</v>
      </c>
      <c r="AF4" s="9">
        <v>145.20000000000002</v>
      </c>
      <c r="AG4" s="9">
        <v>147</v>
      </c>
      <c r="AH4" s="9">
        <v>204</v>
      </c>
      <c r="AI4" s="9">
        <v>667.80000000000007</v>
      </c>
    </row>
    <row r="5" spans="29:35">
      <c r="AD5" t="s">
        <v>12</v>
      </c>
      <c r="AE5" s="9">
        <v>600.6</v>
      </c>
      <c r="AF5" s="9">
        <v>132</v>
      </c>
      <c r="AG5" s="9">
        <v>132</v>
      </c>
      <c r="AH5" s="9">
        <v>156</v>
      </c>
      <c r="AI5" s="9">
        <v>1020.6</v>
      </c>
    </row>
    <row r="6" spans="29:35">
      <c r="AD6" t="s">
        <v>13</v>
      </c>
      <c r="AE6" s="9">
        <v>508.2</v>
      </c>
      <c r="AF6" s="9">
        <v>112.2</v>
      </c>
      <c r="AG6" s="9">
        <v>417</v>
      </c>
      <c r="AH6" s="9">
        <v>177</v>
      </c>
      <c r="AI6" s="9">
        <v>1214.4000000000001</v>
      </c>
    </row>
    <row r="7" spans="29:35">
      <c r="AD7" t="s">
        <v>14</v>
      </c>
      <c r="AE7" s="9">
        <v>217.8</v>
      </c>
      <c r="AF7" s="9">
        <v>105.6</v>
      </c>
      <c r="AG7" s="9">
        <v>93</v>
      </c>
      <c r="AH7" s="9">
        <v>54</v>
      </c>
      <c r="AI7" s="9">
        <v>470.4</v>
      </c>
    </row>
    <row r="8" spans="29:35">
      <c r="AD8" t="s">
        <v>15</v>
      </c>
      <c r="AE8" s="9">
        <v>369.59999999999997</v>
      </c>
      <c r="AF8" s="9">
        <v>442.2</v>
      </c>
      <c r="AG8" s="9">
        <v>192</v>
      </c>
      <c r="AH8" s="9">
        <v>78</v>
      </c>
      <c r="AI8" s="9">
        <v>1081.8</v>
      </c>
    </row>
    <row r="9" spans="29:35">
      <c r="AD9" t="s">
        <v>16</v>
      </c>
      <c r="AE9" s="9">
        <v>442.20000000000005</v>
      </c>
      <c r="AF9" s="9">
        <v>409.2</v>
      </c>
      <c r="AG9" s="9">
        <v>66</v>
      </c>
      <c r="AH9" s="9">
        <v>111</v>
      </c>
      <c r="AI9" s="9">
        <v>1028.4000000000001</v>
      </c>
    </row>
    <row r="10" spans="29:35">
      <c r="AD10" t="s">
        <v>17</v>
      </c>
      <c r="AE10" s="9">
        <v>264</v>
      </c>
      <c r="AF10" s="9">
        <v>211.20000000000002</v>
      </c>
      <c r="AG10" s="9">
        <v>63</v>
      </c>
      <c r="AH10" s="9">
        <v>150</v>
      </c>
      <c r="AI10" s="9">
        <v>688.2</v>
      </c>
    </row>
    <row r="11" spans="29:35">
      <c r="AD11" t="s">
        <v>18</v>
      </c>
      <c r="AE11" s="9">
        <v>567.6</v>
      </c>
      <c r="AF11" s="9">
        <v>336.6</v>
      </c>
      <c r="AG11" s="9">
        <v>123</v>
      </c>
      <c r="AH11" s="9">
        <v>171</v>
      </c>
      <c r="AI11" s="9">
        <v>1198.2</v>
      </c>
    </row>
    <row r="12" spans="29:35">
      <c r="AD12" t="s">
        <v>19</v>
      </c>
      <c r="AE12" s="9">
        <v>330</v>
      </c>
      <c r="AF12" s="9">
        <v>303.59999999999997</v>
      </c>
      <c r="AG12" s="9">
        <v>48</v>
      </c>
      <c r="AH12" s="9">
        <v>186</v>
      </c>
      <c r="AI12" s="9">
        <v>867.59999999999991</v>
      </c>
    </row>
    <row r="13" spans="29:35">
      <c r="AD13" t="s">
        <v>20</v>
      </c>
      <c r="AE13" s="9">
        <v>231</v>
      </c>
      <c r="AF13" s="9">
        <v>198.00000000000003</v>
      </c>
      <c r="AG13" s="9">
        <v>120</v>
      </c>
      <c r="AH13" s="9">
        <v>42</v>
      </c>
      <c r="AI13" s="9">
        <v>591</v>
      </c>
    </row>
    <row r="14" spans="29:35">
      <c r="AD14" t="s">
        <v>21</v>
      </c>
      <c r="AE14" s="9">
        <v>158.4</v>
      </c>
      <c r="AF14" s="9">
        <v>396.00000000000006</v>
      </c>
      <c r="AG14" s="9">
        <v>144</v>
      </c>
      <c r="AH14" s="9">
        <v>204</v>
      </c>
      <c r="AI14" s="9">
        <v>902.40000000000009</v>
      </c>
    </row>
    <row r="15" spans="29:35">
      <c r="AC15" t="s">
        <v>22</v>
      </c>
      <c r="AD15" t="s">
        <v>10</v>
      </c>
      <c r="AE15" s="9">
        <v>112.2</v>
      </c>
      <c r="AF15" s="9">
        <v>224.4</v>
      </c>
      <c r="AG15" s="9">
        <v>159</v>
      </c>
      <c r="AH15" s="9">
        <v>27</v>
      </c>
      <c r="AI15" s="9">
        <v>522.6</v>
      </c>
    </row>
    <row r="16" spans="29:35">
      <c r="AD16" t="s">
        <v>11</v>
      </c>
      <c r="AE16" s="9">
        <v>574.20000000000005</v>
      </c>
      <c r="AF16" s="9">
        <v>468.6</v>
      </c>
      <c r="AG16" s="9">
        <v>174</v>
      </c>
      <c r="AH16" s="9">
        <v>198</v>
      </c>
      <c r="AI16" s="9">
        <v>1414.8000000000002</v>
      </c>
    </row>
    <row r="17" spans="29:35">
      <c r="AD17" t="s">
        <v>12</v>
      </c>
      <c r="AE17" s="9">
        <v>336.59999999999997</v>
      </c>
      <c r="AF17" s="9">
        <v>158.4</v>
      </c>
      <c r="AG17" s="9">
        <v>99</v>
      </c>
      <c r="AH17" s="9">
        <v>264</v>
      </c>
      <c r="AI17" s="9">
        <v>858</v>
      </c>
    </row>
    <row r="18" spans="29:35">
      <c r="AD18" t="s">
        <v>13</v>
      </c>
      <c r="AE18" s="9">
        <v>138.60000000000002</v>
      </c>
      <c r="AF18" s="9">
        <v>264</v>
      </c>
      <c r="AG18" s="9">
        <v>240</v>
      </c>
      <c r="AH18" s="9">
        <v>27</v>
      </c>
      <c r="AI18" s="9">
        <v>669.6</v>
      </c>
    </row>
    <row r="19" spans="29:35">
      <c r="AD19" t="s">
        <v>14</v>
      </c>
      <c r="AE19" s="9">
        <v>330.00000000000006</v>
      </c>
      <c r="AF19" s="9">
        <v>138.60000000000002</v>
      </c>
      <c r="AG19" s="9">
        <v>171</v>
      </c>
      <c r="AH19" s="9">
        <v>45</v>
      </c>
      <c r="AI19" s="9">
        <v>684.60000000000014</v>
      </c>
    </row>
    <row r="20" spans="29:35">
      <c r="AD20" t="s">
        <v>15</v>
      </c>
      <c r="AE20" s="9">
        <v>323.40000000000003</v>
      </c>
      <c r="AF20" s="9">
        <v>739.2</v>
      </c>
      <c r="AG20" s="9">
        <v>87</v>
      </c>
      <c r="AH20" s="9">
        <v>114</v>
      </c>
      <c r="AI20" s="9">
        <v>1263.6000000000001</v>
      </c>
    </row>
    <row r="21" spans="29:35">
      <c r="AD21" t="s">
        <v>16</v>
      </c>
      <c r="AE21" s="9">
        <v>442.20000000000005</v>
      </c>
      <c r="AF21" s="9">
        <v>330.00000000000006</v>
      </c>
      <c r="AG21" s="9">
        <v>144</v>
      </c>
      <c r="AH21" s="9">
        <v>180</v>
      </c>
      <c r="AI21" s="9">
        <v>1096.2</v>
      </c>
    </row>
    <row r="22" spans="29:35">
      <c r="AD22" t="s">
        <v>17</v>
      </c>
      <c r="AE22" s="9">
        <v>79.2</v>
      </c>
      <c r="AF22" s="9">
        <v>303.60000000000002</v>
      </c>
      <c r="AG22" s="9">
        <v>36</v>
      </c>
      <c r="AH22" s="9">
        <v>48</v>
      </c>
      <c r="AI22" s="9">
        <v>466.8</v>
      </c>
    </row>
    <row r="23" spans="29:35">
      <c r="AD23" t="s">
        <v>18</v>
      </c>
      <c r="AE23" s="9">
        <v>244.20000000000005</v>
      </c>
      <c r="AF23" s="9">
        <v>429</v>
      </c>
      <c r="AG23" s="9">
        <v>54</v>
      </c>
      <c r="AH23" s="9">
        <v>168</v>
      </c>
      <c r="AI23" s="9">
        <v>895.2</v>
      </c>
    </row>
    <row r="24" spans="29:35">
      <c r="AD24" t="s">
        <v>19</v>
      </c>
      <c r="AE24" s="9">
        <v>389.40000000000003</v>
      </c>
      <c r="AF24" s="9">
        <v>204.60000000000002</v>
      </c>
      <c r="AG24" s="9">
        <v>267</v>
      </c>
      <c r="AH24" s="9">
        <v>213</v>
      </c>
      <c r="AI24" s="9">
        <v>1074</v>
      </c>
    </row>
    <row r="25" spans="29:35">
      <c r="AD25" t="s">
        <v>20</v>
      </c>
      <c r="AE25" s="9">
        <v>237.6</v>
      </c>
      <c r="AF25" s="9">
        <v>165.00000000000003</v>
      </c>
      <c r="AG25" s="9">
        <v>177</v>
      </c>
      <c r="AH25" s="9">
        <v>111</v>
      </c>
      <c r="AI25" s="9">
        <v>690.6</v>
      </c>
    </row>
    <row r="26" spans="29:35">
      <c r="AD26" t="s">
        <v>21</v>
      </c>
      <c r="AE26" s="9">
        <v>646.80000000000007</v>
      </c>
      <c r="AF26" s="9">
        <v>455.4</v>
      </c>
      <c r="AG26" s="9">
        <v>24</v>
      </c>
      <c r="AH26" s="9">
        <v>168</v>
      </c>
      <c r="AI26" s="9">
        <v>1294.2</v>
      </c>
    </row>
    <row r="27" spans="29:35">
      <c r="AC27" t="s">
        <v>23</v>
      </c>
      <c r="AD27" t="s">
        <v>10</v>
      </c>
      <c r="AE27" s="9">
        <v>758.99999999999989</v>
      </c>
      <c r="AF27" s="9">
        <v>270.60000000000002</v>
      </c>
      <c r="AG27" s="9">
        <v>120</v>
      </c>
      <c r="AH27" s="9">
        <v>69</v>
      </c>
      <c r="AI27" s="9">
        <v>1218.5999999999999</v>
      </c>
    </row>
    <row r="28" spans="29:35">
      <c r="AD28" t="s">
        <v>11</v>
      </c>
      <c r="AE28" s="9">
        <v>85.800000000000011</v>
      </c>
      <c r="AF28" s="9">
        <v>455.40000000000003</v>
      </c>
      <c r="AG28" s="9">
        <v>156</v>
      </c>
      <c r="AH28" s="9">
        <v>156</v>
      </c>
      <c r="AI28" s="9">
        <v>853.2</v>
      </c>
    </row>
    <row r="29" spans="29:35">
      <c r="AD29" t="s">
        <v>12</v>
      </c>
      <c r="AE29" s="9">
        <v>422.4</v>
      </c>
      <c r="AF29" s="9">
        <v>455.40000000000003</v>
      </c>
      <c r="AG29" s="9">
        <v>186</v>
      </c>
      <c r="AH29" s="9">
        <v>288</v>
      </c>
      <c r="AI29" s="9">
        <v>1351.8</v>
      </c>
    </row>
    <row r="30" spans="29:35">
      <c r="AD30" t="s">
        <v>13</v>
      </c>
      <c r="AE30" s="9">
        <v>158.4</v>
      </c>
      <c r="AF30" s="9">
        <v>171.60000000000002</v>
      </c>
      <c r="AG30" s="9">
        <v>57</v>
      </c>
      <c r="AH30" s="9">
        <v>237</v>
      </c>
      <c r="AI30" s="9">
        <v>624</v>
      </c>
    </row>
    <row r="31" spans="29:35">
      <c r="AD31" t="s">
        <v>14</v>
      </c>
      <c r="AE31" s="9">
        <v>323.39999999999998</v>
      </c>
      <c r="AF31" s="9">
        <v>415.80000000000007</v>
      </c>
      <c r="AG31" s="9">
        <v>183</v>
      </c>
      <c r="AH31" s="9">
        <v>87</v>
      </c>
      <c r="AI31" s="9">
        <v>1009.2</v>
      </c>
    </row>
    <row r="32" spans="29:35">
      <c r="AD32" t="s">
        <v>15</v>
      </c>
      <c r="AE32" s="9">
        <v>402.6</v>
      </c>
      <c r="AF32" s="9">
        <v>184.8</v>
      </c>
      <c r="AG32" s="9">
        <v>81</v>
      </c>
      <c r="AH32" s="9">
        <v>195</v>
      </c>
      <c r="AI32" s="9">
        <v>863.40000000000009</v>
      </c>
    </row>
    <row r="33" spans="29:35">
      <c r="AD33" t="s">
        <v>16</v>
      </c>
      <c r="AE33" s="9">
        <v>382.79999999999995</v>
      </c>
      <c r="AF33" s="9">
        <v>184.79999999999998</v>
      </c>
      <c r="AG33" s="9">
        <v>114</v>
      </c>
      <c r="AH33" s="9">
        <v>168</v>
      </c>
      <c r="AI33" s="9">
        <v>849.59999999999991</v>
      </c>
    </row>
    <row r="34" spans="29:35">
      <c r="AD34" t="s">
        <v>17</v>
      </c>
      <c r="AE34" s="9">
        <v>297.00000000000006</v>
      </c>
      <c r="AF34" s="9">
        <v>277.20000000000005</v>
      </c>
      <c r="AG34" s="9">
        <v>189</v>
      </c>
      <c r="AH34" s="9">
        <v>153</v>
      </c>
      <c r="AI34" s="9">
        <v>916.2</v>
      </c>
    </row>
    <row r="35" spans="29:35">
      <c r="AD35" t="s">
        <v>18</v>
      </c>
      <c r="AE35" s="9">
        <v>468.60000000000008</v>
      </c>
      <c r="AF35" s="9">
        <v>719.40000000000009</v>
      </c>
      <c r="AG35" s="9">
        <v>234</v>
      </c>
      <c r="AH35" s="9">
        <v>255</v>
      </c>
      <c r="AI35" s="9">
        <v>1677.0000000000002</v>
      </c>
    </row>
    <row r="36" spans="29:35">
      <c r="AD36" t="s">
        <v>19</v>
      </c>
      <c r="AE36" s="9">
        <v>547.80000000000007</v>
      </c>
      <c r="AF36" s="9">
        <v>580.79999999999995</v>
      </c>
      <c r="AG36" s="9">
        <v>201</v>
      </c>
      <c r="AH36" s="9">
        <v>132</v>
      </c>
      <c r="AI36" s="9">
        <v>1461.6</v>
      </c>
    </row>
    <row r="37" spans="29:35">
      <c r="AD37" t="s">
        <v>20</v>
      </c>
      <c r="AE37" s="9">
        <v>369.6</v>
      </c>
      <c r="AF37" s="9">
        <v>415.8</v>
      </c>
      <c r="AG37" s="9">
        <v>234</v>
      </c>
      <c r="AH37" s="9">
        <v>306</v>
      </c>
      <c r="AI37" s="9">
        <v>1325.4</v>
      </c>
    </row>
    <row r="38" spans="29:35">
      <c r="AD38" t="s">
        <v>21</v>
      </c>
      <c r="AE38" s="9">
        <v>607.20000000000005</v>
      </c>
      <c r="AF38" s="9">
        <v>118.80000000000001</v>
      </c>
      <c r="AG38" s="9">
        <v>240</v>
      </c>
      <c r="AH38" s="9">
        <v>48</v>
      </c>
      <c r="AI38" s="9">
        <v>1014</v>
      </c>
    </row>
    <row r="39" spans="29:35">
      <c r="AC39" t="s">
        <v>24</v>
      </c>
      <c r="AD39" t="s">
        <v>10</v>
      </c>
      <c r="AE39" s="9">
        <v>105.60000000000001</v>
      </c>
      <c r="AF39" s="9">
        <v>521.4</v>
      </c>
      <c r="AG39" s="9">
        <v>231</v>
      </c>
      <c r="AH39" s="9">
        <v>108</v>
      </c>
      <c r="AI39" s="9">
        <v>966</v>
      </c>
    </row>
    <row r="40" spans="29:35">
      <c r="AD40" t="s">
        <v>11</v>
      </c>
      <c r="AE40" s="9">
        <v>26.400000000000002</v>
      </c>
      <c r="AF40" s="9">
        <v>244.20000000000005</v>
      </c>
      <c r="AG40" s="9">
        <v>177</v>
      </c>
      <c r="AH40" s="9">
        <v>12</v>
      </c>
      <c r="AI40" s="9">
        <v>459.6</v>
      </c>
    </row>
    <row r="41" spans="29:35">
      <c r="AD41" t="s">
        <v>12</v>
      </c>
      <c r="AE41" s="9">
        <v>508.20000000000005</v>
      </c>
      <c r="AF41" s="9">
        <v>270.60000000000002</v>
      </c>
      <c r="AG41" s="9">
        <v>99</v>
      </c>
      <c r="AH41" s="9">
        <v>183</v>
      </c>
      <c r="AI41" s="9">
        <v>1060.8000000000002</v>
      </c>
    </row>
    <row r="42" spans="29:35">
      <c r="AD42" t="s">
        <v>13</v>
      </c>
      <c r="AE42" s="9">
        <v>224.4</v>
      </c>
      <c r="AF42" s="9">
        <v>283.8</v>
      </c>
      <c r="AG42" s="9">
        <v>138</v>
      </c>
      <c r="AH42" s="9">
        <v>222</v>
      </c>
      <c r="AI42" s="9">
        <v>868.2</v>
      </c>
    </row>
    <row r="43" spans="29:35">
      <c r="AD43" t="s">
        <v>14</v>
      </c>
      <c r="AE43" s="9">
        <v>178.20000000000002</v>
      </c>
      <c r="AF43" s="9">
        <v>481.79999999999995</v>
      </c>
      <c r="AG43" s="9">
        <v>66</v>
      </c>
      <c r="AH43" s="9">
        <v>114</v>
      </c>
      <c r="AI43" s="9">
        <v>840</v>
      </c>
    </row>
    <row r="44" spans="29:35">
      <c r="AD44" t="s">
        <v>15</v>
      </c>
      <c r="AE44" s="9">
        <v>250.8</v>
      </c>
      <c r="AF44" s="9">
        <v>369.59999999999997</v>
      </c>
      <c r="AG44" s="9">
        <v>105</v>
      </c>
      <c r="AH44" s="9">
        <v>123</v>
      </c>
      <c r="AI44" s="9">
        <v>848.4</v>
      </c>
    </row>
    <row r="45" spans="29:35">
      <c r="AD45" t="s">
        <v>16</v>
      </c>
      <c r="AE45" s="9">
        <v>158.4</v>
      </c>
      <c r="AF45" s="9">
        <v>534.60000000000014</v>
      </c>
      <c r="AG45" s="9">
        <v>132</v>
      </c>
      <c r="AH45" s="9">
        <v>60</v>
      </c>
      <c r="AI45" s="9">
        <v>885.00000000000011</v>
      </c>
    </row>
    <row r="46" spans="29:35">
      <c r="AD46" t="s">
        <v>17</v>
      </c>
      <c r="AE46" s="9">
        <v>79.2</v>
      </c>
      <c r="AF46" s="9">
        <v>26.400000000000002</v>
      </c>
      <c r="AG46" s="9">
        <v>117</v>
      </c>
      <c r="AH46" s="9">
        <v>75</v>
      </c>
      <c r="AI46" s="9">
        <v>297.60000000000002</v>
      </c>
    </row>
    <row r="47" spans="29:35">
      <c r="AC47" t="s">
        <v>8</v>
      </c>
      <c r="AE47" s="9">
        <v>14401.199999999999</v>
      </c>
      <c r="AF47" s="9">
        <v>13800.599999999997</v>
      </c>
      <c r="AG47" s="9">
        <v>6459</v>
      </c>
      <c r="AH47" s="9">
        <v>6243</v>
      </c>
      <c r="AI47" s="9">
        <v>40903.799999999996</v>
      </c>
    </row>
  </sheetData>
  <sheetProtection sheet="1" objects="1" scenarios="1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F7C9EE02-42E1-4005-9D12-6889AFFD525C}">
      <x15:webExtensions xmlns:xm="http://schemas.microsoft.com/office/excel/2006/main">
        <x15:webExtension appRef="{23738A3F-CA05-4098-ADED-C507A4A6F568}">
          <xm:f>Dashboard!1:1048576</xm:f>
        </x15:webExtension>
        <x15:webExtension appRef="{74B9B24D-94A1-41DB-8FE4-65C99D27A9DF}">
          <xm:f>Dashboard!$AI$3</xm:f>
        </x15:webExtension>
        <x15:webExtension appRef="{4E7478FA-45AB-4DDE-89E2-EE324BD5051A}">
          <xm:f>Dashboard!$AC$3</xm:f>
        </x15:webExtension>
        <x15:webExtension appRef="{C69FB1DC-D5C1-468A-A6B6-9F3FC1C62D81}">
          <xm:f>Dashboard!1:1048576</xm:f>
        </x15:webExtension>
        <x15:webExtension appRef="{F5040A82-1D9F-4F28-A698-0816ABDA02B9}">
          <xm:f>Dashboard!XFD1048550:XFD1048575</xm:f>
        </x15:webExtension>
        <x15:webExtension appRef="{5442A2E4-72D4-4FCB-A326-46593F842F89}">
          <xm:f>Dashboard!1:1048576</xm:f>
        </x15:webExtension>
        <x15:webExtension appRef="{3081FB2B-B573-4443-A11B-79B7927B9D49}">
          <xm:f>Dashboard!$AI$3</xm:f>
        </x15:webExtension>
        <x15:webExtension appRef="{F1F4221D-F70F-4ECE-9CF5-52FB23968F7A}">
          <xm:f>Dashboard!$AC$3</xm:f>
        </x15:webExtension>
        <x15:webExtension appRef="{47E8B072-F7F5-44C8-ACC0-580D25DB10D7}">
          <xm:f>Dashboard!1:1048576</xm:f>
        </x15:webExtension>
        <x15:webExtension appRef="{8C72C9F6-8C4F-47BD-BC94-542443A66E97}">
          <xm:f>Dashboard!XFD1048550:XFD1048575</xm:f>
        </x15:webExtension>
      </x15:webExtensions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0E01-5602-4697-9EC9-F41355B0C172}">
  <dimension ref="A1:G47"/>
  <sheetViews>
    <sheetView workbookViewId="0">
      <selection activeCell="M31" sqref="M31"/>
    </sheetView>
  </sheetViews>
  <sheetFormatPr defaultRowHeight="15"/>
  <cols>
    <col min="1" max="1" width="21.140625" bestFit="1" customWidth="1"/>
    <col min="2" max="2" width="23.28515625" bestFit="1" customWidth="1"/>
    <col min="3" max="3" width="12.5703125" bestFit="1" customWidth="1"/>
    <col min="4" max="4" width="11.85546875" bestFit="1" customWidth="1"/>
    <col min="5" max="5" width="9.5703125" bestFit="1" customWidth="1"/>
    <col min="6" max="6" width="8.7109375" bestFit="1" customWidth="1"/>
    <col min="7" max="7" width="11.7109375" bestFit="1" customWidth="1"/>
    <col min="8" max="8" width="8.28515625" bestFit="1" customWidth="1"/>
    <col min="9" max="9" width="7.140625" bestFit="1" customWidth="1"/>
    <col min="10" max="10" width="11.85546875" bestFit="1" customWidth="1"/>
    <col min="11" max="11" width="9.5703125" bestFit="1" customWidth="1"/>
    <col min="12" max="12" width="6.5703125" bestFit="1" customWidth="1"/>
    <col min="13" max="13" width="8.28515625" bestFit="1" customWidth="1"/>
    <col min="14" max="14" width="11.7109375" bestFit="1" customWidth="1"/>
    <col min="15" max="15" width="9.5703125" bestFit="1" customWidth="1"/>
    <col min="16" max="16" width="6.5703125" bestFit="1" customWidth="1"/>
    <col min="17" max="17" width="8.28515625" bestFit="1" customWidth="1"/>
    <col min="18" max="18" width="11.7109375" bestFit="1" customWidth="1"/>
  </cols>
  <sheetData>
    <row r="1" spans="1:7">
      <c r="A1" s="2" t="s">
        <v>0</v>
      </c>
      <c r="C1" s="2" t="s">
        <v>1</v>
      </c>
    </row>
    <row r="2" spans="1:7">
      <c r="A2" s="2" t="s">
        <v>2</v>
      </c>
      <c r="B2" s="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>
      <c r="A3" t="s">
        <v>9</v>
      </c>
      <c r="B3" t="s">
        <v>10</v>
      </c>
      <c r="C3" s="9">
        <v>330</v>
      </c>
      <c r="D3" s="9">
        <v>145.19999999999999</v>
      </c>
      <c r="E3" s="9">
        <v>222</v>
      </c>
      <c r="F3" s="9">
        <v>156</v>
      </c>
      <c r="G3" s="9">
        <v>853.2</v>
      </c>
    </row>
    <row r="4" spans="1:7">
      <c r="B4" t="s">
        <v>11</v>
      </c>
      <c r="C4" s="9">
        <v>171.60000000000002</v>
      </c>
      <c r="D4" s="9">
        <v>145.20000000000002</v>
      </c>
      <c r="E4" s="9">
        <v>147</v>
      </c>
      <c r="F4" s="9">
        <v>204</v>
      </c>
      <c r="G4" s="9">
        <v>667.80000000000007</v>
      </c>
    </row>
    <row r="5" spans="1:7">
      <c r="B5" t="s">
        <v>12</v>
      </c>
      <c r="C5" s="9">
        <v>600.6</v>
      </c>
      <c r="D5" s="9">
        <v>132</v>
      </c>
      <c r="E5" s="9">
        <v>132</v>
      </c>
      <c r="F5" s="9">
        <v>156</v>
      </c>
      <c r="G5" s="9">
        <v>1020.6</v>
      </c>
    </row>
    <row r="6" spans="1:7">
      <c r="B6" t="s">
        <v>13</v>
      </c>
      <c r="C6" s="9">
        <v>508.2</v>
      </c>
      <c r="D6" s="9">
        <v>112.2</v>
      </c>
      <c r="E6" s="9">
        <v>417</v>
      </c>
      <c r="F6" s="9">
        <v>177</v>
      </c>
      <c r="G6" s="9">
        <v>1214.4000000000001</v>
      </c>
    </row>
    <row r="7" spans="1:7">
      <c r="B7" t="s">
        <v>14</v>
      </c>
      <c r="C7" s="9">
        <v>217.8</v>
      </c>
      <c r="D7" s="9">
        <v>105.6</v>
      </c>
      <c r="E7" s="9">
        <v>93</v>
      </c>
      <c r="F7" s="9">
        <v>54</v>
      </c>
      <c r="G7" s="9">
        <v>470.4</v>
      </c>
    </row>
    <row r="8" spans="1:7">
      <c r="B8" t="s">
        <v>15</v>
      </c>
      <c r="C8" s="9">
        <v>369.59999999999997</v>
      </c>
      <c r="D8" s="9">
        <v>442.2</v>
      </c>
      <c r="E8" s="9">
        <v>192</v>
      </c>
      <c r="F8" s="9">
        <v>78</v>
      </c>
      <c r="G8" s="9">
        <v>1081.8</v>
      </c>
    </row>
    <row r="9" spans="1:7">
      <c r="B9" t="s">
        <v>16</v>
      </c>
      <c r="C9" s="9">
        <v>442.20000000000005</v>
      </c>
      <c r="D9" s="9">
        <v>409.2</v>
      </c>
      <c r="E9" s="9">
        <v>66</v>
      </c>
      <c r="F9" s="9">
        <v>111</v>
      </c>
      <c r="G9" s="9">
        <v>1028.4000000000001</v>
      </c>
    </row>
    <row r="10" spans="1:7">
      <c r="B10" t="s">
        <v>17</v>
      </c>
      <c r="C10" s="9">
        <v>264</v>
      </c>
      <c r="D10" s="9">
        <v>211.20000000000002</v>
      </c>
      <c r="E10" s="9">
        <v>63</v>
      </c>
      <c r="F10" s="9">
        <v>150</v>
      </c>
      <c r="G10" s="9">
        <v>688.2</v>
      </c>
    </row>
    <row r="11" spans="1:7">
      <c r="B11" t="s">
        <v>18</v>
      </c>
      <c r="C11" s="9">
        <v>567.6</v>
      </c>
      <c r="D11" s="9">
        <v>336.6</v>
      </c>
      <c r="E11" s="9">
        <v>123</v>
      </c>
      <c r="F11" s="9">
        <v>171</v>
      </c>
      <c r="G11" s="9">
        <v>1198.2</v>
      </c>
    </row>
    <row r="12" spans="1:7">
      <c r="B12" t="s">
        <v>19</v>
      </c>
      <c r="C12" s="9">
        <v>330</v>
      </c>
      <c r="D12" s="9">
        <v>303.59999999999997</v>
      </c>
      <c r="E12" s="9">
        <v>48</v>
      </c>
      <c r="F12" s="9">
        <v>186</v>
      </c>
      <c r="G12" s="9">
        <v>867.59999999999991</v>
      </c>
    </row>
    <row r="13" spans="1:7">
      <c r="B13" t="s">
        <v>20</v>
      </c>
      <c r="C13" s="9">
        <v>231</v>
      </c>
      <c r="D13" s="9">
        <v>198.00000000000003</v>
      </c>
      <c r="E13" s="9">
        <v>120</v>
      </c>
      <c r="F13" s="9">
        <v>42</v>
      </c>
      <c r="G13" s="9">
        <v>591</v>
      </c>
    </row>
    <row r="14" spans="1:7">
      <c r="B14" t="s">
        <v>21</v>
      </c>
      <c r="C14" s="9">
        <v>158.4</v>
      </c>
      <c r="D14" s="9">
        <v>396.00000000000006</v>
      </c>
      <c r="E14" s="9">
        <v>144</v>
      </c>
      <c r="F14" s="9">
        <v>204</v>
      </c>
      <c r="G14" s="9">
        <v>902.40000000000009</v>
      </c>
    </row>
    <row r="15" spans="1:7">
      <c r="A15" t="s">
        <v>22</v>
      </c>
      <c r="B15" t="s">
        <v>10</v>
      </c>
      <c r="C15" s="9">
        <v>112.2</v>
      </c>
      <c r="D15" s="9">
        <v>224.4</v>
      </c>
      <c r="E15" s="9">
        <v>159</v>
      </c>
      <c r="F15" s="9">
        <v>27</v>
      </c>
      <c r="G15" s="9">
        <v>522.6</v>
      </c>
    </row>
    <row r="16" spans="1:7">
      <c r="B16" t="s">
        <v>11</v>
      </c>
      <c r="C16" s="9">
        <v>574.20000000000005</v>
      </c>
      <c r="D16" s="9">
        <v>468.6</v>
      </c>
      <c r="E16" s="9">
        <v>174</v>
      </c>
      <c r="F16" s="9">
        <v>198</v>
      </c>
      <c r="G16" s="9">
        <v>1414.8000000000002</v>
      </c>
    </row>
    <row r="17" spans="1:7">
      <c r="B17" t="s">
        <v>12</v>
      </c>
      <c r="C17" s="9">
        <v>336.59999999999997</v>
      </c>
      <c r="D17" s="9">
        <v>158.4</v>
      </c>
      <c r="E17" s="9">
        <v>99</v>
      </c>
      <c r="F17" s="9">
        <v>264</v>
      </c>
      <c r="G17" s="9">
        <v>858</v>
      </c>
    </row>
    <row r="18" spans="1:7">
      <c r="B18" t="s">
        <v>13</v>
      </c>
      <c r="C18" s="9">
        <v>138.60000000000002</v>
      </c>
      <c r="D18" s="9">
        <v>264</v>
      </c>
      <c r="E18" s="9">
        <v>240</v>
      </c>
      <c r="F18" s="9">
        <v>27</v>
      </c>
      <c r="G18" s="9">
        <v>669.6</v>
      </c>
    </row>
    <row r="19" spans="1:7">
      <c r="B19" t="s">
        <v>14</v>
      </c>
      <c r="C19" s="9">
        <v>330.00000000000006</v>
      </c>
      <c r="D19" s="9">
        <v>138.60000000000002</v>
      </c>
      <c r="E19" s="9">
        <v>171</v>
      </c>
      <c r="F19" s="9">
        <v>45</v>
      </c>
      <c r="G19" s="9">
        <v>684.60000000000014</v>
      </c>
    </row>
    <row r="20" spans="1:7">
      <c r="B20" t="s">
        <v>15</v>
      </c>
      <c r="C20" s="9">
        <v>323.40000000000003</v>
      </c>
      <c r="D20" s="9">
        <v>739.2</v>
      </c>
      <c r="E20" s="9">
        <v>87</v>
      </c>
      <c r="F20" s="9">
        <v>114</v>
      </c>
      <c r="G20" s="9">
        <v>1263.6000000000001</v>
      </c>
    </row>
    <row r="21" spans="1:7">
      <c r="B21" t="s">
        <v>16</v>
      </c>
      <c r="C21" s="9">
        <v>442.20000000000005</v>
      </c>
      <c r="D21" s="9">
        <v>330.00000000000006</v>
      </c>
      <c r="E21" s="9">
        <v>144</v>
      </c>
      <c r="F21" s="9">
        <v>180</v>
      </c>
      <c r="G21" s="9">
        <v>1096.2</v>
      </c>
    </row>
    <row r="22" spans="1:7">
      <c r="B22" t="s">
        <v>17</v>
      </c>
      <c r="C22" s="9">
        <v>79.2</v>
      </c>
      <c r="D22" s="9">
        <v>303.60000000000002</v>
      </c>
      <c r="E22" s="9">
        <v>36</v>
      </c>
      <c r="F22" s="9">
        <v>48</v>
      </c>
      <c r="G22" s="9">
        <v>466.8</v>
      </c>
    </row>
    <row r="23" spans="1:7">
      <c r="B23" t="s">
        <v>18</v>
      </c>
      <c r="C23" s="9">
        <v>244.20000000000005</v>
      </c>
      <c r="D23" s="9">
        <v>429</v>
      </c>
      <c r="E23" s="9">
        <v>54</v>
      </c>
      <c r="F23" s="9">
        <v>168</v>
      </c>
      <c r="G23" s="9">
        <v>895.2</v>
      </c>
    </row>
    <row r="24" spans="1:7">
      <c r="B24" t="s">
        <v>19</v>
      </c>
      <c r="C24" s="9">
        <v>389.40000000000003</v>
      </c>
      <c r="D24" s="9">
        <v>204.60000000000002</v>
      </c>
      <c r="E24" s="9">
        <v>267</v>
      </c>
      <c r="F24" s="9">
        <v>213</v>
      </c>
      <c r="G24" s="9">
        <v>1074</v>
      </c>
    </row>
    <row r="25" spans="1:7">
      <c r="B25" t="s">
        <v>20</v>
      </c>
      <c r="C25" s="9">
        <v>237.6</v>
      </c>
      <c r="D25" s="9">
        <v>165.00000000000003</v>
      </c>
      <c r="E25" s="9">
        <v>177</v>
      </c>
      <c r="F25" s="9">
        <v>111</v>
      </c>
      <c r="G25" s="9">
        <v>690.6</v>
      </c>
    </row>
    <row r="26" spans="1:7">
      <c r="B26" t="s">
        <v>21</v>
      </c>
      <c r="C26" s="9">
        <v>646.80000000000007</v>
      </c>
      <c r="D26" s="9">
        <v>455.4</v>
      </c>
      <c r="E26" s="9">
        <v>24</v>
      </c>
      <c r="F26" s="9">
        <v>168</v>
      </c>
      <c r="G26" s="9">
        <v>1294.2</v>
      </c>
    </row>
    <row r="27" spans="1:7">
      <c r="A27" t="s">
        <v>23</v>
      </c>
      <c r="B27" t="s">
        <v>10</v>
      </c>
      <c r="C27" s="9">
        <v>758.99999999999989</v>
      </c>
      <c r="D27" s="9">
        <v>270.60000000000002</v>
      </c>
      <c r="E27" s="9">
        <v>120</v>
      </c>
      <c r="F27" s="9">
        <v>69</v>
      </c>
      <c r="G27" s="9">
        <v>1218.5999999999999</v>
      </c>
    </row>
    <row r="28" spans="1:7">
      <c r="B28" t="s">
        <v>11</v>
      </c>
      <c r="C28" s="9">
        <v>85.800000000000011</v>
      </c>
      <c r="D28" s="9">
        <v>455.40000000000003</v>
      </c>
      <c r="E28" s="9">
        <v>156</v>
      </c>
      <c r="F28" s="9">
        <v>156</v>
      </c>
      <c r="G28" s="9">
        <v>853.2</v>
      </c>
    </row>
    <row r="29" spans="1:7">
      <c r="B29" t="s">
        <v>12</v>
      </c>
      <c r="C29" s="9">
        <v>422.4</v>
      </c>
      <c r="D29" s="9">
        <v>455.40000000000003</v>
      </c>
      <c r="E29" s="9">
        <v>186</v>
      </c>
      <c r="F29" s="9">
        <v>288</v>
      </c>
      <c r="G29" s="9">
        <v>1351.8</v>
      </c>
    </row>
    <row r="30" spans="1:7">
      <c r="B30" t="s">
        <v>13</v>
      </c>
      <c r="C30" s="9">
        <v>158.4</v>
      </c>
      <c r="D30" s="9">
        <v>171.60000000000002</v>
      </c>
      <c r="E30" s="9">
        <v>57</v>
      </c>
      <c r="F30" s="9">
        <v>237</v>
      </c>
      <c r="G30" s="9">
        <v>624</v>
      </c>
    </row>
    <row r="31" spans="1:7">
      <c r="B31" t="s">
        <v>14</v>
      </c>
      <c r="C31" s="9">
        <v>323.39999999999998</v>
      </c>
      <c r="D31" s="9">
        <v>415.80000000000007</v>
      </c>
      <c r="E31" s="9">
        <v>183</v>
      </c>
      <c r="F31" s="9">
        <v>87</v>
      </c>
      <c r="G31" s="9">
        <v>1009.2</v>
      </c>
    </row>
    <row r="32" spans="1:7">
      <c r="B32" t="s">
        <v>15</v>
      </c>
      <c r="C32" s="9">
        <v>402.6</v>
      </c>
      <c r="D32" s="9">
        <v>184.8</v>
      </c>
      <c r="E32" s="9">
        <v>81</v>
      </c>
      <c r="F32" s="9">
        <v>195</v>
      </c>
      <c r="G32" s="9">
        <v>863.40000000000009</v>
      </c>
    </row>
    <row r="33" spans="1:7">
      <c r="B33" t="s">
        <v>16</v>
      </c>
      <c r="C33" s="9">
        <v>382.79999999999995</v>
      </c>
      <c r="D33" s="9">
        <v>184.79999999999998</v>
      </c>
      <c r="E33" s="9">
        <v>114</v>
      </c>
      <c r="F33" s="9">
        <v>168</v>
      </c>
      <c r="G33" s="9">
        <v>849.59999999999991</v>
      </c>
    </row>
    <row r="34" spans="1:7">
      <c r="B34" t="s">
        <v>17</v>
      </c>
      <c r="C34" s="9">
        <v>297.00000000000006</v>
      </c>
      <c r="D34" s="9">
        <v>277.20000000000005</v>
      </c>
      <c r="E34" s="9">
        <v>189</v>
      </c>
      <c r="F34" s="9">
        <v>153</v>
      </c>
      <c r="G34" s="9">
        <v>916.2</v>
      </c>
    </row>
    <row r="35" spans="1:7">
      <c r="B35" t="s">
        <v>18</v>
      </c>
      <c r="C35" s="9">
        <v>468.60000000000008</v>
      </c>
      <c r="D35" s="9">
        <v>719.40000000000009</v>
      </c>
      <c r="E35" s="9">
        <v>234</v>
      </c>
      <c r="F35" s="9">
        <v>255</v>
      </c>
      <c r="G35" s="9">
        <v>1677.0000000000002</v>
      </c>
    </row>
    <row r="36" spans="1:7">
      <c r="B36" t="s">
        <v>19</v>
      </c>
      <c r="C36" s="9">
        <v>547.80000000000007</v>
      </c>
      <c r="D36" s="9">
        <v>580.79999999999995</v>
      </c>
      <c r="E36" s="9">
        <v>201</v>
      </c>
      <c r="F36" s="9">
        <v>132</v>
      </c>
      <c r="G36" s="9">
        <v>1461.6</v>
      </c>
    </row>
    <row r="37" spans="1:7">
      <c r="B37" t="s">
        <v>20</v>
      </c>
      <c r="C37" s="9">
        <v>369.6</v>
      </c>
      <c r="D37" s="9">
        <v>415.8</v>
      </c>
      <c r="E37" s="9">
        <v>234</v>
      </c>
      <c r="F37" s="9">
        <v>306</v>
      </c>
      <c r="G37" s="9">
        <v>1325.4</v>
      </c>
    </row>
    <row r="38" spans="1:7">
      <c r="B38" t="s">
        <v>21</v>
      </c>
      <c r="C38" s="9">
        <v>607.20000000000005</v>
      </c>
      <c r="D38" s="9">
        <v>118.80000000000001</v>
      </c>
      <c r="E38" s="9">
        <v>240</v>
      </c>
      <c r="F38" s="9">
        <v>48</v>
      </c>
      <c r="G38" s="9">
        <v>1014</v>
      </c>
    </row>
    <row r="39" spans="1:7">
      <c r="A39" t="s">
        <v>24</v>
      </c>
      <c r="B39" t="s">
        <v>10</v>
      </c>
      <c r="C39" s="9">
        <v>105.60000000000001</v>
      </c>
      <c r="D39" s="9">
        <v>521.4</v>
      </c>
      <c r="E39" s="9">
        <v>231</v>
      </c>
      <c r="F39" s="9">
        <v>108</v>
      </c>
      <c r="G39" s="9">
        <v>966</v>
      </c>
    </row>
    <row r="40" spans="1:7">
      <c r="B40" t="s">
        <v>11</v>
      </c>
      <c r="C40" s="9">
        <v>26.400000000000002</v>
      </c>
      <c r="D40" s="9">
        <v>244.20000000000005</v>
      </c>
      <c r="E40" s="9">
        <v>177</v>
      </c>
      <c r="F40" s="9">
        <v>12</v>
      </c>
      <c r="G40" s="9">
        <v>459.6</v>
      </c>
    </row>
    <row r="41" spans="1:7">
      <c r="B41" t="s">
        <v>12</v>
      </c>
      <c r="C41" s="9">
        <v>508.20000000000005</v>
      </c>
      <c r="D41" s="9">
        <v>270.60000000000002</v>
      </c>
      <c r="E41" s="9">
        <v>99</v>
      </c>
      <c r="F41" s="9">
        <v>183</v>
      </c>
      <c r="G41" s="9">
        <v>1060.8000000000002</v>
      </c>
    </row>
    <row r="42" spans="1:7">
      <c r="B42" t="s">
        <v>13</v>
      </c>
      <c r="C42" s="9">
        <v>224.4</v>
      </c>
      <c r="D42" s="9">
        <v>283.8</v>
      </c>
      <c r="E42" s="9">
        <v>138</v>
      </c>
      <c r="F42" s="9">
        <v>222</v>
      </c>
      <c r="G42" s="9">
        <v>868.2</v>
      </c>
    </row>
    <row r="43" spans="1:7">
      <c r="B43" t="s">
        <v>14</v>
      </c>
      <c r="C43" s="9">
        <v>178.20000000000002</v>
      </c>
      <c r="D43" s="9">
        <v>481.79999999999995</v>
      </c>
      <c r="E43" s="9">
        <v>66</v>
      </c>
      <c r="F43" s="9">
        <v>114</v>
      </c>
      <c r="G43" s="9">
        <v>840</v>
      </c>
    </row>
    <row r="44" spans="1:7">
      <c r="B44" t="s">
        <v>15</v>
      </c>
      <c r="C44" s="9">
        <v>250.8</v>
      </c>
      <c r="D44" s="9">
        <v>369.59999999999997</v>
      </c>
      <c r="E44" s="9">
        <v>105</v>
      </c>
      <c r="F44" s="9">
        <v>123</v>
      </c>
      <c r="G44" s="9">
        <v>848.4</v>
      </c>
    </row>
    <row r="45" spans="1:7">
      <c r="B45" t="s">
        <v>16</v>
      </c>
      <c r="C45" s="9">
        <v>158.4</v>
      </c>
      <c r="D45" s="9">
        <v>534.60000000000014</v>
      </c>
      <c r="E45" s="9">
        <v>132</v>
      </c>
      <c r="F45" s="9">
        <v>60</v>
      </c>
      <c r="G45" s="9">
        <v>885.00000000000011</v>
      </c>
    </row>
    <row r="46" spans="1:7">
      <c r="B46" t="s">
        <v>17</v>
      </c>
      <c r="C46" s="9">
        <v>79.2</v>
      </c>
      <c r="D46" s="9">
        <v>26.400000000000002</v>
      </c>
      <c r="E46" s="9">
        <v>117</v>
      </c>
      <c r="F46" s="9">
        <v>75</v>
      </c>
      <c r="G46" s="9">
        <v>297.60000000000002</v>
      </c>
    </row>
    <row r="47" spans="1:7">
      <c r="A47" t="s">
        <v>8</v>
      </c>
      <c r="C47" s="9">
        <v>14401.199999999999</v>
      </c>
      <c r="D47" s="9">
        <v>13800.599999999997</v>
      </c>
      <c r="E47" s="9">
        <v>6459</v>
      </c>
      <c r="F47" s="9">
        <v>6243</v>
      </c>
      <c r="G47" s="9">
        <v>40903.799999999996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607F-A049-4491-B08C-8CA24A36CD01}">
  <dimension ref="A1:F13"/>
  <sheetViews>
    <sheetView workbookViewId="0">
      <selection activeCell="E2" sqref="E2"/>
    </sheetView>
  </sheetViews>
  <sheetFormatPr defaultRowHeight="15"/>
  <cols>
    <col min="1" max="1" width="18.85546875" bestFit="1" customWidth="1"/>
    <col min="2" max="2" width="12.5703125" bestFit="1" customWidth="1"/>
    <col min="3" max="3" width="11.85546875" bestFit="1" customWidth="1"/>
    <col min="4" max="4" width="9.5703125" bestFit="1" customWidth="1"/>
    <col min="5" max="5" width="7.140625" bestFit="1" customWidth="1"/>
    <col min="6" max="6" width="11.7109375" bestFit="1" customWidth="1"/>
  </cols>
  <sheetData>
    <row r="1" spans="1:6">
      <c r="A1" s="2" t="s">
        <v>0</v>
      </c>
      <c r="B1" s="2" t="s">
        <v>1</v>
      </c>
    </row>
    <row r="2" spans="1:6">
      <c r="A2" s="2" t="s">
        <v>25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26</v>
      </c>
      <c r="B3" s="9">
        <v>158.4</v>
      </c>
      <c r="C3" s="9">
        <v>158.4</v>
      </c>
      <c r="D3" s="9"/>
      <c r="E3" s="9">
        <v>24</v>
      </c>
      <c r="F3" s="9">
        <v>340.8</v>
      </c>
    </row>
    <row r="4" spans="1:6">
      <c r="A4" t="s">
        <v>27</v>
      </c>
      <c r="B4" s="9">
        <v>158.4</v>
      </c>
      <c r="C4" s="9">
        <v>13.200000000000001</v>
      </c>
      <c r="D4" s="9">
        <v>15</v>
      </c>
      <c r="E4" s="9">
        <v>30</v>
      </c>
      <c r="F4" s="9">
        <v>216.6</v>
      </c>
    </row>
    <row r="5" spans="1:6">
      <c r="A5" t="s">
        <v>28</v>
      </c>
      <c r="B5" s="9"/>
      <c r="C5" s="9">
        <v>250.8</v>
      </c>
      <c r="D5" s="9"/>
      <c r="E5" s="9">
        <v>54</v>
      </c>
      <c r="F5" s="9">
        <v>304.8</v>
      </c>
    </row>
    <row r="6" spans="1:6">
      <c r="A6" t="s">
        <v>29</v>
      </c>
      <c r="B6" s="9">
        <v>158.4</v>
      </c>
      <c r="C6" s="9">
        <v>118.80000000000001</v>
      </c>
      <c r="D6" s="9"/>
      <c r="E6" s="9">
        <v>36</v>
      </c>
      <c r="F6" s="9">
        <v>313.20000000000005</v>
      </c>
    </row>
    <row r="7" spans="1:6">
      <c r="A7" t="s">
        <v>30</v>
      </c>
      <c r="B7" s="9">
        <v>112.20000000000002</v>
      </c>
      <c r="C7" s="9">
        <v>99.000000000000014</v>
      </c>
      <c r="D7" s="9">
        <v>54</v>
      </c>
      <c r="E7" s="9"/>
      <c r="F7" s="9">
        <v>265.20000000000005</v>
      </c>
    </row>
    <row r="8" spans="1:6">
      <c r="A8" t="s">
        <v>31</v>
      </c>
      <c r="B8" s="9">
        <v>99.000000000000014</v>
      </c>
      <c r="C8" s="9"/>
      <c r="D8" s="9">
        <v>66</v>
      </c>
      <c r="E8" s="9"/>
      <c r="F8" s="9">
        <v>165</v>
      </c>
    </row>
    <row r="9" spans="1:6">
      <c r="A9" t="s">
        <v>32</v>
      </c>
      <c r="B9" s="9">
        <v>13.200000000000001</v>
      </c>
      <c r="C9" s="9">
        <v>125.4</v>
      </c>
      <c r="D9" s="9">
        <v>66</v>
      </c>
      <c r="E9" s="9"/>
      <c r="F9" s="9">
        <v>204.6</v>
      </c>
    </row>
    <row r="10" spans="1:6">
      <c r="A10" t="s">
        <v>33</v>
      </c>
      <c r="B10" s="9">
        <v>39.6</v>
      </c>
      <c r="C10" s="9">
        <v>158.4</v>
      </c>
      <c r="D10" s="9"/>
      <c r="E10" s="9"/>
      <c r="F10" s="9">
        <v>198</v>
      </c>
    </row>
    <row r="11" spans="1:6">
      <c r="A11" t="s">
        <v>34</v>
      </c>
      <c r="B11" s="9">
        <v>99.000000000000014</v>
      </c>
      <c r="C11" s="9">
        <v>118.80000000000001</v>
      </c>
      <c r="D11" s="9"/>
      <c r="E11" s="9"/>
      <c r="F11" s="9">
        <v>217.8</v>
      </c>
    </row>
    <row r="12" spans="1:6">
      <c r="A12" t="s">
        <v>35</v>
      </c>
      <c r="B12" s="9">
        <v>158.4</v>
      </c>
      <c r="C12" s="9"/>
      <c r="D12" s="9">
        <v>36</v>
      </c>
      <c r="E12" s="9"/>
      <c r="F12" s="9">
        <v>194.4</v>
      </c>
    </row>
    <row r="13" spans="1:6">
      <c r="A13" t="s">
        <v>8</v>
      </c>
      <c r="B13" s="9">
        <v>996.60000000000014</v>
      </c>
      <c r="C13" s="9">
        <v>1042.8</v>
      </c>
      <c r="D13" s="9">
        <v>237</v>
      </c>
      <c r="E13" s="9">
        <v>144</v>
      </c>
      <c r="F13" s="9">
        <v>2420.4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971"/>
  <sheetViews>
    <sheetView zoomScale="115" zoomScaleNormal="115" workbookViewId="0">
      <selection sqref="A1:M1"/>
    </sheetView>
  </sheetViews>
  <sheetFormatPr defaultRowHeight="15"/>
  <cols>
    <col min="1" max="1" width="16.5703125" bestFit="1" customWidth="1"/>
    <col min="2" max="2" width="13.28515625" style="24" bestFit="1" customWidth="1"/>
    <col min="3" max="3" width="13.140625" style="5" bestFit="1" customWidth="1"/>
    <col min="4" max="4" width="15.140625" style="5" bestFit="1" customWidth="1"/>
    <col min="5" max="5" width="17.42578125" bestFit="1" customWidth="1"/>
    <col min="6" max="6" width="12.85546875" bestFit="1" customWidth="1"/>
    <col min="7" max="7" width="11.28515625" bestFit="1" customWidth="1"/>
    <col min="8" max="8" width="23.7109375" bestFit="1" customWidth="1"/>
    <col min="9" max="9" width="14" bestFit="1" customWidth="1"/>
    <col min="10" max="10" width="13.28515625" bestFit="1" customWidth="1"/>
    <col min="11" max="11" width="10.7109375" style="6" bestFit="1" customWidth="1"/>
    <col min="12" max="12" width="12.140625" style="9" bestFit="1" customWidth="1"/>
    <col min="13" max="13" width="9.140625" style="10" bestFit="1" customWidth="1"/>
  </cols>
  <sheetData>
    <row r="1" spans="1:13">
      <c r="A1" s="28" t="s">
        <v>36</v>
      </c>
      <c r="B1" s="29" t="s">
        <v>37</v>
      </c>
      <c r="C1" s="30" t="s">
        <v>38</v>
      </c>
      <c r="D1" s="30" t="s">
        <v>39</v>
      </c>
      <c r="E1" s="28" t="s">
        <v>40</v>
      </c>
      <c r="F1" s="28" t="s">
        <v>41</v>
      </c>
      <c r="G1" s="28" t="s">
        <v>42</v>
      </c>
      <c r="H1" s="28" t="s">
        <v>25</v>
      </c>
      <c r="I1" s="28" t="s">
        <v>1</v>
      </c>
      <c r="J1" s="28" t="s">
        <v>43</v>
      </c>
      <c r="K1" s="31" t="s">
        <v>44</v>
      </c>
      <c r="L1" s="32" t="s">
        <v>45</v>
      </c>
      <c r="M1" s="33" t="s">
        <v>46</v>
      </c>
    </row>
    <row r="2" spans="1:13">
      <c r="A2" s="18" t="s">
        <v>47</v>
      </c>
      <c r="B2" s="22">
        <v>43713</v>
      </c>
      <c r="C2" s="17">
        <f>YEAR($B2)</f>
        <v>2019</v>
      </c>
      <c r="D2" s="17">
        <f>MONTH($B2)</f>
        <v>9</v>
      </c>
      <c r="E2" s="18" t="s">
        <v>48</v>
      </c>
      <c r="F2" s="13" t="s">
        <v>49</v>
      </c>
      <c r="G2" s="18">
        <v>2</v>
      </c>
      <c r="H2" s="18" t="str">
        <f>_xlfn.XLOOKUP(E2,customers!$A$1:$A$1001,customers!$B$1:$B$1001,,0)</f>
        <v>Customer Name</v>
      </c>
      <c r="I2" s="14" t="s">
        <v>5</v>
      </c>
      <c r="J2" s="19" t="str">
        <f>INDEX(products!$A$1:$F$49,MATCH(orders!$F2,products!$A$1:$A$49,0),MATCH(orders!J$1,products!$A$1:$F$1,0))</f>
        <v>Medium</v>
      </c>
      <c r="K2" s="20">
        <f>INDEX(products!$A$1:$F$49,MATCH(orders!$F2,products!$A$1:$A$49,0),MATCH(orders!K$1,products!$A$1:$F$1,0))</f>
        <v>18</v>
      </c>
      <c r="L2" s="21">
        <f>INDEX(products!$A$1:$F$49,MATCH(orders!$F2,products!$A$1:$A$49,0),MATCH(orders!L$1,products!$A$1:$F$1,0))</f>
        <v>1.1000000000000001</v>
      </c>
      <c r="M2" s="25">
        <f>$G2*$K2*$L2</f>
        <v>39.6</v>
      </c>
    </row>
    <row r="3" spans="1:13">
      <c r="A3" s="3" t="s">
        <v>47</v>
      </c>
      <c r="B3" s="23">
        <v>43713</v>
      </c>
      <c r="C3" s="12">
        <f>YEAR($B3)</f>
        <v>2019</v>
      </c>
      <c r="D3" s="12">
        <f>MONTH($B3)</f>
        <v>9</v>
      </c>
      <c r="E3" s="3" t="s">
        <v>48</v>
      </c>
      <c r="F3" s="15" t="s">
        <v>50</v>
      </c>
      <c r="G3" s="3">
        <v>5</v>
      </c>
      <c r="H3" s="3" t="str">
        <f>_xlfn.XLOOKUP(E3,customers!$A$1:$A$1001,customers!$B$1:$B$1001,,0)</f>
        <v>Customer Name</v>
      </c>
      <c r="I3" s="16" t="s">
        <v>6</v>
      </c>
      <c r="J3" s="4" t="str">
        <f>INDEX(products!$A$1:$F$49,MATCH(orders!$F3,products!$A$1:$A$49,0),MATCH(orders!J$1,products!$A$1:$F$1,0))</f>
        <v>Medium</v>
      </c>
      <c r="K3" s="7">
        <f>INDEX(products!$A$1:$F$49,MATCH(orders!$F3,products!$A$1:$A$49,0),MATCH(orders!K$1,products!$A$1:$F$1,0))</f>
        <v>12</v>
      </c>
      <c r="L3" s="11">
        <f>INDEX(products!$A$1:$F$49,MATCH(orders!$F3,products!$A$1:$A$49,0),MATCH(orders!L$1,products!$A$1:$F$1,0))</f>
        <v>0.5</v>
      </c>
      <c r="M3" s="26">
        <f>$G3*$K3*$L3</f>
        <v>30</v>
      </c>
    </row>
    <row r="4" spans="1:13">
      <c r="A4" s="18" t="s">
        <v>51</v>
      </c>
      <c r="B4" s="22">
        <v>44364</v>
      </c>
      <c r="C4" s="17">
        <f>YEAR($B4)</f>
        <v>2021</v>
      </c>
      <c r="D4" s="17">
        <f>MONTH($B4)</f>
        <v>6</v>
      </c>
      <c r="E4" s="18" t="s">
        <v>52</v>
      </c>
      <c r="F4" s="13" t="s">
        <v>53</v>
      </c>
      <c r="G4" s="18">
        <v>1</v>
      </c>
      <c r="H4" s="18" t="str">
        <f>_xlfn.XLOOKUP(E4,customers!$A$1:$A$1001,customers!$B$1:$B$1001,,0)</f>
        <v>Jami Redholes</v>
      </c>
      <c r="I4" s="14" t="s">
        <v>4</v>
      </c>
      <c r="J4" s="19" t="str">
        <f>INDEX(products!$A$1:$F$49,MATCH(orders!$F4,products!$A$1:$A$49,0),MATCH(orders!J$1,products!$A$1:$F$1,0))</f>
        <v>Large</v>
      </c>
      <c r="K4" s="20">
        <f>INDEX(products!$A$1:$F$49,MATCH(orders!$F4,products!$A$1:$A$49,0),MATCH(orders!K$1,products!$A$1:$F$1,0))</f>
        <v>18</v>
      </c>
      <c r="L4" s="21">
        <f>INDEX(products!$A$1:$F$49,MATCH(orders!$F4,products!$A$1:$A$49,0),MATCH(orders!L$1,products!$A$1:$F$1,0))</f>
        <v>1.1000000000000001</v>
      </c>
      <c r="M4" s="25">
        <f>$G4*$K4*$L4</f>
        <v>19.8</v>
      </c>
    </row>
    <row r="5" spans="1:13">
      <c r="A5" s="3" t="s">
        <v>54</v>
      </c>
      <c r="B5" s="23">
        <v>44392</v>
      </c>
      <c r="C5" s="12">
        <f>YEAR($B5)</f>
        <v>2021</v>
      </c>
      <c r="D5" s="12">
        <f>MONTH($B5)</f>
        <v>7</v>
      </c>
      <c r="E5" s="3" t="s">
        <v>55</v>
      </c>
      <c r="F5" s="15" t="s">
        <v>56</v>
      </c>
      <c r="G5" s="3">
        <v>2</v>
      </c>
      <c r="H5" s="3" t="str">
        <f>_xlfn.XLOOKUP(E5,customers!$A$1:$A$1001,customers!$B$1:$B$1001,,0)</f>
        <v>Christoffer O' Shea</v>
      </c>
      <c r="I5" s="16" t="s">
        <v>7</v>
      </c>
      <c r="J5" s="4" t="str">
        <f>INDEX(products!$A$1:$F$49,MATCH(orders!$F5,products!$A$1:$A$49,0),MATCH(orders!J$1,products!$A$1:$F$1,0))</f>
        <v>Small</v>
      </c>
      <c r="K5" s="7">
        <f>INDEX(products!$A$1:$F$49,MATCH(orders!$F5,products!$A$1:$A$49,0),MATCH(orders!K$1,products!$A$1:$F$1,0))</f>
        <v>18</v>
      </c>
      <c r="L5" s="11">
        <f>INDEX(products!$A$1:$F$49,MATCH(orders!$F5,products!$A$1:$A$49,0),MATCH(orders!L$1,products!$A$1:$F$1,0))</f>
        <v>0.5</v>
      </c>
      <c r="M5" s="26">
        <f>$G5*$K5*$L5</f>
        <v>18</v>
      </c>
    </row>
    <row r="6" spans="1:13">
      <c r="A6" s="18" t="s">
        <v>54</v>
      </c>
      <c r="B6" s="22">
        <v>44392</v>
      </c>
      <c r="C6" s="17">
        <f>YEAR($B6)</f>
        <v>2021</v>
      </c>
      <c r="D6" s="17">
        <f>MONTH($B6)</f>
        <v>7</v>
      </c>
      <c r="E6" s="18" t="s">
        <v>55</v>
      </c>
      <c r="F6" s="13" t="s">
        <v>57</v>
      </c>
      <c r="G6" s="18">
        <v>2</v>
      </c>
      <c r="H6" s="18" t="str">
        <f>_xlfn.XLOOKUP(E6,customers!$A$1:$A$1001,customers!$B$1:$B$1001,,0)</f>
        <v>Christoffer O' Shea</v>
      </c>
      <c r="I6" s="14" t="s">
        <v>6</v>
      </c>
      <c r="J6" s="19" t="str">
        <f>INDEX(products!$A$1:$F$49,MATCH(orders!$F6,products!$A$1:$A$49,0),MATCH(orders!J$1,products!$A$1:$F$1,0))</f>
        <v>Small</v>
      </c>
      <c r="K6" s="20">
        <f>INDEX(products!$A$1:$F$49,MATCH(orders!$F6,products!$A$1:$A$49,0),MATCH(orders!K$1,products!$A$1:$F$1,0))</f>
        <v>12</v>
      </c>
      <c r="L6" s="21">
        <f>INDEX(products!$A$1:$F$49,MATCH(orders!$F6,products!$A$1:$A$49,0),MATCH(orders!L$1,products!$A$1:$F$1,0))</f>
        <v>0.5</v>
      </c>
      <c r="M6" s="25">
        <f>$G6*$K6*$L6</f>
        <v>12</v>
      </c>
    </row>
    <row r="7" spans="1:13">
      <c r="A7" s="3" t="s">
        <v>58</v>
      </c>
      <c r="B7" s="23">
        <v>44412</v>
      </c>
      <c r="C7" s="12">
        <f>YEAR($B7)</f>
        <v>2021</v>
      </c>
      <c r="D7" s="12">
        <f>MONTH($B7)</f>
        <v>8</v>
      </c>
      <c r="E7" s="3" t="s">
        <v>59</v>
      </c>
      <c r="F7" s="15" t="s">
        <v>60</v>
      </c>
      <c r="G7" s="3">
        <v>3</v>
      </c>
      <c r="H7" s="3" t="str">
        <f>_xlfn.XLOOKUP(E7,customers!$A$1:$A$1001,customers!$B$1:$B$1001,,0)</f>
        <v>Beryle Cottier</v>
      </c>
      <c r="I7" s="16" t="s">
        <v>5</v>
      </c>
      <c r="J7" s="4" t="str">
        <f>INDEX(products!$A$1:$F$49,MATCH(orders!$F7,products!$A$1:$A$49,0),MATCH(orders!J$1,products!$A$1:$F$1,0))</f>
        <v>Medium</v>
      </c>
      <c r="K7" s="7">
        <f>INDEX(products!$A$1:$F$49,MATCH(orders!$F7,products!$A$1:$A$49,0),MATCH(orders!K$1,products!$A$1:$F$1,0))</f>
        <v>12</v>
      </c>
      <c r="L7" s="11">
        <f>INDEX(products!$A$1:$F$49,MATCH(orders!$F7,products!$A$1:$A$49,0),MATCH(orders!L$1,products!$A$1:$F$1,0))</f>
        <v>1.1000000000000001</v>
      </c>
      <c r="M7" s="26">
        <f>$G7*$K7*$L7</f>
        <v>39.6</v>
      </c>
    </row>
    <row r="8" spans="1:13">
      <c r="A8" s="18" t="s">
        <v>61</v>
      </c>
      <c r="B8" s="22">
        <v>44582</v>
      </c>
      <c r="C8" s="17">
        <f>YEAR($B8)</f>
        <v>2022</v>
      </c>
      <c r="D8" s="17">
        <f>MONTH($B8)</f>
        <v>1</v>
      </c>
      <c r="E8" s="18" t="s">
        <v>62</v>
      </c>
      <c r="F8" s="13" t="s">
        <v>60</v>
      </c>
      <c r="G8" s="18">
        <v>3</v>
      </c>
      <c r="H8" s="18" t="str">
        <f>_xlfn.XLOOKUP(E8,customers!$A$1:$A$1001,customers!$B$1:$B$1001,,0)</f>
        <v>Shaylynn Lobe</v>
      </c>
      <c r="I8" s="14" t="s">
        <v>5</v>
      </c>
      <c r="J8" s="19" t="str">
        <f>INDEX(products!$A$1:$F$49,MATCH(orders!$F8,products!$A$1:$A$49,0),MATCH(orders!J$1,products!$A$1:$F$1,0))</f>
        <v>Medium</v>
      </c>
      <c r="K8" s="20">
        <f>INDEX(products!$A$1:$F$49,MATCH(orders!$F8,products!$A$1:$A$49,0),MATCH(orders!K$1,products!$A$1:$F$1,0))</f>
        <v>12</v>
      </c>
      <c r="L8" s="21">
        <f>INDEX(products!$A$1:$F$49,MATCH(orders!$F8,products!$A$1:$A$49,0),MATCH(orders!L$1,products!$A$1:$F$1,0))</f>
        <v>1.1000000000000001</v>
      </c>
      <c r="M8" s="25">
        <f>$G8*$K8*$L8</f>
        <v>39.6</v>
      </c>
    </row>
    <row r="9" spans="1:13">
      <c r="A9" s="3" t="s">
        <v>63</v>
      </c>
      <c r="B9" s="23">
        <v>44701</v>
      </c>
      <c r="C9" s="12">
        <f>YEAR($B9)</f>
        <v>2022</v>
      </c>
      <c r="D9" s="12">
        <f>MONTH($B9)</f>
        <v>5</v>
      </c>
      <c r="E9" s="3" t="s">
        <v>64</v>
      </c>
      <c r="F9" s="15" t="s">
        <v>65</v>
      </c>
      <c r="G9" s="3">
        <v>1</v>
      </c>
      <c r="H9" s="3" t="str">
        <f>_xlfn.XLOOKUP(E9,customers!$A$1:$A$1001,customers!$B$1:$B$1001,,0)</f>
        <v>Melvin Wharfe</v>
      </c>
      <c r="I9" s="16" t="s">
        <v>4</v>
      </c>
      <c r="J9" s="4" t="str">
        <f>INDEX(products!$A$1:$F$49,MATCH(orders!$F9,products!$A$1:$A$49,0),MATCH(orders!J$1,products!$A$1:$F$1,0))</f>
        <v>Small</v>
      </c>
      <c r="K9" s="7">
        <f>INDEX(products!$A$1:$F$49,MATCH(orders!$F9,products!$A$1:$A$49,0),MATCH(orders!K$1,products!$A$1:$F$1,0))</f>
        <v>18</v>
      </c>
      <c r="L9" s="11">
        <f>INDEX(products!$A$1:$F$49,MATCH(orders!$F9,products!$A$1:$A$49,0),MATCH(orders!L$1,products!$A$1:$F$1,0))</f>
        <v>1.1000000000000001</v>
      </c>
      <c r="M9" s="26">
        <f>$G9*$K9*$L9</f>
        <v>19.8</v>
      </c>
    </row>
    <row r="10" spans="1:13">
      <c r="A10" s="18" t="s">
        <v>66</v>
      </c>
      <c r="B10" s="22">
        <v>43467</v>
      </c>
      <c r="C10" s="17">
        <f>YEAR($B10)</f>
        <v>2019</v>
      </c>
      <c r="D10" s="17">
        <f>MONTH($B10)</f>
        <v>1</v>
      </c>
      <c r="E10" s="18" t="s">
        <v>67</v>
      </c>
      <c r="F10" s="13" t="s">
        <v>68</v>
      </c>
      <c r="G10" s="18">
        <v>3</v>
      </c>
      <c r="H10" s="18" t="str">
        <f>_xlfn.XLOOKUP(E10,customers!$A$1:$A$1001,customers!$B$1:$B$1001,,0)</f>
        <v>Guthrey Petracci</v>
      </c>
      <c r="I10" s="14" t="s">
        <v>6</v>
      </c>
      <c r="J10" s="19" t="str">
        <f>INDEX(products!$A$1:$F$49,MATCH(orders!$F10,products!$A$1:$A$49,0),MATCH(orders!J$1,products!$A$1:$F$1,0))</f>
        <v>Large</v>
      </c>
      <c r="K10" s="20">
        <f>INDEX(products!$A$1:$F$49,MATCH(orders!$F10,products!$A$1:$A$49,0),MATCH(orders!K$1,products!$A$1:$F$1,0))</f>
        <v>24</v>
      </c>
      <c r="L10" s="21">
        <f>INDEX(products!$A$1:$F$49,MATCH(orders!$F10,products!$A$1:$A$49,0),MATCH(orders!L$1,products!$A$1:$F$1,0))</f>
        <v>0.5</v>
      </c>
      <c r="M10" s="25">
        <f>$G10*$K10*$L10</f>
        <v>36</v>
      </c>
    </row>
    <row r="11" spans="1:13">
      <c r="A11" s="3" t="s">
        <v>69</v>
      </c>
      <c r="B11" s="23">
        <v>43713</v>
      </c>
      <c r="C11" s="12">
        <f>YEAR($B11)</f>
        <v>2019</v>
      </c>
      <c r="D11" s="12">
        <f>MONTH($B11)</f>
        <v>9</v>
      </c>
      <c r="E11" s="3" t="s">
        <v>70</v>
      </c>
      <c r="F11" s="15" t="s">
        <v>49</v>
      </c>
      <c r="G11" s="3">
        <v>1</v>
      </c>
      <c r="H11" s="3" t="str">
        <f>_xlfn.XLOOKUP(E11,customers!$A$1:$A$1001,customers!$B$1:$B$1001,,0)</f>
        <v>Rodger Raven</v>
      </c>
      <c r="I11" s="16" t="s">
        <v>5</v>
      </c>
      <c r="J11" s="4" t="str">
        <f>INDEX(products!$A$1:$F$49,MATCH(orders!$F11,products!$A$1:$A$49,0),MATCH(orders!J$1,products!$A$1:$F$1,0))</f>
        <v>Medium</v>
      </c>
      <c r="K11" s="7">
        <f>INDEX(products!$A$1:$F$49,MATCH(orders!$F11,products!$A$1:$A$49,0),MATCH(orders!K$1,products!$A$1:$F$1,0))</f>
        <v>18</v>
      </c>
      <c r="L11" s="11">
        <f>INDEX(products!$A$1:$F$49,MATCH(orders!$F11,products!$A$1:$A$49,0),MATCH(orders!L$1,products!$A$1:$F$1,0))</f>
        <v>1.1000000000000001</v>
      </c>
      <c r="M11" s="26">
        <f>$G11*$K11*$L11</f>
        <v>19.8</v>
      </c>
    </row>
    <row r="12" spans="1:13">
      <c r="A12" s="18" t="s">
        <v>71</v>
      </c>
      <c r="B12" s="22">
        <v>44263</v>
      </c>
      <c r="C12" s="17">
        <f>YEAR($B12)</f>
        <v>2021</v>
      </c>
      <c r="D12" s="17">
        <f>MONTH($B12)</f>
        <v>3</v>
      </c>
      <c r="E12" s="18" t="s">
        <v>72</v>
      </c>
      <c r="F12" s="13" t="s">
        <v>73</v>
      </c>
      <c r="G12" s="18">
        <v>4</v>
      </c>
      <c r="H12" s="18" t="str">
        <f>_xlfn.XLOOKUP(E12,customers!$A$1:$A$1001,customers!$B$1:$B$1001,,0)</f>
        <v>Ferrell Ferber</v>
      </c>
      <c r="I12" s="14" t="s">
        <v>5</v>
      </c>
      <c r="J12" s="19" t="str">
        <f>INDEX(products!$A$1:$F$49,MATCH(orders!$F12,products!$A$1:$A$49,0),MATCH(orders!J$1,products!$A$1:$F$1,0))</f>
        <v>Small</v>
      </c>
      <c r="K12" s="20">
        <f>INDEX(products!$A$1:$F$49,MATCH(orders!$F12,products!$A$1:$A$49,0),MATCH(orders!K$1,products!$A$1:$F$1,0))</f>
        <v>24</v>
      </c>
      <c r="L12" s="21">
        <f>INDEX(products!$A$1:$F$49,MATCH(orders!$F12,products!$A$1:$A$49,0),MATCH(orders!L$1,products!$A$1:$F$1,0))</f>
        <v>1.1000000000000001</v>
      </c>
      <c r="M12" s="25">
        <f>$G12*$K12*$L12</f>
        <v>105.60000000000001</v>
      </c>
    </row>
    <row r="13" spans="1:13">
      <c r="A13" s="3" t="s">
        <v>74</v>
      </c>
      <c r="B13" s="23">
        <v>44132</v>
      </c>
      <c r="C13" s="12">
        <f>YEAR($B13)</f>
        <v>2020</v>
      </c>
      <c r="D13" s="12">
        <f>MONTH($B13)</f>
        <v>10</v>
      </c>
      <c r="E13" s="3" t="s">
        <v>75</v>
      </c>
      <c r="F13" s="15" t="s">
        <v>76</v>
      </c>
      <c r="G13" s="3">
        <v>5</v>
      </c>
      <c r="H13" s="3" t="str">
        <f>_xlfn.XLOOKUP(E13,customers!$A$1:$A$1001,customers!$B$1:$B$1001,,0)</f>
        <v>Duky Phizackerly</v>
      </c>
      <c r="I13" s="16" t="s">
        <v>7</v>
      </c>
      <c r="J13" s="4" t="str">
        <f>INDEX(products!$A$1:$F$49,MATCH(orders!$F13,products!$A$1:$A$49,0),MATCH(orders!J$1,products!$A$1:$F$1,0))</f>
        <v>Small</v>
      </c>
      <c r="K13" s="7">
        <f>INDEX(products!$A$1:$F$49,MATCH(orders!$F13,products!$A$1:$A$49,0),MATCH(orders!K$1,products!$A$1:$F$1,0))</f>
        <v>6</v>
      </c>
      <c r="L13" s="11">
        <f>INDEX(products!$A$1:$F$49,MATCH(orders!$F13,products!$A$1:$A$49,0),MATCH(orders!L$1,products!$A$1:$F$1,0))</f>
        <v>0.5</v>
      </c>
      <c r="M13" s="26">
        <f>$G13*$K13*$L13</f>
        <v>15</v>
      </c>
    </row>
    <row r="14" spans="1:13">
      <c r="A14" s="18" t="s">
        <v>77</v>
      </c>
      <c r="B14" s="22">
        <v>44744</v>
      </c>
      <c r="C14" s="17">
        <f>YEAR($B14)</f>
        <v>2022</v>
      </c>
      <c r="D14" s="17">
        <f>MONTH($B14)</f>
        <v>7</v>
      </c>
      <c r="E14" s="18" t="s">
        <v>78</v>
      </c>
      <c r="F14" s="13" t="s">
        <v>79</v>
      </c>
      <c r="G14" s="18">
        <v>5</v>
      </c>
      <c r="H14" s="18" t="str">
        <f>_xlfn.XLOOKUP(E14,customers!$A$1:$A$1001,customers!$B$1:$B$1001,,0)</f>
        <v>Rosaleen Scholar</v>
      </c>
      <c r="I14" s="14" t="s">
        <v>5</v>
      </c>
      <c r="J14" s="19" t="str">
        <f>INDEX(products!$A$1:$F$49,MATCH(orders!$F14,products!$A$1:$A$49,0),MATCH(orders!J$1,products!$A$1:$F$1,0))</f>
        <v>Medium</v>
      </c>
      <c r="K14" s="20">
        <f>INDEX(products!$A$1:$F$49,MATCH(orders!$F14,products!$A$1:$A$49,0),MATCH(orders!K$1,products!$A$1:$F$1,0))</f>
        <v>24</v>
      </c>
      <c r="L14" s="21">
        <f>INDEX(products!$A$1:$F$49,MATCH(orders!$F14,products!$A$1:$A$49,0),MATCH(orders!L$1,products!$A$1:$F$1,0))</f>
        <v>1.1000000000000001</v>
      </c>
      <c r="M14" s="25">
        <f>$G14*$K14*$L14</f>
        <v>132</v>
      </c>
    </row>
    <row r="15" spans="1:13">
      <c r="A15" s="3" t="s">
        <v>80</v>
      </c>
      <c r="B15" s="23">
        <v>43973</v>
      </c>
      <c r="C15" s="12">
        <f>YEAR($B15)</f>
        <v>2020</v>
      </c>
      <c r="D15" s="12">
        <f>MONTH($B15)</f>
        <v>5</v>
      </c>
      <c r="E15" s="3" t="s">
        <v>81</v>
      </c>
      <c r="F15" s="15" t="s">
        <v>82</v>
      </c>
      <c r="G15" s="3">
        <v>2</v>
      </c>
      <c r="H15" s="3" t="str">
        <f>_xlfn.XLOOKUP(E15,customers!$A$1:$A$1001,customers!$B$1:$B$1001,,0)</f>
        <v>Terence Vanyutin</v>
      </c>
      <c r="I15" s="16" t="s">
        <v>4</v>
      </c>
      <c r="J15" s="4" t="str">
        <f>INDEX(products!$A$1:$F$49,MATCH(orders!$F15,products!$A$1:$A$49,0),MATCH(orders!J$1,products!$A$1:$F$1,0))</f>
        <v>Medium</v>
      </c>
      <c r="K15" s="7">
        <f>INDEX(products!$A$1:$F$49,MATCH(orders!$F15,products!$A$1:$A$49,0),MATCH(orders!K$1,products!$A$1:$F$1,0))</f>
        <v>6</v>
      </c>
      <c r="L15" s="11">
        <f>INDEX(products!$A$1:$F$49,MATCH(orders!$F15,products!$A$1:$A$49,0),MATCH(orders!L$1,products!$A$1:$F$1,0))</f>
        <v>1.1000000000000001</v>
      </c>
      <c r="M15" s="26">
        <f>$G15*$K15*$L15</f>
        <v>13.200000000000001</v>
      </c>
    </row>
    <row r="16" spans="1:13">
      <c r="A16" s="18" t="s">
        <v>83</v>
      </c>
      <c r="B16" s="22">
        <v>44656</v>
      </c>
      <c r="C16" s="17">
        <f>YEAR($B16)</f>
        <v>2022</v>
      </c>
      <c r="D16" s="17">
        <f>MONTH($B16)</f>
        <v>4</v>
      </c>
      <c r="E16" s="18" t="s">
        <v>84</v>
      </c>
      <c r="F16" s="13" t="s">
        <v>53</v>
      </c>
      <c r="G16" s="18">
        <v>3</v>
      </c>
      <c r="H16" s="18" t="str">
        <f>_xlfn.XLOOKUP(E16,customers!$A$1:$A$1001,customers!$B$1:$B$1001,,0)</f>
        <v>Patrice Trobe</v>
      </c>
      <c r="I16" s="14" t="s">
        <v>4</v>
      </c>
      <c r="J16" s="19" t="str">
        <f>INDEX(products!$A$1:$F$49,MATCH(orders!$F16,products!$A$1:$A$49,0),MATCH(orders!J$1,products!$A$1:$F$1,0))</f>
        <v>Large</v>
      </c>
      <c r="K16" s="20">
        <f>INDEX(products!$A$1:$F$49,MATCH(orders!$F16,products!$A$1:$A$49,0),MATCH(orders!K$1,products!$A$1:$F$1,0))</f>
        <v>18</v>
      </c>
      <c r="L16" s="21">
        <f>INDEX(products!$A$1:$F$49,MATCH(orders!$F16,products!$A$1:$A$49,0),MATCH(orders!L$1,products!$A$1:$F$1,0))</f>
        <v>1.1000000000000001</v>
      </c>
      <c r="M16" s="25">
        <f>$G16*$K16*$L16</f>
        <v>59.400000000000006</v>
      </c>
    </row>
    <row r="17" spans="1:13">
      <c r="A17" s="3" t="s">
        <v>85</v>
      </c>
      <c r="B17" s="23">
        <v>44719</v>
      </c>
      <c r="C17" s="12">
        <f>YEAR($B17)</f>
        <v>2022</v>
      </c>
      <c r="D17" s="12">
        <f>MONTH($B17)</f>
        <v>6</v>
      </c>
      <c r="E17" s="3" t="s">
        <v>86</v>
      </c>
      <c r="F17" s="15" t="s">
        <v>82</v>
      </c>
      <c r="G17" s="3">
        <v>5</v>
      </c>
      <c r="H17" s="3" t="str">
        <f>_xlfn.XLOOKUP(E17,customers!$A$1:$A$1001,customers!$B$1:$B$1001,,0)</f>
        <v>Llywellyn Oscroft</v>
      </c>
      <c r="I17" s="16" t="s">
        <v>4</v>
      </c>
      <c r="J17" s="4" t="str">
        <f>INDEX(products!$A$1:$F$49,MATCH(orders!$F17,products!$A$1:$A$49,0),MATCH(orders!J$1,products!$A$1:$F$1,0))</f>
        <v>Medium</v>
      </c>
      <c r="K17" s="7">
        <f>INDEX(products!$A$1:$F$49,MATCH(orders!$F17,products!$A$1:$A$49,0),MATCH(orders!K$1,products!$A$1:$F$1,0))</f>
        <v>6</v>
      </c>
      <c r="L17" s="11">
        <f>INDEX(products!$A$1:$F$49,MATCH(orders!$F17,products!$A$1:$A$49,0),MATCH(orders!L$1,products!$A$1:$F$1,0))</f>
        <v>1.1000000000000001</v>
      </c>
      <c r="M17" s="26">
        <f>$G17*$K17*$L17</f>
        <v>33</v>
      </c>
    </row>
    <row r="18" spans="1:13">
      <c r="A18" s="18" t="s">
        <v>87</v>
      </c>
      <c r="B18" s="22">
        <v>43544</v>
      </c>
      <c r="C18" s="17">
        <f>YEAR($B18)</f>
        <v>2019</v>
      </c>
      <c r="D18" s="17">
        <f>MONTH($B18)</f>
        <v>3</v>
      </c>
      <c r="E18" s="18" t="s">
        <v>88</v>
      </c>
      <c r="F18" s="13" t="s">
        <v>89</v>
      </c>
      <c r="G18" s="18">
        <v>6</v>
      </c>
      <c r="H18" s="18" t="str">
        <f>_xlfn.XLOOKUP(E18,customers!$A$1:$A$1001,customers!$B$1:$B$1001,,0)</f>
        <v>Minni Alabaster</v>
      </c>
      <c r="I18" s="14" t="s">
        <v>6</v>
      </c>
      <c r="J18" s="19" t="str">
        <f>INDEX(products!$A$1:$F$49,MATCH(orders!$F18,products!$A$1:$A$49,0),MATCH(orders!J$1,products!$A$1:$F$1,0))</f>
        <v>Small</v>
      </c>
      <c r="K18" s="20">
        <f>INDEX(products!$A$1:$F$49,MATCH(orders!$F18,products!$A$1:$A$49,0),MATCH(orders!K$1,products!$A$1:$F$1,0))</f>
        <v>6</v>
      </c>
      <c r="L18" s="21">
        <f>INDEX(products!$A$1:$F$49,MATCH(orders!$F18,products!$A$1:$A$49,0),MATCH(orders!L$1,products!$A$1:$F$1,0))</f>
        <v>0.5</v>
      </c>
      <c r="M18" s="25">
        <f>$G18*$K18*$L18</f>
        <v>18</v>
      </c>
    </row>
    <row r="19" spans="1:13">
      <c r="A19" s="3" t="s">
        <v>90</v>
      </c>
      <c r="B19" s="23">
        <v>43757</v>
      </c>
      <c r="C19" s="12">
        <f>YEAR($B19)</f>
        <v>2019</v>
      </c>
      <c r="D19" s="12">
        <f>MONTH($B19)</f>
        <v>10</v>
      </c>
      <c r="E19" s="3" t="s">
        <v>91</v>
      </c>
      <c r="F19" s="15" t="s">
        <v>92</v>
      </c>
      <c r="G19" s="3">
        <v>6</v>
      </c>
      <c r="H19" s="3" t="str">
        <f>_xlfn.XLOOKUP(E19,customers!$A$1:$A$1001,customers!$B$1:$B$1001,,0)</f>
        <v>Rhianon Broxup</v>
      </c>
      <c r="I19" s="16" t="s">
        <v>4</v>
      </c>
      <c r="J19" s="4" t="str">
        <f>INDEX(products!$A$1:$F$49,MATCH(orders!$F19,products!$A$1:$A$49,0),MATCH(orders!J$1,products!$A$1:$F$1,0))</f>
        <v>Small</v>
      </c>
      <c r="K19" s="7">
        <f>INDEX(products!$A$1:$F$49,MATCH(orders!$F19,products!$A$1:$A$49,0),MATCH(orders!K$1,products!$A$1:$F$1,0))</f>
        <v>6</v>
      </c>
      <c r="L19" s="11">
        <f>INDEX(products!$A$1:$F$49,MATCH(orders!$F19,products!$A$1:$A$49,0),MATCH(orders!L$1,products!$A$1:$F$1,0))</f>
        <v>1.1000000000000001</v>
      </c>
      <c r="M19" s="26">
        <f>$G19*$K19*$L19</f>
        <v>39.6</v>
      </c>
    </row>
    <row r="20" spans="1:13">
      <c r="A20" s="18" t="s">
        <v>93</v>
      </c>
      <c r="B20" s="22">
        <v>43629</v>
      </c>
      <c r="C20" s="17">
        <f>YEAR($B20)</f>
        <v>2019</v>
      </c>
      <c r="D20" s="17">
        <f>MONTH($B20)</f>
        <v>6</v>
      </c>
      <c r="E20" s="18" t="s">
        <v>94</v>
      </c>
      <c r="F20" s="13" t="s">
        <v>79</v>
      </c>
      <c r="G20" s="18">
        <v>4</v>
      </c>
      <c r="H20" s="18" t="str">
        <f>_xlfn.XLOOKUP(E20,customers!$A$1:$A$1001,customers!$B$1:$B$1001,,0)</f>
        <v>Pall Redford</v>
      </c>
      <c r="I20" s="14" t="s">
        <v>5</v>
      </c>
      <c r="J20" s="19" t="str">
        <f>INDEX(products!$A$1:$F$49,MATCH(orders!$F20,products!$A$1:$A$49,0),MATCH(orders!J$1,products!$A$1:$F$1,0))</f>
        <v>Medium</v>
      </c>
      <c r="K20" s="20">
        <f>INDEX(products!$A$1:$F$49,MATCH(orders!$F20,products!$A$1:$A$49,0),MATCH(orders!K$1,products!$A$1:$F$1,0))</f>
        <v>24</v>
      </c>
      <c r="L20" s="21">
        <f>INDEX(products!$A$1:$F$49,MATCH(orders!$F20,products!$A$1:$A$49,0),MATCH(orders!L$1,products!$A$1:$F$1,0))</f>
        <v>1.1000000000000001</v>
      </c>
      <c r="M20" s="25">
        <f>$G20*$K20*$L20</f>
        <v>105.60000000000001</v>
      </c>
    </row>
    <row r="21" spans="1:13">
      <c r="A21" s="3" t="s">
        <v>95</v>
      </c>
      <c r="B21" s="23">
        <v>44169</v>
      </c>
      <c r="C21" s="12">
        <f>YEAR($B21)</f>
        <v>2020</v>
      </c>
      <c r="D21" s="12">
        <f>MONTH($B21)</f>
        <v>12</v>
      </c>
      <c r="E21" s="3" t="s">
        <v>96</v>
      </c>
      <c r="F21" s="15" t="s">
        <v>92</v>
      </c>
      <c r="G21" s="3">
        <v>5</v>
      </c>
      <c r="H21" s="3" t="str">
        <f>_xlfn.XLOOKUP(E21,customers!$A$1:$A$1001,customers!$B$1:$B$1001,,0)</f>
        <v>Aurea Corradino</v>
      </c>
      <c r="I21" s="16" t="s">
        <v>4</v>
      </c>
      <c r="J21" s="4" t="str">
        <f>INDEX(products!$A$1:$F$49,MATCH(orders!$F21,products!$A$1:$A$49,0),MATCH(orders!J$1,products!$A$1:$F$1,0))</f>
        <v>Small</v>
      </c>
      <c r="K21" s="7">
        <f>INDEX(products!$A$1:$F$49,MATCH(orders!$F21,products!$A$1:$A$49,0),MATCH(orders!K$1,products!$A$1:$F$1,0))</f>
        <v>6</v>
      </c>
      <c r="L21" s="11">
        <f>INDEX(products!$A$1:$F$49,MATCH(orders!$F21,products!$A$1:$A$49,0),MATCH(orders!L$1,products!$A$1:$F$1,0))</f>
        <v>1.1000000000000001</v>
      </c>
      <c r="M21" s="26">
        <f>$G21*$K21*$L21</f>
        <v>33</v>
      </c>
    </row>
    <row r="22" spans="1:13">
      <c r="A22" s="18" t="s">
        <v>95</v>
      </c>
      <c r="B22" s="22">
        <v>44169</v>
      </c>
      <c r="C22" s="17">
        <f>YEAR($B22)</f>
        <v>2020</v>
      </c>
      <c r="D22" s="17">
        <f>MONTH($B22)</f>
        <v>12</v>
      </c>
      <c r="E22" s="18" t="s">
        <v>96</v>
      </c>
      <c r="F22" s="13" t="s">
        <v>97</v>
      </c>
      <c r="G22" s="18">
        <v>4</v>
      </c>
      <c r="H22" s="18" t="str">
        <f>_xlfn.XLOOKUP(E22,customers!$A$1:$A$1001,customers!$B$1:$B$1001,,0)</f>
        <v>Aurea Corradino</v>
      </c>
      <c r="I22" s="14" t="s">
        <v>4</v>
      </c>
      <c r="J22" s="19" t="str">
        <f>INDEX(products!$A$1:$F$49,MATCH(orders!$F22,products!$A$1:$A$49,0),MATCH(orders!J$1,products!$A$1:$F$1,0))</f>
        <v>Medium</v>
      </c>
      <c r="K22" s="20">
        <f>INDEX(products!$A$1:$F$49,MATCH(orders!$F22,products!$A$1:$A$49,0),MATCH(orders!K$1,products!$A$1:$F$1,0))</f>
        <v>18</v>
      </c>
      <c r="L22" s="21">
        <f>INDEX(products!$A$1:$F$49,MATCH(orders!$F22,products!$A$1:$A$49,0),MATCH(orders!L$1,products!$A$1:$F$1,0))</f>
        <v>1.1000000000000001</v>
      </c>
      <c r="M22" s="25">
        <f>$G22*$K22*$L22</f>
        <v>79.2</v>
      </c>
    </row>
    <row r="23" spans="1:13">
      <c r="A23" s="3" t="s">
        <v>98</v>
      </c>
      <c r="B23" s="23">
        <v>44169</v>
      </c>
      <c r="C23" s="12">
        <f>YEAR($B23)</f>
        <v>2020</v>
      </c>
      <c r="D23" s="12">
        <f>MONTH($B23)</f>
        <v>12</v>
      </c>
      <c r="E23" s="3" t="s">
        <v>99</v>
      </c>
      <c r="F23" s="15" t="s">
        <v>100</v>
      </c>
      <c r="G23" s="3">
        <v>6</v>
      </c>
      <c r="H23" s="3" t="str">
        <f>_xlfn.XLOOKUP(E23,customers!$A$1:$A$1001,customers!$B$1:$B$1001,,0)</f>
        <v>Avrit Davidowsky</v>
      </c>
      <c r="I23" s="16" t="s">
        <v>6</v>
      </c>
      <c r="J23" s="4" t="str">
        <f>INDEX(products!$A$1:$F$49,MATCH(orders!$F23,products!$A$1:$A$49,0),MATCH(orders!J$1,products!$A$1:$F$1,0))</f>
        <v>Medium</v>
      </c>
      <c r="K23" s="7">
        <f>INDEX(products!$A$1:$F$49,MATCH(orders!$F23,products!$A$1:$A$49,0),MATCH(orders!K$1,products!$A$1:$F$1,0))</f>
        <v>6</v>
      </c>
      <c r="L23" s="11">
        <f>INDEX(products!$A$1:$F$49,MATCH(orders!$F23,products!$A$1:$A$49,0),MATCH(orders!L$1,products!$A$1:$F$1,0))</f>
        <v>0.5</v>
      </c>
      <c r="M23" s="26">
        <f>$G23*$K23*$L23</f>
        <v>18</v>
      </c>
    </row>
    <row r="24" spans="1:13">
      <c r="A24" s="18" t="s">
        <v>101</v>
      </c>
      <c r="B24" s="22">
        <v>44218</v>
      </c>
      <c r="C24" s="17">
        <f>YEAR($B24)</f>
        <v>2021</v>
      </c>
      <c r="D24" s="17">
        <f>MONTH($B24)</f>
        <v>1</v>
      </c>
      <c r="E24" s="18" t="s">
        <v>102</v>
      </c>
      <c r="F24" s="13" t="s">
        <v>103</v>
      </c>
      <c r="G24" s="18">
        <v>4</v>
      </c>
      <c r="H24" s="18" t="str">
        <f>_xlfn.XLOOKUP(E24,customers!$A$1:$A$1001,customers!$B$1:$B$1001,,0)</f>
        <v>Annabel Antuk</v>
      </c>
      <c r="I24" s="14" t="s">
        <v>4</v>
      </c>
      <c r="J24" s="19" t="str">
        <f>INDEX(products!$A$1:$F$49,MATCH(orders!$F24,products!$A$1:$A$49,0),MATCH(orders!J$1,products!$A$1:$F$1,0))</f>
        <v>Medium</v>
      </c>
      <c r="K24" s="20">
        <f>INDEX(products!$A$1:$F$49,MATCH(orders!$F24,products!$A$1:$A$49,0),MATCH(orders!K$1,products!$A$1:$F$1,0))</f>
        <v>12</v>
      </c>
      <c r="L24" s="21">
        <f>INDEX(products!$A$1:$F$49,MATCH(orders!$F24,products!$A$1:$A$49,0),MATCH(orders!L$1,products!$A$1:$F$1,0))</f>
        <v>1.1000000000000001</v>
      </c>
      <c r="M24" s="25">
        <f>$G24*$K24*$L24</f>
        <v>52.800000000000004</v>
      </c>
    </row>
    <row r="25" spans="1:13">
      <c r="A25" s="3" t="s">
        <v>104</v>
      </c>
      <c r="B25" s="23">
        <v>44603</v>
      </c>
      <c r="C25" s="12">
        <f>YEAR($B25)</f>
        <v>2022</v>
      </c>
      <c r="D25" s="12">
        <f>MONTH($B25)</f>
        <v>2</v>
      </c>
      <c r="E25" s="3" t="s">
        <v>105</v>
      </c>
      <c r="F25" s="15" t="s">
        <v>106</v>
      </c>
      <c r="G25" s="3">
        <v>4</v>
      </c>
      <c r="H25" s="3" t="str">
        <f>_xlfn.XLOOKUP(E25,customers!$A$1:$A$1001,customers!$B$1:$B$1001,,0)</f>
        <v>Iorgo Kleinert</v>
      </c>
      <c r="I25" s="16" t="s">
        <v>7</v>
      </c>
      <c r="J25" s="4" t="str">
        <f>INDEX(products!$A$1:$F$49,MATCH(orders!$F25,products!$A$1:$A$49,0),MATCH(orders!J$1,products!$A$1:$F$1,0))</f>
        <v>Medium</v>
      </c>
      <c r="K25" s="7">
        <f>INDEX(products!$A$1:$F$49,MATCH(orders!$F25,products!$A$1:$A$49,0),MATCH(orders!K$1,products!$A$1:$F$1,0))</f>
        <v>6</v>
      </c>
      <c r="L25" s="11">
        <f>INDEX(products!$A$1:$F$49,MATCH(orders!$F25,products!$A$1:$A$49,0),MATCH(orders!L$1,products!$A$1:$F$1,0))</f>
        <v>0.5</v>
      </c>
      <c r="M25" s="26">
        <f>$G25*$K25*$L25</f>
        <v>12</v>
      </c>
    </row>
    <row r="26" spans="1:13">
      <c r="A26" s="18" t="s">
        <v>107</v>
      </c>
      <c r="B26" s="22">
        <v>44454</v>
      </c>
      <c r="C26" s="17">
        <f>YEAR($B26)</f>
        <v>2021</v>
      </c>
      <c r="D26" s="17">
        <f>MONTH($B26)</f>
        <v>9</v>
      </c>
      <c r="E26" s="18" t="s">
        <v>108</v>
      </c>
      <c r="F26" s="13" t="s">
        <v>109</v>
      </c>
      <c r="G26" s="18">
        <v>1</v>
      </c>
      <c r="H26" s="18" t="str">
        <f>_xlfn.XLOOKUP(E26,customers!$A$1:$A$1001,customers!$B$1:$B$1001,,0)</f>
        <v>Chrisy Blofeld</v>
      </c>
      <c r="I26" s="14" t="s">
        <v>4</v>
      </c>
      <c r="J26" s="19" t="str">
        <f>INDEX(products!$A$1:$F$49,MATCH(orders!$F26,products!$A$1:$A$49,0),MATCH(orders!J$1,products!$A$1:$F$1,0))</f>
        <v>Small</v>
      </c>
      <c r="K26" s="20">
        <f>INDEX(products!$A$1:$F$49,MATCH(orders!$F26,products!$A$1:$A$49,0),MATCH(orders!K$1,products!$A$1:$F$1,0))</f>
        <v>12</v>
      </c>
      <c r="L26" s="21">
        <f>INDEX(products!$A$1:$F$49,MATCH(orders!$F26,products!$A$1:$A$49,0),MATCH(orders!L$1,products!$A$1:$F$1,0))</f>
        <v>1.1000000000000001</v>
      </c>
      <c r="M26" s="25">
        <f>$G26*$K26*$L26</f>
        <v>13.200000000000001</v>
      </c>
    </row>
    <row r="27" spans="1:13">
      <c r="A27" s="3" t="s">
        <v>110</v>
      </c>
      <c r="B27" s="23">
        <v>44128</v>
      </c>
      <c r="C27" s="12">
        <f>YEAR($B27)</f>
        <v>2020</v>
      </c>
      <c r="D27" s="12">
        <f>MONTH($B27)</f>
        <v>10</v>
      </c>
      <c r="E27" s="3" t="s">
        <v>111</v>
      </c>
      <c r="F27" s="15" t="s">
        <v>112</v>
      </c>
      <c r="G27" s="3">
        <v>3</v>
      </c>
      <c r="H27" s="3" t="str">
        <f>_xlfn.XLOOKUP(E27,customers!$A$1:$A$1001,customers!$B$1:$B$1001,,0)</f>
        <v>Culley Farris</v>
      </c>
      <c r="I27" s="16" t="s">
        <v>7</v>
      </c>
      <c r="J27" s="4" t="str">
        <f>INDEX(products!$A$1:$F$49,MATCH(orders!$F27,products!$A$1:$A$49,0),MATCH(orders!J$1,products!$A$1:$F$1,0))</f>
        <v>Medium</v>
      </c>
      <c r="K27" s="7">
        <f>INDEX(products!$A$1:$F$49,MATCH(orders!$F27,products!$A$1:$A$49,0),MATCH(orders!K$1,products!$A$1:$F$1,0))</f>
        <v>12</v>
      </c>
      <c r="L27" s="11">
        <f>INDEX(products!$A$1:$F$49,MATCH(orders!$F27,products!$A$1:$A$49,0),MATCH(orders!L$1,products!$A$1:$F$1,0))</f>
        <v>0.5</v>
      </c>
      <c r="M27" s="26">
        <f>$G27*$K27*$L27</f>
        <v>18</v>
      </c>
    </row>
    <row r="28" spans="1:13">
      <c r="A28" s="18" t="s">
        <v>113</v>
      </c>
      <c r="B28" s="22">
        <v>43516</v>
      </c>
      <c r="C28" s="17">
        <f>YEAR($B28)</f>
        <v>2019</v>
      </c>
      <c r="D28" s="17">
        <f>MONTH($B28)</f>
        <v>2</v>
      </c>
      <c r="E28" s="18" t="s">
        <v>114</v>
      </c>
      <c r="F28" s="13" t="s">
        <v>115</v>
      </c>
      <c r="G28" s="18">
        <v>4</v>
      </c>
      <c r="H28" s="18" t="str">
        <f>_xlfn.XLOOKUP(E28,customers!$A$1:$A$1001,customers!$B$1:$B$1001,,0)</f>
        <v>Selene Shales</v>
      </c>
      <c r="I28" s="14" t="s">
        <v>7</v>
      </c>
      <c r="J28" s="19" t="str">
        <f>INDEX(products!$A$1:$F$49,MATCH(orders!$F28,products!$A$1:$A$49,0),MATCH(orders!J$1,products!$A$1:$F$1,0))</f>
        <v>Large</v>
      </c>
      <c r="K28" s="20">
        <f>INDEX(products!$A$1:$F$49,MATCH(orders!$F28,products!$A$1:$A$49,0),MATCH(orders!K$1,products!$A$1:$F$1,0))</f>
        <v>6</v>
      </c>
      <c r="L28" s="21">
        <f>INDEX(products!$A$1:$F$49,MATCH(orders!$F28,products!$A$1:$A$49,0),MATCH(orders!L$1,products!$A$1:$F$1,0))</f>
        <v>0.5</v>
      </c>
      <c r="M28" s="25">
        <f>$G28*$K28*$L28</f>
        <v>12</v>
      </c>
    </row>
    <row r="29" spans="1:13">
      <c r="A29" s="3" t="s">
        <v>116</v>
      </c>
      <c r="B29" s="23">
        <v>43746</v>
      </c>
      <c r="C29" s="12">
        <f>YEAR($B29)</f>
        <v>2019</v>
      </c>
      <c r="D29" s="12">
        <f>MONTH($B29)</f>
        <v>10</v>
      </c>
      <c r="E29" s="3" t="s">
        <v>117</v>
      </c>
      <c r="F29" s="15" t="s">
        <v>109</v>
      </c>
      <c r="G29" s="3">
        <v>5</v>
      </c>
      <c r="H29" s="3" t="str">
        <f>_xlfn.XLOOKUP(E29,customers!$A$1:$A$1001,customers!$B$1:$B$1001,,0)</f>
        <v>Vivie Danneil</v>
      </c>
      <c r="I29" s="16" t="s">
        <v>4</v>
      </c>
      <c r="J29" s="4" t="str">
        <f>INDEX(products!$A$1:$F$49,MATCH(orders!$F29,products!$A$1:$A$49,0),MATCH(orders!J$1,products!$A$1:$F$1,0))</f>
        <v>Small</v>
      </c>
      <c r="K29" s="7">
        <f>INDEX(products!$A$1:$F$49,MATCH(orders!$F29,products!$A$1:$A$49,0),MATCH(orders!K$1,products!$A$1:$F$1,0))</f>
        <v>12</v>
      </c>
      <c r="L29" s="11">
        <f>INDEX(products!$A$1:$F$49,MATCH(orders!$F29,products!$A$1:$A$49,0),MATCH(orders!L$1,products!$A$1:$F$1,0))</f>
        <v>1.1000000000000001</v>
      </c>
      <c r="M29" s="26">
        <f>$G29*$K29*$L29</f>
        <v>66</v>
      </c>
    </row>
    <row r="30" spans="1:13">
      <c r="A30" s="18" t="s">
        <v>118</v>
      </c>
      <c r="B30" s="22">
        <v>44775</v>
      </c>
      <c r="C30" s="17">
        <f>YEAR($B30)</f>
        <v>2022</v>
      </c>
      <c r="D30" s="17">
        <f>MONTH($B30)</f>
        <v>8</v>
      </c>
      <c r="E30" s="18" t="s">
        <v>119</v>
      </c>
      <c r="F30" s="13" t="s">
        <v>106</v>
      </c>
      <c r="G30" s="18">
        <v>3</v>
      </c>
      <c r="H30" s="18" t="str">
        <f>_xlfn.XLOOKUP(E30,customers!$A$1:$A$1001,customers!$B$1:$B$1001,,0)</f>
        <v>Theresita Newbury</v>
      </c>
      <c r="I30" s="14" t="s">
        <v>7</v>
      </c>
      <c r="J30" s="19" t="str">
        <f>INDEX(products!$A$1:$F$49,MATCH(orders!$F30,products!$A$1:$A$49,0),MATCH(orders!J$1,products!$A$1:$F$1,0))</f>
        <v>Medium</v>
      </c>
      <c r="K30" s="20">
        <f>INDEX(products!$A$1:$F$49,MATCH(orders!$F30,products!$A$1:$A$49,0),MATCH(orders!K$1,products!$A$1:$F$1,0))</f>
        <v>6</v>
      </c>
      <c r="L30" s="21">
        <f>INDEX(products!$A$1:$F$49,MATCH(orders!$F30,products!$A$1:$A$49,0),MATCH(orders!L$1,products!$A$1:$F$1,0))</f>
        <v>0.5</v>
      </c>
      <c r="M30" s="25">
        <f>$G30*$K30*$L30</f>
        <v>9</v>
      </c>
    </row>
    <row r="31" spans="1:13">
      <c r="A31" s="3" t="s">
        <v>120</v>
      </c>
      <c r="B31" s="23">
        <v>43516</v>
      </c>
      <c r="C31" s="12">
        <f>YEAR($B31)</f>
        <v>2019</v>
      </c>
      <c r="D31" s="12">
        <f>MONTH($B31)</f>
        <v>2</v>
      </c>
      <c r="E31" s="3" t="s">
        <v>121</v>
      </c>
      <c r="F31" s="15" t="s">
        <v>122</v>
      </c>
      <c r="G31" s="3">
        <v>4</v>
      </c>
      <c r="H31" s="3" t="str">
        <f>_xlfn.XLOOKUP(E31,customers!$A$1:$A$1001,customers!$B$1:$B$1001,,0)</f>
        <v>Mozelle Calcutt</v>
      </c>
      <c r="I31" s="16" t="s">
        <v>7</v>
      </c>
      <c r="J31" s="4" t="str">
        <f>INDEX(products!$A$1:$F$49,MATCH(orders!$F31,products!$A$1:$A$49,0),MATCH(orders!J$1,products!$A$1:$F$1,0))</f>
        <v>Large</v>
      </c>
      <c r="K31" s="7">
        <f>INDEX(products!$A$1:$F$49,MATCH(orders!$F31,products!$A$1:$A$49,0),MATCH(orders!K$1,products!$A$1:$F$1,0))</f>
        <v>12</v>
      </c>
      <c r="L31" s="11">
        <f>INDEX(products!$A$1:$F$49,MATCH(orders!$F31,products!$A$1:$A$49,0),MATCH(orders!L$1,products!$A$1:$F$1,0))</f>
        <v>0.5</v>
      </c>
      <c r="M31" s="26">
        <f>$G31*$K31*$L31</f>
        <v>24</v>
      </c>
    </row>
    <row r="32" spans="1:13">
      <c r="A32" s="18" t="s">
        <v>123</v>
      </c>
      <c r="B32" s="22">
        <v>44464</v>
      </c>
      <c r="C32" s="17">
        <f>YEAR($B32)</f>
        <v>2021</v>
      </c>
      <c r="D32" s="17">
        <f>MONTH($B32)</f>
        <v>9</v>
      </c>
      <c r="E32" s="18" t="s">
        <v>124</v>
      </c>
      <c r="F32" s="13" t="s">
        <v>79</v>
      </c>
      <c r="G32" s="18">
        <v>5</v>
      </c>
      <c r="H32" s="18" t="str">
        <f>_xlfn.XLOOKUP(E32,customers!$A$1:$A$1001,customers!$B$1:$B$1001,,0)</f>
        <v>Benson McKenzie</v>
      </c>
      <c r="I32" s="14" t="s">
        <v>5</v>
      </c>
      <c r="J32" s="19" t="str">
        <f>INDEX(products!$A$1:$F$49,MATCH(orders!$F32,products!$A$1:$A$49,0),MATCH(orders!J$1,products!$A$1:$F$1,0))</f>
        <v>Medium</v>
      </c>
      <c r="K32" s="20">
        <f>INDEX(products!$A$1:$F$49,MATCH(orders!$F32,products!$A$1:$A$49,0),MATCH(orders!K$1,products!$A$1:$F$1,0))</f>
        <v>24</v>
      </c>
      <c r="L32" s="21">
        <f>INDEX(products!$A$1:$F$49,MATCH(orders!$F32,products!$A$1:$A$49,0),MATCH(orders!L$1,products!$A$1:$F$1,0))</f>
        <v>1.1000000000000001</v>
      </c>
      <c r="M32" s="25">
        <f>$G32*$K32*$L32</f>
        <v>132</v>
      </c>
    </row>
    <row r="33" spans="1:13">
      <c r="A33" s="3" t="s">
        <v>123</v>
      </c>
      <c r="B33" s="23">
        <v>44464</v>
      </c>
      <c r="C33" s="12">
        <f>YEAR($B33)</f>
        <v>2021</v>
      </c>
      <c r="D33" s="12">
        <f>MONTH($B33)</f>
        <v>9</v>
      </c>
      <c r="E33" s="3" t="s">
        <v>124</v>
      </c>
      <c r="F33" s="15" t="s">
        <v>49</v>
      </c>
      <c r="G33" s="3">
        <v>6</v>
      </c>
      <c r="H33" s="3" t="str">
        <f>_xlfn.XLOOKUP(E33,customers!$A$1:$A$1001,customers!$B$1:$B$1001,,0)</f>
        <v>Benson McKenzie</v>
      </c>
      <c r="I33" s="16" t="s">
        <v>5</v>
      </c>
      <c r="J33" s="4" t="str">
        <f>INDEX(products!$A$1:$F$49,MATCH(orders!$F33,products!$A$1:$A$49,0),MATCH(orders!J$1,products!$A$1:$F$1,0))</f>
        <v>Medium</v>
      </c>
      <c r="K33" s="7">
        <f>INDEX(products!$A$1:$F$49,MATCH(orders!$F33,products!$A$1:$A$49,0),MATCH(orders!K$1,products!$A$1:$F$1,0))</f>
        <v>18</v>
      </c>
      <c r="L33" s="11">
        <f>INDEX(products!$A$1:$F$49,MATCH(orders!$F33,products!$A$1:$A$49,0),MATCH(orders!L$1,products!$A$1:$F$1,0))</f>
        <v>1.1000000000000001</v>
      </c>
      <c r="M33" s="26">
        <f>$G33*$K33*$L33</f>
        <v>118.80000000000001</v>
      </c>
    </row>
    <row r="34" spans="1:13">
      <c r="A34" s="18" t="s">
        <v>123</v>
      </c>
      <c r="B34" s="22">
        <v>44464</v>
      </c>
      <c r="C34" s="17">
        <f>YEAR($B34)</f>
        <v>2021</v>
      </c>
      <c r="D34" s="17">
        <f>MONTH($B34)</f>
        <v>9</v>
      </c>
      <c r="E34" s="18" t="s">
        <v>124</v>
      </c>
      <c r="F34" s="13" t="s">
        <v>125</v>
      </c>
      <c r="G34" s="18">
        <v>6</v>
      </c>
      <c r="H34" s="18" t="str">
        <f>_xlfn.XLOOKUP(E34,customers!$A$1:$A$1001,customers!$B$1:$B$1001,,0)</f>
        <v>Benson McKenzie</v>
      </c>
      <c r="I34" s="14" t="s">
        <v>7</v>
      </c>
      <c r="J34" s="19" t="str">
        <f>INDEX(products!$A$1:$F$49,MATCH(orders!$F34,products!$A$1:$A$49,0),MATCH(orders!J$1,products!$A$1:$F$1,0))</f>
        <v>Medium</v>
      </c>
      <c r="K34" s="20">
        <f>INDEX(products!$A$1:$F$49,MATCH(orders!$F34,products!$A$1:$A$49,0),MATCH(orders!K$1,products!$A$1:$F$1,0))</f>
        <v>18</v>
      </c>
      <c r="L34" s="21">
        <f>INDEX(products!$A$1:$F$49,MATCH(orders!$F34,products!$A$1:$A$49,0),MATCH(orders!L$1,products!$A$1:$F$1,0))</f>
        <v>0.5</v>
      </c>
      <c r="M34" s="25">
        <f>$G34*$K34*$L34</f>
        <v>54</v>
      </c>
    </row>
    <row r="35" spans="1:13">
      <c r="A35" s="3" t="s">
        <v>126</v>
      </c>
      <c r="B35" s="23">
        <v>44394</v>
      </c>
      <c r="C35" s="12">
        <f>YEAR($B35)</f>
        <v>2021</v>
      </c>
      <c r="D35" s="12">
        <f>MONTH($B35)</f>
        <v>7</v>
      </c>
      <c r="E35" s="3" t="s">
        <v>127</v>
      </c>
      <c r="F35" s="15" t="s">
        <v>89</v>
      </c>
      <c r="G35" s="3">
        <v>5</v>
      </c>
      <c r="H35" s="3" t="str">
        <f>_xlfn.XLOOKUP(E35,customers!$A$1:$A$1001,customers!$B$1:$B$1001,,0)</f>
        <v>Gallard Gatheral</v>
      </c>
      <c r="I35" s="16" t="s">
        <v>6</v>
      </c>
      <c r="J35" s="4" t="str">
        <f>INDEX(products!$A$1:$F$49,MATCH(orders!$F35,products!$A$1:$A$49,0),MATCH(orders!J$1,products!$A$1:$F$1,0))</f>
        <v>Small</v>
      </c>
      <c r="K35" s="7">
        <f>INDEX(products!$A$1:$F$49,MATCH(orders!$F35,products!$A$1:$A$49,0),MATCH(orders!K$1,products!$A$1:$F$1,0))</f>
        <v>6</v>
      </c>
      <c r="L35" s="11">
        <f>INDEX(products!$A$1:$F$49,MATCH(orders!$F35,products!$A$1:$A$49,0),MATCH(orders!L$1,products!$A$1:$F$1,0))</f>
        <v>0.5</v>
      </c>
      <c r="M35" s="26">
        <f>$G35*$K35*$L35</f>
        <v>15</v>
      </c>
    </row>
    <row r="36" spans="1:13">
      <c r="A36" s="18" t="s">
        <v>128</v>
      </c>
      <c r="B36" s="22">
        <v>44011</v>
      </c>
      <c r="C36" s="17">
        <f>YEAR($B36)</f>
        <v>2020</v>
      </c>
      <c r="D36" s="17">
        <f>MONTH($B36)</f>
        <v>6</v>
      </c>
      <c r="E36" s="18" t="s">
        <v>129</v>
      </c>
      <c r="F36" s="13" t="s">
        <v>130</v>
      </c>
      <c r="G36" s="18">
        <v>6</v>
      </c>
      <c r="H36" s="18" t="str">
        <f>_xlfn.XLOOKUP(E36,customers!$A$1:$A$1001,customers!$B$1:$B$1001,,0)</f>
        <v>Una Welberry</v>
      </c>
      <c r="I36" s="14" t="s">
        <v>5</v>
      </c>
      <c r="J36" s="19" t="str">
        <f>INDEX(products!$A$1:$F$49,MATCH(orders!$F36,products!$A$1:$A$49,0),MATCH(orders!J$1,products!$A$1:$F$1,0))</f>
        <v>Small</v>
      </c>
      <c r="K36" s="20">
        <f>INDEX(products!$A$1:$F$49,MATCH(orders!$F36,products!$A$1:$A$49,0),MATCH(orders!K$1,products!$A$1:$F$1,0))</f>
        <v>6</v>
      </c>
      <c r="L36" s="21">
        <f>INDEX(products!$A$1:$F$49,MATCH(orders!$F36,products!$A$1:$A$49,0),MATCH(orders!L$1,products!$A$1:$F$1,0))</f>
        <v>1.1000000000000001</v>
      </c>
      <c r="M36" s="25">
        <f>$G36*$K36*$L36</f>
        <v>39.6</v>
      </c>
    </row>
    <row r="37" spans="1:13">
      <c r="A37" s="3" t="s">
        <v>131</v>
      </c>
      <c r="B37" s="23">
        <v>44348</v>
      </c>
      <c r="C37" s="12">
        <f>YEAR($B37)</f>
        <v>2021</v>
      </c>
      <c r="D37" s="12">
        <f>MONTH($B37)</f>
        <v>6</v>
      </c>
      <c r="E37" s="3" t="s">
        <v>132</v>
      </c>
      <c r="F37" s="15" t="s">
        <v>133</v>
      </c>
      <c r="G37" s="3">
        <v>6</v>
      </c>
      <c r="H37" s="3" t="str">
        <f>_xlfn.XLOOKUP(E37,customers!$A$1:$A$1001,customers!$B$1:$B$1001,,0)</f>
        <v>Faber Eilhart</v>
      </c>
      <c r="I37" s="16" t="s">
        <v>7</v>
      </c>
      <c r="J37" s="4" t="str">
        <f>INDEX(products!$A$1:$F$49,MATCH(orders!$F37,products!$A$1:$A$49,0),MATCH(orders!J$1,products!$A$1:$F$1,0))</f>
        <v>Large</v>
      </c>
      <c r="K37" s="7">
        <f>INDEX(products!$A$1:$F$49,MATCH(orders!$F37,products!$A$1:$A$49,0),MATCH(orders!K$1,products!$A$1:$F$1,0))</f>
        <v>24</v>
      </c>
      <c r="L37" s="11">
        <f>INDEX(products!$A$1:$F$49,MATCH(orders!$F37,products!$A$1:$A$49,0),MATCH(orders!L$1,products!$A$1:$F$1,0))</f>
        <v>0.5</v>
      </c>
      <c r="M37" s="26">
        <f>$G37*$K37*$L37</f>
        <v>72</v>
      </c>
    </row>
    <row r="38" spans="1:13">
      <c r="A38" s="18" t="s">
        <v>134</v>
      </c>
      <c r="B38" s="22">
        <v>44233</v>
      </c>
      <c r="C38" s="17">
        <f>YEAR($B38)</f>
        <v>2021</v>
      </c>
      <c r="D38" s="17">
        <f>MONTH($B38)</f>
        <v>2</v>
      </c>
      <c r="E38" s="18" t="s">
        <v>135</v>
      </c>
      <c r="F38" s="13" t="s">
        <v>50</v>
      </c>
      <c r="G38" s="18">
        <v>2</v>
      </c>
      <c r="H38" s="18" t="str">
        <f>_xlfn.XLOOKUP(E38,customers!$A$1:$A$1001,customers!$B$1:$B$1001,,0)</f>
        <v>Zorina Ponting</v>
      </c>
      <c r="I38" s="14" t="s">
        <v>6</v>
      </c>
      <c r="J38" s="19" t="str">
        <f>INDEX(products!$A$1:$F$49,MATCH(orders!$F38,products!$A$1:$A$49,0),MATCH(orders!J$1,products!$A$1:$F$1,0))</f>
        <v>Medium</v>
      </c>
      <c r="K38" s="20">
        <f>INDEX(products!$A$1:$F$49,MATCH(orders!$F38,products!$A$1:$A$49,0),MATCH(orders!K$1,products!$A$1:$F$1,0))</f>
        <v>12</v>
      </c>
      <c r="L38" s="21">
        <f>INDEX(products!$A$1:$F$49,MATCH(orders!$F38,products!$A$1:$A$49,0),MATCH(orders!L$1,products!$A$1:$F$1,0))</f>
        <v>0.5</v>
      </c>
      <c r="M38" s="25">
        <f>$G38*$K38*$L38</f>
        <v>12</v>
      </c>
    </row>
    <row r="39" spans="1:13">
      <c r="A39" s="3" t="s">
        <v>136</v>
      </c>
      <c r="B39" s="23">
        <v>43580</v>
      </c>
      <c r="C39" s="12">
        <f>YEAR($B39)</f>
        <v>2019</v>
      </c>
      <c r="D39" s="12">
        <f>MONTH($B39)</f>
        <v>4</v>
      </c>
      <c r="E39" s="3" t="s">
        <v>137</v>
      </c>
      <c r="F39" s="15" t="s">
        <v>138</v>
      </c>
      <c r="G39" s="3">
        <v>3</v>
      </c>
      <c r="H39" s="3" t="str">
        <f>_xlfn.XLOOKUP(E39,customers!$A$1:$A$1001,customers!$B$1:$B$1001,,0)</f>
        <v>Silvio Strase</v>
      </c>
      <c r="I39" s="16" t="s">
        <v>7</v>
      </c>
      <c r="J39" s="4" t="str">
        <f>INDEX(products!$A$1:$F$49,MATCH(orders!$F39,products!$A$1:$A$49,0),MATCH(orders!J$1,products!$A$1:$F$1,0))</f>
        <v>Small</v>
      </c>
      <c r="K39" s="7">
        <f>INDEX(products!$A$1:$F$49,MATCH(orders!$F39,products!$A$1:$A$49,0),MATCH(orders!K$1,products!$A$1:$F$1,0))</f>
        <v>24</v>
      </c>
      <c r="L39" s="11">
        <f>INDEX(products!$A$1:$F$49,MATCH(orders!$F39,products!$A$1:$A$49,0),MATCH(orders!L$1,products!$A$1:$F$1,0))</f>
        <v>0.5</v>
      </c>
      <c r="M39" s="26">
        <f>$G39*$K39*$L39</f>
        <v>36</v>
      </c>
    </row>
    <row r="40" spans="1:13">
      <c r="A40" s="18" t="s">
        <v>139</v>
      </c>
      <c r="B40" s="22">
        <v>43946</v>
      </c>
      <c r="C40" s="17">
        <f>YEAR($B40)</f>
        <v>2020</v>
      </c>
      <c r="D40" s="17">
        <f>MONTH($B40)</f>
        <v>4</v>
      </c>
      <c r="E40" s="18" t="s">
        <v>140</v>
      </c>
      <c r="F40" s="13" t="s">
        <v>141</v>
      </c>
      <c r="G40" s="18">
        <v>5</v>
      </c>
      <c r="H40" s="18" t="str">
        <f>_xlfn.XLOOKUP(E40,customers!$A$1:$A$1001,customers!$B$1:$B$1001,,0)</f>
        <v>Dorie de la Tremoille</v>
      </c>
      <c r="I40" s="14" t="s">
        <v>6</v>
      </c>
      <c r="J40" s="19" t="str">
        <f>INDEX(products!$A$1:$F$49,MATCH(orders!$F40,products!$A$1:$A$49,0),MATCH(orders!J$1,products!$A$1:$F$1,0))</f>
        <v>Medium</v>
      </c>
      <c r="K40" s="20">
        <f>INDEX(products!$A$1:$F$49,MATCH(orders!$F40,products!$A$1:$A$49,0),MATCH(orders!K$1,products!$A$1:$F$1,0))</f>
        <v>24</v>
      </c>
      <c r="L40" s="21">
        <f>INDEX(products!$A$1:$F$49,MATCH(orders!$F40,products!$A$1:$A$49,0),MATCH(orders!L$1,products!$A$1:$F$1,0))</f>
        <v>0.5</v>
      </c>
      <c r="M40" s="25">
        <f>$G40*$K40*$L40</f>
        <v>60</v>
      </c>
    </row>
    <row r="41" spans="1:13">
      <c r="A41" s="3" t="s">
        <v>142</v>
      </c>
      <c r="B41" s="23">
        <v>44524</v>
      </c>
      <c r="C41" s="12">
        <f>YEAR($B41)</f>
        <v>2021</v>
      </c>
      <c r="D41" s="12">
        <f>MONTH($B41)</f>
        <v>11</v>
      </c>
      <c r="E41" s="3" t="s">
        <v>143</v>
      </c>
      <c r="F41" s="15" t="s">
        <v>144</v>
      </c>
      <c r="G41" s="3">
        <v>6</v>
      </c>
      <c r="H41" s="3" t="str">
        <f>_xlfn.XLOOKUP(E41,customers!$A$1:$A$1001,customers!$B$1:$B$1001,,0)</f>
        <v>Hy Zanetto</v>
      </c>
      <c r="I41" s="16" t="s">
        <v>4</v>
      </c>
      <c r="J41" s="4" t="str">
        <f>INDEX(products!$A$1:$F$49,MATCH(orders!$F41,products!$A$1:$A$49,0),MATCH(orders!J$1,products!$A$1:$F$1,0))</f>
        <v>Large</v>
      </c>
      <c r="K41" s="7">
        <f>INDEX(products!$A$1:$F$49,MATCH(orders!$F41,products!$A$1:$A$49,0),MATCH(orders!K$1,products!$A$1:$F$1,0))</f>
        <v>6</v>
      </c>
      <c r="L41" s="11">
        <f>INDEX(products!$A$1:$F$49,MATCH(orders!$F41,products!$A$1:$A$49,0),MATCH(orders!L$1,products!$A$1:$F$1,0))</f>
        <v>1.1000000000000001</v>
      </c>
      <c r="M41" s="26">
        <f>$G41*$K41*$L41</f>
        <v>39.6</v>
      </c>
    </row>
    <row r="42" spans="1:13">
      <c r="A42" s="18" t="s">
        <v>145</v>
      </c>
      <c r="B42" s="22">
        <v>44305</v>
      </c>
      <c r="C42" s="17">
        <f>YEAR($B42)</f>
        <v>2021</v>
      </c>
      <c r="D42" s="17">
        <f>MONTH($B42)</f>
        <v>4</v>
      </c>
      <c r="E42" s="18" t="s">
        <v>146</v>
      </c>
      <c r="F42" s="13" t="s">
        <v>147</v>
      </c>
      <c r="G42" s="18">
        <v>3</v>
      </c>
      <c r="H42" s="18" t="str">
        <f>_xlfn.XLOOKUP(E42,customers!$A$1:$A$1001,customers!$B$1:$B$1001,,0)</f>
        <v>Jessica McNess</v>
      </c>
      <c r="I42" s="14" t="s">
        <v>4</v>
      </c>
      <c r="J42" s="19" t="str">
        <f>INDEX(products!$A$1:$F$49,MATCH(orders!$F42,products!$A$1:$A$49,0),MATCH(orders!J$1,products!$A$1:$F$1,0))</f>
        <v>Small</v>
      </c>
      <c r="K42" s="20">
        <f>INDEX(products!$A$1:$F$49,MATCH(orders!$F42,products!$A$1:$A$49,0),MATCH(orders!K$1,products!$A$1:$F$1,0))</f>
        <v>24</v>
      </c>
      <c r="L42" s="21">
        <f>INDEX(products!$A$1:$F$49,MATCH(orders!$F42,products!$A$1:$A$49,0),MATCH(orders!L$1,products!$A$1:$F$1,0))</f>
        <v>1.1000000000000001</v>
      </c>
      <c r="M42" s="25">
        <f>$G42*$K42*$L42</f>
        <v>79.2</v>
      </c>
    </row>
    <row r="43" spans="1:13">
      <c r="A43" s="3" t="s">
        <v>148</v>
      </c>
      <c r="B43" s="23">
        <v>44749</v>
      </c>
      <c r="C43" s="12">
        <f>YEAR($B43)</f>
        <v>2022</v>
      </c>
      <c r="D43" s="12">
        <f>MONTH($B43)</f>
        <v>7</v>
      </c>
      <c r="E43" s="3" t="s">
        <v>149</v>
      </c>
      <c r="F43" s="15" t="s">
        <v>53</v>
      </c>
      <c r="G43" s="3">
        <v>2</v>
      </c>
      <c r="H43" s="3" t="str">
        <f>_xlfn.XLOOKUP(E43,customers!$A$1:$A$1001,customers!$B$1:$B$1001,,0)</f>
        <v>Lorenzo Yeoland</v>
      </c>
      <c r="I43" s="16" t="s">
        <v>4</v>
      </c>
      <c r="J43" s="4" t="str">
        <f>INDEX(products!$A$1:$F$49,MATCH(orders!$F43,products!$A$1:$A$49,0),MATCH(orders!J$1,products!$A$1:$F$1,0))</f>
        <v>Large</v>
      </c>
      <c r="K43" s="7">
        <f>INDEX(products!$A$1:$F$49,MATCH(orders!$F43,products!$A$1:$A$49,0),MATCH(orders!K$1,products!$A$1:$F$1,0))</f>
        <v>18</v>
      </c>
      <c r="L43" s="11">
        <f>INDEX(products!$A$1:$F$49,MATCH(orders!$F43,products!$A$1:$A$49,0),MATCH(orders!L$1,products!$A$1:$F$1,0))</f>
        <v>1.1000000000000001</v>
      </c>
      <c r="M43" s="26">
        <f>$G43*$K43*$L43</f>
        <v>39.6</v>
      </c>
    </row>
    <row r="44" spans="1:13">
      <c r="A44" s="18" t="s">
        <v>150</v>
      </c>
      <c r="B44" s="22">
        <v>43607</v>
      </c>
      <c r="C44" s="17">
        <f>YEAR($B44)</f>
        <v>2019</v>
      </c>
      <c r="D44" s="17">
        <f>MONTH($B44)</f>
        <v>5</v>
      </c>
      <c r="E44" s="18" t="s">
        <v>151</v>
      </c>
      <c r="F44" s="13" t="s">
        <v>152</v>
      </c>
      <c r="G44" s="18">
        <v>3</v>
      </c>
      <c r="H44" s="18" t="str">
        <f>_xlfn.XLOOKUP(E44,customers!$A$1:$A$1001,customers!$B$1:$B$1001,,0)</f>
        <v>Abigail Tolworthy</v>
      </c>
      <c r="I44" s="14" t="s">
        <v>7</v>
      </c>
      <c r="J44" s="19" t="str">
        <f>INDEX(products!$A$1:$F$49,MATCH(orders!$F44,products!$A$1:$A$49,0),MATCH(orders!J$1,products!$A$1:$F$1,0))</f>
        <v>Small</v>
      </c>
      <c r="K44" s="20">
        <f>INDEX(products!$A$1:$F$49,MATCH(orders!$F44,products!$A$1:$A$49,0),MATCH(orders!K$1,products!$A$1:$F$1,0))</f>
        <v>12</v>
      </c>
      <c r="L44" s="21">
        <f>INDEX(products!$A$1:$F$49,MATCH(orders!$F44,products!$A$1:$A$49,0),MATCH(orders!L$1,products!$A$1:$F$1,0))</f>
        <v>0.5</v>
      </c>
      <c r="M44" s="25">
        <f>$G44*$K44*$L44</f>
        <v>18</v>
      </c>
    </row>
    <row r="45" spans="1:13">
      <c r="A45" s="3" t="s">
        <v>153</v>
      </c>
      <c r="B45" s="23">
        <v>44473</v>
      </c>
      <c r="C45" s="12">
        <f>YEAR($B45)</f>
        <v>2021</v>
      </c>
      <c r="D45" s="12">
        <f>MONTH($B45)</f>
        <v>10</v>
      </c>
      <c r="E45" s="3" t="s">
        <v>154</v>
      </c>
      <c r="F45" s="15" t="s">
        <v>125</v>
      </c>
      <c r="G45" s="3">
        <v>2</v>
      </c>
      <c r="H45" s="3" t="str">
        <f>_xlfn.XLOOKUP(E45,customers!$A$1:$A$1001,customers!$B$1:$B$1001,,0)</f>
        <v>Maurie Bartol</v>
      </c>
      <c r="I45" s="16" t="s">
        <v>7</v>
      </c>
      <c r="J45" s="4" t="str">
        <f>INDEX(products!$A$1:$F$49,MATCH(orders!$F45,products!$A$1:$A$49,0),MATCH(orders!J$1,products!$A$1:$F$1,0))</f>
        <v>Medium</v>
      </c>
      <c r="K45" s="7">
        <f>INDEX(products!$A$1:$F$49,MATCH(orders!$F45,products!$A$1:$A$49,0),MATCH(orders!K$1,products!$A$1:$F$1,0))</f>
        <v>18</v>
      </c>
      <c r="L45" s="11">
        <f>INDEX(products!$A$1:$F$49,MATCH(orders!$F45,products!$A$1:$A$49,0),MATCH(orders!L$1,products!$A$1:$F$1,0))</f>
        <v>0.5</v>
      </c>
      <c r="M45" s="26">
        <f>$G45*$K45*$L45</f>
        <v>18</v>
      </c>
    </row>
    <row r="46" spans="1:13">
      <c r="A46" s="18" t="s">
        <v>155</v>
      </c>
      <c r="B46" s="22">
        <v>43932</v>
      </c>
      <c r="C46" s="17">
        <f>YEAR($B46)</f>
        <v>2020</v>
      </c>
      <c r="D46" s="17">
        <f>MONTH($B46)</f>
        <v>4</v>
      </c>
      <c r="E46" s="18" t="s">
        <v>156</v>
      </c>
      <c r="F46" s="13" t="s">
        <v>157</v>
      </c>
      <c r="G46" s="18">
        <v>2</v>
      </c>
      <c r="H46" s="18" t="str">
        <f>_xlfn.XLOOKUP(E46,customers!$A$1:$A$1001,customers!$B$1:$B$1001,,0)</f>
        <v>Olag Baudassi</v>
      </c>
      <c r="I46" s="14" t="s">
        <v>7</v>
      </c>
      <c r="J46" s="19" t="str">
        <f>INDEX(products!$A$1:$F$49,MATCH(orders!$F46,products!$A$1:$A$49,0),MATCH(orders!J$1,products!$A$1:$F$1,0))</f>
        <v>Large</v>
      </c>
      <c r="K46" s="20">
        <f>INDEX(products!$A$1:$F$49,MATCH(orders!$F46,products!$A$1:$A$49,0),MATCH(orders!K$1,products!$A$1:$F$1,0))</f>
        <v>18</v>
      </c>
      <c r="L46" s="21">
        <f>INDEX(products!$A$1:$F$49,MATCH(orders!$F46,products!$A$1:$A$49,0),MATCH(orders!L$1,products!$A$1:$F$1,0))</f>
        <v>0.5</v>
      </c>
      <c r="M46" s="25">
        <f>$G46*$K46*$L46</f>
        <v>18</v>
      </c>
    </row>
    <row r="47" spans="1:13">
      <c r="A47" s="3" t="s">
        <v>158</v>
      </c>
      <c r="B47" s="23">
        <v>44592</v>
      </c>
      <c r="C47" s="12">
        <f>YEAR($B47)</f>
        <v>2022</v>
      </c>
      <c r="D47" s="12">
        <f>MONTH($B47)</f>
        <v>1</v>
      </c>
      <c r="E47" s="3" t="s">
        <v>159</v>
      </c>
      <c r="F47" s="15" t="s">
        <v>89</v>
      </c>
      <c r="G47" s="3">
        <v>6</v>
      </c>
      <c r="H47" s="3" t="str">
        <f>_xlfn.XLOOKUP(E47,customers!$A$1:$A$1001,customers!$B$1:$B$1001,,0)</f>
        <v>Petey Kingsbury</v>
      </c>
      <c r="I47" s="16" t="s">
        <v>6</v>
      </c>
      <c r="J47" s="4" t="str">
        <f>INDEX(products!$A$1:$F$49,MATCH(orders!$F47,products!$A$1:$A$49,0),MATCH(orders!J$1,products!$A$1:$F$1,0))</f>
        <v>Small</v>
      </c>
      <c r="K47" s="7">
        <f>INDEX(products!$A$1:$F$49,MATCH(orders!$F47,products!$A$1:$A$49,0),MATCH(orders!K$1,products!$A$1:$F$1,0))</f>
        <v>6</v>
      </c>
      <c r="L47" s="11">
        <f>INDEX(products!$A$1:$F$49,MATCH(orders!$F47,products!$A$1:$A$49,0),MATCH(orders!L$1,products!$A$1:$F$1,0))</f>
        <v>0.5</v>
      </c>
      <c r="M47" s="26">
        <f>$G47*$K47*$L47</f>
        <v>18</v>
      </c>
    </row>
    <row r="48" spans="1:13">
      <c r="A48" s="18" t="s">
        <v>160</v>
      </c>
      <c r="B48" s="22">
        <v>43776</v>
      </c>
      <c r="C48" s="17">
        <f>YEAR($B48)</f>
        <v>2019</v>
      </c>
      <c r="D48" s="17">
        <f>MONTH($B48)</f>
        <v>11</v>
      </c>
      <c r="E48" s="18" t="s">
        <v>161</v>
      </c>
      <c r="F48" s="13" t="s">
        <v>162</v>
      </c>
      <c r="G48" s="18">
        <v>2</v>
      </c>
      <c r="H48" s="18" t="str">
        <f>_xlfn.XLOOKUP(E48,customers!$A$1:$A$1001,customers!$B$1:$B$1001,,0)</f>
        <v>Donna Baskeyfied</v>
      </c>
      <c r="I48" s="14" t="s">
        <v>6</v>
      </c>
      <c r="J48" s="19" t="str">
        <f>INDEX(products!$A$1:$F$49,MATCH(orders!$F48,products!$A$1:$A$49,0),MATCH(orders!J$1,products!$A$1:$F$1,0))</f>
        <v>Large</v>
      </c>
      <c r="K48" s="20">
        <f>INDEX(products!$A$1:$F$49,MATCH(orders!$F48,products!$A$1:$A$49,0),MATCH(orders!K$1,products!$A$1:$F$1,0))</f>
        <v>18</v>
      </c>
      <c r="L48" s="21">
        <f>INDEX(products!$A$1:$F$49,MATCH(orders!$F48,products!$A$1:$A$49,0),MATCH(orders!L$1,products!$A$1:$F$1,0))</f>
        <v>0.5</v>
      </c>
      <c r="M48" s="25">
        <f>$G48*$K48*$L48</f>
        <v>18</v>
      </c>
    </row>
    <row r="49" spans="1:13">
      <c r="A49" s="3" t="s">
        <v>163</v>
      </c>
      <c r="B49" s="23">
        <v>43644</v>
      </c>
      <c r="C49" s="12">
        <f>YEAR($B49)</f>
        <v>2019</v>
      </c>
      <c r="D49" s="12">
        <f>MONTH($B49)</f>
        <v>6</v>
      </c>
      <c r="E49" s="3" t="s">
        <v>164</v>
      </c>
      <c r="F49" s="15" t="s">
        <v>138</v>
      </c>
      <c r="G49" s="3">
        <v>2</v>
      </c>
      <c r="H49" s="3" t="str">
        <f>_xlfn.XLOOKUP(E49,customers!$A$1:$A$1001,customers!$B$1:$B$1001,,0)</f>
        <v>Arda Curley</v>
      </c>
      <c r="I49" s="16" t="s">
        <v>7</v>
      </c>
      <c r="J49" s="4" t="str">
        <f>INDEX(products!$A$1:$F$49,MATCH(orders!$F49,products!$A$1:$A$49,0),MATCH(orders!J$1,products!$A$1:$F$1,0))</f>
        <v>Small</v>
      </c>
      <c r="K49" s="7">
        <f>INDEX(products!$A$1:$F$49,MATCH(orders!$F49,products!$A$1:$A$49,0),MATCH(orders!K$1,products!$A$1:$F$1,0))</f>
        <v>24</v>
      </c>
      <c r="L49" s="11">
        <f>INDEX(products!$A$1:$F$49,MATCH(orders!$F49,products!$A$1:$A$49,0),MATCH(orders!L$1,products!$A$1:$F$1,0))</f>
        <v>0.5</v>
      </c>
      <c r="M49" s="26">
        <f>$G49*$K49*$L49</f>
        <v>24</v>
      </c>
    </row>
    <row r="50" spans="1:13">
      <c r="A50" s="18" t="s">
        <v>165</v>
      </c>
      <c r="B50" s="22">
        <v>44085</v>
      </c>
      <c r="C50" s="17">
        <f>YEAR($B50)</f>
        <v>2020</v>
      </c>
      <c r="D50" s="17">
        <f>MONTH($B50)</f>
        <v>9</v>
      </c>
      <c r="E50" s="18" t="s">
        <v>166</v>
      </c>
      <c r="F50" s="13" t="s">
        <v>112</v>
      </c>
      <c r="G50" s="18">
        <v>4</v>
      </c>
      <c r="H50" s="18" t="str">
        <f>_xlfn.XLOOKUP(E50,customers!$A$1:$A$1001,customers!$B$1:$B$1001,,0)</f>
        <v>Raynor McGilvary</v>
      </c>
      <c r="I50" s="14" t="s">
        <v>7</v>
      </c>
      <c r="J50" s="19" t="str">
        <f>INDEX(products!$A$1:$F$49,MATCH(orders!$F50,products!$A$1:$A$49,0),MATCH(orders!J$1,products!$A$1:$F$1,0))</f>
        <v>Medium</v>
      </c>
      <c r="K50" s="20">
        <f>INDEX(products!$A$1:$F$49,MATCH(orders!$F50,products!$A$1:$A$49,0),MATCH(orders!K$1,products!$A$1:$F$1,0))</f>
        <v>12</v>
      </c>
      <c r="L50" s="21">
        <f>INDEX(products!$A$1:$F$49,MATCH(orders!$F50,products!$A$1:$A$49,0),MATCH(orders!L$1,products!$A$1:$F$1,0))</f>
        <v>0.5</v>
      </c>
      <c r="M50" s="25">
        <f>$G50*$K50*$L50</f>
        <v>24</v>
      </c>
    </row>
    <row r="51" spans="1:13">
      <c r="A51" s="3" t="s">
        <v>167</v>
      </c>
      <c r="B51" s="23">
        <v>44790</v>
      </c>
      <c r="C51" s="12">
        <f>YEAR($B51)</f>
        <v>2022</v>
      </c>
      <c r="D51" s="12">
        <f>MONTH($B51)</f>
        <v>8</v>
      </c>
      <c r="E51" s="3" t="s">
        <v>168</v>
      </c>
      <c r="F51" s="15" t="s">
        <v>147</v>
      </c>
      <c r="G51" s="3">
        <v>3</v>
      </c>
      <c r="H51" s="3" t="str">
        <f>_xlfn.XLOOKUP(E51,customers!$A$1:$A$1001,customers!$B$1:$B$1001,,0)</f>
        <v>Isis Pikett</v>
      </c>
      <c r="I51" s="16" t="s">
        <v>4</v>
      </c>
      <c r="J51" s="4" t="str">
        <f>INDEX(products!$A$1:$F$49,MATCH(orders!$F51,products!$A$1:$A$49,0),MATCH(orders!J$1,products!$A$1:$F$1,0))</f>
        <v>Small</v>
      </c>
      <c r="K51" s="7">
        <f>INDEX(products!$A$1:$F$49,MATCH(orders!$F51,products!$A$1:$A$49,0),MATCH(orders!K$1,products!$A$1:$F$1,0))</f>
        <v>24</v>
      </c>
      <c r="L51" s="11">
        <f>INDEX(products!$A$1:$F$49,MATCH(orders!$F51,products!$A$1:$A$49,0),MATCH(orders!L$1,products!$A$1:$F$1,0))</f>
        <v>1.1000000000000001</v>
      </c>
      <c r="M51" s="26">
        <f>$G51*$K51*$L51</f>
        <v>79.2</v>
      </c>
    </row>
    <row r="52" spans="1:13">
      <c r="A52" s="18" t="s">
        <v>169</v>
      </c>
      <c r="B52" s="22">
        <v>44792</v>
      </c>
      <c r="C52" s="17">
        <f>YEAR($B52)</f>
        <v>2022</v>
      </c>
      <c r="D52" s="17">
        <f>MONTH($B52)</f>
        <v>8</v>
      </c>
      <c r="E52" s="18" t="s">
        <v>170</v>
      </c>
      <c r="F52" s="13" t="s">
        <v>115</v>
      </c>
      <c r="G52" s="18">
        <v>2</v>
      </c>
      <c r="H52" s="18" t="str">
        <f>_xlfn.XLOOKUP(E52,customers!$A$1:$A$1001,customers!$B$1:$B$1001,,0)</f>
        <v>Inger Bouldon</v>
      </c>
      <c r="I52" s="14" t="s">
        <v>7</v>
      </c>
      <c r="J52" s="19" t="str">
        <f>INDEX(products!$A$1:$F$49,MATCH(orders!$F52,products!$A$1:$A$49,0),MATCH(orders!J$1,products!$A$1:$F$1,0))</f>
        <v>Large</v>
      </c>
      <c r="K52" s="20">
        <f>INDEX(products!$A$1:$F$49,MATCH(orders!$F52,products!$A$1:$A$49,0),MATCH(orders!K$1,products!$A$1:$F$1,0))</f>
        <v>6</v>
      </c>
      <c r="L52" s="21">
        <f>INDEX(products!$A$1:$F$49,MATCH(orders!$F52,products!$A$1:$A$49,0),MATCH(orders!L$1,products!$A$1:$F$1,0))</f>
        <v>0.5</v>
      </c>
      <c r="M52" s="25">
        <f>$G52*$K52*$L52</f>
        <v>6</v>
      </c>
    </row>
    <row r="53" spans="1:13">
      <c r="A53" s="3" t="s">
        <v>171</v>
      </c>
      <c r="B53" s="23">
        <v>43600</v>
      </c>
      <c r="C53" s="12">
        <f>YEAR($B53)</f>
        <v>2019</v>
      </c>
      <c r="D53" s="12">
        <f>MONTH($B53)</f>
        <v>5</v>
      </c>
      <c r="E53" s="3" t="s">
        <v>172</v>
      </c>
      <c r="F53" s="15" t="s">
        <v>103</v>
      </c>
      <c r="G53" s="3">
        <v>4</v>
      </c>
      <c r="H53" s="3" t="str">
        <f>_xlfn.XLOOKUP(E53,customers!$A$1:$A$1001,customers!$B$1:$B$1001,,0)</f>
        <v>Karry Flanders</v>
      </c>
      <c r="I53" s="16" t="s">
        <v>4</v>
      </c>
      <c r="J53" s="4" t="str">
        <f>INDEX(products!$A$1:$F$49,MATCH(orders!$F53,products!$A$1:$A$49,0),MATCH(orders!J$1,products!$A$1:$F$1,0))</f>
        <v>Medium</v>
      </c>
      <c r="K53" s="7">
        <f>INDEX(products!$A$1:$F$49,MATCH(orders!$F53,products!$A$1:$A$49,0),MATCH(orders!K$1,products!$A$1:$F$1,0))</f>
        <v>12</v>
      </c>
      <c r="L53" s="11">
        <f>INDEX(products!$A$1:$F$49,MATCH(orders!$F53,products!$A$1:$A$49,0),MATCH(orders!L$1,products!$A$1:$F$1,0))</f>
        <v>1.1000000000000001</v>
      </c>
      <c r="M53" s="26">
        <f>$G53*$K53*$L53</f>
        <v>52.800000000000004</v>
      </c>
    </row>
    <row r="54" spans="1:13">
      <c r="A54" s="18" t="s">
        <v>173</v>
      </c>
      <c r="B54" s="22">
        <v>43719</v>
      </c>
      <c r="C54" s="17">
        <f>YEAR($B54)</f>
        <v>2019</v>
      </c>
      <c r="D54" s="17">
        <f>MONTH($B54)</f>
        <v>9</v>
      </c>
      <c r="E54" s="18" t="s">
        <v>174</v>
      </c>
      <c r="F54" s="13" t="s">
        <v>60</v>
      </c>
      <c r="G54" s="18">
        <v>5</v>
      </c>
      <c r="H54" s="18" t="str">
        <f>_xlfn.XLOOKUP(E54,customers!$A$1:$A$1001,customers!$B$1:$B$1001,,0)</f>
        <v>Hartley Mattioli</v>
      </c>
      <c r="I54" s="14" t="s">
        <v>5</v>
      </c>
      <c r="J54" s="19" t="str">
        <f>INDEX(products!$A$1:$F$49,MATCH(orders!$F54,products!$A$1:$A$49,0),MATCH(orders!J$1,products!$A$1:$F$1,0))</f>
        <v>Medium</v>
      </c>
      <c r="K54" s="20">
        <f>INDEX(products!$A$1:$F$49,MATCH(orders!$F54,products!$A$1:$A$49,0),MATCH(orders!K$1,products!$A$1:$F$1,0))</f>
        <v>12</v>
      </c>
      <c r="L54" s="21">
        <f>INDEX(products!$A$1:$F$49,MATCH(orders!$F54,products!$A$1:$A$49,0),MATCH(orders!L$1,products!$A$1:$F$1,0))</f>
        <v>1.1000000000000001</v>
      </c>
      <c r="M54" s="25">
        <f>$G54*$K54*$L54</f>
        <v>66</v>
      </c>
    </row>
    <row r="55" spans="1:13">
      <c r="A55" s="3" t="s">
        <v>173</v>
      </c>
      <c r="B55" s="23">
        <v>43719</v>
      </c>
      <c r="C55" s="12">
        <f>YEAR($B55)</f>
        <v>2019</v>
      </c>
      <c r="D55" s="12">
        <f>MONTH($B55)</f>
        <v>9</v>
      </c>
      <c r="E55" s="3" t="s">
        <v>174</v>
      </c>
      <c r="F55" s="15" t="s">
        <v>73</v>
      </c>
      <c r="G55" s="3">
        <v>2</v>
      </c>
      <c r="H55" s="3" t="str">
        <f>_xlfn.XLOOKUP(E55,customers!$A$1:$A$1001,customers!$B$1:$B$1001,,0)</f>
        <v>Hartley Mattioli</v>
      </c>
      <c r="I55" s="16" t="s">
        <v>5</v>
      </c>
      <c r="J55" s="4" t="str">
        <f>INDEX(products!$A$1:$F$49,MATCH(orders!$F55,products!$A$1:$A$49,0),MATCH(orders!J$1,products!$A$1:$F$1,0))</f>
        <v>Small</v>
      </c>
      <c r="K55" s="7">
        <f>INDEX(products!$A$1:$F$49,MATCH(orders!$F55,products!$A$1:$A$49,0),MATCH(orders!K$1,products!$A$1:$F$1,0))</f>
        <v>24</v>
      </c>
      <c r="L55" s="11">
        <f>INDEX(products!$A$1:$F$49,MATCH(orders!$F55,products!$A$1:$A$49,0),MATCH(orders!L$1,products!$A$1:$F$1,0))</f>
        <v>1.1000000000000001</v>
      </c>
      <c r="M55" s="26">
        <f>$G55*$K55*$L55</f>
        <v>52.800000000000004</v>
      </c>
    </row>
    <row r="56" spans="1:13">
      <c r="A56" s="18" t="s">
        <v>175</v>
      </c>
      <c r="B56" s="22">
        <v>44271</v>
      </c>
      <c r="C56" s="17">
        <f>YEAR($B56)</f>
        <v>2021</v>
      </c>
      <c r="D56" s="17">
        <f>MONTH($B56)</f>
        <v>3</v>
      </c>
      <c r="E56" s="18" t="s">
        <v>176</v>
      </c>
      <c r="F56" s="13" t="s">
        <v>177</v>
      </c>
      <c r="G56" s="18">
        <v>5</v>
      </c>
      <c r="H56" s="18" t="str">
        <f>_xlfn.XLOOKUP(E56,customers!$A$1:$A$1001,customers!$B$1:$B$1001,,0)</f>
        <v>Archambault Gillard</v>
      </c>
      <c r="I56" s="14" t="s">
        <v>5</v>
      </c>
      <c r="J56" s="19" t="str">
        <f>INDEX(products!$A$1:$F$49,MATCH(orders!$F56,products!$A$1:$A$49,0),MATCH(orders!J$1,products!$A$1:$F$1,0))</f>
        <v>Large</v>
      </c>
      <c r="K56" s="20">
        <f>INDEX(products!$A$1:$F$49,MATCH(orders!$F56,products!$A$1:$A$49,0),MATCH(orders!K$1,products!$A$1:$F$1,0))</f>
        <v>12</v>
      </c>
      <c r="L56" s="21">
        <f>INDEX(products!$A$1:$F$49,MATCH(orders!$F56,products!$A$1:$A$49,0),MATCH(orders!L$1,products!$A$1:$F$1,0))</f>
        <v>1.1000000000000001</v>
      </c>
      <c r="M56" s="25">
        <f>$G56*$K56*$L56</f>
        <v>66</v>
      </c>
    </row>
    <row r="57" spans="1:13">
      <c r="A57" s="3" t="s">
        <v>178</v>
      </c>
      <c r="B57" s="23">
        <v>44168</v>
      </c>
      <c r="C57" s="12">
        <f>YEAR($B57)</f>
        <v>2020</v>
      </c>
      <c r="D57" s="12">
        <f>MONTH($B57)</f>
        <v>12</v>
      </c>
      <c r="E57" s="3" t="s">
        <v>179</v>
      </c>
      <c r="F57" s="15" t="s">
        <v>115</v>
      </c>
      <c r="G57" s="3">
        <v>3</v>
      </c>
      <c r="H57" s="3" t="str">
        <f>_xlfn.XLOOKUP(E57,customers!$A$1:$A$1001,customers!$B$1:$B$1001,,0)</f>
        <v>Salomo Cushworth</v>
      </c>
      <c r="I57" s="16" t="s">
        <v>7</v>
      </c>
      <c r="J57" s="4" t="str">
        <f>INDEX(products!$A$1:$F$49,MATCH(orders!$F57,products!$A$1:$A$49,0),MATCH(orders!J$1,products!$A$1:$F$1,0))</f>
        <v>Large</v>
      </c>
      <c r="K57" s="7">
        <f>INDEX(products!$A$1:$F$49,MATCH(orders!$F57,products!$A$1:$A$49,0),MATCH(orders!K$1,products!$A$1:$F$1,0))</f>
        <v>6</v>
      </c>
      <c r="L57" s="11">
        <f>INDEX(products!$A$1:$F$49,MATCH(orders!$F57,products!$A$1:$A$49,0),MATCH(orders!L$1,products!$A$1:$F$1,0))</f>
        <v>0.5</v>
      </c>
      <c r="M57" s="26">
        <f>$G57*$K57*$L57</f>
        <v>9</v>
      </c>
    </row>
    <row r="58" spans="1:13">
      <c r="A58" s="18" t="s">
        <v>180</v>
      </c>
      <c r="B58" s="22">
        <v>43857</v>
      </c>
      <c r="C58" s="17">
        <f>YEAR($B58)</f>
        <v>2020</v>
      </c>
      <c r="D58" s="17">
        <f>MONTH($B58)</f>
        <v>1</v>
      </c>
      <c r="E58" s="18" t="s">
        <v>181</v>
      </c>
      <c r="F58" s="13" t="s">
        <v>182</v>
      </c>
      <c r="G58" s="18">
        <v>3</v>
      </c>
      <c r="H58" s="18" t="str">
        <f>_xlfn.XLOOKUP(E58,customers!$A$1:$A$1001,customers!$B$1:$B$1001,,0)</f>
        <v>Theda Grizard</v>
      </c>
      <c r="I58" s="14" t="s">
        <v>5</v>
      </c>
      <c r="J58" s="19" t="str">
        <f>INDEX(products!$A$1:$F$49,MATCH(orders!$F58,products!$A$1:$A$49,0),MATCH(orders!J$1,products!$A$1:$F$1,0))</f>
        <v>Medium</v>
      </c>
      <c r="K58" s="20">
        <f>INDEX(products!$A$1:$F$49,MATCH(orders!$F58,products!$A$1:$A$49,0),MATCH(orders!K$1,products!$A$1:$F$1,0))</f>
        <v>6</v>
      </c>
      <c r="L58" s="21">
        <f>INDEX(products!$A$1:$F$49,MATCH(orders!$F58,products!$A$1:$A$49,0),MATCH(orders!L$1,products!$A$1:$F$1,0))</f>
        <v>1.1000000000000001</v>
      </c>
      <c r="M58" s="25">
        <f>$G58*$K58*$L58</f>
        <v>19.8</v>
      </c>
    </row>
    <row r="59" spans="1:13">
      <c r="A59" s="3" t="s">
        <v>183</v>
      </c>
      <c r="B59" s="23">
        <v>44759</v>
      </c>
      <c r="C59" s="12">
        <f>YEAR($B59)</f>
        <v>2022</v>
      </c>
      <c r="D59" s="12">
        <f>MONTH($B59)</f>
        <v>7</v>
      </c>
      <c r="E59" s="3" t="s">
        <v>184</v>
      </c>
      <c r="F59" s="15" t="s">
        <v>68</v>
      </c>
      <c r="G59" s="3">
        <v>4</v>
      </c>
      <c r="H59" s="3" t="str">
        <f>_xlfn.XLOOKUP(E59,customers!$A$1:$A$1001,customers!$B$1:$B$1001,,0)</f>
        <v>Rozele Relton</v>
      </c>
      <c r="I59" s="16" t="s">
        <v>6</v>
      </c>
      <c r="J59" s="4" t="str">
        <f>INDEX(products!$A$1:$F$49,MATCH(orders!$F59,products!$A$1:$A$49,0),MATCH(orders!J$1,products!$A$1:$F$1,0))</f>
        <v>Large</v>
      </c>
      <c r="K59" s="7">
        <f>INDEX(products!$A$1:$F$49,MATCH(orders!$F59,products!$A$1:$A$49,0),MATCH(orders!K$1,products!$A$1:$F$1,0))</f>
        <v>24</v>
      </c>
      <c r="L59" s="11">
        <f>INDEX(products!$A$1:$F$49,MATCH(orders!$F59,products!$A$1:$A$49,0),MATCH(orders!L$1,products!$A$1:$F$1,0))</f>
        <v>0.5</v>
      </c>
      <c r="M59" s="26">
        <f>$G59*$K59*$L59</f>
        <v>48</v>
      </c>
    </row>
    <row r="60" spans="1:13">
      <c r="A60" s="18" t="s">
        <v>185</v>
      </c>
      <c r="B60" s="22">
        <v>44624</v>
      </c>
      <c r="C60" s="17">
        <f>YEAR($B60)</f>
        <v>2022</v>
      </c>
      <c r="D60" s="17">
        <f>MONTH($B60)</f>
        <v>3</v>
      </c>
      <c r="E60" s="18" t="s">
        <v>186</v>
      </c>
      <c r="F60" s="13" t="s">
        <v>187</v>
      </c>
      <c r="G60" s="18">
        <v>3</v>
      </c>
      <c r="H60" s="18" t="str">
        <f>_xlfn.XLOOKUP(E60,customers!$A$1:$A$1001,customers!$B$1:$B$1001,,0)</f>
        <v>Willa Rolling</v>
      </c>
      <c r="I60" s="14" t="s">
        <v>4</v>
      </c>
      <c r="J60" s="19" t="str">
        <f>INDEX(products!$A$1:$F$49,MATCH(orders!$F60,products!$A$1:$A$49,0),MATCH(orders!J$1,products!$A$1:$F$1,0))</f>
        <v>Medium</v>
      </c>
      <c r="K60" s="20">
        <f>INDEX(products!$A$1:$F$49,MATCH(orders!$F60,products!$A$1:$A$49,0),MATCH(orders!K$1,products!$A$1:$F$1,0))</f>
        <v>24</v>
      </c>
      <c r="L60" s="21">
        <f>INDEX(products!$A$1:$F$49,MATCH(orders!$F60,products!$A$1:$A$49,0),MATCH(orders!L$1,products!$A$1:$F$1,0))</f>
        <v>1.1000000000000001</v>
      </c>
      <c r="M60" s="25">
        <f>$G60*$K60*$L60</f>
        <v>79.2</v>
      </c>
    </row>
    <row r="61" spans="1:13">
      <c r="A61" s="3" t="s">
        <v>188</v>
      </c>
      <c r="B61" s="23">
        <v>44537</v>
      </c>
      <c r="C61" s="12">
        <f>YEAR($B61)</f>
        <v>2021</v>
      </c>
      <c r="D61" s="12">
        <f>MONTH($B61)</f>
        <v>12</v>
      </c>
      <c r="E61" s="3" t="s">
        <v>189</v>
      </c>
      <c r="F61" s="15" t="s">
        <v>106</v>
      </c>
      <c r="G61" s="3">
        <v>3</v>
      </c>
      <c r="H61" s="3" t="str">
        <f>_xlfn.XLOOKUP(E61,customers!$A$1:$A$1001,customers!$B$1:$B$1001,,0)</f>
        <v>Stanislaus Gilroy</v>
      </c>
      <c r="I61" s="16" t="s">
        <v>7</v>
      </c>
      <c r="J61" s="4" t="str">
        <f>INDEX(products!$A$1:$F$49,MATCH(orders!$F61,products!$A$1:$A$49,0),MATCH(orders!J$1,products!$A$1:$F$1,0))</f>
        <v>Medium</v>
      </c>
      <c r="K61" s="7">
        <f>INDEX(products!$A$1:$F$49,MATCH(orders!$F61,products!$A$1:$A$49,0),MATCH(orders!K$1,products!$A$1:$F$1,0))</f>
        <v>6</v>
      </c>
      <c r="L61" s="11">
        <f>INDEX(products!$A$1:$F$49,MATCH(orders!$F61,products!$A$1:$A$49,0),MATCH(orders!L$1,products!$A$1:$F$1,0))</f>
        <v>0.5</v>
      </c>
      <c r="M61" s="26">
        <f>$G61*$K61*$L61</f>
        <v>9</v>
      </c>
    </row>
    <row r="62" spans="1:13">
      <c r="A62" s="18" t="s">
        <v>190</v>
      </c>
      <c r="B62" s="22">
        <v>44252</v>
      </c>
      <c r="C62" s="17">
        <f>YEAR($B62)</f>
        <v>2021</v>
      </c>
      <c r="D62" s="17">
        <f>MONTH($B62)</f>
        <v>2</v>
      </c>
      <c r="E62" s="18" t="s">
        <v>191</v>
      </c>
      <c r="F62" s="13" t="s">
        <v>192</v>
      </c>
      <c r="G62" s="18">
        <v>5</v>
      </c>
      <c r="H62" s="18" t="str">
        <f>_xlfn.XLOOKUP(E62,customers!$A$1:$A$1001,customers!$B$1:$B$1001,,0)</f>
        <v>Correy Cottingham</v>
      </c>
      <c r="I62" s="14" t="s">
        <v>6</v>
      </c>
      <c r="J62" s="19" t="str">
        <f>INDEX(products!$A$1:$F$49,MATCH(orders!$F62,products!$A$1:$A$49,0),MATCH(orders!J$1,products!$A$1:$F$1,0))</f>
        <v>Large</v>
      </c>
      <c r="K62" s="20">
        <f>INDEX(products!$A$1:$F$49,MATCH(orders!$F62,products!$A$1:$A$49,0),MATCH(orders!K$1,products!$A$1:$F$1,0))</f>
        <v>12</v>
      </c>
      <c r="L62" s="21">
        <f>INDEX(products!$A$1:$F$49,MATCH(orders!$F62,products!$A$1:$A$49,0),MATCH(orders!L$1,products!$A$1:$F$1,0))</f>
        <v>0.5</v>
      </c>
      <c r="M62" s="25">
        <f>$G62*$K62*$L62</f>
        <v>30</v>
      </c>
    </row>
    <row r="63" spans="1:13">
      <c r="A63" s="3" t="s">
        <v>193</v>
      </c>
      <c r="B63" s="23">
        <v>43521</v>
      </c>
      <c r="C63" s="12">
        <f>YEAR($B63)</f>
        <v>2019</v>
      </c>
      <c r="D63" s="12">
        <f>MONTH($B63)</f>
        <v>2</v>
      </c>
      <c r="E63" s="3" t="s">
        <v>194</v>
      </c>
      <c r="F63" s="15" t="s">
        <v>89</v>
      </c>
      <c r="G63" s="3">
        <v>5</v>
      </c>
      <c r="H63" s="3" t="str">
        <f>_xlfn.XLOOKUP(E63,customers!$A$1:$A$1001,customers!$B$1:$B$1001,,0)</f>
        <v>Pammi Endacott</v>
      </c>
      <c r="I63" s="16" t="s">
        <v>6</v>
      </c>
      <c r="J63" s="4" t="str">
        <f>INDEX(products!$A$1:$F$49,MATCH(orders!$F63,products!$A$1:$A$49,0),MATCH(orders!J$1,products!$A$1:$F$1,0))</f>
        <v>Small</v>
      </c>
      <c r="K63" s="7">
        <f>INDEX(products!$A$1:$F$49,MATCH(orders!$F63,products!$A$1:$A$49,0),MATCH(orders!K$1,products!$A$1:$F$1,0))</f>
        <v>6</v>
      </c>
      <c r="L63" s="11">
        <f>INDEX(products!$A$1:$F$49,MATCH(orders!$F63,products!$A$1:$A$49,0),MATCH(orders!L$1,products!$A$1:$F$1,0))</f>
        <v>0.5</v>
      </c>
      <c r="M63" s="26">
        <f>$G63*$K63*$L63</f>
        <v>15</v>
      </c>
    </row>
    <row r="64" spans="1:13">
      <c r="A64" s="18" t="s">
        <v>195</v>
      </c>
      <c r="B64" s="22">
        <v>43505</v>
      </c>
      <c r="C64" s="17">
        <f>YEAR($B64)</f>
        <v>2019</v>
      </c>
      <c r="D64" s="17">
        <f>MONTH($B64)</f>
        <v>2</v>
      </c>
      <c r="E64" s="18" t="s">
        <v>196</v>
      </c>
      <c r="F64" s="13" t="s">
        <v>103</v>
      </c>
      <c r="G64" s="18">
        <v>5</v>
      </c>
      <c r="H64" s="18" t="str">
        <f>_xlfn.XLOOKUP(E64,customers!$A$1:$A$1001,customers!$B$1:$B$1001,,0)</f>
        <v>Nona Linklater</v>
      </c>
      <c r="I64" s="14" t="s">
        <v>4</v>
      </c>
      <c r="J64" s="19" t="str">
        <f>INDEX(products!$A$1:$F$49,MATCH(orders!$F64,products!$A$1:$A$49,0),MATCH(orders!J$1,products!$A$1:$F$1,0))</f>
        <v>Medium</v>
      </c>
      <c r="K64" s="20">
        <f>INDEX(products!$A$1:$F$49,MATCH(orders!$F64,products!$A$1:$A$49,0),MATCH(orders!K$1,products!$A$1:$F$1,0))</f>
        <v>12</v>
      </c>
      <c r="L64" s="21">
        <f>INDEX(products!$A$1:$F$49,MATCH(orders!$F64,products!$A$1:$A$49,0),MATCH(orders!L$1,products!$A$1:$F$1,0))</f>
        <v>1.1000000000000001</v>
      </c>
      <c r="M64" s="25">
        <f>$G64*$K64*$L64</f>
        <v>66</v>
      </c>
    </row>
    <row r="65" spans="1:13">
      <c r="A65" s="3" t="s">
        <v>197</v>
      </c>
      <c r="B65" s="23">
        <v>43868</v>
      </c>
      <c r="C65" s="12">
        <f>YEAR($B65)</f>
        <v>2020</v>
      </c>
      <c r="D65" s="12">
        <f>MONTH($B65)</f>
        <v>2</v>
      </c>
      <c r="E65" s="3" t="s">
        <v>198</v>
      </c>
      <c r="F65" s="15" t="s">
        <v>199</v>
      </c>
      <c r="G65" s="3">
        <v>1</v>
      </c>
      <c r="H65" s="3" t="str">
        <f>_xlfn.XLOOKUP(E65,customers!$A$1:$A$1001,customers!$B$1:$B$1001,,0)</f>
        <v>Annadiane Dykes</v>
      </c>
      <c r="I65" s="16" t="s">
        <v>5</v>
      </c>
      <c r="J65" s="4" t="str">
        <f>INDEX(products!$A$1:$F$49,MATCH(orders!$F65,products!$A$1:$A$49,0),MATCH(orders!J$1,products!$A$1:$F$1,0))</f>
        <v>Large</v>
      </c>
      <c r="K65" s="7">
        <f>INDEX(products!$A$1:$F$49,MATCH(orders!$F65,products!$A$1:$A$49,0),MATCH(orders!K$1,products!$A$1:$F$1,0))</f>
        <v>18</v>
      </c>
      <c r="L65" s="11">
        <f>INDEX(products!$A$1:$F$49,MATCH(orders!$F65,products!$A$1:$A$49,0),MATCH(orders!L$1,products!$A$1:$F$1,0))</f>
        <v>1.1000000000000001</v>
      </c>
      <c r="M65" s="26">
        <f>$G65*$K65*$L65</f>
        <v>19.8</v>
      </c>
    </row>
    <row r="66" spans="1:13">
      <c r="A66" s="18" t="s">
        <v>200</v>
      </c>
      <c r="B66" s="22">
        <v>43913</v>
      </c>
      <c r="C66" s="17">
        <f>YEAR($B66)</f>
        <v>2020</v>
      </c>
      <c r="D66" s="17">
        <f>MONTH($B66)</f>
        <v>3</v>
      </c>
      <c r="E66" s="18" t="s">
        <v>201</v>
      </c>
      <c r="F66" s="13" t="s">
        <v>177</v>
      </c>
      <c r="G66" s="18">
        <v>6</v>
      </c>
      <c r="H66" s="18" t="str">
        <f>_xlfn.XLOOKUP(E66,customers!$A$1:$A$1001,customers!$B$1:$B$1001,,0)</f>
        <v>Felecia Dodgson</v>
      </c>
      <c r="I66" s="14" t="s">
        <v>5</v>
      </c>
      <c r="J66" s="19" t="str">
        <f>INDEX(products!$A$1:$F$49,MATCH(orders!$F66,products!$A$1:$A$49,0),MATCH(orders!J$1,products!$A$1:$F$1,0))</f>
        <v>Large</v>
      </c>
      <c r="K66" s="20">
        <f>INDEX(products!$A$1:$F$49,MATCH(orders!$F66,products!$A$1:$A$49,0),MATCH(orders!K$1,products!$A$1:$F$1,0))</f>
        <v>12</v>
      </c>
      <c r="L66" s="21">
        <f>INDEX(products!$A$1:$F$49,MATCH(orders!$F66,products!$A$1:$A$49,0),MATCH(orders!L$1,products!$A$1:$F$1,0))</f>
        <v>1.1000000000000001</v>
      </c>
      <c r="M66" s="25">
        <f>$G66*$K66*$L66</f>
        <v>79.2</v>
      </c>
    </row>
    <row r="67" spans="1:13">
      <c r="A67" s="3" t="s">
        <v>202</v>
      </c>
      <c r="B67" s="23">
        <v>44626</v>
      </c>
      <c r="C67" s="12">
        <f>YEAR($B67)</f>
        <v>2022</v>
      </c>
      <c r="D67" s="12">
        <f>MONTH($B67)</f>
        <v>3</v>
      </c>
      <c r="E67" s="3" t="s">
        <v>203</v>
      </c>
      <c r="F67" s="15" t="s">
        <v>133</v>
      </c>
      <c r="G67" s="3">
        <v>4</v>
      </c>
      <c r="H67" s="3" t="str">
        <f>_xlfn.XLOOKUP(E67,customers!$A$1:$A$1001,customers!$B$1:$B$1001,,0)</f>
        <v>Angelia Cockrem</v>
      </c>
      <c r="I67" s="16" t="s">
        <v>7</v>
      </c>
      <c r="J67" s="4" t="str">
        <f>INDEX(products!$A$1:$F$49,MATCH(orders!$F67,products!$A$1:$A$49,0),MATCH(orders!J$1,products!$A$1:$F$1,0))</f>
        <v>Large</v>
      </c>
      <c r="K67" s="7">
        <f>INDEX(products!$A$1:$F$49,MATCH(orders!$F67,products!$A$1:$A$49,0),MATCH(orders!K$1,products!$A$1:$F$1,0))</f>
        <v>24</v>
      </c>
      <c r="L67" s="11">
        <f>INDEX(products!$A$1:$F$49,MATCH(orders!$F67,products!$A$1:$A$49,0),MATCH(orders!L$1,products!$A$1:$F$1,0))</f>
        <v>0.5</v>
      </c>
      <c r="M67" s="26">
        <f>$G67*$K67*$L67</f>
        <v>48</v>
      </c>
    </row>
    <row r="68" spans="1:13">
      <c r="A68" s="18" t="s">
        <v>204</v>
      </c>
      <c r="B68" s="22">
        <v>44666</v>
      </c>
      <c r="C68" s="17">
        <f>YEAR($B68)</f>
        <v>2022</v>
      </c>
      <c r="D68" s="17">
        <f>MONTH($B68)</f>
        <v>4</v>
      </c>
      <c r="E68" s="18" t="s">
        <v>205</v>
      </c>
      <c r="F68" s="13" t="s">
        <v>73</v>
      </c>
      <c r="G68" s="18">
        <v>1</v>
      </c>
      <c r="H68" s="18" t="str">
        <f>_xlfn.XLOOKUP(E68,customers!$A$1:$A$1001,customers!$B$1:$B$1001,,0)</f>
        <v>Belvia Umpleby</v>
      </c>
      <c r="I68" s="14" t="s">
        <v>5</v>
      </c>
      <c r="J68" s="19" t="str">
        <f>INDEX(products!$A$1:$F$49,MATCH(orders!$F68,products!$A$1:$A$49,0),MATCH(orders!J$1,products!$A$1:$F$1,0))</f>
        <v>Small</v>
      </c>
      <c r="K68" s="20">
        <f>INDEX(products!$A$1:$F$49,MATCH(orders!$F68,products!$A$1:$A$49,0),MATCH(orders!K$1,products!$A$1:$F$1,0))</f>
        <v>24</v>
      </c>
      <c r="L68" s="21">
        <f>INDEX(products!$A$1:$F$49,MATCH(orders!$F68,products!$A$1:$A$49,0),MATCH(orders!L$1,products!$A$1:$F$1,0))</f>
        <v>1.1000000000000001</v>
      </c>
      <c r="M68" s="25">
        <f>$G68*$K68*$L68</f>
        <v>26.400000000000002</v>
      </c>
    </row>
    <row r="69" spans="1:13">
      <c r="A69" s="3" t="s">
        <v>206</v>
      </c>
      <c r="B69" s="23">
        <v>44519</v>
      </c>
      <c r="C69" s="12">
        <f>YEAR($B69)</f>
        <v>2021</v>
      </c>
      <c r="D69" s="12">
        <f>MONTH($B69)</f>
        <v>11</v>
      </c>
      <c r="E69" s="3" t="s">
        <v>207</v>
      </c>
      <c r="F69" s="15" t="s">
        <v>122</v>
      </c>
      <c r="G69" s="3">
        <v>2</v>
      </c>
      <c r="H69" s="3" t="str">
        <f>_xlfn.XLOOKUP(E69,customers!$A$1:$A$1001,customers!$B$1:$B$1001,,0)</f>
        <v>Nat Saleway</v>
      </c>
      <c r="I69" s="16" t="s">
        <v>7</v>
      </c>
      <c r="J69" s="4" t="str">
        <f>INDEX(products!$A$1:$F$49,MATCH(orders!$F69,products!$A$1:$A$49,0),MATCH(orders!J$1,products!$A$1:$F$1,0))</f>
        <v>Large</v>
      </c>
      <c r="K69" s="7">
        <f>INDEX(products!$A$1:$F$49,MATCH(orders!$F69,products!$A$1:$A$49,0),MATCH(orders!K$1,products!$A$1:$F$1,0))</f>
        <v>12</v>
      </c>
      <c r="L69" s="11">
        <f>INDEX(products!$A$1:$F$49,MATCH(orders!$F69,products!$A$1:$A$49,0),MATCH(orders!L$1,products!$A$1:$F$1,0))</f>
        <v>0.5</v>
      </c>
      <c r="M69" s="26">
        <f>$G69*$K69*$L69</f>
        <v>12</v>
      </c>
    </row>
    <row r="70" spans="1:13">
      <c r="A70" s="18" t="s">
        <v>208</v>
      </c>
      <c r="B70" s="22">
        <v>43754</v>
      </c>
      <c r="C70" s="17">
        <f>YEAR($B70)</f>
        <v>2019</v>
      </c>
      <c r="D70" s="17">
        <f>MONTH($B70)</f>
        <v>10</v>
      </c>
      <c r="E70" s="18" t="s">
        <v>209</v>
      </c>
      <c r="F70" s="13" t="s">
        <v>210</v>
      </c>
      <c r="G70" s="18">
        <v>1</v>
      </c>
      <c r="H70" s="18" t="str">
        <f>_xlfn.XLOOKUP(E70,customers!$A$1:$A$1001,customers!$B$1:$B$1001,,0)</f>
        <v>Hayward Goulter</v>
      </c>
      <c r="I70" s="14" t="s">
        <v>4</v>
      </c>
      <c r="J70" s="19" t="str">
        <f>INDEX(products!$A$1:$F$49,MATCH(orders!$F70,products!$A$1:$A$49,0),MATCH(orders!J$1,products!$A$1:$F$1,0))</f>
        <v>Large</v>
      </c>
      <c r="K70" s="20">
        <f>INDEX(products!$A$1:$F$49,MATCH(orders!$F70,products!$A$1:$A$49,0),MATCH(orders!K$1,products!$A$1:$F$1,0))</f>
        <v>24</v>
      </c>
      <c r="L70" s="21">
        <f>INDEX(products!$A$1:$F$49,MATCH(orders!$F70,products!$A$1:$A$49,0),MATCH(orders!L$1,products!$A$1:$F$1,0))</f>
        <v>1.1000000000000001</v>
      </c>
      <c r="M70" s="25">
        <f>$G70*$K70*$L70</f>
        <v>26.400000000000002</v>
      </c>
    </row>
    <row r="71" spans="1:13">
      <c r="A71" s="3" t="s">
        <v>211</v>
      </c>
      <c r="B71" s="23">
        <v>43795</v>
      </c>
      <c r="C71" s="12">
        <f>YEAR($B71)</f>
        <v>2019</v>
      </c>
      <c r="D71" s="12">
        <f>MONTH($B71)</f>
        <v>11</v>
      </c>
      <c r="E71" s="3" t="s">
        <v>212</v>
      </c>
      <c r="F71" s="15" t="s">
        <v>92</v>
      </c>
      <c r="G71" s="3">
        <v>6</v>
      </c>
      <c r="H71" s="3" t="str">
        <f>_xlfn.XLOOKUP(E71,customers!$A$1:$A$1001,customers!$B$1:$B$1001,,0)</f>
        <v>Gay Rizzello</v>
      </c>
      <c r="I71" s="16" t="s">
        <v>4</v>
      </c>
      <c r="J71" s="4" t="str">
        <f>INDEX(products!$A$1:$F$49,MATCH(orders!$F71,products!$A$1:$A$49,0),MATCH(orders!J$1,products!$A$1:$F$1,0))</f>
        <v>Small</v>
      </c>
      <c r="K71" s="7">
        <f>INDEX(products!$A$1:$F$49,MATCH(orders!$F71,products!$A$1:$A$49,0),MATCH(orders!K$1,products!$A$1:$F$1,0))</f>
        <v>6</v>
      </c>
      <c r="L71" s="11">
        <f>INDEX(products!$A$1:$F$49,MATCH(orders!$F71,products!$A$1:$A$49,0),MATCH(orders!L$1,products!$A$1:$F$1,0))</f>
        <v>1.1000000000000001</v>
      </c>
      <c r="M71" s="26">
        <f>$G71*$K71*$L71</f>
        <v>39.6</v>
      </c>
    </row>
    <row r="72" spans="1:13">
      <c r="A72" s="18" t="s">
        <v>213</v>
      </c>
      <c r="B72" s="22">
        <v>43646</v>
      </c>
      <c r="C72" s="17">
        <f>YEAR($B72)</f>
        <v>2019</v>
      </c>
      <c r="D72" s="17">
        <f>MONTH($B72)</f>
        <v>6</v>
      </c>
      <c r="E72" s="18" t="s">
        <v>214</v>
      </c>
      <c r="F72" s="13" t="s">
        <v>97</v>
      </c>
      <c r="G72" s="18">
        <v>4</v>
      </c>
      <c r="H72" s="18" t="str">
        <f>_xlfn.XLOOKUP(E72,customers!$A$1:$A$1001,customers!$B$1:$B$1001,,0)</f>
        <v>Shannon List</v>
      </c>
      <c r="I72" s="14" t="s">
        <v>4</v>
      </c>
      <c r="J72" s="19" t="str">
        <f>INDEX(products!$A$1:$F$49,MATCH(orders!$F72,products!$A$1:$A$49,0),MATCH(orders!J$1,products!$A$1:$F$1,0))</f>
        <v>Medium</v>
      </c>
      <c r="K72" s="20">
        <f>INDEX(products!$A$1:$F$49,MATCH(orders!$F72,products!$A$1:$A$49,0),MATCH(orders!K$1,products!$A$1:$F$1,0))</f>
        <v>18</v>
      </c>
      <c r="L72" s="21">
        <f>INDEX(products!$A$1:$F$49,MATCH(orders!$F72,products!$A$1:$A$49,0),MATCH(orders!L$1,products!$A$1:$F$1,0))</f>
        <v>1.1000000000000001</v>
      </c>
      <c r="M72" s="25">
        <f>$G72*$K72*$L72</f>
        <v>79.2</v>
      </c>
    </row>
    <row r="73" spans="1:13">
      <c r="A73" s="3" t="s">
        <v>215</v>
      </c>
      <c r="B73" s="23">
        <v>44200</v>
      </c>
      <c r="C73" s="12">
        <f>YEAR($B73)</f>
        <v>2021</v>
      </c>
      <c r="D73" s="12">
        <f>MONTH($B73)</f>
        <v>1</v>
      </c>
      <c r="E73" s="3" t="s">
        <v>216</v>
      </c>
      <c r="F73" s="15" t="s">
        <v>199</v>
      </c>
      <c r="G73" s="3">
        <v>2</v>
      </c>
      <c r="H73" s="3" t="str">
        <f>_xlfn.XLOOKUP(E73,customers!$A$1:$A$1001,customers!$B$1:$B$1001,,0)</f>
        <v>Shirlene Edmondson</v>
      </c>
      <c r="I73" s="16" t="s">
        <v>5</v>
      </c>
      <c r="J73" s="4" t="str">
        <f>INDEX(products!$A$1:$F$49,MATCH(orders!$F73,products!$A$1:$A$49,0),MATCH(orders!J$1,products!$A$1:$F$1,0))</f>
        <v>Large</v>
      </c>
      <c r="K73" s="7">
        <f>INDEX(products!$A$1:$F$49,MATCH(orders!$F73,products!$A$1:$A$49,0),MATCH(orders!K$1,products!$A$1:$F$1,0))</f>
        <v>18</v>
      </c>
      <c r="L73" s="11">
        <f>INDEX(products!$A$1:$F$49,MATCH(orders!$F73,products!$A$1:$A$49,0),MATCH(orders!L$1,products!$A$1:$F$1,0))</f>
        <v>1.1000000000000001</v>
      </c>
      <c r="M73" s="26">
        <f>$G73*$K73*$L73</f>
        <v>39.6</v>
      </c>
    </row>
    <row r="74" spans="1:13">
      <c r="A74" s="18" t="s">
        <v>217</v>
      </c>
      <c r="B74" s="22">
        <v>44131</v>
      </c>
      <c r="C74" s="17">
        <f>YEAR($B74)</f>
        <v>2020</v>
      </c>
      <c r="D74" s="17">
        <f>MONTH($B74)</f>
        <v>10</v>
      </c>
      <c r="E74" s="18" t="s">
        <v>218</v>
      </c>
      <c r="F74" s="13" t="s">
        <v>53</v>
      </c>
      <c r="G74" s="18">
        <v>3</v>
      </c>
      <c r="H74" s="18" t="str">
        <f>_xlfn.XLOOKUP(E74,customers!$A$1:$A$1001,customers!$B$1:$B$1001,,0)</f>
        <v>Aurlie McCarl</v>
      </c>
      <c r="I74" s="14" t="s">
        <v>4</v>
      </c>
      <c r="J74" s="19" t="str">
        <f>INDEX(products!$A$1:$F$49,MATCH(orders!$F74,products!$A$1:$A$49,0),MATCH(orders!J$1,products!$A$1:$F$1,0))</f>
        <v>Large</v>
      </c>
      <c r="K74" s="20">
        <f>INDEX(products!$A$1:$F$49,MATCH(orders!$F74,products!$A$1:$A$49,0),MATCH(orders!K$1,products!$A$1:$F$1,0))</f>
        <v>18</v>
      </c>
      <c r="L74" s="21">
        <f>INDEX(products!$A$1:$F$49,MATCH(orders!$F74,products!$A$1:$A$49,0),MATCH(orders!L$1,products!$A$1:$F$1,0))</f>
        <v>1.1000000000000001</v>
      </c>
      <c r="M74" s="25">
        <f>$G74*$K74*$L74</f>
        <v>59.400000000000006</v>
      </c>
    </row>
    <row r="75" spans="1:13">
      <c r="A75" s="3" t="s">
        <v>219</v>
      </c>
      <c r="B75" s="23">
        <v>44362</v>
      </c>
      <c r="C75" s="12">
        <f>YEAR($B75)</f>
        <v>2021</v>
      </c>
      <c r="D75" s="12">
        <f>MONTH($B75)</f>
        <v>6</v>
      </c>
      <c r="E75" s="3" t="s">
        <v>220</v>
      </c>
      <c r="F75" s="15" t="s">
        <v>187</v>
      </c>
      <c r="G75" s="3">
        <v>5</v>
      </c>
      <c r="H75" s="3" t="str">
        <f>_xlfn.XLOOKUP(E75,customers!$A$1:$A$1001,customers!$B$1:$B$1001,,0)</f>
        <v>Alikee Carryer</v>
      </c>
      <c r="I75" s="16" t="s">
        <v>4</v>
      </c>
      <c r="J75" s="4" t="str">
        <f>INDEX(products!$A$1:$F$49,MATCH(orders!$F75,products!$A$1:$A$49,0),MATCH(orders!J$1,products!$A$1:$F$1,0))</f>
        <v>Medium</v>
      </c>
      <c r="K75" s="7">
        <f>INDEX(products!$A$1:$F$49,MATCH(orders!$F75,products!$A$1:$A$49,0),MATCH(orders!K$1,products!$A$1:$F$1,0))</f>
        <v>24</v>
      </c>
      <c r="L75" s="11">
        <f>INDEX(products!$A$1:$F$49,MATCH(orders!$F75,products!$A$1:$A$49,0),MATCH(orders!L$1,products!$A$1:$F$1,0))</f>
        <v>1.1000000000000001</v>
      </c>
      <c r="M75" s="26">
        <f>$G75*$K75*$L75</f>
        <v>132</v>
      </c>
    </row>
    <row r="76" spans="1:13">
      <c r="A76" s="18" t="s">
        <v>221</v>
      </c>
      <c r="B76" s="22">
        <v>44396</v>
      </c>
      <c r="C76" s="17">
        <f>YEAR($B76)</f>
        <v>2021</v>
      </c>
      <c r="D76" s="17">
        <f>MONTH($B76)</f>
        <v>7</v>
      </c>
      <c r="E76" s="18" t="s">
        <v>222</v>
      </c>
      <c r="F76" s="13" t="s">
        <v>162</v>
      </c>
      <c r="G76" s="18">
        <v>2</v>
      </c>
      <c r="H76" s="18" t="str">
        <f>_xlfn.XLOOKUP(E76,customers!$A$1:$A$1001,customers!$B$1:$B$1001,,0)</f>
        <v>Jennifer Rangall</v>
      </c>
      <c r="I76" s="14" t="s">
        <v>6</v>
      </c>
      <c r="J76" s="19" t="str">
        <f>INDEX(products!$A$1:$F$49,MATCH(orders!$F76,products!$A$1:$A$49,0),MATCH(orders!J$1,products!$A$1:$F$1,0))</f>
        <v>Large</v>
      </c>
      <c r="K76" s="20">
        <f>INDEX(products!$A$1:$F$49,MATCH(orders!$F76,products!$A$1:$A$49,0),MATCH(orders!K$1,products!$A$1:$F$1,0))</f>
        <v>18</v>
      </c>
      <c r="L76" s="21">
        <f>INDEX(products!$A$1:$F$49,MATCH(orders!$F76,products!$A$1:$A$49,0),MATCH(orders!L$1,products!$A$1:$F$1,0))</f>
        <v>0.5</v>
      </c>
      <c r="M76" s="25">
        <f>$G76*$K76*$L76</f>
        <v>18</v>
      </c>
    </row>
    <row r="77" spans="1:13">
      <c r="A77" s="3" t="s">
        <v>223</v>
      </c>
      <c r="B77" s="23">
        <v>44400</v>
      </c>
      <c r="C77" s="12">
        <f>YEAR($B77)</f>
        <v>2021</v>
      </c>
      <c r="D77" s="12">
        <f>MONTH($B77)</f>
        <v>7</v>
      </c>
      <c r="E77" s="3" t="s">
        <v>224</v>
      </c>
      <c r="F77" s="15" t="s">
        <v>187</v>
      </c>
      <c r="G77" s="3">
        <v>6</v>
      </c>
      <c r="H77" s="3" t="str">
        <f>_xlfn.XLOOKUP(E77,customers!$A$1:$A$1001,customers!$B$1:$B$1001,,0)</f>
        <v>Kipper Boorn</v>
      </c>
      <c r="I77" s="16" t="s">
        <v>4</v>
      </c>
      <c r="J77" s="4" t="str">
        <f>INDEX(products!$A$1:$F$49,MATCH(orders!$F77,products!$A$1:$A$49,0),MATCH(orders!J$1,products!$A$1:$F$1,0))</f>
        <v>Medium</v>
      </c>
      <c r="K77" s="7">
        <f>INDEX(products!$A$1:$F$49,MATCH(orders!$F77,products!$A$1:$A$49,0),MATCH(orders!K$1,products!$A$1:$F$1,0))</f>
        <v>24</v>
      </c>
      <c r="L77" s="11">
        <f>INDEX(products!$A$1:$F$49,MATCH(orders!$F77,products!$A$1:$A$49,0),MATCH(orders!L$1,products!$A$1:$F$1,0))</f>
        <v>1.1000000000000001</v>
      </c>
      <c r="M77" s="26">
        <f>$G77*$K77*$L77</f>
        <v>158.4</v>
      </c>
    </row>
    <row r="78" spans="1:13">
      <c r="A78" s="18" t="s">
        <v>225</v>
      </c>
      <c r="B78" s="22">
        <v>43855</v>
      </c>
      <c r="C78" s="17">
        <f>YEAR($B78)</f>
        <v>2020</v>
      </c>
      <c r="D78" s="17">
        <f>MONTH($B78)</f>
        <v>1</v>
      </c>
      <c r="E78" s="18" t="s">
        <v>226</v>
      </c>
      <c r="F78" s="13" t="s">
        <v>92</v>
      </c>
      <c r="G78" s="18">
        <v>1</v>
      </c>
      <c r="H78" s="18" t="str">
        <f>_xlfn.XLOOKUP(E78,customers!$A$1:$A$1001,customers!$B$1:$B$1001,,0)</f>
        <v>Melania Beadle</v>
      </c>
      <c r="I78" s="14" t="s">
        <v>4</v>
      </c>
      <c r="J78" s="19" t="str">
        <f>INDEX(products!$A$1:$F$49,MATCH(orders!$F78,products!$A$1:$A$49,0),MATCH(orders!J$1,products!$A$1:$F$1,0))</f>
        <v>Small</v>
      </c>
      <c r="K78" s="20">
        <f>INDEX(products!$A$1:$F$49,MATCH(orders!$F78,products!$A$1:$A$49,0),MATCH(orders!K$1,products!$A$1:$F$1,0))</f>
        <v>6</v>
      </c>
      <c r="L78" s="21">
        <f>INDEX(products!$A$1:$F$49,MATCH(orders!$F78,products!$A$1:$A$49,0),MATCH(orders!L$1,products!$A$1:$F$1,0))</f>
        <v>1.1000000000000001</v>
      </c>
      <c r="M78" s="25">
        <f>$G78*$K78*$L78</f>
        <v>6.6000000000000005</v>
      </c>
    </row>
    <row r="79" spans="1:13">
      <c r="A79" s="3" t="s">
        <v>227</v>
      </c>
      <c r="B79" s="23">
        <v>43594</v>
      </c>
      <c r="C79" s="12">
        <f>YEAR($B79)</f>
        <v>2019</v>
      </c>
      <c r="D79" s="12">
        <f>MONTH($B79)</f>
        <v>5</v>
      </c>
      <c r="E79" s="3" t="s">
        <v>228</v>
      </c>
      <c r="F79" s="15" t="s">
        <v>103</v>
      </c>
      <c r="G79" s="3">
        <v>2</v>
      </c>
      <c r="H79" s="3" t="str">
        <f>_xlfn.XLOOKUP(E79,customers!$A$1:$A$1001,customers!$B$1:$B$1001,,0)</f>
        <v>Colene Elgey</v>
      </c>
      <c r="I79" s="16" t="s">
        <v>4</v>
      </c>
      <c r="J79" s="4" t="str">
        <f>INDEX(products!$A$1:$F$49,MATCH(orders!$F79,products!$A$1:$A$49,0),MATCH(orders!J$1,products!$A$1:$F$1,0))</f>
        <v>Medium</v>
      </c>
      <c r="K79" s="7">
        <f>INDEX(products!$A$1:$F$49,MATCH(orders!$F79,products!$A$1:$A$49,0),MATCH(orders!K$1,products!$A$1:$F$1,0))</f>
        <v>12</v>
      </c>
      <c r="L79" s="11">
        <f>INDEX(products!$A$1:$F$49,MATCH(orders!$F79,products!$A$1:$A$49,0),MATCH(orders!L$1,products!$A$1:$F$1,0))</f>
        <v>1.1000000000000001</v>
      </c>
      <c r="M79" s="26">
        <f>$G79*$K79*$L79</f>
        <v>26.400000000000002</v>
      </c>
    </row>
    <row r="80" spans="1:13">
      <c r="A80" s="18" t="s">
        <v>229</v>
      </c>
      <c r="B80" s="22">
        <v>43920</v>
      </c>
      <c r="C80" s="17">
        <f>YEAR($B80)</f>
        <v>2020</v>
      </c>
      <c r="D80" s="17">
        <f>MONTH($B80)</f>
        <v>3</v>
      </c>
      <c r="E80" s="18" t="s">
        <v>230</v>
      </c>
      <c r="F80" s="13" t="s">
        <v>106</v>
      </c>
      <c r="G80" s="18">
        <v>6</v>
      </c>
      <c r="H80" s="18" t="str">
        <f>_xlfn.XLOOKUP(E80,customers!$A$1:$A$1001,customers!$B$1:$B$1001,,0)</f>
        <v>Lothaire Mizzi</v>
      </c>
      <c r="I80" s="14" t="s">
        <v>7</v>
      </c>
      <c r="J80" s="19" t="str">
        <f>INDEX(products!$A$1:$F$49,MATCH(orders!$F80,products!$A$1:$A$49,0),MATCH(orders!J$1,products!$A$1:$F$1,0))</f>
        <v>Medium</v>
      </c>
      <c r="K80" s="20">
        <f>INDEX(products!$A$1:$F$49,MATCH(orders!$F80,products!$A$1:$A$49,0),MATCH(orders!K$1,products!$A$1:$F$1,0))</f>
        <v>6</v>
      </c>
      <c r="L80" s="21">
        <f>INDEX(products!$A$1:$F$49,MATCH(orders!$F80,products!$A$1:$A$49,0),MATCH(orders!L$1,products!$A$1:$F$1,0))</f>
        <v>0.5</v>
      </c>
      <c r="M80" s="25">
        <f>$G80*$K80*$L80</f>
        <v>18</v>
      </c>
    </row>
    <row r="81" spans="1:13">
      <c r="A81" s="3" t="s">
        <v>231</v>
      </c>
      <c r="B81" s="23">
        <v>44633</v>
      </c>
      <c r="C81" s="12">
        <f>YEAR($B81)</f>
        <v>2022</v>
      </c>
      <c r="D81" s="12">
        <f>MONTH($B81)</f>
        <v>3</v>
      </c>
      <c r="E81" s="3" t="s">
        <v>232</v>
      </c>
      <c r="F81" s="15" t="s">
        <v>144</v>
      </c>
      <c r="G81" s="3">
        <v>4</v>
      </c>
      <c r="H81" s="3" t="str">
        <f>_xlfn.XLOOKUP(E81,customers!$A$1:$A$1001,customers!$B$1:$B$1001,,0)</f>
        <v>Cletis Giacomazzo</v>
      </c>
      <c r="I81" s="16" t="s">
        <v>4</v>
      </c>
      <c r="J81" s="4" t="str">
        <f>INDEX(products!$A$1:$F$49,MATCH(orders!$F81,products!$A$1:$A$49,0),MATCH(orders!J$1,products!$A$1:$F$1,0))</f>
        <v>Large</v>
      </c>
      <c r="K81" s="7">
        <f>INDEX(products!$A$1:$F$49,MATCH(orders!$F81,products!$A$1:$A$49,0),MATCH(orders!K$1,products!$A$1:$F$1,0))</f>
        <v>6</v>
      </c>
      <c r="L81" s="11">
        <f>INDEX(products!$A$1:$F$49,MATCH(orders!$F81,products!$A$1:$A$49,0),MATCH(orders!L$1,products!$A$1:$F$1,0))</f>
        <v>1.1000000000000001</v>
      </c>
      <c r="M81" s="26">
        <f>$G81*$K81*$L81</f>
        <v>26.400000000000002</v>
      </c>
    </row>
    <row r="82" spans="1:13">
      <c r="A82" s="18" t="s">
        <v>233</v>
      </c>
      <c r="B82" s="22">
        <v>43572</v>
      </c>
      <c r="C82" s="17">
        <f>YEAR($B82)</f>
        <v>2019</v>
      </c>
      <c r="D82" s="17">
        <f>MONTH($B82)</f>
        <v>4</v>
      </c>
      <c r="E82" s="18" t="s">
        <v>234</v>
      </c>
      <c r="F82" s="13" t="s">
        <v>182</v>
      </c>
      <c r="G82" s="18">
        <v>5</v>
      </c>
      <c r="H82" s="18" t="str">
        <f>_xlfn.XLOOKUP(E82,customers!$A$1:$A$1001,customers!$B$1:$B$1001,,0)</f>
        <v>Ami Arnow</v>
      </c>
      <c r="I82" s="14" t="s">
        <v>5</v>
      </c>
      <c r="J82" s="19" t="str">
        <f>INDEX(products!$A$1:$F$49,MATCH(orders!$F82,products!$A$1:$A$49,0),MATCH(orders!J$1,products!$A$1:$F$1,0))</f>
        <v>Medium</v>
      </c>
      <c r="K82" s="20">
        <f>INDEX(products!$A$1:$F$49,MATCH(orders!$F82,products!$A$1:$A$49,0),MATCH(orders!K$1,products!$A$1:$F$1,0))</f>
        <v>6</v>
      </c>
      <c r="L82" s="21">
        <f>INDEX(products!$A$1:$F$49,MATCH(orders!$F82,products!$A$1:$A$49,0),MATCH(orders!L$1,products!$A$1:$F$1,0))</f>
        <v>1.1000000000000001</v>
      </c>
      <c r="M82" s="25">
        <f>$G82*$K82*$L82</f>
        <v>33</v>
      </c>
    </row>
    <row r="83" spans="1:13">
      <c r="A83" s="3" t="s">
        <v>235</v>
      </c>
      <c r="B83" s="23">
        <v>43763</v>
      </c>
      <c r="C83" s="12">
        <f>YEAR($B83)</f>
        <v>2019</v>
      </c>
      <c r="D83" s="12">
        <f>MONTH($B83)</f>
        <v>10</v>
      </c>
      <c r="E83" s="3" t="s">
        <v>236</v>
      </c>
      <c r="F83" s="15" t="s">
        <v>125</v>
      </c>
      <c r="G83" s="3">
        <v>3</v>
      </c>
      <c r="H83" s="3" t="str">
        <f>_xlfn.XLOOKUP(E83,customers!$A$1:$A$1001,customers!$B$1:$B$1001,,0)</f>
        <v>Sheppard Yann</v>
      </c>
      <c r="I83" s="16" t="s">
        <v>7</v>
      </c>
      <c r="J83" s="4" t="str">
        <f>INDEX(products!$A$1:$F$49,MATCH(orders!$F83,products!$A$1:$A$49,0),MATCH(orders!J$1,products!$A$1:$F$1,0))</f>
        <v>Medium</v>
      </c>
      <c r="K83" s="7">
        <f>INDEX(products!$A$1:$F$49,MATCH(orders!$F83,products!$A$1:$A$49,0),MATCH(orders!K$1,products!$A$1:$F$1,0))</f>
        <v>18</v>
      </c>
      <c r="L83" s="11">
        <f>INDEX(products!$A$1:$F$49,MATCH(orders!$F83,products!$A$1:$A$49,0),MATCH(orders!L$1,products!$A$1:$F$1,0))</f>
        <v>0.5</v>
      </c>
      <c r="M83" s="26">
        <f>$G83*$K83*$L83</f>
        <v>27</v>
      </c>
    </row>
    <row r="84" spans="1:13">
      <c r="A84" s="18" t="s">
        <v>237</v>
      </c>
      <c r="B84" s="22">
        <v>43721</v>
      </c>
      <c r="C84" s="17">
        <f>YEAR($B84)</f>
        <v>2019</v>
      </c>
      <c r="D84" s="17">
        <f>MONTH($B84)</f>
        <v>9</v>
      </c>
      <c r="E84" s="18" t="s">
        <v>238</v>
      </c>
      <c r="F84" s="13" t="s">
        <v>103</v>
      </c>
      <c r="G84" s="18">
        <v>3</v>
      </c>
      <c r="H84" s="18" t="str">
        <f>_xlfn.XLOOKUP(E84,customers!$A$1:$A$1001,customers!$B$1:$B$1001,,0)</f>
        <v>Bunny Naulls</v>
      </c>
      <c r="I84" s="14" t="s">
        <v>4</v>
      </c>
      <c r="J84" s="19" t="str">
        <f>INDEX(products!$A$1:$F$49,MATCH(orders!$F84,products!$A$1:$A$49,0),MATCH(orders!J$1,products!$A$1:$F$1,0))</f>
        <v>Medium</v>
      </c>
      <c r="K84" s="20">
        <f>INDEX(products!$A$1:$F$49,MATCH(orders!$F84,products!$A$1:$A$49,0),MATCH(orders!K$1,products!$A$1:$F$1,0))</f>
        <v>12</v>
      </c>
      <c r="L84" s="21">
        <f>INDEX(products!$A$1:$F$49,MATCH(orders!$F84,products!$A$1:$A$49,0),MATCH(orders!L$1,products!$A$1:$F$1,0))</f>
        <v>1.1000000000000001</v>
      </c>
      <c r="M84" s="25">
        <f>$G84*$K84*$L84</f>
        <v>39.6</v>
      </c>
    </row>
    <row r="85" spans="1:13">
      <c r="A85" s="3" t="s">
        <v>239</v>
      </c>
      <c r="B85" s="23">
        <v>43933</v>
      </c>
      <c r="C85" s="12">
        <f>YEAR($B85)</f>
        <v>2020</v>
      </c>
      <c r="D85" s="12">
        <f>MONTH($B85)</f>
        <v>4</v>
      </c>
      <c r="E85" s="3" t="s">
        <v>240</v>
      </c>
      <c r="F85" s="15" t="s">
        <v>241</v>
      </c>
      <c r="G85" s="3">
        <v>4</v>
      </c>
      <c r="H85" s="3" t="str">
        <f>_xlfn.XLOOKUP(E85,customers!$A$1:$A$1001,customers!$B$1:$B$1001,,0)</f>
        <v>Hally Lorait</v>
      </c>
      <c r="I85" s="16" t="s">
        <v>6</v>
      </c>
      <c r="J85" s="4" t="str">
        <f>INDEX(products!$A$1:$F$49,MATCH(orders!$F85,products!$A$1:$A$49,0),MATCH(orders!J$1,products!$A$1:$F$1,0))</f>
        <v>Small</v>
      </c>
      <c r="K85" s="7">
        <f>INDEX(products!$A$1:$F$49,MATCH(orders!$F85,products!$A$1:$A$49,0),MATCH(orders!K$1,products!$A$1:$F$1,0))</f>
        <v>18</v>
      </c>
      <c r="L85" s="11">
        <f>INDEX(products!$A$1:$F$49,MATCH(orders!$F85,products!$A$1:$A$49,0),MATCH(orders!L$1,products!$A$1:$F$1,0))</f>
        <v>0.5</v>
      </c>
      <c r="M85" s="26">
        <f>$G85*$K85*$L85</f>
        <v>36</v>
      </c>
    </row>
    <row r="86" spans="1:13">
      <c r="A86" s="18" t="s">
        <v>242</v>
      </c>
      <c r="B86" s="22">
        <v>43783</v>
      </c>
      <c r="C86" s="17">
        <f>YEAR($B86)</f>
        <v>2019</v>
      </c>
      <c r="D86" s="17">
        <f>MONTH($B86)</f>
        <v>11</v>
      </c>
      <c r="E86" s="18" t="s">
        <v>243</v>
      </c>
      <c r="F86" s="13" t="s">
        <v>60</v>
      </c>
      <c r="G86" s="18">
        <v>1</v>
      </c>
      <c r="H86" s="18" t="str">
        <f>_xlfn.XLOOKUP(E86,customers!$A$1:$A$1001,customers!$B$1:$B$1001,,0)</f>
        <v>Zaccaria Sherewood</v>
      </c>
      <c r="I86" s="14" t="s">
        <v>5</v>
      </c>
      <c r="J86" s="19" t="str">
        <f>INDEX(products!$A$1:$F$49,MATCH(orders!$F86,products!$A$1:$A$49,0),MATCH(orders!J$1,products!$A$1:$F$1,0))</f>
        <v>Medium</v>
      </c>
      <c r="K86" s="20">
        <f>INDEX(products!$A$1:$F$49,MATCH(orders!$F86,products!$A$1:$A$49,0),MATCH(orders!K$1,products!$A$1:$F$1,0))</f>
        <v>12</v>
      </c>
      <c r="L86" s="21">
        <f>INDEX(products!$A$1:$F$49,MATCH(orders!$F86,products!$A$1:$A$49,0),MATCH(orders!L$1,products!$A$1:$F$1,0))</f>
        <v>1.1000000000000001</v>
      </c>
      <c r="M86" s="25">
        <f>$G86*$K86*$L86</f>
        <v>13.200000000000001</v>
      </c>
    </row>
    <row r="87" spans="1:13">
      <c r="A87" s="3" t="s">
        <v>244</v>
      </c>
      <c r="B87" s="23">
        <v>43664</v>
      </c>
      <c r="C87" s="12">
        <f>YEAR($B87)</f>
        <v>2019</v>
      </c>
      <c r="D87" s="12">
        <f>MONTH($B87)</f>
        <v>7</v>
      </c>
      <c r="E87" s="3" t="s">
        <v>245</v>
      </c>
      <c r="F87" s="15" t="s">
        <v>103</v>
      </c>
      <c r="G87" s="3">
        <v>3</v>
      </c>
      <c r="H87" s="3" t="str">
        <f>_xlfn.XLOOKUP(E87,customers!$A$1:$A$1001,customers!$B$1:$B$1001,,0)</f>
        <v>Jeffrey Dufaire</v>
      </c>
      <c r="I87" s="16" t="s">
        <v>4</v>
      </c>
      <c r="J87" s="4" t="str">
        <f>INDEX(products!$A$1:$F$49,MATCH(orders!$F87,products!$A$1:$A$49,0),MATCH(orders!J$1,products!$A$1:$F$1,0))</f>
        <v>Medium</v>
      </c>
      <c r="K87" s="7">
        <f>INDEX(products!$A$1:$F$49,MATCH(orders!$F87,products!$A$1:$A$49,0),MATCH(orders!K$1,products!$A$1:$F$1,0))</f>
        <v>12</v>
      </c>
      <c r="L87" s="11">
        <f>INDEX(products!$A$1:$F$49,MATCH(orders!$F87,products!$A$1:$A$49,0),MATCH(orders!L$1,products!$A$1:$F$1,0))</f>
        <v>1.1000000000000001</v>
      </c>
      <c r="M87" s="26">
        <f>$G87*$K87*$L87</f>
        <v>39.6</v>
      </c>
    </row>
    <row r="88" spans="1:13">
      <c r="A88" s="18" t="s">
        <v>244</v>
      </c>
      <c r="B88" s="22">
        <v>43664</v>
      </c>
      <c r="C88" s="17">
        <f>YEAR($B88)</f>
        <v>2019</v>
      </c>
      <c r="D88" s="17">
        <f>MONTH($B88)</f>
        <v>7</v>
      </c>
      <c r="E88" s="18" t="s">
        <v>245</v>
      </c>
      <c r="F88" s="13" t="s">
        <v>152</v>
      </c>
      <c r="G88" s="18">
        <v>4</v>
      </c>
      <c r="H88" s="18" t="str">
        <f>_xlfn.XLOOKUP(E88,customers!$A$1:$A$1001,customers!$B$1:$B$1001,,0)</f>
        <v>Jeffrey Dufaire</v>
      </c>
      <c r="I88" s="14" t="s">
        <v>7</v>
      </c>
      <c r="J88" s="19" t="str">
        <f>INDEX(products!$A$1:$F$49,MATCH(orders!$F88,products!$A$1:$A$49,0),MATCH(orders!J$1,products!$A$1:$F$1,0))</f>
        <v>Small</v>
      </c>
      <c r="K88" s="20">
        <f>INDEX(products!$A$1:$F$49,MATCH(orders!$F88,products!$A$1:$A$49,0),MATCH(orders!K$1,products!$A$1:$F$1,0))</f>
        <v>12</v>
      </c>
      <c r="L88" s="21">
        <f>INDEX(products!$A$1:$F$49,MATCH(orders!$F88,products!$A$1:$A$49,0),MATCH(orders!L$1,products!$A$1:$F$1,0))</f>
        <v>0.5</v>
      </c>
      <c r="M88" s="25">
        <f>$G88*$K88*$L88</f>
        <v>24</v>
      </c>
    </row>
    <row r="89" spans="1:13">
      <c r="A89" s="3" t="s">
        <v>246</v>
      </c>
      <c r="B89" s="23">
        <v>44289</v>
      </c>
      <c r="C89" s="12">
        <f>YEAR($B89)</f>
        <v>2021</v>
      </c>
      <c r="D89" s="12">
        <f>MONTH($B89)</f>
        <v>4</v>
      </c>
      <c r="E89" s="3" t="s">
        <v>247</v>
      </c>
      <c r="F89" s="15" t="s">
        <v>248</v>
      </c>
      <c r="G89" s="3">
        <v>3</v>
      </c>
      <c r="H89" s="3" t="str">
        <f>_xlfn.XLOOKUP(E89,customers!$A$1:$A$1001,customers!$B$1:$B$1001,,0)</f>
        <v>Beitris Keaveney</v>
      </c>
      <c r="I89" s="16" t="s">
        <v>6</v>
      </c>
      <c r="J89" s="4" t="str">
        <f>INDEX(products!$A$1:$F$49,MATCH(orders!$F89,products!$A$1:$A$49,0),MATCH(orders!J$1,products!$A$1:$F$1,0))</f>
        <v>Large</v>
      </c>
      <c r="K89" s="7">
        <f>INDEX(products!$A$1:$F$49,MATCH(orders!$F89,products!$A$1:$A$49,0),MATCH(orders!K$1,products!$A$1:$F$1,0))</f>
        <v>6</v>
      </c>
      <c r="L89" s="11">
        <f>INDEX(products!$A$1:$F$49,MATCH(orders!$F89,products!$A$1:$A$49,0),MATCH(orders!L$1,products!$A$1:$F$1,0))</f>
        <v>0.5</v>
      </c>
      <c r="M89" s="26">
        <f>$G89*$K89*$L89</f>
        <v>9</v>
      </c>
    </row>
    <row r="90" spans="1:13">
      <c r="A90" s="18" t="s">
        <v>249</v>
      </c>
      <c r="B90" s="22">
        <v>44284</v>
      </c>
      <c r="C90" s="17">
        <f>YEAR($B90)</f>
        <v>2021</v>
      </c>
      <c r="D90" s="17">
        <f>MONTH($B90)</f>
        <v>3</v>
      </c>
      <c r="E90" s="18" t="s">
        <v>250</v>
      </c>
      <c r="F90" s="13" t="s">
        <v>251</v>
      </c>
      <c r="G90" s="18">
        <v>3</v>
      </c>
      <c r="H90" s="18" t="str">
        <f>_xlfn.XLOOKUP(E90,customers!$A$1:$A$1001,customers!$B$1:$B$1001,,0)</f>
        <v>Elna Grise</v>
      </c>
      <c r="I90" s="14" t="s">
        <v>5</v>
      </c>
      <c r="J90" s="19" t="str">
        <f>INDEX(products!$A$1:$F$49,MATCH(orders!$F90,products!$A$1:$A$49,0),MATCH(orders!J$1,products!$A$1:$F$1,0))</f>
        <v>Small</v>
      </c>
      <c r="K90" s="20">
        <f>INDEX(products!$A$1:$F$49,MATCH(orders!$F90,products!$A$1:$A$49,0),MATCH(orders!K$1,products!$A$1:$F$1,0))</f>
        <v>12</v>
      </c>
      <c r="L90" s="21">
        <f>INDEX(products!$A$1:$F$49,MATCH(orders!$F90,products!$A$1:$A$49,0),MATCH(orders!L$1,products!$A$1:$F$1,0))</f>
        <v>1.1000000000000001</v>
      </c>
      <c r="M90" s="25">
        <f>$G90*$K90*$L90</f>
        <v>39.6</v>
      </c>
    </row>
    <row r="91" spans="1:13">
      <c r="A91" s="3" t="s">
        <v>252</v>
      </c>
      <c r="B91" s="23">
        <v>44545</v>
      </c>
      <c r="C91" s="12">
        <f>YEAR($B91)</f>
        <v>2021</v>
      </c>
      <c r="D91" s="12">
        <f>MONTH($B91)</f>
        <v>12</v>
      </c>
      <c r="E91" s="3" t="s">
        <v>253</v>
      </c>
      <c r="F91" s="15" t="s">
        <v>97</v>
      </c>
      <c r="G91" s="3">
        <v>6</v>
      </c>
      <c r="H91" s="3" t="str">
        <f>_xlfn.XLOOKUP(E91,customers!$A$1:$A$1001,customers!$B$1:$B$1001,,0)</f>
        <v>Torie Gottelier</v>
      </c>
      <c r="I91" s="16" t="s">
        <v>4</v>
      </c>
      <c r="J91" s="4" t="str">
        <f>INDEX(products!$A$1:$F$49,MATCH(orders!$F91,products!$A$1:$A$49,0),MATCH(orders!J$1,products!$A$1:$F$1,0))</f>
        <v>Medium</v>
      </c>
      <c r="K91" s="7">
        <f>INDEX(products!$A$1:$F$49,MATCH(orders!$F91,products!$A$1:$A$49,0),MATCH(orders!K$1,products!$A$1:$F$1,0))</f>
        <v>18</v>
      </c>
      <c r="L91" s="11">
        <f>INDEX(products!$A$1:$F$49,MATCH(orders!$F91,products!$A$1:$A$49,0),MATCH(orders!L$1,products!$A$1:$F$1,0))</f>
        <v>1.1000000000000001</v>
      </c>
      <c r="M91" s="26">
        <f>$G91*$K91*$L91</f>
        <v>118.80000000000001</v>
      </c>
    </row>
    <row r="92" spans="1:13">
      <c r="A92" s="18" t="s">
        <v>254</v>
      </c>
      <c r="B92" s="22">
        <v>43971</v>
      </c>
      <c r="C92" s="17">
        <f>YEAR($B92)</f>
        <v>2020</v>
      </c>
      <c r="D92" s="17">
        <f>MONTH($B92)</f>
        <v>5</v>
      </c>
      <c r="E92" s="18" t="s">
        <v>255</v>
      </c>
      <c r="F92" s="13" t="s">
        <v>125</v>
      </c>
      <c r="G92" s="18">
        <v>4</v>
      </c>
      <c r="H92" s="18" t="str">
        <f>_xlfn.XLOOKUP(E92,customers!$A$1:$A$1001,customers!$B$1:$B$1001,,0)</f>
        <v>Loydie Langlais</v>
      </c>
      <c r="I92" s="14" t="s">
        <v>7</v>
      </c>
      <c r="J92" s="19" t="str">
        <f>INDEX(products!$A$1:$F$49,MATCH(orders!$F92,products!$A$1:$A$49,0),MATCH(orders!J$1,products!$A$1:$F$1,0))</f>
        <v>Medium</v>
      </c>
      <c r="K92" s="20">
        <f>INDEX(products!$A$1:$F$49,MATCH(orders!$F92,products!$A$1:$A$49,0),MATCH(orders!K$1,products!$A$1:$F$1,0))</f>
        <v>18</v>
      </c>
      <c r="L92" s="21">
        <f>INDEX(products!$A$1:$F$49,MATCH(orders!$F92,products!$A$1:$A$49,0),MATCH(orders!L$1,products!$A$1:$F$1,0))</f>
        <v>0.5</v>
      </c>
      <c r="M92" s="25">
        <f>$G92*$K92*$L92</f>
        <v>36</v>
      </c>
    </row>
    <row r="93" spans="1:13">
      <c r="A93" s="3" t="s">
        <v>256</v>
      </c>
      <c r="B93" s="23">
        <v>44137</v>
      </c>
      <c r="C93" s="12">
        <f>YEAR($B93)</f>
        <v>2020</v>
      </c>
      <c r="D93" s="12">
        <f>MONTH($B93)</f>
        <v>11</v>
      </c>
      <c r="E93" s="3" t="s">
        <v>257</v>
      </c>
      <c r="F93" s="15" t="s">
        <v>258</v>
      </c>
      <c r="G93" s="3">
        <v>4</v>
      </c>
      <c r="H93" s="3" t="str">
        <f>_xlfn.XLOOKUP(E93,customers!$A$1:$A$1001,customers!$B$1:$B$1001,,0)</f>
        <v>Adham Greenhead</v>
      </c>
      <c r="I93" s="16" t="s">
        <v>5</v>
      </c>
      <c r="J93" s="4" t="str">
        <f>INDEX(products!$A$1:$F$49,MATCH(orders!$F93,products!$A$1:$A$49,0),MATCH(orders!J$1,products!$A$1:$F$1,0))</f>
        <v>Large</v>
      </c>
      <c r="K93" s="7">
        <f>INDEX(products!$A$1:$F$49,MATCH(orders!$F93,products!$A$1:$A$49,0),MATCH(orders!K$1,products!$A$1:$F$1,0))</f>
        <v>6</v>
      </c>
      <c r="L93" s="11">
        <f>INDEX(products!$A$1:$F$49,MATCH(orders!$F93,products!$A$1:$A$49,0),MATCH(orders!L$1,products!$A$1:$F$1,0))</f>
        <v>1.1000000000000001</v>
      </c>
      <c r="M93" s="26">
        <f>$G93*$K93*$L93</f>
        <v>26.400000000000002</v>
      </c>
    </row>
    <row r="94" spans="1:13">
      <c r="A94" s="18" t="s">
        <v>259</v>
      </c>
      <c r="B94" s="22">
        <v>44037</v>
      </c>
      <c r="C94" s="17">
        <f>YEAR($B94)</f>
        <v>2020</v>
      </c>
      <c r="D94" s="17">
        <f>MONTH($B94)</f>
        <v>7</v>
      </c>
      <c r="E94" s="18" t="s">
        <v>260</v>
      </c>
      <c r="F94" s="13" t="s">
        <v>157</v>
      </c>
      <c r="G94" s="18">
        <v>3</v>
      </c>
      <c r="H94" s="18" t="str">
        <f>_xlfn.XLOOKUP(E94,customers!$A$1:$A$1001,customers!$B$1:$B$1001,,0)</f>
        <v>Hamish MacSherry</v>
      </c>
      <c r="I94" s="14" t="s">
        <v>7</v>
      </c>
      <c r="J94" s="19" t="str">
        <f>INDEX(products!$A$1:$F$49,MATCH(orders!$F94,products!$A$1:$A$49,0),MATCH(orders!J$1,products!$A$1:$F$1,0))</f>
        <v>Large</v>
      </c>
      <c r="K94" s="20">
        <f>INDEX(products!$A$1:$F$49,MATCH(orders!$F94,products!$A$1:$A$49,0),MATCH(orders!K$1,products!$A$1:$F$1,0))</f>
        <v>18</v>
      </c>
      <c r="L94" s="21">
        <f>INDEX(products!$A$1:$F$49,MATCH(orders!$F94,products!$A$1:$A$49,0),MATCH(orders!L$1,products!$A$1:$F$1,0))</f>
        <v>0.5</v>
      </c>
      <c r="M94" s="25">
        <f>$G94*$K94*$L94</f>
        <v>27</v>
      </c>
    </row>
    <row r="95" spans="1:13">
      <c r="A95" s="3" t="s">
        <v>261</v>
      </c>
      <c r="B95" s="23">
        <v>43538</v>
      </c>
      <c r="C95" s="12">
        <f>YEAR($B95)</f>
        <v>2019</v>
      </c>
      <c r="D95" s="12">
        <f>MONTH($B95)</f>
        <v>3</v>
      </c>
      <c r="E95" s="3" t="s">
        <v>262</v>
      </c>
      <c r="F95" s="15" t="s">
        <v>115</v>
      </c>
      <c r="G95" s="3">
        <v>4</v>
      </c>
      <c r="H95" s="3" t="str">
        <f>_xlfn.XLOOKUP(E95,customers!$A$1:$A$1001,customers!$B$1:$B$1001,,0)</f>
        <v>Else Langcaster</v>
      </c>
      <c r="I95" s="16" t="s">
        <v>7</v>
      </c>
      <c r="J95" s="4" t="str">
        <f>INDEX(products!$A$1:$F$49,MATCH(orders!$F95,products!$A$1:$A$49,0),MATCH(orders!J$1,products!$A$1:$F$1,0))</f>
        <v>Large</v>
      </c>
      <c r="K95" s="7">
        <f>INDEX(products!$A$1:$F$49,MATCH(orders!$F95,products!$A$1:$A$49,0),MATCH(orders!K$1,products!$A$1:$F$1,0))</f>
        <v>6</v>
      </c>
      <c r="L95" s="11">
        <f>INDEX(products!$A$1:$F$49,MATCH(orders!$F95,products!$A$1:$A$49,0),MATCH(orders!L$1,products!$A$1:$F$1,0))</f>
        <v>0.5</v>
      </c>
      <c r="M95" s="26">
        <f>$G95*$K95*$L95</f>
        <v>12</v>
      </c>
    </row>
    <row r="96" spans="1:13">
      <c r="A96" s="18" t="s">
        <v>263</v>
      </c>
      <c r="B96" s="22">
        <v>44014</v>
      </c>
      <c r="C96" s="17">
        <f>YEAR($B96)</f>
        <v>2020</v>
      </c>
      <c r="D96" s="17">
        <f>MONTH($B96)</f>
        <v>7</v>
      </c>
      <c r="E96" s="18" t="s">
        <v>264</v>
      </c>
      <c r="F96" s="13" t="s">
        <v>122</v>
      </c>
      <c r="G96" s="18">
        <v>6</v>
      </c>
      <c r="H96" s="18" t="str">
        <f>_xlfn.XLOOKUP(E96,customers!$A$1:$A$1001,customers!$B$1:$B$1001,,0)</f>
        <v>Rudy Farquharson</v>
      </c>
      <c r="I96" s="14" t="s">
        <v>7</v>
      </c>
      <c r="J96" s="19" t="str">
        <f>INDEX(products!$A$1:$F$49,MATCH(orders!$F96,products!$A$1:$A$49,0),MATCH(orders!J$1,products!$A$1:$F$1,0))</f>
        <v>Large</v>
      </c>
      <c r="K96" s="20">
        <f>INDEX(products!$A$1:$F$49,MATCH(orders!$F96,products!$A$1:$A$49,0),MATCH(orders!K$1,products!$A$1:$F$1,0))</f>
        <v>12</v>
      </c>
      <c r="L96" s="21">
        <f>INDEX(products!$A$1:$F$49,MATCH(orders!$F96,products!$A$1:$A$49,0),MATCH(orders!L$1,products!$A$1:$F$1,0))</f>
        <v>0.5</v>
      </c>
      <c r="M96" s="25">
        <f>$G96*$K96*$L96</f>
        <v>36</v>
      </c>
    </row>
    <row r="97" spans="1:13">
      <c r="A97" s="3" t="s">
        <v>265</v>
      </c>
      <c r="B97" s="23">
        <v>43816</v>
      </c>
      <c r="C97" s="12">
        <f>YEAR($B97)</f>
        <v>2019</v>
      </c>
      <c r="D97" s="12">
        <f>MONTH($B97)</f>
        <v>12</v>
      </c>
      <c r="E97" s="3" t="s">
        <v>266</v>
      </c>
      <c r="F97" s="15" t="s">
        <v>57</v>
      </c>
      <c r="G97" s="3">
        <v>6</v>
      </c>
      <c r="H97" s="3" t="str">
        <f>_xlfn.XLOOKUP(E97,customers!$A$1:$A$1001,customers!$B$1:$B$1001,,0)</f>
        <v>Norene Magauran</v>
      </c>
      <c r="I97" s="16" t="s">
        <v>6</v>
      </c>
      <c r="J97" s="4" t="str">
        <f>INDEX(products!$A$1:$F$49,MATCH(orders!$F97,products!$A$1:$A$49,0),MATCH(orders!J$1,products!$A$1:$F$1,0))</f>
        <v>Small</v>
      </c>
      <c r="K97" s="7">
        <f>INDEX(products!$A$1:$F$49,MATCH(orders!$F97,products!$A$1:$A$49,0),MATCH(orders!K$1,products!$A$1:$F$1,0))</f>
        <v>12</v>
      </c>
      <c r="L97" s="11">
        <f>INDEX(products!$A$1:$F$49,MATCH(orders!$F97,products!$A$1:$A$49,0),MATCH(orders!L$1,products!$A$1:$F$1,0))</f>
        <v>0.5</v>
      </c>
      <c r="M97" s="26">
        <f>$G97*$K97*$L97</f>
        <v>36</v>
      </c>
    </row>
    <row r="98" spans="1:13">
      <c r="A98" s="18" t="s">
        <v>267</v>
      </c>
      <c r="B98" s="22">
        <v>44171</v>
      </c>
      <c r="C98" s="17">
        <f>YEAR($B98)</f>
        <v>2020</v>
      </c>
      <c r="D98" s="17">
        <f>MONTH($B98)</f>
        <v>12</v>
      </c>
      <c r="E98" s="18" t="s">
        <v>268</v>
      </c>
      <c r="F98" s="13" t="s">
        <v>100</v>
      </c>
      <c r="G98" s="18">
        <v>2</v>
      </c>
      <c r="H98" s="18" t="str">
        <f>_xlfn.XLOOKUP(E98,customers!$A$1:$A$1001,customers!$B$1:$B$1001,,0)</f>
        <v>Vicki Kirdsch</v>
      </c>
      <c r="I98" s="14" t="s">
        <v>6</v>
      </c>
      <c r="J98" s="19" t="str">
        <f>INDEX(products!$A$1:$F$49,MATCH(orders!$F98,products!$A$1:$A$49,0),MATCH(orders!J$1,products!$A$1:$F$1,0))</f>
        <v>Medium</v>
      </c>
      <c r="K98" s="20">
        <f>INDEX(products!$A$1:$F$49,MATCH(orders!$F98,products!$A$1:$A$49,0),MATCH(orders!K$1,products!$A$1:$F$1,0))</f>
        <v>6</v>
      </c>
      <c r="L98" s="21">
        <f>INDEX(products!$A$1:$F$49,MATCH(orders!$F98,products!$A$1:$A$49,0),MATCH(orders!L$1,products!$A$1:$F$1,0))</f>
        <v>0.5</v>
      </c>
      <c r="M98" s="25">
        <f>$G98*$K98*$L98</f>
        <v>6</v>
      </c>
    </row>
    <row r="99" spans="1:13">
      <c r="A99" s="3" t="s">
        <v>269</v>
      </c>
      <c r="B99" s="23">
        <v>44259</v>
      </c>
      <c r="C99" s="12">
        <f>YEAR($B99)</f>
        <v>2021</v>
      </c>
      <c r="D99" s="12">
        <f>MONTH($B99)</f>
        <v>3</v>
      </c>
      <c r="E99" s="3" t="s">
        <v>270</v>
      </c>
      <c r="F99" s="15" t="s">
        <v>144</v>
      </c>
      <c r="G99" s="3">
        <v>2</v>
      </c>
      <c r="H99" s="3" t="str">
        <f>_xlfn.XLOOKUP(E99,customers!$A$1:$A$1001,customers!$B$1:$B$1001,,0)</f>
        <v>Ilysa Whapple</v>
      </c>
      <c r="I99" s="16" t="s">
        <v>4</v>
      </c>
      <c r="J99" s="4" t="str">
        <f>INDEX(products!$A$1:$F$49,MATCH(orders!$F99,products!$A$1:$A$49,0),MATCH(orders!J$1,products!$A$1:$F$1,0))</f>
        <v>Large</v>
      </c>
      <c r="K99" s="7">
        <f>INDEX(products!$A$1:$F$49,MATCH(orders!$F99,products!$A$1:$A$49,0),MATCH(orders!K$1,products!$A$1:$F$1,0))</f>
        <v>6</v>
      </c>
      <c r="L99" s="11">
        <f>INDEX(products!$A$1:$F$49,MATCH(orders!$F99,products!$A$1:$A$49,0),MATCH(orders!L$1,products!$A$1:$F$1,0))</f>
        <v>1.1000000000000001</v>
      </c>
      <c r="M99" s="26">
        <f>$G99*$K99*$L99</f>
        <v>13.200000000000001</v>
      </c>
    </row>
    <row r="100" spans="1:13">
      <c r="A100" s="18" t="s">
        <v>271</v>
      </c>
      <c r="B100" s="22">
        <v>44394</v>
      </c>
      <c r="C100" s="17">
        <f>YEAR($B100)</f>
        <v>2021</v>
      </c>
      <c r="D100" s="17">
        <f>MONTH($B100)</f>
        <v>7</v>
      </c>
      <c r="E100" s="18" t="s">
        <v>272</v>
      </c>
      <c r="F100" s="13" t="s">
        <v>273</v>
      </c>
      <c r="G100" s="18">
        <v>1</v>
      </c>
      <c r="H100" s="18" t="str">
        <f>_xlfn.XLOOKUP(E100,customers!$A$1:$A$1001,customers!$B$1:$B$1001,,0)</f>
        <v>Ruy Cancellieri</v>
      </c>
      <c r="I100" s="14" t="s">
        <v>6</v>
      </c>
      <c r="J100" s="19" t="str">
        <f>INDEX(products!$A$1:$F$49,MATCH(orders!$F100,products!$A$1:$A$49,0),MATCH(orders!J$1,products!$A$1:$F$1,0))</f>
        <v>Medium</v>
      </c>
      <c r="K100" s="20">
        <f>INDEX(products!$A$1:$F$49,MATCH(orders!$F100,products!$A$1:$A$49,0),MATCH(orders!K$1,products!$A$1:$F$1,0))</f>
        <v>18</v>
      </c>
      <c r="L100" s="21">
        <f>INDEX(products!$A$1:$F$49,MATCH(orders!$F100,products!$A$1:$A$49,0),MATCH(orders!L$1,products!$A$1:$F$1,0))</f>
        <v>0.5</v>
      </c>
      <c r="M100" s="25">
        <f>$G100*$K100*$L100</f>
        <v>9</v>
      </c>
    </row>
    <row r="101" spans="1:13">
      <c r="A101" s="3" t="s">
        <v>274</v>
      </c>
      <c r="B101" s="23">
        <v>44139</v>
      </c>
      <c r="C101" s="12">
        <f>YEAR($B101)</f>
        <v>2020</v>
      </c>
      <c r="D101" s="12">
        <f>MONTH($B101)</f>
        <v>11</v>
      </c>
      <c r="E101" s="3" t="s">
        <v>275</v>
      </c>
      <c r="F101" s="15" t="s">
        <v>109</v>
      </c>
      <c r="G101" s="3">
        <v>3</v>
      </c>
      <c r="H101" s="3" t="str">
        <f>_xlfn.XLOOKUP(E101,customers!$A$1:$A$1001,customers!$B$1:$B$1001,,0)</f>
        <v>Aube Follett</v>
      </c>
      <c r="I101" s="16" t="s">
        <v>4</v>
      </c>
      <c r="J101" s="4" t="str">
        <f>INDEX(products!$A$1:$F$49,MATCH(orders!$F101,products!$A$1:$A$49,0),MATCH(orders!J$1,products!$A$1:$F$1,0))</f>
        <v>Small</v>
      </c>
      <c r="K101" s="7">
        <f>INDEX(products!$A$1:$F$49,MATCH(orders!$F101,products!$A$1:$A$49,0),MATCH(orders!K$1,products!$A$1:$F$1,0))</f>
        <v>12</v>
      </c>
      <c r="L101" s="11">
        <f>INDEX(products!$A$1:$F$49,MATCH(orders!$F101,products!$A$1:$A$49,0),MATCH(orders!L$1,products!$A$1:$F$1,0))</f>
        <v>1.1000000000000001</v>
      </c>
      <c r="M101" s="26">
        <f>$G101*$K101*$L101</f>
        <v>39.6</v>
      </c>
    </row>
    <row r="102" spans="1:13">
      <c r="A102" s="18" t="s">
        <v>276</v>
      </c>
      <c r="B102" s="22">
        <v>44291</v>
      </c>
      <c r="C102" s="17">
        <f>YEAR($B102)</f>
        <v>2021</v>
      </c>
      <c r="D102" s="17">
        <f>MONTH($B102)</f>
        <v>4</v>
      </c>
      <c r="E102" s="18" t="s">
        <v>277</v>
      </c>
      <c r="F102" s="13" t="s">
        <v>133</v>
      </c>
      <c r="G102" s="18">
        <v>2</v>
      </c>
      <c r="H102" s="18" t="str">
        <f>_xlfn.XLOOKUP(E102,customers!$A$1:$A$1001,customers!$B$1:$B$1001,,0)</f>
        <v>Rudiger Di Bartolomeo</v>
      </c>
      <c r="I102" s="14" t="s">
        <v>7</v>
      </c>
      <c r="J102" s="19" t="str">
        <f>INDEX(products!$A$1:$F$49,MATCH(orders!$F102,products!$A$1:$A$49,0),MATCH(orders!J$1,products!$A$1:$F$1,0))</f>
        <v>Large</v>
      </c>
      <c r="K102" s="20">
        <f>INDEX(products!$A$1:$F$49,MATCH(orders!$F102,products!$A$1:$A$49,0),MATCH(orders!K$1,products!$A$1:$F$1,0))</f>
        <v>24</v>
      </c>
      <c r="L102" s="21">
        <f>INDEX(products!$A$1:$F$49,MATCH(orders!$F102,products!$A$1:$A$49,0),MATCH(orders!L$1,products!$A$1:$F$1,0))</f>
        <v>0.5</v>
      </c>
      <c r="M102" s="25">
        <f>$G102*$K102*$L102</f>
        <v>24</v>
      </c>
    </row>
    <row r="103" spans="1:13">
      <c r="A103" s="3" t="s">
        <v>278</v>
      </c>
      <c r="B103" s="23">
        <v>43891</v>
      </c>
      <c r="C103" s="12">
        <f>YEAR($B103)</f>
        <v>2020</v>
      </c>
      <c r="D103" s="12">
        <f>MONTH($B103)</f>
        <v>3</v>
      </c>
      <c r="E103" s="3" t="s">
        <v>279</v>
      </c>
      <c r="F103" s="15" t="s">
        <v>106</v>
      </c>
      <c r="G103" s="3">
        <v>5</v>
      </c>
      <c r="H103" s="3" t="str">
        <f>_xlfn.XLOOKUP(E103,customers!$A$1:$A$1001,customers!$B$1:$B$1001,,0)</f>
        <v>Nickey Youles</v>
      </c>
      <c r="I103" s="16" t="s">
        <v>7</v>
      </c>
      <c r="J103" s="4" t="str">
        <f>INDEX(products!$A$1:$F$49,MATCH(orders!$F103,products!$A$1:$A$49,0),MATCH(orders!J$1,products!$A$1:$F$1,0))</f>
        <v>Medium</v>
      </c>
      <c r="K103" s="7">
        <f>INDEX(products!$A$1:$F$49,MATCH(orders!$F103,products!$A$1:$A$49,0),MATCH(orders!K$1,products!$A$1:$F$1,0))</f>
        <v>6</v>
      </c>
      <c r="L103" s="11">
        <f>INDEX(products!$A$1:$F$49,MATCH(orders!$F103,products!$A$1:$A$49,0),MATCH(orders!L$1,products!$A$1:$F$1,0))</f>
        <v>0.5</v>
      </c>
      <c r="M103" s="26">
        <f>$G103*$K103*$L103</f>
        <v>15</v>
      </c>
    </row>
    <row r="104" spans="1:13">
      <c r="A104" s="18" t="s">
        <v>280</v>
      </c>
      <c r="B104" s="22">
        <v>44488</v>
      </c>
      <c r="C104" s="17">
        <f>YEAR($B104)</f>
        <v>2021</v>
      </c>
      <c r="D104" s="17">
        <f>MONTH($B104)</f>
        <v>10</v>
      </c>
      <c r="E104" s="18" t="s">
        <v>281</v>
      </c>
      <c r="F104" s="13" t="s">
        <v>112</v>
      </c>
      <c r="G104" s="18">
        <v>3</v>
      </c>
      <c r="H104" s="18" t="str">
        <f>_xlfn.XLOOKUP(E104,customers!$A$1:$A$1001,customers!$B$1:$B$1001,,0)</f>
        <v>Dyanna Aizikovitz</v>
      </c>
      <c r="I104" s="14" t="s">
        <v>7</v>
      </c>
      <c r="J104" s="19" t="str">
        <f>INDEX(products!$A$1:$F$49,MATCH(orders!$F104,products!$A$1:$A$49,0),MATCH(orders!J$1,products!$A$1:$F$1,0))</f>
        <v>Medium</v>
      </c>
      <c r="K104" s="20">
        <f>INDEX(products!$A$1:$F$49,MATCH(orders!$F104,products!$A$1:$A$49,0),MATCH(orders!K$1,products!$A$1:$F$1,0))</f>
        <v>12</v>
      </c>
      <c r="L104" s="21">
        <f>INDEX(products!$A$1:$F$49,MATCH(orders!$F104,products!$A$1:$A$49,0),MATCH(orders!L$1,products!$A$1:$F$1,0))</f>
        <v>0.5</v>
      </c>
      <c r="M104" s="25">
        <f>$G104*$K104*$L104</f>
        <v>18</v>
      </c>
    </row>
    <row r="105" spans="1:13">
      <c r="A105" s="3" t="s">
        <v>282</v>
      </c>
      <c r="B105" s="23">
        <v>44750</v>
      </c>
      <c r="C105" s="12">
        <f>YEAR($B105)</f>
        <v>2022</v>
      </c>
      <c r="D105" s="12">
        <f>MONTH($B105)</f>
        <v>7</v>
      </c>
      <c r="E105" s="3" t="s">
        <v>283</v>
      </c>
      <c r="F105" s="15" t="s">
        <v>97</v>
      </c>
      <c r="G105" s="3">
        <v>4</v>
      </c>
      <c r="H105" s="3" t="str">
        <f>_xlfn.XLOOKUP(E105,customers!$A$1:$A$1001,customers!$B$1:$B$1001,,0)</f>
        <v>Bram Revel</v>
      </c>
      <c r="I105" s="16" t="s">
        <v>4</v>
      </c>
      <c r="J105" s="4" t="str">
        <f>INDEX(products!$A$1:$F$49,MATCH(orders!$F105,products!$A$1:$A$49,0),MATCH(orders!J$1,products!$A$1:$F$1,0))</f>
        <v>Medium</v>
      </c>
      <c r="K105" s="7">
        <f>INDEX(products!$A$1:$F$49,MATCH(orders!$F105,products!$A$1:$A$49,0),MATCH(orders!K$1,products!$A$1:$F$1,0))</f>
        <v>18</v>
      </c>
      <c r="L105" s="11">
        <f>INDEX(products!$A$1:$F$49,MATCH(orders!$F105,products!$A$1:$A$49,0),MATCH(orders!L$1,products!$A$1:$F$1,0))</f>
        <v>1.1000000000000001</v>
      </c>
      <c r="M105" s="26">
        <f>$G105*$K105*$L105</f>
        <v>79.2</v>
      </c>
    </row>
    <row r="106" spans="1:13">
      <c r="A106" s="18" t="s">
        <v>284</v>
      </c>
      <c r="B106" s="22">
        <v>43694</v>
      </c>
      <c r="C106" s="17">
        <f>YEAR($B106)</f>
        <v>2019</v>
      </c>
      <c r="D106" s="17">
        <f>MONTH($B106)</f>
        <v>8</v>
      </c>
      <c r="E106" s="18" t="s">
        <v>285</v>
      </c>
      <c r="F106" s="13" t="s">
        <v>56</v>
      </c>
      <c r="G106" s="18">
        <v>6</v>
      </c>
      <c r="H106" s="18" t="str">
        <f>_xlfn.XLOOKUP(E106,customers!$A$1:$A$1001,customers!$B$1:$B$1001,,0)</f>
        <v>Emiline Priddis</v>
      </c>
      <c r="I106" s="14" t="s">
        <v>7</v>
      </c>
      <c r="J106" s="19" t="str">
        <f>INDEX(products!$A$1:$F$49,MATCH(orders!$F106,products!$A$1:$A$49,0),MATCH(orders!J$1,products!$A$1:$F$1,0))</f>
        <v>Small</v>
      </c>
      <c r="K106" s="20">
        <f>INDEX(products!$A$1:$F$49,MATCH(orders!$F106,products!$A$1:$A$49,0),MATCH(orders!K$1,products!$A$1:$F$1,0))</f>
        <v>18</v>
      </c>
      <c r="L106" s="21">
        <f>INDEX(products!$A$1:$F$49,MATCH(orders!$F106,products!$A$1:$A$49,0),MATCH(orders!L$1,products!$A$1:$F$1,0))</f>
        <v>0.5</v>
      </c>
      <c r="M106" s="25">
        <f>$G106*$K106*$L106</f>
        <v>54</v>
      </c>
    </row>
    <row r="107" spans="1:13">
      <c r="A107" s="3" t="s">
        <v>286</v>
      </c>
      <c r="B107" s="23">
        <v>43982</v>
      </c>
      <c r="C107" s="12">
        <f>YEAR($B107)</f>
        <v>2020</v>
      </c>
      <c r="D107" s="12">
        <f>MONTH($B107)</f>
        <v>5</v>
      </c>
      <c r="E107" s="3" t="s">
        <v>287</v>
      </c>
      <c r="F107" s="15" t="s">
        <v>103</v>
      </c>
      <c r="G107" s="3">
        <v>6</v>
      </c>
      <c r="H107" s="3" t="str">
        <f>_xlfn.XLOOKUP(E107,customers!$A$1:$A$1001,customers!$B$1:$B$1001,,0)</f>
        <v>Queenie Veel</v>
      </c>
      <c r="I107" s="16" t="s">
        <v>4</v>
      </c>
      <c r="J107" s="4" t="str">
        <f>INDEX(products!$A$1:$F$49,MATCH(orders!$F107,products!$A$1:$A$49,0),MATCH(orders!J$1,products!$A$1:$F$1,0))</f>
        <v>Medium</v>
      </c>
      <c r="K107" s="7">
        <f>INDEX(products!$A$1:$F$49,MATCH(orders!$F107,products!$A$1:$A$49,0),MATCH(orders!K$1,products!$A$1:$F$1,0))</f>
        <v>12</v>
      </c>
      <c r="L107" s="11">
        <f>INDEX(products!$A$1:$F$49,MATCH(orders!$F107,products!$A$1:$A$49,0),MATCH(orders!L$1,products!$A$1:$F$1,0))</f>
        <v>1.1000000000000001</v>
      </c>
      <c r="M107" s="26">
        <f>$G107*$K107*$L107</f>
        <v>79.2</v>
      </c>
    </row>
    <row r="108" spans="1:13">
      <c r="A108" s="18" t="s">
        <v>288</v>
      </c>
      <c r="B108" s="22">
        <v>43956</v>
      </c>
      <c r="C108" s="17">
        <f>YEAR($B108)</f>
        <v>2020</v>
      </c>
      <c r="D108" s="17">
        <f>MONTH($B108)</f>
        <v>5</v>
      </c>
      <c r="E108" s="18" t="s">
        <v>289</v>
      </c>
      <c r="F108" s="13" t="s">
        <v>241</v>
      </c>
      <c r="G108" s="18">
        <v>2</v>
      </c>
      <c r="H108" s="18" t="str">
        <f>_xlfn.XLOOKUP(E108,customers!$A$1:$A$1001,customers!$B$1:$B$1001,,0)</f>
        <v>Lind Conyers</v>
      </c>
      <c r="I108" s="14" t="s">
        <v>6</v>
      </c>
      <c r="J108" s="19" t="str">
        <f>INDEX(products!$A$1:$F$49,MATCH(orders!$F108,products!$A$1:$A$49,0),MATCH(orders!J$1,products!$A$1:$F$1,0))</f>
        <v>Small</v>
      </c>
      <c r="K108" s="20">
        <f>INDEX(products!$A$1:$F$49,MATCH(orders!$F108,products!$A$1:$A$49,0),MATCH(orders!K$1,products!$A$1:$F$1,0))</f>
        <v>18</v>
      </c>
      <c r="L108" s="21">
        <f>INDEX(products!$A$1:$F$49,MATCH(orders!$F108,products!$A$1:$A$49,0),MATCH(orders!L$1,products!$A$1:$F$1,0))</f>
        <v>0.5</v>
      </c>
      <c r="M108" s="25">
        <f>$G108*$K108*$L108</f>
        <v>18</v>
      </c>
    </row>
    <row r="109" spans="1:13">
      <c r="A109" s="3" t="s">
        <v>290</v>
      </c>
      <c r="B109" s="23">
        <v>43569</v>
      </c>
      <c r="C109" s="12">
        <f>YEAR($B109)</f>
        <v>2019</v>
      </c>
      <c r="D109" s="12">
        <f>MONTH($B109)</f>
        <v>4</v>
      </c>
      <c r="E109" s="3" t="s">
        <v>291</v>
      </c>
      <c r="F109" s="15" t="s">
        <v>210</v>
      </c>
      <c r="G109" s="3">
        <v>3</v>
      </c>
      <c r="H109" s="3" t="str">
        <f>_xlfn.XLOOKUP(E109,customers!$A$1:$A$1001,customers!$B$1:$B$1001,,0)</f>
        <v>Pen Wye</v>
      </c>
      <c r="I109" s="16" t="s">
        <v>4</v>
      </c>
      <c r="J109" s="4" t="str">
        <f>INDEX(products!$A$1:$F$49,MATCH(orders!$F109,products!$A$1:$A$49,0),MATCH(orders!J$1,products!$A$1:$F$1,0))</f>
        <v>Large</v>
      </c>
      <c r="K109" s="7">
        <f>INDEX(products!$A$1:$F$49,MATCH(orders!$F109,products!$A$1:$A$49,0),MATCH(orders!K$1,products!$A$1:$F$1,0))</f>
        <v>24</v>
      </c>
      <c r="L109" s="11">
        <f>INDEX(products!$A$1:$F$49,MATCH(orders!$F109,products!$A$1:$A$49,0),MATCH(orders!L$1,products!$A$1:$F$1,0))</f>
        <v>1.1000000000000001</v>
      </c>
      <c r="M109" s="26">
        <f>$G109*$K109*$L109</f>
        <v>79.2</v>
      </c>
    </row>
    <row r="110" spans="1:13">
      <c r="A110" s="18" t="s">
        <v>292</v>
      </c>
      <c r="B110" s="22">
        <v>44041</v>
      </c>
      <c r="C110" s="17">
        <f>YEAR($B110)</f>
        <v>2020</v>
      </c>
      <c r="D110" s="17">
        <f>MONTH($B110)</f>
        <v>7</v>
      </c>
      <c r="E110" s="18" t="s">
        <v>293</v>
      </c>
      <c r="F110" s="13" t="s">
        <v>57</v>
      </c>
      <c r="G110" s="18">
        <v>4</v>
      </c>
      <c r="H110" s="18" t="str">
        <f>_xlfn.XLOOKUP(E110,customers!$A$1:$A$1001,customers!$B$1:$B$1001,,0)</f>
        <v>Isahella Hagland</v>
      </c>
      <c r="I110" s="14" t="s">
        <v>6</v>
      </c>
      <c r="J110" s="19" t="str">
        <f>INDEX(products!$A$1:$F$49,MATCH(orders!$F110,products!$A$1:$A$49,0),MATCH(orders!J$1,products!$A$1:$F$1,0))</f>
        <v>Small</v>
      </c>
      <c r="K110" s="20">
        <f>INDEX(products!$A$1:$F$49,MATCH(orders!$F110,products!$A$1:$A$49,0),MATCH(orders!K$1,products!$A$1:$F$1,0))</f>
        <v>12</v>
      </c>
      <c r="L110" s="21">
        <f>INDEX(products!$A$1:$F$49,MATCH(orders!$F110,products!$A$1:$A$49,0),MATCH(orders!L$1,products!$A$1:$F$1,0))</f>
        <v>0.5</v>
      </c>
      <c r="M110" s="25">
        <f>$G110*$K110*$L110</f>
        <v>24</v>
      </c>
    </row>
    <row r="111" spans="1:13">
      <c r="A111" s="3" t="s">
        <v>294</v>
      </c>
      <c r="B111" s="23">
        <v>43811</v>
      </c>
      <c r="C111" s="12">
        <f>YEAR($B111)</f>
        <v>2019</v>
      </c>
      <c r="D111" s="12">
        <f>MONTH($B111)</f>
        <v>12</v>
      </c>
      <c r="E111" s="3" t="s">
        <v>295</v>
      </c>
      <c r="F111" s="15" t="s">
        <v>210</v>
      </c>
      <c r="G111" s="3">
        <v>1</v>
      </c>
      <c r="H111" s="3" t="str">
        <f>_xlfn.XLOOKUP(E111,customers!$A$1:$A$1001,customers!$B$1:$B$1001,,0)</f>
        <v>Terry Sheryn</v>
      </c>
      <c r="I111" s="16" t="s">
        <v>4</v>
      </c>
      <c r="J111" s="4" t="str">
        <f>INDEX(products!$A$1:$F$49,MATCH(orders!$F111,products!$A$1:$A$49,0),MATCH(orders!J$1,products!$A$1:$F$1,0))</f>
        <v>Large</v>
      </c>
      <c r="K111" s="7">
        <f>INDEX(products!$A$1:$F$49,MATCH(orders!$F111,products!$A$1:$A$49,0),MATCH(orders!K$1,products!$A$1:$F$1,0))</f>
        <v>24</v>
      </c>
      <c r="L111" s="11">
        <f>INDEX(products!$A$1:$F$49,MATCH(orders!$F111,products!$A$1:$A$49,0),MATCH(orders!L$1,products!$A$1:$F$1,0))</f>
        <v>1.1000000000000001</v>
      </c>
      <c r="M111" s="26">
        <f>$G111*$K111*$L111</f>
        <v>26.400000000000002</v>
      </c>
    </row>
    <row r="112" spans="1:13">
      <c r="A112" s="18" t="s">
        <v>296</v>
      </c>
      <c r="B112" s="22">
        <v>44727</v>
      </c>
      <c r="C112" s="17">
        <f>YEAR($B112)</f>
        <v>2022</v>
      </c>
      <c r="D112" s="17">
        <f>MONTH($B112)</f>
        <v>6</v>
      </c>
      <c r="E112" s="18" t="s">
        <v>297</v>
      </c>
      <c r="F112" s="13" t="s">
        <v>56</v>
      </c>
      <c r="G112" s="18">
        <v>3</v>
      </c>
      <c r="H112" s="18" t="str">
        <f>_xlfn.XLOOKUP(E112,customers!$A$1:$A$1001,customers!$B$1:$B$1001,,0)</f>
        <v>Marie-jeanne Redgrave</v>
      </c>
      <c r="I112" s="14" t="s">
        <v>7</v>
      </c>
      <c r="J112" s="19" t="str">
        <f>INDEX(products!$A$1:$F$49,MATCH(orders!$F112,products!$A$1:$A$49,0),MATCH(orders!J$1,products!$A$1:$F$1,0))</f>
        <v>Small</v>
      </c>
      <c r="K112" s="20">
        <f>INDEX(products!$A$1:$F$49,MATCH(orders!$F112,products!$A$1:$A$49,0),MATCH(orders!K$1,products!$A$1:$F$1,0))</f>
        <v>18</v>
      </c>
      <c r="L112" s="21">
        <f>INDEX(products!$A$1:$F$49,MATCH(orders!$F112,products!$A$1:$A$49,0),MATCH(orders!L$1,products!$A$1:$F$1,0))</f>
        <v>0.5</v>
      </c>
      <c r="M112" s="25">
        <f>$G112*$K112*$L112</f>
        <v>27</v>
      </c>
    </row>
    <row r="113" spans="1:13">
      <c r="A113" s="3" t="s">
        <v>298</v>
      </c>
      <c r="B113" s="23">
        <v>43642</v>
      </c>
      <c r="C113" s="12">
        <f>YEAR($B113)</f>
        <v>2019</v>
      </c>
      <c r="D113" s="12">
        <f>MONTH($B113)</f>
        <v>6</v>
      </c>
      <c r="E113" s="3" t="s">
        <v>299</v>
      </c>
      <c r="F113" s="15" t="s">
        <v>141</v>
      </c>
      <c r="G113" s="3">
        <v>5</v>
      </c>
      <c r="H113" s="3" t="str">
        <f>_xlfn.XLOOKUP(E113,customers!$A$1:$A$1001,customers!$B$1:$B$1001,,0)</f>
        <v>Betty Fominov</v>
      </c>
      <c r="I113" s="16" t="s">
        <v>6</v>
      </c>
      <c r="J113" s="4" t="str">
        <f>INDEX(products!$A$1:$F$49,MATCH(orders!$F113,products!$A$1:$A$49,0),MATCH(orders!J$1,products!$A$1:$F$1,0))</f>
        <v>Medium</v>
      </c>
      <c r="K113" s="7">
        <f>INDEX(products!$A$1:$F$49,MATCH(orders!$F113,products!$A$1:$A$49,0),MATCH(orders!K$1,products!$A$1:$F$1,0))</f>
        <v>24</v>
      </c>
      <c r="L113" s="11">
        <f>INDEX(products!$A$1:$F$49,MATCH(orders!$F113,products!$A$1:$A$49,0),MATCH(orders!L$1,products!$A$1:$F$1,0))</f>
        <v>0.5</v>
      </c>
      <c r="M113" s="26">
        <f>$G113*$K113*$L113</f>
        <v>60</v>
      </c>
    </row>
    <row r="114" spans="1:13">
      <c r="A114" s="18" t="s">
        <v>300</v>
      </c>
      <c r="B114" s="22">
        <v>44481</v>
      </c>
      <c r="C114" s="17">
        <f>YEAR($B114)</f>
        <v>2021</v>
      </c>
      <c r="D114" s="17">
        <f>MONTH($B114)</f>
        <v>10</v>
      </c>
      <c r="E114" s="18" t="s">
        <v>301</v>
      </c>
      <c r="F114" s="13" t="s">
        <v>177</v>
      </c>
      <c r="G114" s="18">
        <v>1</v>
      </c>
      <c r="H114" s="18" t="str">
        <f>_xlfn.XLOOKUP(E114,customers!$A$1:$A$1001,customers!$B$1:$B$1001,,0)</f>
        <v>Shawnee Critchlow</v>
      </c>
      <c r="I114" s="14" t="s">
        <v>5</v>
      </c>
      <c r="J114" s="19" t="str">
        <f>INDEX(products!$A$1:$F$49,MATCH(orders!$F114,products!$A$1:$A$49,0),MATCH(orders!J$1,products!$A$1:$F$1,0))</f>
        <v>Large</v>
      </c>
      <c r="K114" s="20">
        <f>INDEX(products!$A$1:$F$49,MATCH(orders!$F114,products!$A$1:$A$49,0),MATCH(orders!K$1,products!$A$1:$F$1,0))</f>
        <v>12</v>
      </c>
      <c r="L114" s="21">
        <f>INDEX(products!$A$1:$F$49,MATCH(orders!$F114,products!$A$1:$A$49,0),MATCH(orders!L$1,products!$A$1:$F$1,0))</f>
        <v>1.1000000000000001</v>
      </c>
      <c r="M114" s="25">
        <f>$G114*$K114*$L114</f>
        <v>13.200000000000001</v>
      </c>
    </row>
    <row r="115" spans="1:13">
      <c r="A115" s="3" t="s">
        <v>302</v>
      </c>
      <c r="B115" s="23">
        <v>43556</v>
      </c>
      <c r="C115" s="12">
        <f>YEAR($B115)</f>
        <v>2019</v>
      </c>
      <c r="D115" s="12">
        <f>MONTH($B115)</f>
        <v>4</v>
      </c>
      <c r="E115" s="3" t="s">
        <v>303</v>
      </c>
      <c r="F115" s="15" t="s">
        <v>92</v>
      </c>
      <c r="G115" s="3">
        <v>1</v>
      </c>
      <c r="H115" s="3" t="str">
        <f>_xlfn.XLOOKUP(E115,customers!$A$1:$A$1001,customers!$B$1:$B$1001,,0)</f>
        <v>Merrel Steptow</v>
      </c>
      <c r="I115" s="16" t="s">
        <v>4</v>
      </c>
      <c r="J115" s="4" t="str">
        <f>INDEX(products!$A$1:$F$49,MATCH(orders!$F115,products!$A$1:$A$49,0),MATCH(orders!J$1,products!$A$1:$F$1,0))</f>
        <v>Small</v>
      </c>
      <c r="K115" s="7">
        <f>INDEX(products!$A$1:$F$49,MATCH(orders!$F115,products!$A$1:$A$49,0),MATCH(orders!K$1,products!$A$1:$F$1,0))</f>
        <v>6</v>
      </c>
      <c r="L115" s="11">
        <f>INDEX(products!$A$1:$F$49,MATCH(orders!$F115,products!$A$1:$A$49,0),MATCH(orders!L$1,products!$A$1:$F$1,0))</f>
        <v>1.1000000000000001</v>
      </c>
      <c r="M115" s="26">
        <f>$G115*$K115*$L115</f>
        <v>6.6000000000000005</v>
      </c>
    </row>
    <row r="116" spans="1:13">
      <c r="A116" s="18" t="s">
        <v>304</v>
      </c>
      <c r="B116" s="22">
        <v>44265</v>
      </c>
      <c r="C116" s="17">
        <f>YEAR($B116)</f>
        <v>2021</v>
      </c>
      <c r="D116" s="17">
        <f>MONTH($B116)</f>
        <v>3</v>
      </c>
      <c r="E116" s="18" t="s">
        <v>305</v>
      </c>
      <c r="F116" s="13" t="s">
        <v>68</v>
      </c>
      <c r="G116" s="18">
        <v>4</v>
      </c>
      <c r="H116" s="18" t="str">
        <f>_xlfn.XLOOKUP(E116,customers!$A$1:$A$1001,customers!$B$1:$B$1001,,0)</f>
        <v>Carmina Hubbuck</v>
      </c>
      <c r="I116" s="14" t="s">
        <v>6</v>
      </c>
      <c r="J116" s="19" t="str">
        <f>INDEX(products!$A$1:$F$49,MATCH(orders!$F116,products!$A$1:$A$49,0),MATCH(orders!J$1,products!$A$1:$F$1,0))</f>
        <v>Large</v>
      </c>
      <c r="K116" s="20">
        <f>INDEX(products!$A$1:$F$49,MATCH(orders!$F116,products!$A$1:$A$49,0),MATCH(orders!K$1,products!$A$1:$F$1,0))</f>
        <v>24</v>
      </c>
      <c r="L116" s="21">
        <f>INDEX(products!$A$1:$F$49,MATCH(orders!$F116,products!$A$1:$A$49,0),MATCH(orders!L$1,products!$A$1:$F$1,0))</f>
        <v>0.5</v>
      </c>
      <c r="M116" s="25">
        <f>$G116*$K116*$L116</f>
        <v>48</v>
      </c>
    </row>
    <row r="117" spans="1:13">
      <c r="A117" s="3" t="s">
        <v>306</v>
      </c>
      <c r="B117" s="23">
        <v>43693</v>
      </c>
      <c r="C117" s="12">
        <f>YEAR($B117)</f>
        <v>2019</v>
      </c>
      <c r="D117" s="12">
        <f>MONTH($B117)</f>
        <v>8</v>
      </c>
      <c r="E117" s="3" t="s">
        <v>307</v>
      </c>
      <c r="F117" s="15" t="s">
        <v>241</v>
      </c>
      <c r="G117" s="3">
        <v>1</v>
      </c>
      <c r="H117" s="3" t="str">
        <f>_xlfn.XLOOKUP(E117,customers!$A$1:$A$1001,customers!$B$1:$B$1001,,0)</f>
        <v>Ingeberg Mulliner</v>
      </c>
      <c r="I117" s="16" t="s">
        <v>6</v>
      </c>
      <c r="J117" s="4" t="str">
        <f>INDEX(products!$A$1:$F$49,MATCH(orders!$F117,products!$A$1:$A$49,0),MATCH(orders!J$1,products!$A$1:$F$1,0))</f>
        <v>Small</v>
      </c>
      <c r="K117" s="7">
        <f>INDEX(products!$A$1:$F$49,MATCH(orders!$F117,products!$A$1:$A$49,0),MATCH(orders!K$1,products!$A$1:$F$1,0))</f>
        <v>18</v>
      </c>
      <c r="L117" s="11">
        <f>INDEX(products!$A$1:$F$49,MATCH(orders!$F117,products!$A$1:$A$49,0),MATCH(orders!L$1,products!$A$1:$F$1,0))</f>
        <v>0.5</v>
      </c>
      <c r="M117" s="26">
        <f>$G117*$K117*$L117</f>
        <v>9</v>
      </c>
    </row>
    <row r="118" spans="1:13">
      <c r="A118" s="18" t="s">
        <v>308</v>
      </c>
      <c r="B118" s="22">
        <v>44054</v>
      </c>
      <c r="C118" s="17">
        <f>YEAR($B118)</f>
        <v>2020</v>
      </c>
      <c r="D118" s="17">
        <f>MONTH($B118)</f>
        <v>8</v>
      </c>
      <c r="E118" s="18" t="s">
        <v>309</v>
      </c>
      <c r="F118" s="13" t="s">
        <v>56</v>
      </c>
      <c r="G118" s="18">
        <v>4</v>
      </c>
      <c r="H118" s="18" t="str">
        <f>_xlfn.XLOOKUP(E118,customers!$A$1:$A$1001,customers!$B$1:$B$1001,,0)</f>
        <v>Geneva Standley</v>
      </c>
      <c r="I118" s="14" t="s">
        <v>7</v>
      </c>
      <c r="J118" s="19" t="str">
        <f>INDEX(products!$A$1:$F$49,MATCH(orders!$F118,products!$A$1:$A$49,0),MATCH(orders!J$1,products!$A$1:$F$1,0))</f>
        <v>Small</v>
      </c>
      <c r="K118" s="20">
        <f>INDEX(products!$A$1:$F$49,MATCH(orders!$F118,products!$A$1:$A$49,0),MATCH(orders!K$1,products!$A$1:$F$1,0))</f>
        <v>18</v>
      </c>
      <c r="L118" s="21">
        <f>INDEX(products!$A$1:$F$49,MATCH(orders!$F118,products!$A$1:$A$49,0),MATCH(orders!L$1,products!$A$1:$F$1,0))</f>
        <v>0.5</v>
      </c>
      <c r="M118" s="25">
        <f>$G118*$K118*$L118</f>
        <v>36</v>
      </c>
    </row>
    <row r="119" spans="1:13">
      <c r="A119" s="3" t="s">
        <v>310</v>
      </c>
      <c r="B119" s="23">
        <v>44656</v>
      </c>
      <c r="C119" s="12">
        <f>YEAR($B119)</f>
        <v>2022</v>
      </c>
      <c r="D119" s="12">
        <f>MONTH($B119)</f>
        <v>4</v>
      </c>
      <c r="E119" s="3" t="s">
        <v>311</v>
      </c>
      <c r="F119" s="15" t="s">
        <v>138</v>
      </c>
      <c r="G119" s="3">
        <v>4</v>
      </c>
      <c r="H119" s="3" t="str">
        <f>_xlfn.XLOOKUP(E119,customers!$A$1:$A$1001,customers!$B$1:$B$1001,,0)</f>
        <v>Brook Drage</v>
      </c>
      <c r="I119" s="16" t="s">
        <v>7</v>
      </c>
      <c r="J119" s="4" t="str">
        <f>INDEX(products!$A$1:$F$49,MATCH(orders!$F119,products!$A$1:$A$49,0),MATCH(orders!J$1,products!$A$1:$F$1,0))</f>
        <v>Small</v>
      </c>
      <c r="K119" s="7">
        <f>INDEX(products!$A$1:$F$49,MATCH(orders!$F119,products!$A$1:$A$49,0),MATCH(orders!K$1,products!$A$1:$F$1,0))</f>
        <v>24</v>
      </c>
      <c r="L119" s="11">
        <f>INDEX(products!$A$1:$F$49,MATCH(orders!$F119,products!$A$1:$A$49,0),MATCH(orders!L$1,products!$A$1:$F$1,0))</f>
        <v>0.5</v>
      </c>
      <c r="M119" s="26">
        <f>$G119*$K119*$L119</f>
        <v>48</v>
      </c>
    </row>
    <row r="120" spans="1:13">
      <c r="A120" s="18" t="s">
        <v>312</v>
      </c>
      <c r="B120" s="22">
        <v>43760</v>
      </c>
      <c r="C120" s="17">
        <f>YEAR($B120)</f>
        <v>2019</v>
      </c>
      <c r="D120" s="17">
        <f>MONTH($B120)</f>
        <v>10</v>
      </c>
      <c r="E120" s="18" t="s">
        <v>313</v>
      </c>
      <c r="F120" s="13" t="s">
        <v>144</v>
      </c>
      <c r="G120" s="18">
        <v>3</v>
      </c>
      <c r="H120" s="18" t="str">
        <f>_xlfn.XLOOKUP(E120,customers!$A$1:$A$1001,customers!$B$1:$B$1001,,0)</f>
        <v>Muffin Yallop</v>
      </c>
      <c r="I120" s="14" t="s">
        <v>4</v>
      </c>
      <c r="J120" s="19" t="str">
        <f>INDEX(products!$A$1:$F$49,MATCH(orders!$F120,products!$A$1:$A$49,0),MATCH(orders!J$1,products!$A$1:$F$1,0))</f>
        <v>Large</v>
      </c>
      <c r="K120" s="20">
        <f>INDEX(products!$A$1:$F$49,MATCH(orders!$F120,products!$A$1:$A$49,0),MATCH(orders!K$1,products!$A$1:$F$1,0))</f>
        <v>6</v>
      </c>
      <c r="L120" s="21">
        <f>INDEX(products!$A$1:$F$49,MATCH(orders!$F120,products!$A$1:$A$49,0),MATCH(orders!L$1,products!$A$1:$F$1,0))</f>
        <v>1.1000000000000001</v>
      </c>
      <c r="M120" s="25">
        <f>$G120*$K120*$L120</f>
        <v>19.8</v>
      </c>
    </row>
    <row r="121" spans="1:13">
      <c r="A121" s="3" t="s">
        <v>314</v>
      </c>
      <c r="B121" s="23">
        <v>44471</v>
      </c>
      <c r="C121" s="12">
        <f>YEAR($B121)</f>
        <v>2021</v>
      </c>
      <c r="D121" s="12">
        <f>MONTH($B121)</f>
        <v>10</v>
      </c>
      <c r="E121" s="3" t="s">
        <v>315</v>
      </c>
      <c r="F121" s="15" t="s">
        <v>68</v>
      </c>
      <c r="G121" s="3">
        <v>1</v>
      </c>
      <c r="H121" s="3" t="str">
        <f>_xlfn.XLOOKUP(E121,customers!$A$1:$A$1001,customers!$B$1:$B$1001,,0)</f>
        <v>Cordi Switsur</v>
      </c>
      <c r="I121" s="16" t="s">
        <v>6</v>
      </c>
      <c r="J121" s="4" t="str">
        <f>INDEX(products!$A$1:$F$49,MATCH(orders!$F121,products!$A$1:$A$49,0),MATCH(orders!J$1,products!$A$1:$F$1,0))</f>
        <v>Large</v>
      </c>
      <c r="K121" s="7">
        <f>INDEX(products!$A$1:$F$49,MATCH(orders!$F121,products!$A$1:$A$49,0),MATCH(orders!K$1,products!$A$1:$F$1,0))</f>
        <v>24</v>
      </c>
      <c r="L121" s="11">
        <f>INDEX(products!$A$1:$F$49,MATCH(orders!$F121,products!$A$1:$A$49,0),MATCH(orders!L$1,products!$A$1:$F$1,0))</f>
        <v>0.5</v>
      </c>
      <c r="M121" s="26">
        <f>$G121*$K121*$L121</f>
        <v>12</v>
      </c>
    </row>
    <row r="122" spans="1:13">
      <c r="A122" s="18" t="s">
        <v>314</v>
      </c>
      <c r="B122" s="22">
        <v>44471</v>
      </c>
      <c r="C122" s="17">
        <f>YEAR($B122)</f>
        <v>2021</v>
      </c>
      <c r="D122" s="17">
        <f>MONTH($B122)</f>
        <v>10</v>
      </c>
      <c r="E122" s="18" t="s">
        <v>315</v>
      </c>
      <c r="F122" s="13" t="s">
        <v>112</v>
      </c>
      <c r="G122" s="18">
        <v>1</v>
      </c>
      <c r="H122" s="18" t="str">
        <f>_xlfn.XLOOKUP(E122,customers!$A$1:$A$1001,customers!$B$1:$B$1001,,0)</f>
        <v>Cordi Switsur</v>
      </c>
      <c r="I122" s="14" t="s">
        <v>7</v>
      </c>
      <c r="J122" s="19" t="str">
        <f>INDEX(products!$A$1:$F$49,MATCH(orders!$F122,products!$A$1:$A$49,0),MATCH(orders!J$1,products!$A$1:$F$1,0))</f>
        <v>Medium</v>
      </c>
      <c r="K122" s="20">
        <f>INDEX(products!$A$1:$F$49,MATCH(orders!$F122,products!$A$1:$A$49,0),MATCH(orders!K$1,products!$A$1:$F$1,0))</f>
        <v>12</v>
      </c>
      <c r="L122" s="21">
        <f>INDEX(products!$A$1:$F$49,MATCH(orders!$F122,products!$A$1:$A$49,0),MATCH(orders!L$1,products!$A$1:$F$1,0))</f>
        <v>0.5</v>
      </c>
      <c r="M122" s="25">
        <f>$G122*$K122*$L122</f>
        <v>6</v>
      </c>
    </row>
    <row r="123" spans="1:13">
      <c r="A123" s="3" t="s">
        <v>314</v>
      </c>
      <c r="B123" s="23">
        <v>44471</v>
      </c>
      <c r="C123" s="12">
        <f>YEAR($B123)</f>
        <v>2021</v>
      </c>
      <c r="D123" s="12">
        <f>MONTH($B123)</f>
        <v>10</v>
      </c>
      <c r="E123" s="3" t="s">
        <v>315</v>
      </c>
      <c r="F123" s="15" t="s">
        <v>68</v>
      </c>
      <c r="G123" s="3">
        <v>5</v>
      </c>
      <c r="H123" s="3" t="str">
        <f>_xlfn.XLOOKUP(E123,customers!$A$1:$A$1001,customers!$B$1:$B$1001,,0)</f>
        <v>Cordi Switsur</v>
      </c>
      <c r="I123" s="16" t="s">
        <v>6</v>
      </c>
      <c r="J123" s="4" t="str">
        <f>INDEX(products!$A$1:$F$49,MATCH(orders!$F123,products!$A$1:$A$49,0),MATCH(orders!J$1,products!$A$1:$F$1,0))</f>
        <v>Large</v>
      </c>
      <c r="K123" s="7">
        <f>INDEX(products!$A$1:$F$49,MATCH(orders!$F123,products!$A$1:$A$49,0),MATCH(orders!K$1,products!$A$1:$F$1,0))</f>
        <v>24</v>
      </c>
      <c r="L123" s="11">
        <f>INDEX(products!$A$1:$F$49,MATCH(orders!$F123,products!$A$1:$A$49,0),MATCH(orders!L$1,products!$A$1:$F$1,0))</f>
        <v>0.5</v>
      </c>
      <c r="M123" s="26">
        <f>$G123*$K123*$L123</f>
        <v>60</v>
      </c>
    </row>
    <row r="124" spans="1:13">
      <c r="A124" s="18" t="s">
        <v>316</v>
      </c>
      <c r="B124" s="22">
        <v>44268</v>
      </c>
      <c r="C124" s="17">
        <f>YEAR($B124)</f>
        <v>2021</v>
      </c>
      <c r="D124" s="17">
        <f>MONTH($B124)</f>
        <v>3</v>
      </c>
      <c r="E124" s="18" t="s">
        <v>317</v>
      </c>
      <c r="F124" s="13" t="s">
        <v>106</v>
      </c>
      <c r="G124" s="18">
        <v>4</v>
      </c>
      <c r="H124" s="18" t="str">
        <f>_xlfn.XLOOKUP(E124,customers!$A$1:$A$1001,customers!$B$1:$B$1001,,0)</f>
        <v>Mahala Ludwell</v>
      </c>
      <c r="I124" s="14" t="s">
        <v>7</v>
      </c>
      <c r="J124" s="19" t="str">
        <f>INDEX(products!$A$1:$F$49,MATCH(orders!$F124,products!$A$1:$A$49,0),MATCH(orders!J$1,products!$A$1:$F$1,0))</f>
        <v>Medium</v>
      </c>
      <c r="K124" s="20">
        <f>INDEX(products!$A$1:$F$49,MATCH(orders!$F124,products!$A$1:$A$49,0),MATCH(orders!K$1,products!$A$1:$F$1,0))</f>
        <v>6</v>
      </c>
      <c r="L124" s="21">
        <f>INDEX(products!$A$1:$F$49,MATCH(orders!$F124,products!$A$1:$A$49,0),MATCH(orders!L$1,products!$A$1:$F$1,0))</f>
        <v>0.5</v>
      </c>
      <c r="M124" s="25">
        <f>$G124*$K124*$L124</f>
        <v>12</v>
      </c>
    </row>
    <row r="125" spans="1:13">
      <c r="A125" s="3" t="s">
        <v>318</v>
      </c>
      <c r="B125" s="23">
        <v>44724</v>
      </c>
      <c r="C125" s="12">
        <f>YEAR($B125)</f>
        <v>2022</v>
      </c>
      <c r="D125" s="12">
        <f>MONTH($B125)</f>
        <v>6</v>
      </c>
      <c r="E125" s="3" t="s">
        <v>319</v>
      </c>
      <c r="F125" s="15" t="s">
        <v>125</v>
      </c>
      <c r="G125" s="3">
        <v>4</v>
      </c>
      <c r="H125" s="3" t="str">
        <f>_xlfn.XLOOKUP(E125,customers!$A$1:$A$1001,customers!$B$1:$B$1001,,0)</f>
        <v>Doll Beauchamp</v>
      </c>
      <c r="I125" s="16" t="s">
        <v>7</v>
      </c>
      <c r="J125" s="4" t="str">
        <f>INDEX(products!$A$1:$F$49,MATCH(orders!$F125,products!$A$1:$A$49,0),MATCH(orders!J$1,products!$A$1:$F$1,0))</f>
        <v>Medium</v>
      </c>
      <c r="K125" s="7">
        <f>INDEX(products!$A$1:$F$49,MATCH(orders!$F125,products!$A$1:$A$49,0),MATCH(orders!K$1,products!$A$1:$F$1,0))</f>
        <v>18</v>
      </c>
      <c r="L125" s="11">
        <f>INDEX(products!$A$1:$F$49,MATCH(orders!$F125,products!$A$1:$A$49,0),MATCH(orders!L$1,products!$A$1:$F$1,0))</f>
        <v>0.5</v>
      </c>
      <c r="M125" s="26">
        <f>$G125*$K125*$L125</f>
        <v>36</v>
      </c>
    </row>
    <row r="126" spans="1:13">
      <c r="A126" s="18" t="s">
        <v>320</v>
      </c>
      <c r="B126" s="22">
        <v>43582</v>
      </c>
      <c r="C126" s="17">
        <f>YEAR($B126)</f>
        <v>2019</v>
      </c>
      <c r="D126" s="17">
        <f>MONTH($B126)</f>
        <v>4</v>
      </c>
      <c r="E126" s="18" t="s">
        <v>321</v>
      </c>
      <c r="F126" s="13" t="s">
        <v>273</v>
      </c>
      <c r="G126" s="18">
        <v>5</v>
      </c>
      <c r="H126" s="18" t="str">
        <f>_xlfn.XLOOKUP(E126,customers!$A$1:$A$1001,customers!$B$1:$B$1001,,0)</f>
        <v>Stanford Rodliff</v>
      </c>
      <c r="I126" s="14" t="s">
        <v>6</v>
      </c>
      <c r="J126" s="19" t="str">
        <f>INDEX(products!$A$1:$F$49,MATCH(orders!$F126,products!$A$1:$A$49,0),MATCH(orders!J$1,products!$A$1:$F$1,0))</f>
        <v>Medium</v>
      </c>
      <c r="K126" s="20">
        <f>INDEX(products!$A$1:$F$49,MATCH(orders!$F126,products!$A$1:$A$49,0),MATCH(orders!K$1,products!$A$1:$F$1,0))</f>
        <v>18</v>
      </c>
      <c r="L126" s="21">
        <f>INDEX(products!$A$1:$F$49,MATCH(orders!$F126,products!$A$1:$A$49,0),MATCH(orders!L$1,products!$A$1:$F$1,0))</f>
        <v>0.5</v>
      </c>
      <c r="M126" s="25">
        <f>$G126*$K126*$L126</f>
        <v>45</v>
      </c>
    </row>
    <row r="127" spans="1:13">
      <c r="A127" s="3" t="s">
        <v>322</v>
      </c>
      <c r="B127" s="23">
        <v>43608</v>
      </c>
      <c r="C127" s="12">
        <f>YEAR($B127)</f>
        <v>2019</v>
      </c>
      <c r="D127" s="12">
        <f>MONTH($B127)</f>
        <v>5</v>
      </c>
      <c r="E127" s="3" t="s">
        <v>323</v>
      </c>
      <c r="F127" s="15" t="s">
        <v>89</v>
      </c>
      <c r="G127" s="3">
        <v>3</v>
      </c>
      <c r="H127" s="3" t="str">
        <f>_xlfn.XLOOKUP(E127,customers!$A$1:$A$1001,customers!$B$1:$B$1001,,0)</f>
        <v>Stevana Woodham</v>
      </c>
      <c r="I127" s="16" t="s">
        <v>6</v>
      </c>
      <c r="J127" s="4" t="str">
        <f>INDEX(products!$A$1:$F$49,MATCH(orders!$F127,products!$A$1:$A$49,0),MATCH(orders!J$1,products!$A$1:$F$1,0))</f>
        <v>Small</v>
      </c>
      <c r="K127" s="7">
        <f>INDEX(products!$A$1:$F$49,MATCH(orders!$F127,products!$A$1:$A$49,0),MATCH(orders!K$1,products!$A$1:$F$1,0))</f>
        <v>6</v>
      </c>
      <c r="L127" s="11">
        <f>INDEX(products!$A$1:$F$49,MATCH(orders!$F127,products!$A$1:$A$49,0),MATCH(orders!L$1,products!$A$1:$F$1,0))</f>
        <v>0.5</v>
      </c>
      <c r="M127" s="26">
        <f>$G127*$K127*$L127</f>
        <v>9</v>
      </c>
    </row>
    <row r="128" spans="1:13">
      <c r="A128" s="18" t="s">
        <v>324</v>
      </c>
      <c r="B128" s="22">
        <v>44026</v>
      </c>
      <c r="C128" s="17">
        <f>YEAR($B128)</f>
        <v>2020</v>
      </c>
      <c r="D128" s="17">
        <f>MONTH($B128)</f>
        <v>7</v>
      </c>
      <c r="E128" s="18" t="s">
        <v>325</v>
      </c>
      <c r="F128" s="13" t="s">
        <v>187</v>
      </c>
      <c r="G128" s="18">
        <v>1</v>
      </c>
      <c r="H128" s="18" t="str">
        <f>_xlfn.XLOOKUP(E128,customers!$A$1:$A$1001,customers!$B$1:$B$1001,,0)</f>
        <v>Hewet Synnot</v>
      </c>
      <c r="I128" s="14" t="s">
        <v>4</v>
      </c>
      <c r="J128" s="19" t="str">
        <f>INDEX(products!$A$1:$F$49,MATCH(orders!$F128,products!$A$1:$A$49,0),MATCH(orders!J$1,products!$A$1:$F$1,0))</f>
        <v>Medium</v>
      </c>
      <c r="K128" s="20">
        <f>INDEX(products!$A$1:$F$49,MATCH(orders!$F128,products!$A$1:$A$49,0),MATCH(orders!K$1,products!$A$1:$F$1,0))</f>
        <v>24</v>
      </c>
      <c r="L128" s="21">
        <f>INDEX(products!$A$1:$F$49,MATCH(orders!$F128,products!$A$1:$A$49,0),MATCH(orders!L$1,products!$A$1:$F$1,0))</f>
        <v>1.1000000000000001</v>
      </c>
      <c r="M128" s="25">
        <f>$G128*$K128*$L128</f>
        <v>26.400000000000002</v>
      </c>
    </row>
    <row r="129" spans="1:13">
      <c r="A129" s="3" t="s">
        <v>326</v>
      </c>
      <c r="B129" s="23">
        <v>44510</v>
      </c>
      <c r="C129" s="12">
        <f>YEAR($B129)</f>
        <v>2021</v>
      </c>
      <c r="D129" s="12">
        <f>MONTH($B129)</f>
        <v>11</v>
      </c>
      <c r="E129" s="3" t="s">
        <v>327</v>
      </c>
      <c r="F129" s="15" t="s">
        <v>56</v>
      </c>
      <c r="G129" s="3">
        <v>6</v>
      </c>
      <c r="H129" s="3" t="str">
        <f>_xlfn.XLOOKUP(E129,customers!$A$1:$A$1001,customers!$B$1:$B$1001,,0)</f>
        <v>Raleigh Lepere</v>
      </c>
      <c r="I129" s="16" t="s">
        <v>7</v>
      </c>
      <c r="J129" s="4" t="str">
        <f>INDEX(products!$A$1:$F$49,MATCH(orders!$F129,products!$A$1:$A$49,0),MATCH(orders!J$1,products!$A$1:$F$1,0))</f>
        <v>Small</v>
      </c>
      <c r="K129" s="7">
        <f>INDEX(products!$A$1:$F$49,MATCH(orders!$F129,products!$A$1:$A$49,0),MATCH(orders!K$1,products!$A$1:$F$1,0))</f>
        <v>18</v>
      </c>
      <c r="L129" s="11">
        <f>INDEX(products!$A$1:$F$49,MATCH(orders!$F129,products!$A$1:$A$49,0),MATCH(orders!L$1,products!$A$1:$F$1,0))</f>
        <v>0.5</v>
      </c>
      <c r="M129" s="26">
        <f>$G129*$K129*$L129</f>
        <v>54</v>
      </c>
    </row>
    <row r="130" spans="1:13">
      <c r="A130" s="18" t="s">
        <v>328</v>
      </c>
      <c r="B130" s="22">
        <v>44439</v>
      </c>
      <c r="C130" s="17">
        <f>YEAR($B130)</f>
        <v>2021</v>
      </c>
      <c r="D130" s="17">
        <f>MONTH($B130)</f>
        <v>8</v>
      </c>
      <c r="E130" s="18" t="s">
        <v>329</v>
      </c>
      <c r="F130" s="13" t="s">
        <v>97</v>
      </c>
      <c r="G130" s="18">
        <v>1</v>
      </c>
      <c r="H130" s="18" t="str">
        <f>_xlfn.XLOOKUP(E130,customers!$A$1:$A$1001,customers!$B$1:$B$1001,,0)</f>
        <v>Timofei Woofinden</v>
      </c>
      <c r="I130" s="14" t="s">
        <v>4</v>
      </c>
      <c r="J130" s="19" t="str">
        <f>INDEX(products!$A$1:$F$49,MATCH(orders!$F130,products!$A$1:$A$49,0),MATCH(orders!J$1,products!$A$1:$F$1,0))</f>
        <v>Medium</v>
      </c>
      <c r="K130" s="20">
        <f>INDEX(products!$A$1:$F$49,MATCH(orders!$F130,products!$A$1:$A$49,0),MATCH(orders!K$1,products!$A$1:$F$1,0))</f>
        <v>18</v>
      </c>
      <c r="L130" s="21">
        <f>INDEX(products!$A$1:$F$49,MATCH(orders!$F130,products!$A$1:$A$49,0),MATCH(orders!L$1,products!$A$1:$F$1,0))</f>
        <v>1.1000000000000001</v>
      </c>
      <c r="M130" s="25">
        <f>$G130*$K130*$L130</f>
        <v>19.8</v>
      </c>
    </row>
    <row r="131" spans="1:13">
      <c r="A131" s="3" t="s">
        <v>330</v>
      </c>
      <c r="B131" s="23">
        <v>43652</v>
      </c>
      <c r="C131" s="12">
        <f>YEAR($B131)</f>
        <v>2019</v>
      </c>
      <c r="D131" s="12">
        <f>MONTH($B131)</f>
        <v>7</v>
      </c>
      <c r="E131" s="3" t="s">
        <v>331</v>
      </c>
      <c r="F131" s="15" t="s">
        <v>79</v>
      </c>
      <c r="G131" s="3">
        <v>1</v>
      </c>
      <c r="H131" s="3" t="str">
        <f>_xlfn.XLOOKUP(E131,customers!$A$1:$A$1001,customers!$B$1:$B$1001,,0)</f>
        <v>Evelina Dacca</v>
      </c>
      <c r="I131" s="16" t="s">
        <v>5</v>
      </c>
      <c r="J131" s="4" t="str">
        <f>INDEX(products!$A$1:$F$49,MATCH(orders!$F131,products!$A$1:$A$49,0),MATCH(orders!J$1,products!$A$1:$F$1,0))</f>
        <v>Medium</v>
      </c>
      <c r="K131" s="7">
        <f>INDEX(products!$A$1:$F$49,MATCH(orders!$F131,products!$A$1:$A$49,0),MATCH(orders!K$1,products!$A$1:$F$1,0))</f>
        <v>24</v>
      </c>
      <c r="L131" s="11">
        <f>INDEX(products!$A$1:$F$49,MATCH(orders!$F131,products!$A$1:$A$49,0),MATCH(orders!L$1,products!$A$1:$F$1,0))</f>
        <v>1.1000000000000001</v>
      </c>
      <c r="M131" s="26">
        <f>$G131*$K131*$L131</f>
        <v>26.400000000000002</v>
      </c>
    </row>
    <row r="132" spans="1:13">
      <c r="A132" s="18" t="s">
        <v>332</v>
      </c>
      <c r="B132" s="22">
        <v>44624</v>
      </c>
      <c r="C132" s="17">
        <f>YEAR($B132)</f>
        <v>2022</v>
      </c>
      <c r="D132" s="17">
        <f>MONTH($B132)</f>
        <v>3</v>
      </c>
      <c r="E132" s="18" t="s">
        <v>333</v>
      </c>
      <c r="F132" s="13" t="s">
        <v>130</v>
      </c>
      <c r="G132" s="18">
        <v>5</v>
      </c>
      <c r="H132" s="18" t="str">
        <f>_xlfn.XLOOKUP(E132,customers!$A$1:$A$1001,customers!$B$1:$B$1001,,0)</f>
        <v>Bidget Tremellier</v>
      </c>
      <c r="I132" s="14" t="s">
        <v>5</v>
      </c>
      <c r="J132" s="19" t="str">
        <f>INDEX(products!$A$1:$F$49,MATCH(orders!$F132,products!$A$1:$A$49,0),MATCH(orders!J$1,products!$A$1:$F$1,0))</f>
        <v>Small</v>
      </c>
      <c r="K132" s="20">
        <f>INDEX(products!$A$1:$F$49,MATCH(orders!$F132,products!$A$1:$A$49,0),MATCH(orders!K$1,products!$A$1:$F$1,0))</f>
        <v>6</v>
      </c>
      <c r="L132" s="21">
        <f>INDEX(products!$A$1:$F$49,MATCH(orders!$F132,products!$A$1:$A$49,0),MATCH(orders!L$1,products!$A$1:$F$1,0))</f>
        <v>1.1000000000000001</v>
      </c>
      <c r="M132" s="25">
        <f>$G132*$K132*$L132</f>
        <v>33</v>
      </c>
    </row>
    <row r="133" spans="1:13">
      <c r="A133" s="3" t="s">
        <v>334</v>
      </c>
      <c r="B133" s="23">
        <v>44196</v>
      </c>
      <c r="C133" s="12">
        <f>YEAR($B133)</f>
        <v>2020</v>
      </c>
      <c r="D133" s="12">
        <f>MONTH($B133)</f>
        <v>12</v>
      </c>
      <c r="E133" s="3" t="s">
        <v>335</v>
      </c>
      <c r="F133" s="15" t="s">
        <v>147</v>
      </c>
      <c r="G133" s="3">
        <v>2</v>
      </c>
      <c r="H133" s="3" t="str">
        <f>_xlfn.XLOOKUP(E133,customers!$A$1:$A$1001,customers!$B$1:$B$1001,,0)</f>
        <v>Bobinette Hindsberg</v>
      </c>
      <c r="I133" s="16" t="s">
        <v>4</v>
      </c>
      <c r="J133" s="4" t="str">
        <f>INDEX(products!$A$1:$F$49,MATCH(orders!$F133,products!$A$1:$A$49,0),MATCH(orders!J$1,products!$A$1:$F$1,0))</f>
        <v>Small</v>
      </c>
      <c r="K133" s="7">
        <f>INDEX(products!$A$1:$F$49,MATCH(orders!$F133,products!$A$1:$A$49,0),MATCH(orders!K$1,products!$A$1:$F$1,0))</f>
        <v>24</v>
      </c>
      <c r="L133" s="11">
        <f>INDEX(products!$A$1:$F$49,MATCH(orders!$F133,products!$A$1:$A$49,0),MATCH(orders!L$1,products!$A$1:$F$1,0))</f>
        <v>1.1000000000000001</v>
      </c>
      <c r="M133" s="26">
        <f>$G133*$K133*$L133</f>
        <v>52.800000000000004</v>
      </c>
    </row>
    <row r="134" spans="1:13">
      <c r="A134" s="18" t="s">
        <v>336</v>
      </c>
      <c r="B134" s="22">
        <v>44043</v>
      </c>
      <c r="C134" s="17">
        <f>YEAR($B134)</f>
        <v>2020</v>
      </c>
      <c r="D134" s="17">
        <f>MONTH($B134)</f>
        <v>7</v>
      </c>
      <c r="E134" s="18" t="s">
        <v>337</v>
      </c>
      <c r="F134" s="13" t="s">
        <v>187</v>
      </c>
      <c r="G134" s="18">
        <v>5</v>
      </c>
      <c r="H134" s="18" t="str">
        <f>_xlfn.XLOOKUP(E134,customers!$A$1:$A$1001,customers!$B$1:$B$1001,,0)</f>
        <v>Osbert Robins</v>
      </c>
      <c r="I134" s="14" t="s">
        <v>4</v>
      </c>
      <c r="J134" s="19" t="str">
        <f>INDEX(products!$A$1:$F$49,MATCH(orders!$F134,products!$A$1:$A$49,0),MATCH(orders!J$1,products!$A$1:$F$1,0))</f>
        <v>Medium</v>
      </c>
      <c r="K134" s="20">
        <f>INDEX(products!$A$1:$F$49,MATCH(orders!$F134,products!$A$1:$A$49,0),MATCH(orders!K$1,products!$A$1:$F$1,0))</f>
        <v>24</v>
      </c>
      <c r="L134" s="21">
        <f>INDEX(products!$A$1:$F$49,MATCH(orders!$F134,products!$A$1:$A$49,0),MATCH(orders!L$1,products!$A$1:$F$1,0))</f>
        <v>1.1000000000000001</v>
      </c>
      <c r="M134" s="25">
        <f>$G134*$K134*$L134</f>
        <v>132</v>
      </c>
    </row>
    <row r="135" spans="1:13">
      <c r="A135" s="3" t="s">
        <v>338</v>
      </c>
      <c r="B135" s="23">
        <v>44340</v>
      </c>
      <c r="C135" s="12">
        <f>YEAR($B135)</f>
        <v>2021</v>
      </c>
      <c r="D135" s="12">
        <f>MONTH($B135)</f>
        <v>5</v>
      </c>
      <c r="E135" s="3" t="s">
        <v>339</v>
      </c>
      <c r="F135" s="15" t="s">
        <v>187</v>
      </c>
      <c r="G135" s="3">
        <v>1</v>
      </c>
      <c r="H135" s="3" t="str">
        <f>_xlfn.XLOOKUP(E135,customers!$A$1:$A$1001,customers!$B$1:$B$1001,,0)</f>
        <v>Othello Syseland</v>
      </c>
      <c r="I135" s="16" t="s">
        <v>4</v>
      </c>
      <c r="J135" s="4" t="str">
        <f>INDEX(products!$A$1:$F$49,MATCH(orders!$F135,products!$A$1:$A$49,0),MATCH(orders!J$1,products!$A$1:$F$1,0))</f>
        <v>Medium</v>
      </c>
      <c r="K135" s="7">
        <f>INDEX(products!$A$1:$F$49,MATCH(orders!$F135,products!$A$1:$A$49,0),MATCH(orders!K$1,products!$A$1:$F$1,0))</f>
        <v>24</v>
      </c>
      <c r="L135" s="11">
        <f>INDEX(products!$A$1:$F$49,MATCH(orders!$F135,products!$A$1:$A$49,0),MATCH(orders!L$1,products!$A$1:$F$1,0))</f>
        <v>1.1000000000000001</v>
      </c>
      <c r="M135" s="26">
        <f>$G135*$K135*$L135</f>
        <v>26.400000000000002</v>
      </c>
    </row>
    <row r="136" spans="1:13">
      <c r="A136" s="18" t="s">
        <v>340</v>
      </c>
      <c r="B136" s="22">
        <v>44758</v>
      </c>
      <c r="C136" s="17">
        <f>YEAR($B136)</f>
        <v>2022</v>
      </c>
      <c r="D136" s="17">
        <f>MONTH($B136)</f>
        <v>7</v>
      </c>
      <c r="E136" s="18" t="s">
        <v>341</v>
      </c>
      <c r="F136" s="13" t="s">
        <v>73</v>
      </c>
      <c r="G136" s="18">
        <v>3</v>
      </c>
      <c r="H136" s="18" t="str">
        <f>_xlfn.XLOOKUP(E136,customers!$A$1:$A$1001,customers!$B$1:$B$1001,,0)</f>
        <v>Ewell Hanby</v>
      </c>
      <c r="I136" s="14" t="s">
        <v>5</v>
      </c>
      <c r="J136" s="19" t="str">
        <f>INDEX(products!$A$1:$F$49,MATCH(orders!$F136,products!$A$1:$A$49,0),MATCH(orders!J$1,products!$A$1:$F$1,0))</f>
        <v>Small</v>
      </c>
      <c r="K136" s="20">
        <f>INDEX(products!$A$1:$F$49,MATCH(orders!$F136,products!$A$1:$A$49,0),MATCH(orders!K$1,products!$A$1:$F$1,0))</f>
        <v>24</v>
      </c>
      <c r="L136" s="21">
        <f>INDEX(products!$A$1:$F$49,MATCH(orders!$F136,products!$A$1:$A$49,0),MATCH(orders!L$1,products!$A$1:$F$1,0))</f>
        <v>1.1000000000000001</v>
      </c>
      <c r="M136" s="25">
        <f>$G136*$K136*$L136</f>
        <v>79.2</v>
      </c>
    </row>
    <row r="137" spans="1:13">
      <c r="A137" s="3" t="s">
        <v>342</v>
      </c>
      <c r="B137" s="23">
        <v>44232</v>
      </c>
      <c r="C137" s="12">
        <f>YEAR($B137)</f>
        <v>2021</v>
      </c>
      <c r="D137" s="12">
        <f>MONTH($B137)</f>
        <v>2</v>
      </c>
      <c r="E137" s="3" t="s">
        <v>343</v>
      </c>
      <c r="F137" s="15" t="s">
        <v>73</v>
      </c>
      <c r="G137" s="3">
        <v>5</v>
      </c>
      <c r="H137" s="3" t="str">
        <f>_xlfn.XLOOKUP(E137,customers!$A$1:$A$1001,customers!$B$1:$B$1001,,0)</f>
        <v>Blancha McAmish</v>
      </c>
      <c r="I137" s="16" t="s">
        <v>5</v>
      </c>
      <c r="J137" s="4" t="str">
        <f>INDEX(products!$A$1:$F$49,MATCH(orders!$F137,products!$A$1:$A$49,0),MATCH(orders!J$1,products!$A$1:$F$1,0))</f>
        <v>Small</v>
      </c>
      <c r="K137" s="7">
        <f>INDEX(products!$A$1:$F$49,MATCH(orders!$F137,products!$A$1:$A$49,0),MATCH(orders!K$1,products!$A$1:$F$1,0))</f>
        <v>24</v>
      </c>
      <c r="L137" s="11">
        <f>INDEX(products!$A$1:$F$49,MATCH(orders!$F137,products!$A$1:$A$49,0),MATCH(orders!L$1,products!$A$1:$F$1,0))</f>
        <v>1.1000000000000001</v>
      </c>
      <c r="M137" s="26">
        <f>$G137*$K137*$L137</f>
        <v>132</v>
      </c>
    </row>
    <row r="138" spans="1:13">
      <c r="A138" s="18" t="s">
        <v>344</v>
      </c>
      <c r="B138" s="22">
        <v>44406</v>
      </c>
      <c r="C138" s="17">
        <f>YEAR($B138)</f>
        <v>2021</v>
      </c>
      <c r="D138" s="17">
        <f>MONTH($B138)</f>
        <v>7</v>
      </c>
      <c r="E138" s="18" t="s">
        <v>345</v>
      </c>
      <c r="F138" s="13" t="s">
        <v>133</v>
      </c>
      <c r="G138" s="18">
        <v>4</v>
      </c>
      <c r="H138" s="18" t="str">
        <f>_xlfn.XLOOKUP(E138,customers!$A$1:$A$1001,customers!$B$1:$B$1001,,0)</f>
        <v>Lowell Keenleyside</v>
      </c>
      <c r="I138" s="14" t="s">
        <v>7</v>
      </c>
      <c r="J138" s="19" t="str">
        <f>INDEX(products!$A$1:$F$49,MATCH(orders!$F138,products!$A$1:$A$49,0),MATCH(orders!J$1,products!$A$1:$F$1,0))</f>
        <v>Large</v>
      </c>
      <c r="K138" s="20">
        <f>INDEX(products!$A$1:$F$49,MATCH(orders!$F138,products!$A$1:$A$49,0),MATCH(orders!K$1,products!$A$1:$F$1,0))</f>
        <v>24</v>
      </c>
      <c r="L138" s="21">
        <f>INDEX(products!$A$1:$F$49,MATCH(orders!$F138,products!$A$1:$A$49,0),MATCH(orders!L$1,products!$A$1:$F$1,0))</f>
        <v>0.5</v>
      </c>
      <c r="M138" s="25">
        <f>$G138*$K138*$L138</f>
        <v>48</v>
      </c>
    </row>
    <row r="139" spans="1:13">
      <c r="A139" s="3" t="s">
        <v>346</v>
      </c>
      <c r="B139" s="23">
        <v>44637</v>
      </c>
      <c r="C139" s="12">
        <f>YEAR($B139)</f>
        <v>2022</v>
      </c>
      <c r="D139" s="12">
        <f>MONTH($B139)</f>
        <v>3</v>
      </c>
      <c r="E139" s="3" t="s">
        <v>347</v>
      </c>
      <c r="F139" s="15" t="s">
        <v>50</v>
      </c>
      <c r="G139" s="3">
        <v>3</v>
      </c>
      <c r="H139" s="3" t="str">
        <f>_xlfn.XLOOKUP(E139,customers!$A$1:$A$1001,customers!$B$1:$B$1001,,0)</f>
        <v>Elonore Joliffe</v>
      </c>
      <c r="I139" s="16" t="s">
        <v>6</v>
      </c>
      <c r="J139" s="4" t="str">
        <f>INDEX(products!$A$1:$F$49,MATCH(orders!$F139,products!$A$1:$A$49,0),MATCH(orders!J$1,products!$A$1:$F$1,0))</f>
        <v>Medium</v>
      </c>
      <c r="K139" s="7">
        <f>INDEX(products!$A$1:$F$49,MATCH(orders!$F139,products!$A$1:$A$49,0),MATCH(orders!K$1,products!$A$1:$F$1,0))</f>
        <v>12</v>
      </c>
      <c r="L139" s="11">
        <f>INDEX(products!$A$1:$F$49,MATCH(orders!$F139,products!$A$1:$A$49,0),MATCH(orders!L$1,products!$A$1:$F$1,0))</f>
        <v>0.5</v>
      </c>
      <c r="M139" s="26">
        <f>$G139*$K139*$L139</f>
        <v>18</v>
      </c>
    </row>
    <row r="140" spans="1:13">
      <c r="A140" s="18" t="s">
        <v>348</v>
      </c>
      <c r="B140" s="22">
        <v>44238</v>
      </c>
      <c r="C140" s="17">
        <f>YEAR($B140)</f>
        <v>2021</v>
      </c>
      <c r="D140" s="17">
        <f>MONTH($B140)</f>
        <v>2</v>
      </c>
      <c r="E140" s="18" t="s">
        <v>349</v>
      </c>
      <c r="F140" s="13" t="s">
        <v>177</v>
      </c>
      <c r="G140" s="18">
        <v>4</v>
      </c>
      <c r="H140" s="18" t="str">
        <f>_xlfn.XLOOKUP(E140,customers!$A$1:$A$1001,customers!$B$1:$B$1001,,0)</f>
        <v>Abraham Coleman</v>
      </c>
      <c r="I140" s="14" t="s">
        <v>5</v>
      </c>
      <c r="J140" s="19" t="str">
        <f>INDEX(products!$A$1:$F$49,MATCH(orders!$F140,products!$A$1:$A$49,0),MATCH(orders!J$1,products!$A$1:$F$1,0))</f>
        <v>Large</v>
      </c>
      <c r="K140" s="20">
        <f>INDEX(products!$A$1:$F$49,MATCH(orders!$F140,products!$A$1:$A$49,0),MATCH(orders!K$1,products!$A$1:$F$1,0))</f>
        <v>12</v>
      </c>
      <c r="L140" s="21">
        <f>INDEX(products!$A$1:$F$49,MATCH(orders!$F140,products!$A$1:$A$49,0),MATCH(orders!L$1,products!$A$1:$F$1,0))</f>
        <v>1.1000000000000001</v>
      </c>
      <c r="M140" s="25">
        <f>$G140*$K140*$L140</f>
        <v>52.800000000000004</v>
      </c>
    </row>
    <row r="141" spans="1:13">
      <c r="A141" s="3" t="s">
        <v>350</v>
      </c>
      <c r="B141" s="23">
        <v>43509</v>
      </c>
      <c r="C141" s="12">
        <f>YEAR($B141)</f>
        <v>2019</v>
      </c>
      <c r="D141" s="12">
        <f>MONTH($B141)</f>
        <v>2</v>
      </c>
      <c r="E141" s="3" t="s">
        <v>351</v>
      </c>
      <c r="F141" s="15" t="s">
        <v>57</v>
      </c>
      <c r="G141" s="3">
        <v>6</v>
      </c>
      <c r="H141" s="3" t="str">
        <f>_xlfn.XLOOKUP(E141,customers!$A$1:$A$1001,customers!$B$1:$B$1001,,0)</f>
        <v>Rivy Farington</v>
      </c>
      <c r="I141" s="16" t="s">
        <v>6</v>
      </c>
      <c r="J141" s="4" t="str">
        <f>INDEX(products!$A$1:$F$49,MATCH(orders!$F141,products!$A$1:$A$49,0),MATCH(orders!J$1,products!$A$1:$F$1,0))</f>
        <v>Small</v>
      </c>
      <c r="K141" s="7">
        <f>INDEX(products!$A$1:$F$49,MATCH(orders!$F141,products!$A$1:$A$49,0),MATCH(orders!K$1,products!$A$1:$F$1,0))</f>
        <v>12</v>
      </c>
      <c r="L141" s="11">
        <f>INDEX(products!$A$1:$F$49,MATCH(orders!$F141,products!$A$1:$A$49,0),MATCH(orders!L$1,products!$A$1:$F$1,0))</f>
        <v>0.5</v>
      </c>
      <c r="M141" s="26">
        <f>$G141*$K141*$L141</f>
        <v>36</v>
      </c>
    </row>
    <row r="142" spans="1:13">
      <c r="A142" s="18" t="s">
        <v>352</v>
      </c>
      <c r="B142" s="22">
        <v>44694</v>
      </c>
      <c r="C142" s="17">
        <f>YEAR($B142)</f>
        <v>2022</v>
      </c>
      <c r="D142" s="17">
        <f>MONTH($B142)</f>
        <v>5</v>
      </c>
      <c r="E142" s="18" t="s">
        <v>353</v>
      </c>
      <c r="F142" s="13" t="s">
        <v>130</v>
      </c>
      <c r="G142" s="18">
        <v>1</v>
      </c>
      <c r="H142" s="18" t="str">
        <f>_xlfn.XLOOKUP(E142,customers!$A$1:$A$1001,customers!$B$1:$B$1001,,0)</f>
        <v>Vallie Kundt</v>
      </c>
      <c r="I142" s="14" t="s">
        <v>5</v>
      </c>
      <c r="J142" s="19" t="str">
        <f>INDEX(products!$A$1:$F$49,MATCH(orders!$F142,products!$A$1:$A$49,0),MATCH(orders!J$1,products!$A$1:$F$1,0))</f>
        <v>Small</v>
      </c>
      <c r="K142" s="20">
        <f>INDEX(products!$A$1:$F$49,MATCH(orders!$F142,products!$A$1:$A$49,0),MATCH(orders!K$1,products!$A$1:$F$1,0))</f>
        <v>6</v>
      </c>
      <c r="L142" s="21">
        <f>INDEX(products!$A$1:$F$49,MATCH(orders!$F142,products!$A$1:$A$49,0),MATCH(orders!L$1,products!$A$1:$F$1,0))</f>
        <v>1.1000000000000001</v>
      </c>
      <c r="M142" s="25">
        <f>$G142*$K142*$L142</f>
        <v>6.6000000000000005</v>
      </c>
    </row>
    <row r="143" spans="1:13">
      <c r="A143" s="3" t="s">
        <v>354</v>
      </c>
      <c r="B143" s="23">
        <v>43970</v>
      </c>
      <c r="C143" s="12">
        <f>YEAR($B143)</f>
        <v>2020</v>
      </c>
      <c r="D143" s="12">
        <f>MONTH($B143)</f>
        <v>5</v>
      </c>
      <c r="E143" s="3" t="s">
        <v>355</v>
      </c>
      <c r="F143" s="15" t="s">
        <v>57</v>
      </c>
      <c r="G143" s="3">
        <v>4</v>
      </c>
      <c r="H143" s="3" t="str">
        <f>_xlfn.XLOOKUP(E143,customers!$A$1:$A$1001,customers!$B$1:$B$1001,,0)</f>
        <v>Boyd Bett</v>
      </c>
      <c r="I143" s="16" t="s">
        <v>6</v>
      </c>
      <c r="J143" s="4" t="str">
        <f>INDEX(products!$A$1:$F$49,MATCH(orders!$F143,products!$A$1:$A$49,0),MATCH(orders!J$1,products!$A$1:$F$1,0))</f>
        <v>Small</v>
      </c>
      <c r="K143" s="7">
        <f>INDEX(products!$A$1:$F$49,MATCH(orders!$F143,products!$A$1:$A$49,0),MATCH(orders!K$1,products!$A$1:$F$1,0))</f>
        <v>12</v>
      </c>
      <c r="L143" s="11">
        <f>INDEX(products!$A$1:$F$49,MATCH(orders!$F143,products!$A$1:$A$49,0),MATCH(orders!L$1,products!$A$1:$F$1,0))</f>
        <v>0.5</v>
      </c>
      <c r="M143" s="26">
        <f>$G143*$K143*$L143</f>
        <v>24</v>
      </c>
    </row>
    <row r="144" spans="1:13">
      <c r="A144" s="18" t="s">
        <v>356</v>
      </c>
      <c r="B144" s="22">
        <v>44678</v>
      </c>
      <c r="C144" s="17">
        <f>YEAR($B144)</f>
        <v>2022</v>
      </c>
      <c r="D144" s="17">
        <f>MONTH($B144)</f>
        <v>4</v>
      </c>
      <c r="E144" s="18" t="s">
        <v>357</v>
      </c>
      <c r="F144" s="13" t="s">
        <v>358</v>
      </c>
      <c r="G144" s="18">
        <v>4</v>
      </c>
      <c r="H144" s="18" t="str">
        <f>_xlfn.XLOOKUP(E144,customers!$A$1:$A$1001,customers!$B$1:$B$1001,,0)</f>
        <v>Julio Armytage</v>
      </c>
      <c r="I144" s="14" t="s">
        <v>5</v>
      </c>
      <c r="J144" s="19" t="str">
        <f>INDEX(products!$A$1:$F$49,MATCH(orders!$F144,products!$A$1:$A$49,0),MATCH(orders!J$1,products!$A$1:$F$1,0))</f>
        <v>Small</v>
      </c>
      <c r="K144" s="20">
        <f>INDEX(products!$A$1:$F$49,MATCH(orders!$F144,products!$A$1:$A$49,0),MATCH(orders!K$1,products!$A$1:$F$1,0))</f>
        <v>18</v>
      </c>
      <c r="L144" s="21">
        <f>INDEX(products!$A$1:$F$49,MATCH(orders!$F144,products!$A$1:$A$49,0),MATCH(orders!L$1,products!$A$1:$F$1,0))</f>
        <v>1.1000000000000001</v>
      </c>
      <c r="M144" s="25">
        <f>$G144*$K144*$L144</f>
        <v>79.2</v>
      </c>
    </row>
    <row r="145" spans="1:13">
      <c r="A145" s="3" t="s">
        <v>359</v>
      </c>
      <c r="B145" s="23">
        <v>44083</v>
      </c>
      <c r="C145" s="12">
        <f>YEAR($B145)</f>
        <v>2020</v>
      </c>
      <c r="D145" s="12">
        <f>MONTH($B145)</f>
        <v>9</v>
      </c>
      <c r="E145" s="3" t="s">
        <v>360</v>
      </c>
      <c r="F145" s="15" t="s">
        <v>251</v>
      </c>
      <c r="G145" s="3">
        <v>2</v>
      </c>
      <c r="H145" s="3" t="str">
        <f>_xlfn.XLOOKUP(E145,customers!$A$1:$A$1001,customers!$B$1:$B$1001,,0)</f>
        <v>Deana Staite</v>
      </c>
      <c r="I145" s="16" t="s">
        <v>5</v>
      </c>
      <c r="J145" s="4" t="str">
        <f>INDEX(products!$A$1:$F$49,MATCH(orders!$F145,products!$A$1:$A$49,0),MATCH(orders!J$1,products!$A$1:$F$1,0))</f>
        <v>Small</v>
      </c>
      <c r="K145" s="7">
        <f>INDEX(products!$A$1:$F$49,MATCH(orders!$F145,products!$A$1:$A$49,0),MATCH(orders!K$1,products!$A$1:$F$1,0))</f>
        <v>12</v>
      </c>
      <c r="L145" s="11">
        <f>INDEX(products!$A$1:$F$49,MATCH(orders!$F145,products!$A$1:$A$49,0),MATCH(orders!L$1,products!$A$1:$F$1,0))</f>
        <v>1.1000000000000001</v>
      </c>
      <c r="M145" s="26">
        <f>$G145*$K145*$L145</f>
        <v>26.400000000000002</v>
      </c>
    </row>
    <row r="146" spans="1:13">
      <c r="A146" s="18" t="s">
        <v>361</v>
      </c>
      <c r="B146" s="22">
        <v>44265</v>
      </c>
      <c r="C146" s="17">
        <f>YEAR($B146)</f>
        <v>2021</v>
      </c>
      <c r="D146" s="17">
        <f>MONTH($B146)</f>
        <v>3</v>
      </c>
      <c r="E146" s="18" t="s">
        <v>362</v>
      </c>
      <c r="F146" s="13" t="s">
        <v>50</v>
      </c>
      <c r="G146" s="18">
        <v>2</v>
      </c>
      <c r="H146" s="18" t="str">
        <f>_xlfn.XLOOKUP(E146,customers!$A$1:$A$1001,customers!$B$1:$B$1001,,0)</f>
        <v>Winn Keyse</v>
      </c>
      <c r="I146" s="14" t="s">
        <v>6</v>
      </c>
      <c r="J146" s="19" t="str">
        <f>INDEX(products!$A$1:$F$49,MATCH(orders!$F146,products!$A$1:$A$49,0),MATCH(orders!J$1,products!$A$1:$F$1,0))</f>
        <v>Medium</v>
      </c>
      <c r="K146" s="20">
        <f>INDEX(products!$A$1:$F$49,MATCH(orders!$F146,products!$A$1:$A$49,0),MATCH(orders!K$1,products!$A$1:$F$1,0))</f>
        <v>12</v>
      </c>
      <c r="L146" s="21">
        <f>INDEX(products!$A$1:$F$49,MATCH(orders!$F146,products!$A$1:$A$49,0),MATCH(orders!L$1,products!$A$1:$F$1,0))</f>
        <v>0.5</v>
      </c>
      <c r="M146" s="25">
        <f>$G146*$K146*$L146</f>
        <v>12</v>
      </c>
    </row>
    <row r="147" spans="1:13">
      <c r="A147" s="3" t="s">
        <v>363</v>
      </c>
      <c r="B147" s="23">
        <v>43562</v>
      </c>
      <c r="C147" s="12">
        <f>YEAR($B147)</f>
        <v>2019</v>
      </c>
      <c r="D147" s="12">
        <f>MONTH($B147)</f>
        <v>4</v>
      </c>
      <c r="E147" s="3" t="s">
        <v>364</v>
      </c>
      <c r="F147" s="15" t="s">
        <v>103</v>
      </c>
      <c r="G147" s="3">
        <v>4</v>
      </c>
      <c r="H147" s="3" t="str">
        <f>_xlfn.XLOOKUP(E147,customers!$A$1:$A$1001,customers!$B$1:$B$1001,,0)</f>
        <v>Osmund Clausen-Thue</v>
      </c>
      <c r="I147" s="16" t="s">
        <v>4</v>
      </c>
      <c r="J147" s="4" t="str">
        <f>INDEX(products!$A$1:$F$49,MATCH(orders!$F147,products!$A$1:$A$49,0),MATCH(orders!J$1,products!$A$1:$F$1,0))</f>
        <v>Medium</v>
      </c>
      <c r="K147" s="7">
        <f>INDEX(products!$A$1:$F$49,MATCH(orders!$F147,products!$A$1:$A$49,0),MATCH(orders!K$1,products!$A$1:$F$1,0))</f>
        <v>12</v>
      </c>
      <c r="L147" s="11">
        <f>INDEX(products!$A$1:$F$49,MATCH(orders!$F147,products!$A$1:$A$49,0),MATCH(orders!L$1,products!$A$1:$F$1,0))</f>
        <v>1.1000000000000001</v>
      </c>
      <c r="M147" s="26">
        <f>$G147*$K147*$L147</f>
        <v>52.800000000000004</v>
      </c>
    </row>
    <row r="148" spans="1:13">
      <c r="A148" s="18" t="s">
        <v>365</v>
      </c>
      <c r="B148" s="22">
        <v>44024</v>
      </c>
      <c r="C148" s="17">
        <f>YEAR($B148)</f>
        <v>2020</v>
      </c>
      <c r="D148" s="17">
        <f>MONTH($B148)</f>
        <v>7</v>
      </c>
      <c r="E148" s="18" t="s">
        <v>366</v>
      </c>
      <c r="F148" s="13" t="s">
        <v>358</v>
      </c>
      <c r="G148" s="18">
        <v>3</v>
      </c>
      <c r="H148" s="18" t="str">
        <f>_xlfn.XLOOKUP(E148,customers!$A$1:$A$1001,customers!$B$1:$B$1001,,0)</f>
        <v>Leonore Francisco</v>
      </c>
      <c r="I148" s="14" t="s">
        <v>5</v>
      </c>
      <c r="J148" s="19" t="str">
        <f>INDEX(products!$A$1:$F$49,MATCH(orders!$F148,products!$A$1:$A$49,0),MATCH(orders!J$1,products!$A$1:$F$1,0))</f>
        <v>Small</v>
      </c>
      <c r="K148" s="20">
        <f>INDEX(products!$A$1:$F$49,MATCH(orders!$F148,products!$A$1:$A$49,0),MATCH(orders!K$1,products!$A$1:$F$1,0))</f>
        <v>18</v>
      </c>
      <c r="L148" s="21">
        <f>INDEX(products!$A$1:$F$49,MATCH(orders!$F148,products!$A$1:$A$49,0),MATCH(orders!L$1,products!$A$1:$F$1,0))</f>
        <v>1.1000000000000001</v>
      </c>
      <c r="M148" s="25">
        <f>$G148*$K148*$L148</f>
        <v>59.400000000000006</v>
      </c>
    </row>
    <row r="149" spans="1:13">
      <c r="A149" s="3" t="s">
        <v>365</v>
      </c>
      <c r="B149" s="23">
        <v>44024</v>
      </c>
      <c r="C149" s="12">
        <f>YEAR($B149)</f>
        <v>2020</v>
      </c>
      <c r="D149" s="12">
        <f>MONTH($B149)</f>
        <v>7</v>
      </c>
      <c r="E149" s="3" t="s">
        <v>366</v>
      </c>
      <c r="F149" s="15" t="s">
        <v>68</v>
      </c>
      <c r="G149" s="3">
        <v>2</v>
      </c>
      <c r="H149" s="3" t="str">
        <f>_xlfn.XLOOKUP(E149,customers!$A$1:$A$1001,customers!$B$1:$B$1001,,0)</f>
        <v>Leonore Francisco</v>
      </c>
      <c r="I149" s="16" t="s">
        <v>6</v>
      </c>
      <c r="J149" s="4" t="str">
        <f>INDEX(products!$A$1:$F$49,MATCH(orders!$F149,products!$A$1:$A$49,0),MATCH(orders!J$1,products!$A$1:$F$1,0))</f>
        <v>Large</v>
      </c>
      <c r="K149" s="7">
        <f>INDEX(products!$A$1:$F$49,MATCH(orders!$F149,products!$A$1:$A$49,0),MATCH(orders!K$1,products!$A$1:$F$1,0))</f>
        <v>24</v>
      </c>
      <c r="L149" s="11">
        <f>INDEX(products!$A$1:$F$49,MATCH(orders!$F149,products!$A$1:$A$49,0),MATCH(orders!L$1,products!$A$1:$F$1,0))</f>
        <v>0.5</v>
      </c>
      <c r="M149" s="26">
        <f>$G149*$K149*$L149</f>
        <v>24</v>
      </c>
    </row>
    <row r="150" spans="1:13">
      <c r="A150" s="18" t="s">
        <v>367</v>
      </c>
      <c r="B150" s="22">
        <v>44551</v>
      </c>
      <c r="C150" s="17">
        <f>YEAR($B150)</f>
        <v>2021</v>
      </c>
      <c r="D150" s="17">
        <f>MONTH($B150)</f>
        <v>12</v>
      </c>
      <c r="E150" s="18" t="s">
        <v>368</v>
      </c>
      <c r="F150" s="13" t="s">
        <v>141</v>
      </c>
      <c r="G150" s="18">
        <v>5</v>
      </c>
      <c r="H150" s="18" t="str">
        <f>_xlfn.XLOOKUP(E150,customers!$A$1:$A$1001,customers!$B$1:$B$1001,,0)</f>
        <v>Giacobo Skingle</v>
      </c>
      <c r="I150" s="14" t="s">
        <v>6</v>
      </c>
      <c r="J150" s="19" t="str">
        <f>INDEX(products!$A$1:$F$49,MATCH(orders!$F150,products!$A$1:$A$49,0),MATCH(orders!J$1,products!$A$1:$F$1,0))</f>
        <v>Medium</v>
      </c>
      <c r="K150" s="20">
        <f>INDEX(products!$A$1:$F$49,MATCH(orders!$F150,products!$A$1:$A$49,0),MATCH(orders!K$1,products!$A$1:$F$1,0))</f>
        <v>24</v>
      </c>
      <c r="L150" s="21">
        <f>INDEX(products!$A$1:$F$49,MATCH(orders!$F150,products!$A$1:$A$49,0),MATCH(orders!L$1,products!$A$1:$F$1,0))</f>
        <v>0.5</v>
      </c>
      <c r="M150" s="25">
        <f>$G150*$K150*$L150</f>
        <v>60</v>
      </c>
    </row>
    <row r="151" spans="1:13">
      <c r="A151" s="3" t="s">
        <v>369</v>
      </c>
      <c r="B151" s="23">
        <v>44108</v>
      </c>
      <c r="C151" s="12">
        <f>YEAR($B151)</f>
        <v>2020</v>
      </c>
      <c r="D151" s="12">
        <f>MONTH($B151)</f>
        <v>10</v>
      </c>
      <c r="E151" s="3" t="s">
        <v>370</v>
      </c>
      <c r="F151" s="15" t="s">
        <v>57</v>
      </c>
      <c r="G151" s="3">
        <v>2</v>
      </c>
      <c r="H151" s="3" t="str">
        <f>_xlfn.XLOOKUP(E151,customers!$A$1:$A$1001,customers!$B$1:$B$1001,,0)</f>
        <v>Gerard Pirdy</v>
      </c>
      <c r="I151" s="16" t="s">
        <v>6</v>
      </c>
      <c r="J151" s="4" t="str">
        <f>INDEX(products!$A$1:$F$49,MATCH(orders!$F151,products!$A$1:$A$49,0),MATCH(orders!J$1,products!$A$1:$F$1,0))</f>
        <v>Small</v>
      </c>
      <c r="K151" s="7">
        <f>INDEX(products!$A$1:$F$49,MATCH(orders!$F151,products!$A$1:$A$49,0),MATCH(orders!K$1,products!$A$1:$F$1,0))</f>
        <v>12</v>
      </c>
      <c r="L151" s="11">
        <f>INDEX(products!$A$1:$F$49,MATCH(orders!$F151,products!$A$1:$A$49,0),MATCH(orders!L$1,products!$A$1:$F$1,0))</f>
        <v>0.5</v>
      </c>
      <c r="M151" s="26">
        <f>$G151*$K151*$L151</f>
        <v>12</v>
      </c>
    </row>
    <row r="152" spans="1:13">
      <c r="A152" s="18" t="s">
        <v>371</v>
      </c>
      <c r="B152" s="22">
        <v>44051</v>
      </c>
      <c r="C152" s="17">
        <f>YEAR($B152)</f>
        <v>2020</v>
      </c>
      <c r="D152" s="17">
        <f>MONTH($B152)</f>
        <v>8</v>
      </c>
      <c r="E152" s="18" t="s">
        <v>372</v>
      </c>
      <c r="F152" s="13" t="s">
        <v>79</v>
      </c>
      <c r="G152" s="18">
        <v>1</v>
      </c>
      <c r="H152" s="18" t="str">
        <f>_xlfn.XLOOKUP(E152,customers!$A$1:$A$1001,customers!$B$1:$B$1001,,0)</f>
        <v>Jacinthe Balsillie</v>
      </c>
      <c r="I152" s="14" t="s">
        <v>5</v>
      </c>
      <c r="J152" s="19" t="str">
        <f>INDEX(products!$A$1:$F$49,MATCH(orders!$F152,products!$A$1:$A$49,0),MATCH(orders!J$1,products!$A$1:$F$1,0))</f>
        <v>Medium</v>
      </c>
      <c r="K152" s="20">
        <f>INDEX(products!$A$1:$F$49,MATCH(orders!$F152,products!$A$1:$A$49,0),MATCH(orders!K$1,products!$A$1:$F$1,0))</f>
        <v>24</v>
      </c>
      <c r="L152" s="21">
        <f>INDEX(products!$A$1:$F$49,MATCH(orders!$F152,products!$A$1:$A$49,0),MATCH(orders!L$1,products!$A$1:$F$1,0))</f>
        <v>1.1000000000000001</v>
      </c>
      <c r="M152" s="25">
        <f>$G152*$K152*$L152</f>
        <v>26.400000000000002</v>
      </c>
    </row>
    <row r="153" spans="1:13">
      <c r="A153" s="3" t="s">
        <v>373</v>
      </c>
      <c r="B153" s="23">
        <v>44115</v>
      </c>
      <c r="C153" s="12">
        <f>YEAR($B153)</f>
        <v>2020</v>
      </c>
      <c r="D153" s="12">
        <f>MONTH($B153)</f>
        <v>10</v>
      </c>
      <c r="E153" s="3" t="s">
        <v>374</v>
      </c>
      <c r="F153" s="15" t="s">
        <v>68</v>
      </c>
      <c r="G153" s="3">
        <v>3</v>
      </c>
      <c r="H153" s="3" t="str">
        <f>_xlfn.XLOOKUP(E153,customers!$A$1:$A$1001,customers!$B$1:$B$1001,,0)</f>
        <v>Quinton Fouracres</v>
      </c>
      <c r="I153" s="16" t="s">
        <v>6</v>
      </c>
      <c r="J153" s="4" t="str">
        <f>INDEX(products!$A$1:$F$49,MATCH(orders!$F153,products!$A$1:$A$49,0),MATCH(orders!J$1,products!$A$1:$F$1,0))</f>
        <v>Large</v>
      </c>
      <c r="K153" s="7">
        <f>INDEX(products!$A$1:$F$49,MATCH(orders!$F153,products!$A$1:$A$49,0),MATCH(orders!K$1,products!$A$1:$F$1,0))</f>
        <v>24</v>
      </c>
      <c r="L153" s="11">
        <f>INDEX(products!$A$1:$F$49,MATCH(orders!$F153,products!$A$1:$A$49,0),MATCH(orders!L$1,products!$A$1:$F$1,0))</f>
        <v>0.5</v>
      </c>
      <c r="M153" s="26">
        <f>$G153*$K153*$L153</f>
        <v>36</v>
      </c>
    </row>
    <row r="154" spans="1:13">
      <c r="A154" s="18" t="s">
        <v>375</v>
      </c>
      <c r="B154" s="22">
        <v>44510</v>
      </c>
      <c r="C154" s="17">
        <f>YEAR($B154)</f>
        <v>2021</v>
      </c>
      <c r="D154" s="17">
        <f>MONTH($B154)</f>
        <v>11</v>
      </c>
      <c r="E154" s="18" t="s">
        <v>376</v>
      </c>
      <c r="F154" s="13" t="s">
        <v>141</v>
      </c>
      <c r="G154" s="18">
        <v>3</v>
      </c>
      <c r="H154" s="18" t="str">
        <f>_xlfn.XLOOKUP(E154,customers!$A$1:$A$1001,customers!$B$1:$B$1001,,0)</f>
        <v>Bettina Leffek</v>
      </c>
      <c r="I154" s="14" t="s">
        <v>6</v>
      </c>
      <c r="J154" s="19" t="str">
        <f>INDEX(products!$A$1:$F$49,MATCH(orders!$F154,products!$A$1:$A$49,0),MATCH(orders!J$1,products!$A$1:$F$1,0))</f>
        <v>Medium</v>
      </c>
      <c r="K154" s="20">
        <f>INDEX(products!$A$1:$F$49,MATCH(orders!$F154,products!$A$1:$A$49,0),MATCH(orders!K$1,products!$A$1:$F$1,0))</f>
        <v>24</v>
      </c>
      <c r="L154" s="21">
        <f>INDEX(products!$A$1:$F$49,MATCH(orders!$F154,products!$A$1:$A$49,0),MATCH(orders!L$1,products!$A$1:$F$1,0))</f>
        <v>0.5</v>
      </c>
      <c r="M154" s="25">
        <f>$G154*$K154*$L154</f>
        <v>36</v>
      </c>
    </row>
    <row r="155" spans="1:13">
      <c r="A155" s="3" t="s">
        <v>377</v>
      </c>
      <c r="B155" s="23">
        <v>44367</v>
      </c>
      <c r="C155" s="12">
        <f>YEAR($B155)</f>
        <v>2021</v>
      </c>
      <c r="D155" s="12">
        <f>MONTH($B155)</f>
        <v>6</v>
      </c>
      <c r="E155" s="3" t="s">
        <v>378</v>
      </c>
      <c r="F155" s="15" t="s">
        <v>68</v>
      </c>
      <c r="G155" s="3">
        <v>1</v>
      </c>
      <c r="H155" s="3" t="str">
        <f>_xlfn.XLOOKUP(E155,customers!$A$1:$A$1001,customers!$B$1:$B$1001,,0)</f>
        <v>Hetti Penson</v>
      </c>
      <c r="I155" s="16" t="s">
        <v>6</v>
      </c>
      <c r="J155" s="4" t="str">
        <f>INDEX(products!$A$1:$F$49,MATCH(orders!$F155,products!$A$1:$A$49,0),MATCH(orders!J$1,products!$A$1:$F$1,0))</f>
        <v>Large</v>
      </c>
      <c r="K155" s="7">
        <f>INDEX(products!$A$1:$F$49,MATCH(orders!$F155,products!$A$1:$A$49,0),MATCH(orders!K$1,products!$A$1:$F$1,0))</f>
        <v>24</v>
      </c>
      <c r="L155" s="11">
        <f>INDEX(products!$A$1:$F$49,MATCH(orders!$F155,products!$A$1:$A$49,0),MATCH(orders!L$1,products!$A$1:$F$1,0))</f>
        <v>0.5</v>
      </c>
      <c r="M155" s="26">
        <f>$G155*$K155*$L155</f>
        <v>12</v>
      </c>
    </row>
    <row r="156" spans="1:13">
      <c r="A156" s="18" t="s">
        <v>379</v>
      </c>
      <c r="B156" s="22">
        <v>44473</v>
      </c>
      <c r="C156" s="17">
        <f>YEAR($B156)</f>
        <v>2021</v>
      </c>
      <c r="D156" s="17">
        <f>MONTH($B156)</f>
        <v>10</v>
      </c>
      <c r="E156" s="18" t="s">
        <v>380</v>
      </c>
      <c r="F156" s="13" t="s">
        <v>381</v>
      </c>
      <c r="G156" s="18">
        <v>5</v>
      </c>
      <c r="H156" s="18" t="str">
        <f>_xlfn.XLOOKUP(E156,customers!$A$1:$A$1001,customers!$B$1:$B$1001,,0)</f>
        <v>Jocko Pray</v>
      </c>
      <c r="I156" s="14" t="s">
        <v>5</v>
      </c>
      <c r="J156" s="19" t="str">
        <f>INDEX(products!$A$1:$F$49,MATCH(orders!$F156,products!$A$1:$A$49,0),MATCH(orders!J$1,products!$A$1:$F$1,0))</f>
        <v>Large</v>
      </c>
      <c r="K156" s="20">
        <f>INDEX(products!$A$1:$F$49,MATCH(orders!$F156,products!$A$1:$A$49,0),MATCH(orders!K$1,products!$A$1:$F$1,0))</f>
        <v>24</v>
      </c>
      <c r="L156" s="21">
        <f>INDEX(products!$A$1:$F$49,MATCH(orders!$F156,products!$A$1:$A$49,0),MATCH(orders!L$1,products!$A$1:$F$1,0))</f>
        <v>1.1000000000000001</v>
      </c>
      <c r="M156" s="25">
        <f>$G156*$K156*$L156</f>
        <v>132</v>
      </c>
    </row>
    <row r="157" spans="1:13">
      <c r="A157" s="3" t="s">
        <v>382</v>
      </c>
      <c r="B157" s="23">
        <v>43640</v>
      </c>
      <c r="C157" s="12">
        <f>YEAR($B157)</f>
        <v>2019</v>
      </c>
      <c r="D157" s="12">
        <f>MONTH($B157)</f>
        <v>6</v>
      </c>
      <c r="E157" s="3" t="s">
        <v>383</v>
      </c>
      <c r="F157" s="15" t="s">
        <v>53</v>
      </c>
      <c r="G157" s="3">
        <v>6</v>
      </c>
      <c r="H157" s="3" t="str">
        <f>_xlfn.XLOOKUP(E157,customers!$A$1:$A$1001,customers!$B$1:$B$1001,,0)</f>
        <v>Grete Holborn</v>
      </c>
      <c r="I157" s="16" t="s">
        <v>4</v>
      </c>
      <c r="J157" s="4" t="str">
        <f>INDEX(products!$A$1:$F$49,MATCH(orders!$F157,products!$A$1:$A$49,0),MATCH(orders!J$1,products!$A$1:$F$1,0))</f>
        <v>Large</v>
      </c>
      <c r="K157" s="7">
        <f>INDEX(products!$A$1:$F$49,MATCH(orders!$F157,products!$A$1:$A$49,0),MATCH(orders!K$1,products!$A$1:$F$1,0))</f>
        <v>18</v>
      </c>
      <c r="L157" s="11">
        <f>INDEX(products!$A$1:$F$49,MATCH(orders!$F157,products!$A$1:$A$49,0),MATCH(orders!L$1,products!$A$1:$F$1,0))</f>
        <v>1.1000000000000001</v>
      </c>
      <c r="M157" s="26">
        <f>$G157*$K157*$L157</f>
        <v>118.80000000000001</v>
      </c>
    </row>
    <row r="158" spans="1:13">
      <c r="A158" s="18" t="s">
        <v>384</v>
      </c>
      <c r="B158" s="22">
        <v>43764</v>
      </c>
      <c r="C158" s="17">
        <f>YEAR($B158)</f>
        <v>2019</v>
      </c>
      <c r="D158" s="17">
        <f>MONTH($B158)</f>
        <v>10</v>
      </c>
      <c r="E158" s="18" t="s">
        <v>385</v>
      </c>
      <c r="F158" s="13" t="s">
        <v>92</v>
      </c>
      <c r="G158" s="18">
        <v>3</v>
      </c>
      <c r="H158" s="18" t="str">
        <f>_xlfn.XLOOKUP(E158,customers!$A$1:$A$1001,customers!$B$1:$B$1001,,0)</f>
        <v>Fielding Keinrat</v>
      </c>
      <c r="I158" s="14" t="s">
        <v>4</v>
      </c>
      <c r="J158" s="19" t="str">
        <f>INDEX(products!$A$1:$F$49,MATCH(orders!$F158,products!$A$1:$A$49,0),MATCH(orders!J$1,products!$A$1:$F$1,0))</f>
        <v>Small</v>
      </c>
      <c r="K158" s="20">
        <f>INDEX(products!$A$1:$F$49,MATCH(orders!$F158,products!$A$1:$A$49,0),MATCH(orders!K$1,products!$A$1:$F$1,0))</f>
        <v>6</v>
      </c>
      <c r="L158" s="21">
        <f>INDEX(products!$A$1:$F$49,MATCH(orders!$F158,products!$A$1:$A$49,0),MATCH(orders!L$1,products!$A$1:$F$1,0))</f>
        <v>1.1000000000000001</v>
      </c>
      <c r="M158" s="25">
        <f>$G158*$K158*$L158</f>
        <v>19.8</v>
      </c>
    </row>
    <row r="159" spans="1:13">
      <c r="A159" s="3" t="s">
        <v>386</v>
      </c>
      <c r="B159" s="23">
        <v>44374</v>
      </c>
      <c r="C159" s="12">
        <f>YEAR($B159)</f>
        <v>2021</v>
      </c>
      <c r="D159" s="12">
        <f>MONTH($B159)</f>
        <v>6</v>
      </c>
      <c r="E159" s="3" t="s">
        <v>387</v>
      </c>
      <c r="F159" s="15" t="s">
        <v>248</v>
      </c>
      <c r="G159" s="3">
        <v>3</v>
      </c>
      <c r="H159" s="3" t="str">
        <f>_xlfn.XLOOKUP(E159,customers!$A$1:$A$1001,customers!$B$1:$B$1001,,0)</f>
        <v>Paulo Yea</v>
      </c>
      <c r="I159" s="16" t="s">
        <v>6</v>
      </c>
      <c r="J159" s="4" t="str">
        <f>INDEX(products!$A$1:$F$49,MATCH(orders!$F159,products!$A$1:$A$49,0),MATCH(orders!J$1,products!$A$1:$F$1,0))</f>
        <v>Large</v>
      </c>
      <c r="K159" s="7">
        <f>INDEX(products!$A$1:$F$49,MATCH(orders!$F159,products!$A$1:$A$49,0),MATCH(orders!K$1,products!$A$1:$F$1,0))</f>
        <v>6</v>
      </c>
      <c r="L159" s="11">
        <f>INDEX(products!$A$1:$F$49,MATCH(orders!$F159,products!$A$1:$A$49,0),MATCH(orders!L$1,products!$A$1:$F$1,0))</f>
        <v>0.5</v>
      </c>
      <c r="M159" s="26">
        <f>$G159*$K159*$L159</f>
        <v>9</v>
      </c>
    </row>
    <row r="160" spans="1:13">
      <c r="A160" s="18" t="s">
        <v>388</v>
      </c>
      <c r="B160" s="22">
        <v>43714</v>
      </c>
      <c r="C160" s="17">
        <f>YEAR($B160)</f>
        <v>2019</v>
      </c>
      <c r="D160" s="17">
        <f>MONTH($B160)</f>
        <v>9</v>
      </c>
      <c r="E160" s="18" t="s">
        <v>389</v>
      </c>
      <c r="F160" s="13" t="s">
        <v>109</v>
      </c>
      <c r="G160" s="18">
        <v>6</v>
      </c>
      <c r="H160" s="18" t="str">
        <f>_xlfn.XLOOKUP(E160,customers!$A$1:$A$1001,customers!$B$1:$B$1001,,0)</f>
        <v>Say Risborough</v>
      </c>
      <c r="I160" s="14" t="s">
        <v>4</v>
      </c>
      <c r="J160" s="19" t="str">
        <f>INDEX(products!$A$1:$F$49,MATCH(orders!$F160,products!$A$1:$A$49,0),MATCH(orders!J$1,products!$A$1:$F$1,0))</f>
        <v>Small</v>
      </c>
      <c r="K160" s="20">
        <f>INDEX(products!$A$1:$F$49,MATCH(orders!$F160,products!$A$1:$A$49,0),MATCH(orders!K$1,products!$A$1:$F$1,0))</f>
        <v>12</v>
      </c>
      <c r="L160" s="21">
        <f>INDEX(products!$A$1:$F$49,MATCH(orders!$F160,products!$A$1:$A$49,0),MATCH(orders!L$1,products!$A$1:$F$1,0))</f>
        <v>1.1000000000000001</v>
      </c>
      <c r="M160" s="25">
        <f>$G160*$K160*$L160</f>
        <v>79.2</v>
      </c>
    </row>
    <row r="161" spans="1:13">
      <c r="A161" s="3" t="s">
        <v>390</v>
      </c>
      <c r="B161" s="23">
        <v>44316</v>
      </c>
      <c r="C161" s="12">
        <f>YEAR($B161)</f>
        <v>2021</v>
      </c>
      <c r="D161" s="12">
        <f>MONTH($B161)</f>
        <v>4</v>
      </c>
      <c r="E161" s="3" t="s">
        <v>391</v>
      </c>
      <c r="F161" s="15" t="s">
        <v>251</v>
      </c>
      <c r="G161" s="3">
        <v>6</v>
      </c>
      <c r="H161" s="3" t="str">
        <f>_xlfn.XLOOKUP(E161,customers!$A$1:$A$1001,customers!$B$1:$B$1001,,0)</f>
        <v>Alexa Sizey</v>
      </c>
      <c r="I161" s="16" t="s">
        <v>5</v>
      </c>
      <c r="J161" s="4" t="str">
        <f>INDEX(products!$A$1:$F$49,MATCH(orders!$F161,products!$A$1:$A$49,0),MATCH(orders!J$1,products!$A$1:$F$1,0))</f>
        <v>Small</v>
      </c>
      <c r="K161" s="7">
        <f>INDEX(products!$A$1:$F$49,MATCH(orders!$F161,products!$A$1:$A$49,0),MATCH(orders!K$1,products!$A$1:$F$1,0))</f>
        <v>12</v>
      </c>
      <c r="L161" s="11">
        <f>INDEX(products!$A$1:$F$49,MATCH(orders!$F161,products!$A$1:$A$49,0),MATCH(orders!L$1,products!$A$1:$F$1,0))</f>
        <v>1.1000000000000001</v>
      </c>
      <c r="M161" s="26">
        <f>$G161*$K161*$L161</f>
        <v>79.2</v>
      </c>
    </row>
    <row r="162" spans="1:13">
      <c r="A162" s="18" t="s">
        <v>392</v>
      </c>
      <c r="B162" s="22">
        <v>43837</v>
      </c>
      <c r="C162" s="17">
        <f>YEAR($B162)</f>
        <v>2020</v>
      </c>
      <c r="D162" s="17">
        <f>MONTH($B162)</f>
        <v>1</v>
      </c>
      <c r="E162" s="18" t="s">
        <v>393</v>
      </c>
      <c r="F162" s="13" t="s">
        <v>100</v>
      </c>
      <c r="G162" s="18">
        <v>4</v>
      </c>
      <c r="H162" s="18" t="str">
        <f>_xlfn.XLOOKUP(E162,customers!$A$1:$A$1001,customers!$B$1:$B$1001,,0)</f>
        <v>Kari Swede</v>
      </c>
      <c r="I162" s="14" t="s">
        <v>6</v>
      </c>
      <c r="J162" s="19" t="str">
        <f>INDEX(products!$A$1:$F$49,MATCH(orders!$F162,products!$A$1:$A$49,0),MATCH(orders!J$1,products!$A$1:$F$1,0))</f>
        <v>Medium</v>
      </c>
      <c r="K162" s="20">
        <f>INDEX(products!$A$1:$F$49,MATCH(orders!$F162,products!$A$1:$A$49,0),MATCH(orders!K$1,products!$A$1:$F$1,0))</f>
        <v>6</v>
      </c>
      <c r="L162" s="21">
        <f>INDEX(products!$A$1:$F$49,MATCH(orders!$F162,products!$A$1:$A$49,0),MATCH(orders!L$1,products!$A$1:$F$1,0))</f>
        <v>0.5</v>
      </c>
      <c r="M162" s="25">
        <f>$G162*$K162*$L162</f>
        <v>12</v>
      </c>
    </row>
    <row r="163" spans="1:13">
      <c r="A163" s="3" t="s">
        <v>394</v>
      </c>
      <c r="B163" s="23">
        <v>44207</v>
      </c>
      <c r="C163" s="12">
        <f>YEAR($B163)</f>
        <v>2021</v>
      </c>
      <c r="D163" s="12">
        <f>MONTH($B163)</f>
        <v>1</v>
      </c>
      <c r="E163" s="3" t="s">
        <v>395</v>
      </c>
      <c r="F163" s="15" t="s">
        <v>177</v>
      </c>
      <c r="G163" s="3">
        <v>3</v>
      </c>
      <c r="H163" s="3" t="str">
        <f>_xlfn.XLOOKUP(E163,customers!$A$1:$A$1001,customers!$B$1:$B$1001,,0)</f>
        <v>Leontine Rubrow</v>
      </c>
      <c r="I163" s="16" t="s">
        <v>5</v>
      </c>
      <c r="J163" s="4" t="str">
        <f>INDEX(products!$A$1:$F$49,MATCH(orders!$F163,products!$A$1:$A$49,0),MATCH(orders!J$1,products!$A$1:$F$1,0))</f>
        <v>Large</v>
      </c>
      <c r="K163" s="7">
        <f>INDEX(products!$A$1:$F$49,MATCH(orders!$F163,products!$A$1:$A$49,0),MATCH(orders!K$1,products!$A$1:$F$1,0))</f>
        <v>12</v>
      </c>
      <c r="L163" s="11">
        <f>INDEX(products!$A$1:$F$49,MATCH(orders!$F163,products!$A$1:$A$49,0),MATCH(orders!L$1,products!$A$1:$F$1,0))</f>
        <v>1.1000000000000001</v>
      </c>
      <c r="M163" s="26">
        <f>$G163*$K163*$L163</f>
        <v>39.6</v>
      </c>
    </row>
    <row r="164" spans="1:13">
      <c r="A164" s="18" t="s">
        <v>396</v>
      </c>
      <c r="B164" s="22">
        <v>44515</v>
      </c>
      <c r="C164" s="17">
        <f>YEAR($B164)</f>
        <v>2021</v>
      </c>
      <c r="D164" s="17">
        <f>MONTH($B164)</f>
        <v>11</v>
      </c>
      <c r="E164" s="18" t="s">
        <v>397</v>
      </c>
      <c r="F164" s="13" t="s">
        <v>57</v>
      </c>
      <c r="G164" s="18">
        <v>3</v>
      </c>
      <c r="H164" s="18" t="str">
        <f>_xlfn.XLOOKUP(E164,customers!$A$1:$A$1001,customers!$B$1:$B$1001,,0)</f>
        <v>Dottie Tift</v>
      </c>
      <c r="I164" s="14" t="s">
        <v>6</v>
      </c>
      <c r="J164" s="19" t="str">
        <f>INDEX(products!$A$1:$F$49,MATCH(orders!$F164,products!$A$1:$A$49,0),MATCH(orders!J$1,products!$A$1:$F$1,0))</f>
        <v>Small</v>
      </c>
      <c r="K164" s="20">
        <f>INDEX(products!$A$1:$F$49,MATCH(orders!$F164,products!$A$1:$A$49,0),MATCH(orders!K$1,products!$A$1:$F$1,0))</f>
        <v>12</v>
      </c>
      <c r="L164" s="21">
        <f>INDEX(products!$A$1:$F$49,MATCH(orders!$F164,products!$A$1:$A$49,0),MATCH(orders!L$1,products!$A$1:$F$1,0))</f>
        <v>0.5</v>
      </c>
      <c r="M164" s="25">
        <f>$G164*$K164*$L164</f>
        <v>18</v>
      </c>
    </row>
    <row r="165" spans="1:13">
      <c r="A165" s="3" t="s">
        <v>398</v>
      </c>
      <c r="B165" s="23">
        <v>43619</v>
      </c>
      <c r="C165" s="12">
        <f>YEAR($B165)</f>
        <v>2019</v>
      </c>
      <c r="D165" s="12">
        <f>MONTH($B165)</f>
        <v>6</v>
      </c>
      <c r="E165" s="3" t="s">
        <v>399</v>
      </c>
      <c r="F165" s="15" t="s">
        <v>79</v>
      </c>
      <c r="G165" s="3">
        <v>6</v>
      </c>
      <c r="H165" s="3" t="str">
        <f>_xlfn.XLOOKUP(E165,customers!$A$1:$A$1001,customers!$B$1:$B$1001,,0)</f>
        <v>Gerardo Schonfeld</v>
      </c>
      <c r="I165" s="16" t="s">
        <v>5</v>
      </c>
      <c r="J165" s="4" t="str">
        <f>INDEX(products!$A$1:$F$49,MATCH(orders!$F165,products!$A$1:$A$49,0),MATCH(orders!J$1,products!$A$1:$F$1,0))</f>
        <v>Medium</v>
      </c>
      <c r="K165" s="7">
        <f>INDEX(products!$A$1:$F$49,MATCH(orders!$F165,products!$A$1:$A$49,0),MATCH(orders!K$1,products!$A$1:$F$1,0))</f>
        <v>24</v>
      </c>
      <c r="L165" s="11">
        <f>INDEX(products!$A$1:$F$49,MATCH(orders!$F165,products!$A$1:$A$49,0),MATCH(orders!L$1,products!$A$1:$F$1,0))</f>
        <v>1.1000000000000001</v>
      </c>
      <c r="M165" s="26">
        <f>$G165*$K165*$L165</f>
        <v>158.4</v>
      </c>
    </row>
    <row r="166" spans="1:13">
      <c r="A166" s="18" t="s">
        <v>400</v>
      </c>
      <c r="B166" s="22">
        <v>44182</v>
      </c>
      <c r="C166" s="17">
        <f>YEAR($B166)</f>
        <v>2020</v>
      </c>
      <c r="D166" s="17">
        <f>MONTH($B166)</f>
        <v>12</v>
      </c>
      <c r="E166" s="18" t="s">
        <v>401</v>
      </c>
      <c r="F166" s="13" t="s">
        <v>112</v>
      </c>
      <c r="G166" s="18">
        <v>4</v>
      </c>
      <c r="H166" s="18" t="str">
        <f>_xlfn.XLOOKUP(E166,customers!$A$1:$A$1001,customers!$B$1:$B$1001,,0)</f>
        <v>Claiborne Feye</v>
      </c>
      <c r="I166" s="14" t="s">
        <v>7</v>
      </c>
      <c r="J166" s="19" t="str">
        <f>INDEX(products!$A$1:$F$49,MATCH(orders!$F166,products!$A$1:$A$49,0),MATCH(orders!J$1,products!$A$1:$F$1,0))</f>
        <v>Medium</v>
      </c>
      <c r="K166" s="20">
        <f>INDEX(products!$A$1:$F$49,MATCH(orders!$F166,products!$A$1:$A$49,0),MATCH(orders!K$1,products!$A$1:$F$1,0))</f>
        <v>12</v>
      </c>
      <c r="L166" s="21">
        <f>INDEX(products!$A$1:$F$49,MATCH(orders!$F166,products!$A$1:$A$49,0),MATCH(orders!L$1,products!$A$1:$F$1,0))</f>
        <v>0.5</v>
      </c>
      <c r="M166" s="25">
        <f>$G166*$K166*$L166</f>
        <v>24</v>
      </c>
    </row>
    <row r="167" spans="1:13">
      <c r="A167" s="3" t="s">
        <v>402</v>
      </c>
      <c r="B167" s="23">
        <v>44234</v>
      </c>
      <c r="C167" s="12">
        <f>YEAR($B167)</f>
        <v>2021</v>
      </c>
      <c r="D167" s="12">
        <f>MONTH($B167)</f>
        <v>2</v>
      </c>
      <c r="E167" s="3" t="s">
        <v>403</v>
      </c>
      <c r="F167" s="15" t="s">
        <v>248</v>
      </c>
      <c r="G167" s="3">
        <v>6</v>
      </c>
      <c r="H167" s="3" t="str">
        <f>_xlfn.XLOOKUP(E167,customers!$A$1:$A$1001,customers!$B$1:$B$1001,,0)</f>
        <v>Mina Elstone</v>
      </c>
      <c r="I167" s="16" t="s">
        <v>6</v>
      </c>
      <c r="J167" s="4" t="str">
        <f>INDEX(products!$A$1:$F$49,MATCH(orders!$F167,products!$A$1:$A$49,0),MATCH(orders!J$1,products!$A$1:$F$1,0))</f>
        <v>Large</v>
      </c>
      <c r="K167" s="7">
        <f>INDEX(products!$A$1:$F$49,MATCH(orders!$F167,products!$A$1:$A$49,0),MATCH(orders!K$1,products!$A$1:$F$1,0))</f>
        <v>6</v>
      </c>
      <c r="L167" s="11">
        <f>INDEX(products!$A$1:$F$49,MATCH(orders!$F167,products!$A$1:$A$49,0),MATCH(orders!L$1,products!$A$1:$F$1,0))</f>
        <v>0.5</v>
      </c>
      <c r="M167" s="26">
        <f>$G167*$K167*$L167</f>
        <v>18</v>
      </c>
    </row>
    <row r="168" spans="1:13">
      <c r="A168" s="18" t="s">
        <v>404</v>
      </c>
      <c r="B168" s="22">
        <v>44270</v>
      </c>
      <c r="C168" s="17">
        <f>YEAR($B168)</f>
        <v>2021</v>
      </c>
      <c r="D168" s="17">
        <f>MONTH($B168)</f>
        <v>3</v>
      </c>
      <c r="E168" s="18" t="s">
        <v>405</v>
      </c>
      <c r="F168" s="13" t="s">
        <v>125</v>
      </c>
      <c r="G168" s="18">
        <v>5</v>
      </c>
      <c r="H168" s="18" t="str">
        <f>_xlfn.XLOOKUP(E168,customers!$A$1:$A$1001,customers!$B$1:$B$1001,,0)</f>
        <v>Sherman Mewrcik</v>
      </c>
      <c r="I168" s="14" t="s">
        <v>7</v>
      </c>
      <c r="J168" s="19" t="str">
        <f>INDEX(products!$A$1:$F$49,MATCH(orders!$F168,products!$A$1:$A$49,0),MATCH(orders!J$1,products!$A$1:$F$1,0))</f>
        <v>Medium</v>
      </c>
      <c r="K168" s="20">
        <f>INDEX(products!$A$1:$F$49,MATCH(orders!$F168,products!$A$1:$A$49,0),MATCH(orders!K$1,products!$A$1:$F$1,0))</f>
        <v>18</v>
      </c>
      <c r="L168" s="21">
        <f>INDEX(products!$A$1:$F$49,MATCH(orders!$F168,products!$A$1:$A$49,0),MATCH(orders!L$1,products!$A$1:$F$1,0))</f>
        <v>0.5</v>
      </c>
      <c r="M168" s="25">
        <f>$G168*$K168*$L168</f>
        <v>45</v>
      </c>
    </row>
    <row r="169" spans="1:13">
      <c r="A169" s="3" t="s">
        <v>406</v>
      </c>
      <c r="B169" s="23">
        <v>44777</v>
      </c>
      <c r="C169" s="12">
        <f>YEAR($B169)</f>
        <v>2022</v>
      </c>
      <c r="D169" s="12">
        <f>MONTH($B169)</f>
        <v>8</v>
      </c>
      <c r="E169" s="3" t="s">
        <v>407</v>
      </c>
      <c r="F169" s="15" t="s">
        <v>408</v>
      </c>
      <c r="G169" s="3">
        <v>5</v>
      </c>
      <c r="H169" s="3" t="str">
        <f>_xlfn.XLOOKUP(E169,customers!$A$1:$A$1001,customers!$B$1:$B$1001,,0)</f>
        <v>Tamarah Fero</v>
      </c>
      <c r="I169" s="16" t="s">
        <v>7</v>
      </c>
      <c r="J169" s="4" t="str">
        <f>INDEX(products!$A$1:$F$49,MATCH(orders!$F169,products!$A$1:$A$49,0),MATCH(orders!J$1,products!$A$1:$F$1,0))</f>
        <v>Medium</v>
      </c>
      <c r="K169" s="7">
        <f>INDEX(products!$A$1:$F$49,MATCH(orders!$F169,products!$A$1:$A$49,0),MATCH(orders!K$1,products!$A$1:$F$1,0))</f>
        <v>24</v>
      </c>
      <c r="L169" s="11">
        <f>INDEX(products!$A$1:$F$49,MATCH(orders!$F169,products!$A$1:$A$49,0),MATCH(orders!L$1,products!$A$1:$F$1,0))</f>
        <v>0.5</v>
      </c>
      <c r="M169" s="26">
        <f>$G169*$K169*$L169</f>
        <v>60</v>
      </c>
    </row>
    <row r="170" spans="1:13">
      <c r="A170" s="18" t="s">
        <v>409</v>
      </c>
      <c r="B170" s="22">
        <v>43484</v>
      </c>
      <c r="C170" s="17">
        <f>YEAR($B170)</f>
        <v>2019</v>
      </c>
      <c r="D170" s="17">
        <f>MONTH($B170)</f>
        <v>1</v>
      </c>
      <c r="E170" s="18" t="s">
        <v>410</v>
      </c>
      <c r="F170" s="13" t="s">
        <v>76</v>
      </c>
      <c r="G170" s="18">
        <v>6</v>
      </c>
      <c r="H170" s="18" t="str">
        <f>_xlfn.XLOOKUP(E170,customers!$A$1:$A$1001,customers!$B$1:$B$1001,,0)</f>
        <v>Stanislaus Valsler</v>
      </c>
      <c r="I170" s="14" t="s">
        <v>7</v>
      </c>
      <c r="J170" s="19" t="str">
        <f>INDEX(products!$A$1:$F$49,MATCH(orders!$F170,products!$A$1:$A$49,0),MATCH(orders!J$1,products!$A$1:$F$1,0))</f>
        <v>Small</v>
      </c>
      <c r="K170" s="20">
        <f>INDEX(products!$A$1:$F$49,MATCH(orders!$F170,products!$A$1:$A$49,0),MATCH(orders!K$1,products!$A$1:$F$1,0))</f>
        <v>6</v>
      </c>
      <c r="L170" s="21">
        <f>INDEX(products!$A$1:$F$49,MATCH(orders!$F170,products!$A$1:$A$49,0),MATCH(orders!L$1,products!$A$1:$F$1,0))</f>
        <v>0.5</v>
      </c>
      <c r="M170" s="25">
        <f>$G170*$K170*$L170</f>
        <v>18</v>
      </c>
    </row>
    <row r="171" spans="1:13">
      <c r="A171" s="3" t="s">
        <v>411</v>
      </c>
      <c r="B171" s="23">
        <v>44643</v>
      </c>
      <c r="C171" s="12">
        <f>YEAR($B171)</f>
        <v>2022</v>
      </c>
      <c r="D171" s="12">
        <f>MONTH($B171)</f>
        <v>3</v>
      </c>
      <c r="E171" s="3" t="s">
        <v>412</v>
      </c>
      <c r="F171" s="15" t="s">
        <v>241</v>
      </c>
      <c r="G171" s="3">
        <v>2</v>
      </c>
      <c r="H171" s="3" t="str">
        <f>_xlfn.XLOOKUP(E171,customers!$A$1:$A$1001,customers!$B$1:$B$1001,,0)</f>
        <v>Felita Dauney</v>
      </c>
      <c r="I171" s="16" t="s">
        <v>6</v>
      </c>
      <c r="J171" s="4" t="str">
        <f>INDEX(products!$A$1:$F$49,MATCH(orders!$F171,products!$A$1:$A$49,0),MATCH(orders!J$1,products!$A$1:$F$1,0))</f>
        <v>Small</v>
      </c>
      <c r="K171" s="7">
        <f>INDEX(products!$A$1:$F$49,MATCH(orders!$F171,products!$A$1:$A$49,0),MATCH(orders!K$1,products!$A$1:$F$1,0))</f>
        <v>18</v>
      </c>
      <c r="L171" s="11">
        <f>INDEX(products!$A$1:$F$49,MATCH(orders!$F171,products!$A$1:$A$49,0),MATCH(orders!L$1,products!$A$1:$F$1,0))</f>
        <v>0.5</v>
      </c>
      <c r="M171" s="26">
        <f>$G171*$K171*$L171</f>
        <v>18</v>
      </c>
    </row>
    <row r="172" spans="1:13">
      <c r="A172" s="18" t="s">
        <v>413</v>
      </c>
      <c r="B172" s="22">
        <v>44476</v>
      </c>
      <c r="C172" s="17">
        <f>YEAR($B172)</f>
        <v>2021</v>
      </c>
      <c r="D172" s="17">
        <f>MONTH($B172)</f>
        <v>10</v>
      </c>
      <c r="E172" s="18" t="s">
        <v>414</v>
      </c>
      <c r="F172" s="13" t="s">
        <v>162</v>
      </c>
      <c r="G172" s="18">
        <v>2</v>
      </c>
      <c r="H172" s="18" t="str">
        <f>_xlfn.XLOOKUP(E172,customers!$A$1:$A$1001,customers!$B$1:$B$1001,,0)</f>
        <v>Serena Earley</v>
      </c>
      <c r="I172" s="14" t="s">
        <v>6</v>
      </c>
      <c r="J172" s="19" t="str">
        <f>INDEX(products!$A$1:$F$49,MATCH(orders!$F172,products!$A$1:$A$49,0),MATCH(orders!J$1,products!$A$1:$F$1,0))</f>
        <v>Large</v>
      </c>
      <c r="K172" s="20">
        <f>INDEX(products!$A$1:$F$49,MATCH(orders!$F172,products!$A$1:$A$49,0),MATCH(orders!K$1,products!$A$1:$F$1,0))</f>
        <v>18</v>
      </c>
      <c r="L172" s="21">
        <f>INDEX(products!$A$1:$F$49,MATCH(orders!$F172,products!$A$1:$A$49,0),MATCH(orders!L$1,products!$A$1:$F$1,0))</f>
        <v>0.5</v>
      </c>
      <c r="M172" s="25">
        <f>$G172*$K172*$L172</f>
        <v>18</v>
      </c>
    </row>
    <row r="173" spans="1:13">
      <c r="A173" s="3" t="s">
        <v>415</v>
      </c>
      <c r="B173" s="23">
        <v>43544</v>
      </c>
      <c r="C173" s="12">
        <f>YEAR($B173)</f>
        <v>2019</v>
      </c>
      <c r="D173" s="12">
        <f>MONTH($B173)</f>
        <v>3</v>
      </c>
      <c r="E173" s="3" t="s">
        <v>416</v>
      </c>
      <c r="F173" s="15" t="s">
        <v>57</v>
      </c>
      <c r="G173" s="3">
        <v>2</v>
      </c>
      <c r="H173" s="3" t="str">
        <f>_xlfn.XLOOKUP(E173,customers!$A$1:$A$1001,customers!$B$1:$B$1001,,0)</f>
        <v>Minny Chamberlayne</v>
      </c>
      <c r="I173" s="16" t="s">
        <v>6</v>
      </c>
      <c r="J173" s="4" t="str">
        <f>INDEX(products!$A$1:$F$49,MATCH(orders!$F173,products!$A$1:$A$49,0),MATCH(orders!J$1,products!$A$1:$F$1,0))</f>
        <v>Small</v>
      </c>
      <c r="K173" s="7">
        <f>INDEX(products!$A$1:$F$49,MATCH(orders!$F173,products!$A$1:$A$49,0),MATCH(orders!K$1,products!$A$1:$F$1,0))</f>
        <v>12</v>
      </c>
      <c r="L173" s="11">
        <f>INDEX(products!$A$1:$F$49,MATCH(orders!$F173,products!$A$1:$A$49,0),MATCH(orders!L$1,products!$A$1:$F$1,0))</f>
        <v>0.5</v>
      </c>
      <c r="M173" s="26">
        <f>$G173*$K173*$L173</f>
        <v>12</v>
      </c>
    </row>
    <row r="174" spans="1:13">
      <c r="A174" s="18" t="s">
        <v>417</v>
      </c>
      <c r="B174" s="22">
        <v>44545</v>
      </c>
      <c r="C174" s="17">
        <f>YEAR($B174)</f>
        <v>2021</v>
      </c>
      <c r="D174" s="17">
        <f>MONTH($B174)</f>
        <v>12</v>
      </c>
      <c r="E174" s="18" t="s">
        <v>418</v>
      </c>
      <c r="F174" s="13" t="s">
        <v>53</v>
      </c>
      <c r="G174" s="18">
        <v>3</v>
      </c>
      <c r="H174" s="18" t="str">
        <f>_xlfn.XLOOKUP(E174,customers!$A$1:$A$1001,customers!$B$1:$B$1001,,0)</f>
        <v>Bartholemy Flaherty</v>
      </c>
      <c r="I174" s="14" t="s">
        <v>4</v>
      </c>
      <c r="J174" s="19" t="str">
        <f>INDEX(products!$A$1:$F$49,MATCH(orders!$F174,products!$A$1:$A$49,0),MATCH(orders!J$1,products!$A$1:$F$1,0))</f>
        <v>Large</v>
      </c>
      <c r="K174" s="20">
        <f>INDEX(products!$A$1:$F$49,MATCH(orders!$F174,products!$A$1:$A$49,0),MATCH(orders!K$1,products!$A$1:$F$1,0))</f>
        <v>18</v>
      </c>
      <c r="L174" s="21">
        <f>INDEX(products!$A$1:$F$49,MATCH(orders!$F174,products!$A$1:$A$49,0),MATCH(orders!L$1,products!$A$1:$F$1,0))</f>
        <v>1.1000000000000001</v>
      </c>
      <c r="M174" s="25">
        <f>$G174*$K174*$L174</f>
        <v>59.400000000000006</v>
      </c>
    </row>
    <row r="175" spans="1:13">
      <c r="A175" s="3" t="s">
        <v>419</v>
      </c>
      <c r="B175" s="23">
        <v>44720</v>
      </c>
      <c r="C175" s="12">
        <f>YEAR($B175)</f>
        <v>2022</v>
      </c>
      <c r="D175" s="12">
        <f>MONTH($B175)</f>
        <v>6</v>
      </c>
      <c r="E175" s="3" t="s">
        <v>420</v>
      </c>
      <c r="F175" s="15" t="s">
        <v>192</v>
      </c>
      <c r="G175" s="3">
        <v>4</v>
      </c>
      <c r="H175" s="3" t="str">
        <f>_xlfn.XLOOKUP(E175,customers!$A$1:$A$1001,customers!$B$1:$B$1001,,0)</f>
        <v>Oran Colbeck</v>
      </c>
      <c r="I175" s="16" t="s">
        <v>6</v>
      </c>
      <c r="J175" s="4" t="str">
        <f>INDEX(products!$A$1:$F$49,MATCH(orders!$F175,products!$A$1:$A$49,0),MATCH(orders!J$1,products!$A$1:$F$1,0))</f>
        <v>Large</v>
      </c>
      <c r="K175" s="7">
        <f>INDEX(products!$A$1:$F$49,MATCH(orders!$F175,products!$A$1:$A$49,0),MATCH(orders!K$1,products!$A$1:$F$1,0))</f>
        <v>12</v>
      </c>
      <c r="L175" s="11">
        <f>INDEX(products!$A$1:$F$49,MATCH(orders!$F175,products!$A$1:$A$49,0),MATCH(orders!L$1,products!$A$1:$F$1,0))</f>
        <v>0.5</v>
      </c>
      <c r="M175" s="26">
        <f>$G175*$K175*$L175</f>
        <v>24</v>
      </c>
    </row>
    <row r="176" spans="1:13">
      <c r="A176" s="18" t="s">
        <v>421</v>
      </c>
      <c r="B176" s="22">
        <v>43813</v>
      </c>
      <c r="C176" s="17">
        <f>YEAR($B176)</f>
        <v>2019</v>
      </c>
      <c r="D176" s="17">
        <f>MONTH($B176)</f>
        <v>12</v>
      </c>
      <c r="E176" s="18" t="s">
        <v>422</v>
      </c>
      <c r="F176" s="13" t="s">
        <v>138</v>
      </c>
      <c r="G176" s="18">
        <v>6</v>
      </c>
      <c r="H176" s="18" t="str">
        <f>_xlfn.XLOOKUP(E176,customers!$A$1:$A$1001,customers!$B$1:$B$1001,,0)</f>
        <v>Elysee Sketch</v>
      </c>
      <c r="I176" s="14" t="s">
        <v>7</v>
      </c>
      <c r="J176" s="19" t="str">
        <f>INDEX(products!$A$1:$F$49,MATCH(orders!$F176,products!$A$1:$A$49,0),MATCH(orders!J$1,products!$A$1:$F$1,0))</f>
        <v>Small</v>
      </c>
      <c r="K176" s="20">
        <f>INDEX(products!$A$1:$F$49,MATCH(orders!$F176,products!$A$1:$A$49,0),MATCH(orders!K$1,products!$A$1:$F$1,0))</f>
        <v>24</v>
      </c>
      <c r="L176" s="21">
        <f>INDEX(products!$A$1:$F$49,MATCH(orders!$F176,products!$A$1:$A$49,0),MATCH(orders!L$1,products!$A$1:$F$1,0))</f>
        <v>0.5</v>
      </c>
      <c r="M176" s="25">
        <f>$G176*$K176*$L176</f>
        <v>72</v>
      </c>
    </row>
    <row r="177" spans="1:13">
      <c r="A177" s="3" t="s">
        <v>423</v>
      </c>
      <c r="B177" s="23">
        <v>44296</v>
      </c>
      <c r="C177" s="12">
        <f>YEAR($B177)</f>
        <v>2021</v>
      </c>
      <c r="D177" s="12">
        <f>MONTH($B177)</f>
        <v>4</v>
      </c>
      <c r="E177" s="3" t="s">
        <v>424</v>
      </c>
      <c r="F177" s="15" t="s">
        <v>138</v>
      </c>
      <c r="G177" s="3">
        <v>2</v>
      </c>
      <c r="H177" s="3" t="str">
        <f>_xlfn.XLOOKUP(E177,customers!$A$1:$A$1001,customers!$B$1:$B$1001,,0)</f>
        <v>Ethelda Hobbing</v>
      </c>
      <c r="I177" s="16" t="s">
        <v>7</v>
      </c>
      <c r="J177" s="4" t="str">
        <f>INDEX(products!$A$1:$F$49,MATCH(orders!$F177,products!$A$1:$A$49,0),MATCH(orders!J$1,products!$A$1:$F$1,0))</f>
        <v>Small</v>
      </c>
      <c r="K177" s="7">
        <f>INDEX(products!$A$1:$F$49,MATCH(orders!$F177,products!$A$1:$A$49,0),MATCH(orders!K$1,products!$A$1:$F$1,0))</f>
        <v>24</v>
      </c>
      <c r="L177" s="11">
        <f>INDEX(products!$A$1:$F$49,MATCH(orders!$F177,products!$A$1:$A$49,0),MATCH(orders!L$1,products!$A$1:$F$1,0))</f>
        <v>0.5</v>
      </c>
      <c r="M177" s="26">
        <f>$G177*$K177*$L177</f>
        <v>24</v>
      </c>
    </row>
    <row r="178" spans="1:13">
      <c r="A178" s="18" t="s">
        <v>425</v>
      </c>
      <c r="B178" s="22">
        <v>43900</v>
      </c>
      <c r="C178" s="17">
        <f>YEAR($B178)</f>
        <v>2020</v>
      </c>
      <c r="D178" s="17">
        <f>MONTH($B178)</f>
        <v>3</v>
      </c>
      <c r="E178" s="18" t="s">
        <v>426</v>
      </c>
      <c r="F178" s="13" t="s">
        <v>122</v>
      </c>
      <c r="G178" s="18">
        <v>1</v>
      </c>
      <c r="H178" s="18" t="str">
        <f>_xlfn.XLOOKUP(E178,customers!$A$1:$A$1001,customers!$B$1:$B$1001,,0)</f>
        <v>Odille Thynne</v>
      </c>
      <c r="I178" s="14" t="s">
        <v>7</v>
      </c>
      <c r="J178" s="19" t="str">
        <f>INDEX(products!$A$1:$F$49,MATCH(orders!$F178,products!$A$1:$A$49,0),MATCH(orders!J$1,products!$A$1:$F$1,0))</f>
        <v>Large</v>
      </c>
      <c r="K178" s="20">
        <f>INDEX(products!$A$1:$F$49,MATCH(orders!$F178,products!$A$1:$A$49,0),MATCH(orders!K$1,products!$A$1:$F$1,0))</f>
        <v>12</v>
      </c>
      <c r="L178" s="21">
        <f>INDEX(products!$A$1:$F$49,MATCH(orders!$F178,products!$A$1:$A$49,0),MATCH(orders!L$1,products!$A$1:$F$1,0))</f>
        <v>0.5</v>
      </c>
      <c r="M178" s="25">
        <f>$G178*$K178*$L178</f>
        <v>6</v>
      </c>
    </row>
    <row r="179" spans="1:13">
      <c r="A179" s="3" t="s">
        <v>427</v>
      </c>
      <c r="B179" s="23">
        <v>44120</v>
      </c>
      <c r="C179" s="12">
        <f>YEAR($B179)</f>
        <v>2020</v>
      </c>
      <c r="D179" s="12">
        <f>MONTH($B179)</f>
        <v>10</v>
      </c>
      <c r="E179" s="3" t="s">
        <v>428</v>
      </c>
      <c r="F179" s="15" t="s">
        <v>273</v>
      </c>
      <c r="G179" s="3">
        <v>4</v>
      </c>
      <c r="H179" s="3" t="str">
        <f>_xlfn.XLOOKUP(E179,customers!$A$1:$A$1001,customers!$B$1:$B$1001,,0)</f>
        <v>Emlynne Heining</v>
      </c>
      <c r="I179" s="16" t="s">
        <v>6</v>
      </c>
      <c r="J179" s="4" t="str">
        <f>INDEX(products!$A$1:$F$49,MATCH(orders!$F179,products!$A$1:$A$49,0),MATCH(orders!J$1,products!$A$1:$F$1,0))</f>
        <v>Medium</v>
      </c>
      <c r="K179" s="7">
        <f>INDEX(products!$A$1:$F$49,MATCH(orders!$F179,products!$A$1:$A$49,0),MATCH(orders!K$1,products!$A$1:$F$1,0))</f>
        <v>18</v>
      </c>
      <c r="L179" s="11">
        <f>INDEX(products!$A$1:$F$49,MATCH(orders!$F179,products!$A$1:$A$49,0),MATCH(orders!L$1,products!$A$1:$F$1,0))</f>
        <v>0.5</v>
      </c>
      <c r="M179" s="26">
        <f>$G179*$K179*$L179</f>
        <v>36</v>
      </c>
    </row>
    <row r="180" spans="1:13">
      <c r="A180" s="18" t="s">
        <v>429</v>
      </c>
      <c r="B180" s="22">
        <v>43746</v>
      </c>
      <c r="C180" s="17">
        <f>YEAR($B180)</f>
        <v>2019</v>
      </c>
      <c r="D180" s="17">
        <f>MONTH($B180)</f>
        <v>10</v>
      </c>
      <c r="E180" s="18" t="s">
        <v>430</v>
      </c>
      <c r="F180" s="13" t="s">
        <v>122</v>
      </c>
      <c r="G180" s="18">
        <v>2</v>
      </c>
      <c r="H180" s="18" t="str">
        <f>_xlfn.XLOOKUP(E180,customers!$A$1:$A$1001,customers!$B$1:$B$1001,,0)</f>
        <v>Katerina Melloi</v>
      </c>
      <c r="I180" s="14" t="s">
        <v>7</v>
      </c>
      <c r="J180" s="19" t="str">
        <f>INDEX(products!$A$1:$F$49,MATCH(orders!$F180,products!$A$1:$A$49,0),MATCH(orders!J$1,products!$A$1:$F$1,0))</f>
        <v>Large</v>
      </c>
      <c r="K180" s="20">
        <f>INDEX(products!$A$1:$F$49,MATCH(orders!$F180,products!$A$1:$A$49,0),MATCH(orders!K$1,products!$A$1:$F$1,0))</f>
        <v>12</v>
      </c>
      <c r="L180" s="21">
        <f>INDEX(products!$A$1:$F$49,MATCH(orders!$F180,products!$A$1:$A$49,0),MATCH(orders!L$1,products!$A$1:$F$1,0))</f>
        <v>0.5</v>
      </c>
      <c r="M180" s="25">
        <f>$G180*$K180*$L180</f>
        <v>12</v>
      </c>
    </row>
    <row r="181" spans="1:13">
      <c r="A181" s="3" t="s">
        <v>431</v>
      </c>
      <c r="B181" s="23">
        <v>43830</v>
      </c>
      <c r="C181" s="12">
        <f>YEAR($B181)</f>
        <v>2019</v>
      </c>
      <c r="D181" s="12">
        <f>MONTH($B181)</f>
        <v>12</v>
      </c>
      <c r="E181" s="3" t="s">
        <v>432</v>
      </c>
      <c r="F181" s="15" t="s">
        <v>138</v>
      </c>
      <c r="G181" s="3">
        <v>1</v>
      </c>
      <c r="H181" s="3" t="str">
        <f>_xlfn.XLOOKUP(E181,customers!$A$1:$A$1001,customers!$B$1:$B$1001,,0)</f>
        <v>Tiffany Scardafield</v>
      </c>
      <c r="I181" s="16" t="s">
        <v>7</v>
      </c>
      <c r="J181" s="4" t="str">
        <f>INDEX(products!$A$1:$F$49,MATCH(orders!$F181,products!$A$1:$A$49,0),MATCH(orders!J$1,products!$A$1:$F$1,0))</f>
        <v>Small</v>
      </c>
      <c r="K181" s="7">
        <f>INDEX(products!$A$1:$F$49,MATCH(orders!$F181,products!$A$1:$A$49,0),MATCH(orders!K$1,products!$A$1:$F$1,0))</f>
        <v>24</v>
      </c>
      <c r="L181" s="11">
        <f>INDEX(products!$A$1:$F$49,MATCH(orders!$F181,products!$A$1:$A$49,0),MATCH(orders!L$1,products!$A$1:$F$1,0))</f>
        <v>0.5</v>
      </c>
      <c r="M181" s="26">
        <f>$G181*$K181*$L181</f>
        <v>12</v>
      </c>
    </row>
    <row r="182" spans="1:13">
      <c r="A182" s="18" t="s">
        <v>433</v>
      </c>
      <c r="B182" s="22">
        <v>43910</v>
      </c>
      <c r="C182" s="17">
        <f>YEAR($B182)</f>
        <v>2020</v>
      </c>
      <c r="D182" s="17">
        <f>MONTH($B182)</f>
        <v>3</v>
      </c>
      <c r="E182" s="18" t="s">
        <v>434</v>
      </c>
      <c r="F182" s="13" t="s">
        <v>115</v>
      </c>
      <c r="G182" s="18">
        <v>5</v>
      </c>
      <c r="H182" s="18" t="str">
        <f>_xlfn.XLOOKUP(E182,customers!$A$1:$A$1001,customers!$B$1:$B$1001,,0)</f>
        <v>Abrahan Mussen</v>
      </c>
      <c r="I182" s="14" t="s">
        <v>7</v>
      </c>
      <c r="J182" s="19" t="str">
        <f>INDEX(products!$A$1:$F$49,MATCH(orders!$F182,products!$A$1:$A$49,0),MATCH(orders!J$1,products!$A$1:$F$1,0))</f>
        <v>Large</v>
      </c>
      <c r="K182" s="20">
        <f>INDEX(products!$A$1:$F$49,MATCH(orders!$F182,products!$A$1:$A$49,0),MATCH(orders!K$1,products!$A$1:$F$1,0))</f>
        <v>6</v>
      </c>
      <c r="L182" s="21">
        <f>INDEX(products!$A$1:$F$49,MATCH(orders!$F182,products!$A$1:$A$49,0),MATCH(orders!L$1,products!$A$1:$F$1,0))</f>
        <v>0.5</v>
      </c>
      <c r="M182" s="25">
        <f>$G182*$K182*$L182</f>
        <v>15</v>
      </c>
    </row>
    <row r="183" spans="1:13">
      <c r="A183" s="3" t="s">
        <v>433</v>
      </c>
      <c r="B183" s="23">
        <v>43910</v>
      </c>
      <c r="C183" s="12">
        <f>YEAR($B183)</f>
        <v>2020</v>
      </c>
      <c r="D183" s="12">
        <f>MONTH($B183)</f>
        <v>3</v>
      </c>
      <c r="E183" s="3" t="s">
        <v>434</v>
      </c>
      <c r="F183" s="15" t="s">
        <v>273</v>
      </c>
      <c r="G183" s="3">
        <v>5</v>
      </c>
      <c r="H183" s="3" t="str">
        <f>_xlfn.XLOOKUP(E183,customers!$A$1:$A$1001,customers!$B$1:$B$1001,,0)</f>
        <v>Abrahan Mussen</v>
      </c>
      <c r="I183" s="16" t="s">
        <v>6</v>
      </c>
      <c r="J183" s="4" t="str">
        <f>INDEX(products!$A$1:$F$49,MATCH(orders!$F183,products!$A$1:$A$49,0),MATCH(orders!J$1,products!$A$1:$F$1,0))</f>
        <v>Medium</v>
      </c>
      <c r="K183" s="7">
        <f>INDEX(products!$A$1:$F$49,MATCH(orders!$F183,products!$A$1:$A$49,0),MATCH(orders!K$1,products!$A$1:$F$1,0))</f>
        <v>18</v>
      </c>
      <c r="L183" s="11">
        <f>INDEX(products!$A$1:$F$49,MATCH(orders!$F183,products!$A$1:$A$49,0),MATCH(orders!L$1,products!$A$1:$F$1,0))</f>
        <v>0.5</v>
      </c>
      <c r="M183" s="26">
        <f>$G183*$K183*$L183</f>
        <v>45</v>
      </c>
    </row>
    <row r="184" spans="1:13">
      <c r="A184" s="18" t="s">
        <v>435</v>
      </c>
      <c r="B184" s="22">
        <v>44284</v>
      </c>
      <c r="C184" s="17">
        <f>YEAR($B184)</f>
        <v>2021</v>
      </c>
      <c r="D184" s="17">
        <f>MONTH($B184)</f>
        <v>3</v>
      </c>
      <c r="E184" s="18" t="s">
        <v>436</v>
      </c>
      <c r="F184" s="13" t="s">
        <v>130</v>
      </c>
      <c r="G184" s="18">
        <v>6</v>
      </c>
      <c r="H184" s="18" t="str">
        <f>_xlfn.XLOOKUP(E184,customers!$A$1:$A$1001,customers!$B$1:$B$1001,,0)</f>
        <v>Anny Mundford</v>
      </c>
      <c r="I184" s="14" t="s">
        <v>5</v>
      </c>
      <c r="J184" s="19" t="str">
        <f>INDEX(products!$A$1:$F$49,MATCH(orders!$F184,products!$A$1:$A$49,0),MATCH(orders!J$1,products!$A$1:$F$1,0))</f>
        <v>Small</v>
      </c>
      <c r="K184" s="20">
        <f>INDEX(products!$A$1:$F$49,MATCH(orders!$F184,products!$A$1:$A$49,0),MATCH(orders!K$1,products!$A$1:$F$1,0))</f>
        <v>6</v>
      </c>
      <c r="L184" s="21">
        <f>INDEX(products!$A$1:$F$49,MATCH(orders!$F184,products!$A$1:$A$49,0),MATCH(orders!L$1,products!$A$1:$F$1,0))</f>
        <v>1.1000000000000001</v>
      </c>
      <c r="M184" s="25">
        <f>$G184*$K184*$L184</f>
        <v>39.6</v>
      </c>
    </row>
    <row r="185" spans="1:13">
      <c r="A185" s="3" t="s">
        <v>437</v>
      </c>
      <c r="B185" s="23">
        <v>44512</v>
      </c>
      <c r="C185" s="12">
        <f>YEAR($B185)</f>
        <v>2021</v>
      </c>
      <c r="D185" s="12">
        <f>MONTH($B185)</f>
        <v>11</v>
      </c>
      <c r="E185" s="3" t="s">
        <v>438</v>
      </c>
      <c r="F185" s="15" t="s">
        <v>97</v>
      </c>
      <c r="G185" s="3">
        <v>2</v>
      </c>
      <c r="H185" s="3" t="str">
        <f>_xlfn.XLOOKUP(E185,customers!$A$1:$A$1001,customers!$B$1:$B$1001,,0)</f>
        <v>Tory Walas</v>
      </c>
      <c r="I185" s="16" t="s">
        <v>4</v>
      </c>
      <c r="J185" s="4" t="str">
        <f>INDEX(products!$A$1:$F$49,MATCH(orders!$F185,products!$A$1:$A$49,0),MATCH(orders!J$1,products!$A$1:$F$1,0))</f>
        <v>Medium</v>
      </c>
      <c r="K185" s="7">
        <f>INDEX(products!$A$1:$F$49,MATCH(orders!$F185,products!$A$1:$A$49,0),MATCH(orders!K$1,products!$A$1:$F$1,0))</f>
        <v>18</v>
      </c>
      <c r="L185" s="11">
        <f>INDEX(products!$A$1:$F$49,MATCH(orders!$F185,products!$A$1:$A$49,0),MATCH(orders!L$1,products!$A$1:$F$1,0))</f>
        <v>1.1000000000000001</v>
      </c>
      <c r="M185" s="26">
        <f>$G185*$K185*$L185</f>
        <v>39.6</v>
      </c>
    </row>
    <row r="186" spans="1:13">
      <c r="A186" s="18" t="s">
        <v>439</v>
      </c>
      <c r="B186" s="22">
        <v>44397</v>
      </c>
      <c r="C186" s="17">
        <f>YEAR($B186)</f>
        <v>2021</v>
      </c>
      <c r="D186" s="17">
        <f>MONTH($B186)</f>
        <v>7</v>
      </c>
      <c r="E186" s="18" t="s">
        <v>440</v>
      </c>
      <c r="F186" s="13" t="s">
        <v>103</v>
      </c>
      <c r="G186" s="18">
        <v>4</v>
      </c>
      <c r="H186" s="18" t="str">
        <f>_xlfn.XLOOKUP(E186,customers!$A$1:$A$1001,customers!$B$1:$B$1001,,0)</f>
        <v>Isa Blazewicz</v>
      </c>
      <c r="I186" s="14" t="s">
        <v>4</v>
      </c>
      <c r="J186" s="19" t="str">
        <f>INDEX(products!$A$1:$F$49,MATCH(orders!$F186,products!$A$1:$A$49,0),MATCH(orders!J$1,products!$A$1:$F$1,0))</f>
        <v>Medium</v>
      </c>
      <c r="K186" s="20">
        <f>INDEX(products!$A$1:$F$49,MATCH(orders!$F186,products!$A$1:$A$49,0),MATCH(orders!K$1,products!$A$1:$F$1,0))</f>
        <v>12</v>
      </c>
      <c r="L186" s="21">
        <f>INDEX(products!$A$1:$F$49,MATCH(orders!$F186,products!$A$1:$A$49,0),MATCH(orders!L$1,products!$A$1:$F$1,0))</f>
        <v>1.1000000000000001</v>
      </c>
      <c r="M186" s="25">
        <f>$G186*$K186*$L186</f>
        <v>52.800000000000004</v>
      </c>
    </row>
    <row r="187" spans="1:13">
      <c r="A187" s="3" t="s">
        <v>441</v>
      </c>
      <c r="B187" s="23">
        <v>43483</v>
      </c>
      <c r="C187" s="12">
        <f>YEAR($B187)</f>
        <v>2019</v>
      </c>
      <c r="D187" s="12">
        <f>MONTH($B187)</f>
        <v>1</v>
      </c>
      <c r="E187" s="3" t="s">
        <v>442</v>
      </c>
      <c r="F187" s="15" t="s">
        <v>57</v>
      </c>
      <c r="G187" s="3">
        <v>5</v>
      </c>
      <c r="H187" s="3" t="str">
        <f>_xlfn.XLOOKUP(E187,customers!$A$1:$A$1001,customers!$B$1:$B$1001,,0)</f>
        <v>Angie Rizzetti</v>
      </c>
      <c r="I187" s="16" t="s">
        <v>6</v>
      </c>
      <c r="J187" s="4" t="str">
        <f>INDEX(products!$A$1:$F$49,MATCH(orders!$F187,products!$A$1:$A$49,0),MATCH(orders!J$1,products!$A$1:$F$1,0))</f>
        <v>Small</v>
      </c>
      <c r="K187" s="7">
        <f>INDEX(products!$A$1:$F$49,MATCH(orders!$F187,products!$A$1:$A$49,0),MATCH(orders!K$1,products!$A$1:$F$1,0))</f>
        <v>12</v>
      </c>
      <c r="L187" s="11">
        <f>INDEX(products!$A$1:$F$49,MATCH(orders!$F187,products!$A$1:$A$49,0),MATCH(orders!L$1,products!$A$1:$F$1,0))</f>
        <v>0.5</v>
      </c>
      <c r="M187" s="26">
        <f>$G187*$K187*$L187</f>
        <v>30</v>
      </c>
    </row>
    <row r="188" spans="1:13">
      <c r="A188" s="18" t="s">
        <v>443</v>
      </c>
      <c r="B188" s="22">
        <v>43684</v>
      </c>
      <c r="C188" s="17">
        <f>YEAR($B188)</f>
        <v>2019</v>
      </c>
      <c r="D188" s="17">
        <f>MONTH($B188)</f>
        <v>8</v>
      </c>
      <c r="E188" s="18" t="s">
        <v>444</v>
      </c>
      <c r="F188" s="13" t="s">
        <v>103</v>
      </c>
      <c r="G188" s="18">
        <v>3</v>
      </c>
      <c r="H188" s="18" t="str">
        <f>_xlfn.XLOOKUP(E188,customers!$A$1:$A$1001,customers!$B$1:$B$1001,,0)</f>
        <v>Mord Meriet</v>
      </c>
      <c r="I188" s="14" t="s">
        <v>4</v>
      </c>
      <c r="J188" s="19" t="str">
        <f>INDEX(products!$A$1:$F$49,MATCH(orders!$F188,products!$A$1:$A$49,0),MATCH(orders!J$1,products!$A$1:$F$1,0))</f>
        <v>Medium</v>
      </c>
      <c r="K188" s="20">
        <f>INDEX(products!$A$1:$F$49,MATCH(orders!$F188,products!$A$1:$A$49,0),MATCH(orders!K$1,products!$A$1:$F$1,0))</f>
        <v>12</v>
      </c>
      <c r="L188" s="21">
        <f>INDEX(products!$A$1:$F$49,MATCH(orders!$F188,products!$A$1:$A$49,0),MATCH(orders!L$1,products!$A$1:$F$1,0))</f>
        <v>1.1000000000000001</v>
      </c>
      <c r="M188" s="25">
        <f>$G188*$K188*$L188</f>
        <v>39.6</v>
      </c>
    </row>
    <row r="189" spans="1:13">
      <c r="A189" s="3" t="s">
        <v>445</v>
      </c>
      <c r="B189" s="23">
        <v>44633</v>
      </c>
      <c r="C189" s="12">
        <f>YEAR($B189)</f>
        <v>2022</v>
      </c>
      <c r="D189" s="12">
        <f>MONTH($B189)</f>
        <v>3</v>
      </c>
      <c r="E189" s="3" t="s">
        <v>446</v>
      </c>
      <c r="F189" s="15" t="s">
        <v>56</v>
      </c>
      <c r="G189" s="3">
        <v>5</v>
      </c>
      <c r="H189" s="3" t="str">
        <f>_xlfn.XLOOKUP(E189,customers!$A$1:$A$1001,customers!$B$1:$B$1001,,0)</f>
        <v>Lawrence Pratt</v>
      </c>
      <c r="I189" s="16" t="s">
        <v>7</v>
      </c>
      <c r="J189" s="4" t="str">
        <f>INDEX(products!$A$1:$F$49,MATCH(orders!$F189,products!$A$1:$A$49,0),MATCH(orders!J$1,products!$A$1:$F$1,0))</f>
        <v>Small</v>
      </c>
      <c r="K189" s="7">
        <f>INDEX(products!$A$1:$F$49,MATCH(orders!$F189,products!$A$1:$A$49,0),MATCH(orders!K$1,products!$A$1:$F$1,0))</f>
        <v>18</v>
      </c>
      <c r="L189" s="11">
        <f>INDEX(products!$A$1:$F$49,MATCH(orders!$F189,products!$A$1:$A$49,0),MATCH(orders!L$1,products!$A$1:$F$1,0))</f>
        <v>0.5</v>
      </c>
      <c r="M189" s="26">
        <f>$G189*$K189*$L189</f>
        <v>45</v>
      </c>
    </row>
    <row r="190" spans="1:13">
      <c r="A190" s="18" t="s">
        <v>447</v>
      </c>
      <c r="B190" s="22">
        <v>44698</v>
      </c>
      <c r="C190" s="17">
        <f>YEAR($B190)</f>
        <v>2022</v>
      </c>
      <c r="D190" s="17">
        <f>MONTH($B190)</f>
        <v>5</v>
      </c>
      <c r="E190" s="18" t="s">
        <v>448</v>
      </c>
      <c r="F190" s="13" t="s">
        <v>192</v>
      </c>
      <c r="G190" s="18">
        <v>1</v>
      </c>
      <c r="H190" s="18" t="str">
        <f>_xlfn.XLOOKUP(E190,customers!$A$1:$A$1001,customers!$B$1:$B$1001,,0)</f>
        <v>Astrix Kitchingham</v>
      </c>
      <c r="I190" s="14" t="s">
        <v>6</v>
      </c>
      <c r="J190" s="19" t="str">
        <f>INDEX(products!$A$1:$F$49,MATCH(orders!$F190,products!$A$1:$A$49,0),MATCH(orders!J$1,products!$A$1:$F$1,0))</f>
        <v>Large</v>
      </c>
      <c r="K190" s="20">
        <f>INDEX(products!$A$1:$F$49,MATCH(orders!$F190,products!$A$1:$A$49,0),MATCH(orders!K$1,products!$A$1:$F$1,0))</f>
        <v>12</v>
      </c>
      <c r="L190" s="21">
        <f>INDEX(products!$A$1:$F$49,MATCH(orders!$F190,products!$A$1:$A$49,0),MATCH(orders!L$1,products!$A$1:$F$1,0))</f>
        <v>0.5</v>
      </c>
      <c r="M190" s="25">
        <f>$G190*$K190*$L190</f>
        <v>6</v>
      </c>
    </row>
    <row r="191" spans="1:13">
      <c r="A191" s="3" t="s">
        <v>449</v>
      </c>
      <c r="B191" s="23">
        <v>43813</v>
      </c>
      <c r="C191" s="12">
        <f>YEAR($B191)</f>
        <v>2019</v>
      </c>
      <c r="D191" s="12">
        <f>MONTH($B191)</f>
        <v>12</v>
      </c>
      <c r="E191" s="3" t="s">
        <v>450</v>
      </c>
      <c r="F191" s="15" t="s">
        <v>89</v>
      </c>
      <c r="G191" s="3">
        <v>3</v>
      </c>
      <c r="H191" s="3" t="str">
        <f>_xlfn.XLOOKUP(E191,customers!$A$1:$A$1001,customers!$B$1:$B$1001,,0)</f>
        <v>Burnard Bartholin</v>
      </c>
      <c r="I191" s="16" t="s">
        <v>6</v>
      </c>
      <c r="J191" s="4" t="str">
        <f>INDEX(products!$A$1:$F$49,MATCH(orders!$F191,products!$A$1:$A$49,0),MATCH(orders!J$1,products!$A$1:$F$1,0))</f>
        <v>Small</v>
      </c>
      <c r="K191" s="7">
        <f>INDEX(products!$A$1:$F$49,MATCH(orders!$F191,products!$A$1:$A$49,0),MATCH(orders!K$1,products!$A$1:$F$1,0))</f>
        <v>6</v>
      </c>
      <c r="L191" s="11">
        <f>INDEX(products!$A$1:$F$49,MATCH(orders!$F191,products!$A$1:$A$49,0),MATCH(orders!L$1,products!$A$1:$F$1,0))</f>
        <v>0.5</v>
      </c>
      <c r="M191" s="26">
        <f>$G191*$K191*$L191</f>
        <v>9</v>
      </c>
    </row>
    <row r="192" spans="1:13">
      <c r="A192" s="18" t="s">
        <v>451</v>
      </c>
      <c r="B192" s="22">
        <v>43845</v>
      </c>
      <c r="C192" s="17">
        <f>YEAR($B192)</f>
        <v>2020</v>
      </c>
      <c r="D192" s="17">
        <f>MONTH($B192)</f>
        <v>1</v>
      </c>
      <c r="E192" s="18" t="s">
        <v>452</v>
      </c>
      <c r="F192" s="13" t="s">
        <v>73</v>
      </c>
      <c r="G192" s="18">
        <v>1</v>
      </c>
      <c r="H192" s="18" t="str">
        <f>_xlfn.XLOOKUP(E192,customers!$A$1:$A$1001,customers!$B$1:$B$1001,,0)</f>
        <v>Madelene Prinn</v>
      </c>
      <c r="I192" s="14" t="s">
        <v>5</v>
      </c>
      <c r="J192" s="19" t="str">
        <f>INDEX(products!$A$1:$F$49,MATCH(orders!$F192,products!$A$1:$A$49,0),MATCH(orders!J$1,products!$A$1:$F$1,0))</f>
        <v>Small</v>
      </c>
      <c r="K192" s="20">
        <f>INDEX(products!$A$1:$F$49,MATCH(orders!$F192,products!$A$1:$A$49,0),MATCH(orders!K$1,products!$A$1:$F$1,0))</f>
        <v>24</v>
      </c>
      <c r="L192" s="21">
        <f>INDEX(products!$A$1:$F$49,MATCH(orders!$F192,products!$A$1:$A$49,0),MATCH(orders!L$1,products!$A$1:$F$1,0))</f>
        <v>1.1000000000000001</v>
      </c>
      <c r="M192" s="25">
        <f>$G192*$K192*$L192</f>
        <v>26.400000000000002</v>
      </c>
    </row>
    <row r="193" spans="1:13">
      <c r="A193" s="3" t="s">
        <v>453</v>
      </c>
      <c r="B193" s="23">
        <v>43567</v>
      </c>
      <c r="C193" s="12">
        <f>YEAR($B193)</f>
        <v>2019</v>
      </c>
      <c r="D193" s="12">
        <f>MONTH($B193)</f>
        <v>4</v>
      </c>
      <c r="E193" s="3" t="s">
        <v>454</v>
      </c>
      <c r="F193" s="15" t="s">
        <v>157</v>
      </c>
      <c r="G193" s="3">
        <v>5</v>
      </c>
      <c r="H193" s="3" t="str">
        <f>_xlfn.XLOOKUP(E193,customers!$A$1:$A$1001,customers!$B$1:$B$1001,,0)</f>
        <v>Alisun Baudino</v>
      </c>
      <c r="I193" s="16" t="s">
        <v>7</v>
      </c>
      <c r="J193" s="4" t="str">
        <f>INDEX(products!$A$1:$F$49,MATCH(orders!$F193,products!$A$1:$A$49,0),MATCH(orders!J$1,products!$A$1:$F$1,0))</f>
        <v>Large</v>
      </c>
      <c r="K193" s="7">
        <f>INDEX(products!$A$1:$F$49,MATCH(orders!$F193,products!$A$1:$A$49,0),MATCH(orders!K$1,products!$A$1:$F$1,0))</f>
        <v>18</v>
      </c>
      <c r="L193" s="11">
        <f>INDEX(products!$A$1:$F$49,MATCH(orders!$F193,products!$A$1:$A$49,0),MATCH(orders!L$1,products!$A$1:$F$1,0))</f>
        <v>0.5</v>
      </c>
      <c r="M193" s="26">
        <f>$G193*$K193*$L193</f>
        <v>45</v>
      </c>
    </row>
    <row r="194" spans="1:13">
      <c r="A194" s="18" t="s">
        <v>455</v>
      </c>
      <c r="B194" s="22">
        <v>43919</v>
      </c>
      <c r="C194" s="17">
        <f>YEAR($B194)</f>
        <v>2020</v>
      </c>
      <c r="D194" s="17">
        <f>MONTH($B194)</f>
        <v>3</v>
      </c>
      <c r="E194" s="18" t="s">
        <v>456</v>
      </c>
      <c r="F194" s="13" t="s">
        <v>76</v>
      </c>
      <c r="G194" s="18">
        <v>6</v>
      </c>
      <c r="H194" s="18" t="str">
        <f>_xlfn.XLOOKUP(E194,customers!$A$1:$A$1001,customers!$B$1:$B$1001,,0)</f>
        <v>Philipa Petrushanko</v>
      </c>
      <c r="I194" s="14" t="s">
        <v>7</v>
      </c>
      <c r="J194" s="19" t="str">
        <f>INDEX(products!$A$1:$F$49,MATCH(orders!$F194,products!$A$1:$A$49,0),MATCH(orders!J$1,products!$A$1:$F$1,0))</f>
        <v>Small</v>
      </c>
      <c r="K194" s="20">
        <f>INDEX(products!$A$1:$F$49,MATCH(orders!$F194,products!$A$1:$A$49,0),MATCH(orders!K$1,products!$A$1:$F$1,0))</f>
        <v>6</v>
      </c>
      <c r="L194" s="21">
        <f>INDEX(products!$A$1:$F$49,MATCH(orders!$F194,products!$A$1:$A$49,0),MATCH(orders!L$1,products!$A$1:$F$1,0))</f>
        <v>0.5</v>
      </c>
      <c r="M194" s="25">
        <f>$G194*$K194*$L194</f>
        <v>18</v>
      </c>
    </row>
    <row r="195" spans="1:13">
      <c r="A195" s="3" t="s">
        <v>457</v>
      </c>
      <c r="B195" s="23">
        <v>44644</v>
      </c>
      <c r="C195" s="12">
        <f>YEAR($B195)</f>
        <v>2022</v>
      </c>
      <c r="D195" s="12">
        <f>MONTH($B195)</f>
        <v>3</v>
      </c>
      <c r="E195" s="3" t="s">
        <v>458</v>
      </c>
      <c r="F195" s="15" t="s">
        <v>125</v>
      </c>
      <c r="G195" s="3">
        <v>3</v>
      </c>
      <c r="H195" s="3" t="str">
        <f>_xlfn.XLOOKUP(E195,customers!$A$1:$A$1001,customers!$B$1:$B$1001,,0)</f>
        <v>Kimberli Mustchin</v>
      </c>
      <c r="I195" s="16" t="s">
        <v>7</v>
      </c>
      <c r="J195" s="4" t="str">
        <f>INDEX(products!$A$1:$F$49,MATCH(orders!$F195,products!$A$1:$A$49,0),MATCH(orders!J$1,products!$A$1:$F$1,0))</f>
        <v>Medium</v>
      </c>
      <c r="K195" s="7">
        <f>INDEX(products!$A$1:$F$49,MATCH(orders!$F195,products!$A$1:$A$49,0),MATCH(orders!K$1,products!$A$1:$F$1,0))</f>
        <v>18</v>
      </c>
      <c r="L195" s="11">
        <f>INDEX(products!$A$1:$F$49,MATCH(orders!$F195,products!$A$1:$A$49,0),MATCH(orders!L$1,products!$A$1:$F$1,0))</f>
        <v>0.5</v>
      </c>
      <c r="M195" s="26">
        <f>$G195*$K195*$L195</f>
        <v>27</v>
      </c>
    </row>
    <row r="196" spans="1:13">
      <c r="A196" s="18" t="s">
        <v>459</v>
      </c>
      <c r="B196" s="22">
        <v>44398</v>
      </c>
      <c r="C196" s="17">
        <f>YEAR($B196)</f>
        <v>2021</v>
      </c>
      <c r="D196" s="17">
        <f>MONTH($B196)</f>
        <v>7</v>
      </c>
      <c r="E196" s="18" t="s">
        <v>460</v>
      </c>
      <c r="F196" s="13" t="s">
        <v>192</v>
      </c>
      <c r="G196" s="18">
        <v>5</v>
      </c>
      <c r="H196" s="18" t="str">
        <f>_xlfn.XLOOKUP(E196,customers!$A$1:$A$1001,customers!$B$1:$B$1001,,0)</f>
        <v>Emlynne Laird</v>
      </c>
      <c r="I196" s="14" t="s">
        <v>6</v>
      </c>
      <c r="J196" s="19" t="str">
        <f>INDEX(products!$A$1:$F$49,MATCH(orders!$F196,products!$A$1:$A$49,0),MATCH(orders!J$1,products!$A$1:$F$1,0))</f>
        <v>Large</v>
      </c>
      <c r="K196" s="20">
        <f>INDEX(products!$A$1:$F$49,MATCH(orders!$F196,products!$A$1:$A$49,0),MATCH(orders!K$1,products!$A$1:$F$1,0))</f>
        <v>12</v>
      </c>
      <c r="L196" s="21">
        <f>INDEX(products!$A$1:$F$49,MATCH(orders!$F196,products!$A$1:$A$49,0),MATCH(orders!L$1,products!$A$1:$F$1,0))</f>
        <v>0.5</v>
      </c>
      <c r="M196" s="25">
        <f>$G196*$K196*$L196</f>
        <v>30</v>
      </c>
    </row>
    <row r="197" spans="1:13">
      <c r="A197" s="3" t="s">
        <v>461</v>
      </c>
      <c r="B197" s="23">
        <v>43683</v>
      </c>
      <c r="C197" s="12">
        <f>YEAR($B197)</f>
        <v>2019</v>
      </c>
      <c r="D197" s="12">
        <f>MONTH($B197)</f>
        <v>8</v>
      </c>
      <c r="E197" s="3" t="s">
        <v>462</v>
      </c>
      <c r="F197" s="15" t="s">
        <v>97</v>
      </c>
      <c r="G197" s="3">
        <v>3</v>
      </c>
      <c r="H197" s="3" t="str">
        <f>_xlfn.XLOOKUP(E197,customers!$A$1:$A$1001,customers!$B$1:$B$1001,,0)</f>
        <v>Marlena Howsden</v>
      </c>
      <c r="I197" s="16" t="s">
        <v>4</v>
      </c>
      <c r="J197" s="4" t="str">
        <f>INDEX(products!$A$1:$F$49,MATCH(orders!$F197,products!$A$1:$A$49,0),MATCH(orders!J$1,products!$A$1:$F$1,0))</f>
        <v>Medium</v>
      </c>
      <c r="K197" s="7">
        <f>INDEX(products!$A$1:$F$49,MATCH(orders!$F197,products!$A$1:$A$49,0),MATCH(orders!K$1,products!$A$1:$F$1,0))</f>
        <v>18</v>
      </c>
      <c r="L197" s="11">
        <f>INDEX(products!$A$1:$F$49,MATCH(orders!$F197,products!$A$1:$A$49,0),MATCH(orders!L$1,products!$A$1:$F$1,0))</f>
        <v>1.1000000000000001</v>
      </c>
      <c r="M197" s="26">
        <f>$G197*$K197*$L197</f>
        <v>59.400000000000006</v>
      </c>
    </row>
    <row r="198" spans="1:13">
      <c r="A198" s="18" t="s">
        <v>463</v>
      </c>
      <c r="B198" s="22">
        <v>44339</v>
      </c>
      <c r="C198" s="17">
        <f>YEAR($B198)</f>
        <v>2021</v>
      </c>
      <c r="D198" s="17">
        <f>MONTH($B198)</f>
        <v>5</v>
      </c>
      <c r="E198" s="18" t="s">
        <v>464</v>
      </c>
      <c r="F198" s="13" t="s">
        <v>258</v>
      </c>
      <c r="G198" s="18">
        <v>6</v>
      </c>
      <c r="H198" s="18" t="str">
        <f>_xlfn.XLOOKUP(E198,customers!$A$1:$A$1001,customers!$B$1:$B$1001,,0)</f>
        <v>Nealson Cuttler</v>
      </c>
      <c r="I198" s="14" t="s">
        <v>5</v>
      </c>
      <c r="J198" s="19" t="str">
        <f>INDEX(products!$A$1:$F$49,MATCH(orders!$F198,products!$A$1:$A$49,0),MATCH(orders!J$1,products!$A$1:$F$1,0))</f>
        <v>Large</v>
      </c>
      <c r="K198" s="20">
        <f>INDEX(products!$A$1:$F$49,MATCH(orders!$F198,products!$A$1:$A$49,0),MATCH(orders!K$1,products!$A$1:$F$1,0))</f>
        <v>6</v>
      </c>
      <c r="L198" s="21">
        <f>INDEX(products!$A$1:$F$49,MATCH(orders!$F198,products!$A$1:$A$49,0),MATCH(orders!L$1,products!$A$1:$F$1,0))</f>
        <v>1.1000000000000001</v>
      </c>
      <c r="M198" s="25">
        <f>$G198*$K198*$L198</f>
        <v>39.6</v>
      </c>
    </row>
    <row r="199" spans="1:13">
      <c r="A199" s="3" t="s">
        <v>463</v>
      </c>
      <c r="B199" s="23">
        <v>44339</v>
      </c>
      <c r="C199" s="12">
        <f>YEAR($B199)</f>
        <v>2021</v>
      </c>
      <c r="D199" s="12">
        <f>MONTH($B199)</f>
        <v>5</v>
      </c>
      <c r="E199" s="3" t="s">
        <v>464</v>
      </c>
      <c r="F199" s="15" t="s">
        <v>182</v>
      </c>
      <c r="G199" s="3">
        <v>2</v>
      </c>
      <c r="H199" s="3" t="str">
        <f>_xlfn.XLOOKUP(E199,customers!$A$1:$A$1001,customers!$B$1:$B$1001,,0)</f>
        <v>Nealson Cuttler</v>
      </c>
      <c r="I199" s="16" t="s">
        <v>5</v>
      </c>
      <c r="J199" s="4" t="str">
        <f>INDEX(products!$A$1:$F$49,MATCH(orders!$F199,products!$A$1:$A$49,0),MATCH(orders!J$1,products!$A$1:$F$1,0))</f>
        <v>Medium</v>
      </c>
      <c r="K199" s="7">
        <f>INDEX(products!$A$1:$F$49,MATCH(orders!$F199,products!$A$1:$A$49,0),MATCH(orders!K$1,products!$A$1:$F$1,0))</f>
        <v>6</v>
      </c>
      <c r="L199" s="11">
        <f>INDEX(products!$A$1:$F$49,MATCH(orders!$F199,products!$A$1:$A$49,0),MATCH(orders!L$1,products!$A$1:$F$1,0))</f>
        <v>1.1000000000000001</v>
      </c>
      <c r="M199" s="26">
        <f>$G199*$K199*$L199</f>
        <v>13.200000000000001</v>
      </c>
    </row>
    <row r="200" spans="1:13">
      <c r="A200" s="18" t="s">
        <v>463</v>
      </c>
      <c r="B200" s="22">
        <v>44339</v>
      </c>
      <c r="C200" s="17">
        <f>YEAR($B200)</f>
        <v>2021</v>
      </c>
      <c r="D200" s="17">
        <f>MONTH($B200)</f>
        <v>5</v>
      </c>
      <c r="E200" s="18" t="s">
        <v>464</v>
      </c>
      <c r="F200" s="13" t="s">
        <v>53</v>
      </c>
      <c r="G200" s="18">
        <v>3</v>
      </c>
      <c r="H200" s="18" t="str">
        <f>_xlfn.XLOOKUP(E200,customers!$A$1:$A$1001,customers!$B$1:$B$1001,,0)</f>
        <v>Nealson Cuttler</v>
      </c>
      <c r="I200" s="14" t="s">
        <v>4</v>
      </c>
      <c r="J200" s="19" t="str">
        <f>INDEX(products!$A$1:$F$49,MATCH(orders!$F200,products!$A$1:$A$49,0),MATCH(orders!J$1,products!$A$1:$F$1,0))</f>
        <v>Large</v>
      </c>
      <c r="K200" s="20">
        <f>INDEX(products!$A$1:$F$49,MATCH(orders!$F200,products!$A$1:$A$49,0),MATCH(orders!K$1,products!$A$1:$F$1,0))</f>
        <v>18</v>
      </c>
      <c r="L200" s="21">
        <f>INDEX(products!$A$1:$F$49,MATCH(orders!$F200,products!$A$1:$A$49,0),MATCH(orders!L$1,products!$A$1:$F$1,0))</f>
        <v>1.1000000000000001</v>
      </c>
      <c r="M200" s="25">
        <f>$G200*$K200*$L200</f>
        <v>59.400000000000006</v>
      </c>
    </row>
    <row r="201" spans="1:13">
      <c r="A201" s="3" t="s">
        <v>463</v>
      </c>
      <c r="B201" s="23">
        <v>44339</v>
      </c>
      <c r="C201" s="12">
        <f>YEAR($B201)</f>
        <v>2021</v>
      </c>
      <c r="D201" s="12">
        <f>MONTH($B201)</f>
        <v>5</v>
      </c>
      <c r="E201" s="3" t="s">
        <v>464</v>
      </c>
      <c r="F201" s="15" t="s">
        <v>152</v>
      </c>
      <c r="G201" s="3">
        <v>4</v>
      </c>
      <c r="H201" s="3" t="str">
        <f>_xlfn.XLOOKUP(E201,customers!$A$1:$A$1001,customers!$B$1:$B$1001,,0)</f>
        <v>Nealson Cuttler</v>
      </c>
      <c r="I201" s="16" t="s">
        <v>7</v>
      </c>
      <c r="J201" s="4" t="str">
        <f>INDEX(products!$A$1:$F$49,MATCH(orders!$F201,products!$A$1:$A$49,0),MATCH(orders!J$1,products!$A$1:$F$1,0))</f>
        <v>Small</v>
      </c>
      <c r="K201" s="7">
        <f>INDEX(products!$A$1:$F$49,MATCH(orders!$F201,products!$A$1:$A$49,0),MATCH(orders!K$1,products!$A$1:$F$1,0))</f>
        <v>12</v>
      </c>
      <c r="L201" s="11">
        <f>INDEX(products!$A$1:$F$49,MATCH(orders!$F201,products!$A$1:$A$49,0),MATCH(orders!L$1,products!$A$1:$F$1,0))</f>
        <v>0.5</v>
      </c>
      <c r="M201" s="26">
        <f>$G201*$K201*$L201</f>
        <v>24</v>
      </c>
    </row>
    <row r="202" spans="1:13">
      <c r="A202" s="18" t="s">
        <v>463</v>
      </c>
      <c r="B202" s="22">
        <v>44339</v>
      </c>
      <c r="C202" s="17">
        <f>YEAR($B202)</f>
        <v>2021</v>
      </c>
      <c r="D202" s="17">
        <f>MONTH($B202)</f>
        <v>5</v>
      </c>
      <c r="E202" s="18" t="s">
        <v>464</v>
      </c>
      <c r="F202" s="13" t="s">
        <v>162</v>
      </c>
      <c r="G202" s="18">
        <v>3</v>
      </c>
      <c r="H202" s="18" t="str">
        <f>_xlfn.XLOOKUP(E202,customers!$A$1:$A$1001,customers!$B$1:$B$1001,,0)</f>
        <v>Nealson Cuttler</v>
      </c>
      <c r="I202" s="14" t="s">
        <v>6</v>
      </c>
      <c r="J202" s="19" t="str">
        <f>INDEX(products!$A$1:$F$49,MATCH(orders!$F202,products!$A$1:$A$49,0),MATCH(orders!J$1,products!$A$1:$F$1,0))</f>
        <v>Large</v>
      </c>
      <c r="K202" s="20">
        <f>INDEX(products!$A$1:$F$49,MATCH(orders!$F202,products!$A$1:$A$49,0),MATCH(orders!K$1,products!$A$1:$F$1,0))</f>
        <v>18</v>
      </c>
      <c r="L202" s="21">
        <f>INDEX(products!$A$1:$F$49,MATCH(orders!$F202,products!$A$1:$A$49,0),MATCH(orders!L$1,products!$A$1:$F$1,0))</f>
        <v>0.5</v>
      </c>
      <c r="M202" s="25">
        <f>$G202*$K202*$L202</f>
        <v>27</v>
      </c>
    </row>
    <row r="203" spans="1:13">
      <c r="A203" s="3" t="s">
        <v>465</v>
      </c>
      <c r="B203" s="23">
        <v>44294</v>
      </c>
      <c r="C203" s="12">
        <f>YEAR($B203)</f>
        <v>2021</v>
      </c>
      <c r="D203" s="12">
        <f>MONTH($B203)</f>
        <v>4</v>
      </c>
      <c r="E203" s="3" t="s">
        <v>466</v>
      </c>
      <c r="F203" s="15" t="s">
        <v>138</v>
      </c>
      <c r="G203" s="3">
        <v>6</v>
      </c>
      <c r="H203" s="3" t="str">
        <f>_xlfn.XLOOKUP(E203,customers!$A$1:$A$1001,customers!$B$1:$B$1001,,0)</f>
        <v>Adriana Lazarus</v>
      </c>
      <c r="I203" s="16" t="s">
        <v>7</v>
      </c>
      <c r="J203" s="4" t="str">
        <f>INDEX(products!$A$1:$F$49,MATCH(orders!$F203,products!$A$1:$A$49,0),MATCH(orders!J$1,products!$A$1:$F$1,0))</f>
        <v>Small</v>
      </c>
      <c r="K203" s="7">
        <f>INDEX(products!$A$1:$F$49,MATCH(orders!$F203,products!$A$1:$A$49,0),MATCH(orders!K$1,products!$A$1:$F$1,0))</f>
        <v>24</v>
      </c>
      <c r="L203" s="11">
        <f>INDEX(products!$A$1:$F$49,MATCH(orders!$F203,products!$A$1:$A$49,0),MATCH(orders!L$1,products!$A$1:$F$1,0))</f>
        <v>0.5</v>
      </c>
      <c r="M203" s="26">
        <f>$G203*$K203*$L203</f>
        <v>72</v>
      </c>
    </row>
    <row r="204" spans="1:13">
      <c r="A204" s="18" t="s">
        <v>467</v>
      </c>
      <c r="B204" s="22">
        <v>44486</v>
      </c>
      <c r="C204" s="17">
        <f>YEAR($B204)</f>
        <v>2021</v>
      </c>
      <c r="D204" s="17">
        <f>MONTH($B204)</f>
        <v>10</v>
      </c>
      <c r="E204" s="18" t="s">
        <v>468</v>
      </c>
      <c r="F204" s="13" t="s">
        <v>258</v>
      </c>
      <c r="G204" s="18">
        <v>6</v>
      </c>
      <c r="H204" s="18" t="str">
        <f>_xlfn.XLOOKUP(E204,customers!$A$1:$A$1001,customers!$B$1:$B$1001,,0)</f>
        <v>Tallie felip</v>
      </c>
      <c r="I204" s="14" t="s">
        <v>5</v>
      </c>
      <c r="J204" s="19" t="str">
        <f>INDEX(products!$A$1:$F$49,MATCH(orders!$F204,products!$A$1:$A$49,0),MATCH(orders!J$1,products!$A$1:$F$1,0))</f>
        <v>Large</v>
      </c>
      <c r="K204" s="20">
        <f>INDEX(products!$A$1:$F$49,MATCH(orders!$F204,products!$A$1:$A$49,0),MATCH(orders!K$1,products!$A$1:$F$1,0))</f>
        <v>6</v>
      </c>
      <c r="L204" s="21">
        <f>INDEX(products!$A$1:$F$49,MATCH(orders!$F204,products!$A$1:$A$49,0),MATCH(orders!L$1,products!$A$1:$F$1,0))</f>
        <v>1.1000000000000001</v>
      </c>
      <c r="M204" s="25">
        <f>$G204*$K204*$L204</f>
        <v>39.6</v>
      </c>
    </row>
    <row r="205" spans="1:13">
      <c r="A205" s="3" t="s">
        <v>469</v>
      </c>
      <c r="B205" s="23">
        <v>44608</v>
      </c>
      <c r="C205" s="12">
        <f>YEAR($B205)</f>
        <v>2022</v>
      </c>
      <c r="D205" s="12">
        <f>MONTH($B205)</f>
        <v>2</v>
      </c>
      <c r="E205" s="3" t="s">
        <v>470</v>
      </c>
      <c r="F205" s="15" t="s">
        <v>187</v>
      </c>
      <c r="G205" s="3">
        <v>1</v>
      </c>
      <c r="H205" s="3" t="str">
        <f>_xlfn.XLOOKUP(E205,customers!$A$1:$A$1001,customers!$B$1:$B$1001,,0)</f>
        <v>Vanna Le - Count</v>
      </c>
      <c r="I205" s="16" t="s">
        <v>4</v>
      </c>
      <c r="J205" s="4" t="str">
        <f>INDEX(products!$A$1:$F$49,MATCH(orders!$F205,products!$A$1:$A$49,0),MATCH(orders!J$1,products!$A$1:$F$1,0))</f>
        <v>Medium</v>
      </c>
      <c r="K205" s="7">
        <f>INDEX(products!$A$1:$F$49,MATCH(orders!$F205,products!$A$1:$A$49,0),MATCH(orders!K$1,products!$A$1:$F$1,0))</f>
        <v>24</v>
      </c>
      <c r="L205" s="11">
        <f>INDEX(products!$A$1:$F$49,MATCH(orders!$F205,products!$A$1:$A$49,0),MATCH(orders!L$1,products!$A$1:$F$1,0))</f>
        <v>1.1000000000000001</v>
      </c>
      <c r="M205" s="26">
        <f>$G205*$K205*$L205</f>
        <v>26.400000000000002</v>
      </c>
    </row>
    <row r="206" spans="1:13">
      <c r="A206" s="18" t="s">
        <v>471</v>
      </c>
      <c r="B206" s="22">
        <v>44027</v>
      </c>
      <c r="C206" s="17">
        <f>YEAR($B206)</f>
        <v>2020</v>
      </c>
      <c r="D206" s="17">
        <f>MONTH($B206)</f>
        <v>7</v>
      </c>
      <c r="E206" s="18" t="s">
        <v>472</v>
      </c>
      <c r="F206" s="13" t="s">
        <v>130</v>
      </c>
      <c r="G206" s="18">
        <v>6</v>
      </c>
      <c r="H206" s="18" t="str">
        <f>_xlfn.XLOOKUP(E206,customers!$A$1:$A$1001,customers!$B$1:$B$1001,,0)</f>
        <v>Sarette Ducarel</v>
      </c>
      <c r="I206" s="14" t="s">
        <v>5</v>
      </c>
      <c r="J206" s="19" t="str">
        <f>INDEX(products!$A$1:$F$49,MATCH(orders!$F206,products!$A$1:$A$49,0),MATCH(orders!J$1,products!$A$1:$F$1,0))</f>
        <v>Small</v>
      </c>
      <c r="K206" s="20">
        <f>INDEX(products!$A$1:$F$49,MATCH(orders!$F206,products!$A$1:$A$49,0),MATCH(orders!K$1,products!$A$1:$F$1,0))</f>
        <v>6</v>
      </c>
      <c r="L206" s="21">
        <f>INDEX(products!$A$1:$F$49,MATCH(orders!$F206,products!$A$1:$A$49,0),MATCH(orders!L$1,products!$A$1:$F$1,0))</f>
        <v>1.1000000000000001</v>
      </c>
      <c r="M206" s="25">
        <f>$G206*$K206*$L206</f>
        <v>39.6</v>
      </c>
    </row>
    <row r="207" spans="1:13">
      <c r="A207" s="3" t="s">
        <v>473</v>
      </c>
      <c r="B207" s="23">
        <v>43883</v>
      </c>
      <c r="C207" s="12">
        <f>YEAR($B207)</f>
        <v>2020</v>
      </c>
      <c r="D207" s="12">
        <f>MONTH($B207)</f>
        <v>2</v>
      </c>
      <c r="E207" s="3" t="s">
        <v>474</v>
      </c>
      <c r="F207" s="15" t="s">
        <v>258</v>
      </c>
      <c r="G207" s="3">
        <v>3</v>
      </c>
      <c r="H207" s="3" t="str">
        <f>_xlfn.XLOOKUP(E207,customers!$A$1:$A$1001,customers!$B$1:$B$1001,,0)</f>
        <v>Kendra Glison</v>
      </c>
      <c r="I207" s="16" t="s">
        <v>5</v>
      </c>
      <c r="J207" s="4" t="str">
        <f>INDEX(products!$A$1:$F$49,MATCH(orders!$F207,products!$A$1:$A$49,0),MATCH(orders!J$1,products!$A$1:$F$1,0))</f>
        <v>Large</v>
      </c>
      <c r="K207" s="7">
        <f>INDEX(products!$A$1:$F$49,MATCH(orders!$F207,products!$A$1:$A$49,0),MATCH(orders!K$1,products!$A$1:$F$1,0))</f>
        <v>6</v>
      </c>
      <c r="L207" s="11">
        <f>INDEX(products!$A$1:$F$49,MATCH(orders!$F207,products!$A$1:$A$49,0),MATCH(orders!L$1,products!$A$1:$F$1,0))</f>
        <v>1.1000000000000001</v>
      </c>
      <c r="M207" s="26">
        <f>$G207*$K207*$L207</f>
        <v>19.8</v>
      </c>
    </row>
    <row r="208" spans="1:13">
      <c r="A208" s="18" t="s">
        <v>475</v>
      </c>
      <c r="B208" s="22">
        <v>44211</v>
      </c>
      <c r="C208" s="17">
        <f>YEAR($B208)</f>
        <v>2021</v>
      </c>
      <c r="D208" s="17">
        <f>MONTH($B208)</f>
        <v>1</v>
      </c>
      <c r="E208" s="18" t="s">
        <v>476</v>
      </c>
      <c r="F208" s="13" t="s">
        <v>106</v>
      </c>
      <c r="G208" s="18">
        <v>2</v>
      </c>
      <c r="H208" s="18" t="str">
        <f>_xlfn.XLOOKUP(E208,customers!$A$1:$A$1001,customers!$B$1:$B$1001,,0)</f>
        <v>Nertie Poolman</v>
      </c>
      <c r="I208" s="14" t="s">
        <v>7</v>
      </c>
      <c r="J208" s="19" t="str">
        <f>INDEX(products!$A$1:$F$49,MATCH(orders!$F208,products!$A$1:$A$49,0),MATCH(orders!J$1,products!$A$1:$F$1,0))</f>
        <v>Medium</v>
      </c>
      <c r="K208" s="20">
        <f>INDEX(products!$A$1:$F$49,MATCH(orders!$F208,products!$A$1:$A$49,0),MATCH(orders!K$1,products!$A$1:$F$1,0))</f>
        <v>6</v>
      </c>
      <c r="L208" s="21">
        <f>INDEX(products!$A$1:$F$49,MATCH(orders!$F208,products!$A$1:$A$49,0),MATCH(orders!L$1,products!$A$1:$F$1,0))</f>
        <v>0.5</v>
      </c>
      <c r="M208" s="25">
        <f>$G208*$K208*$L208</f>
        <v>6</v>
      </c>
    </row>
    <row r="209" spans="1:13">
      <c r="A209" s="3" t="s">
        <v>477</v>
      </c>
      <c r="B209" s="23">
        <v>44207</v>
      </c>
      <c r="C209" s="12">
        <f>YEAR($B209)</f>
        <v>2021</v>
      </c>
      <c r="D209" s="12">
        <f>MONTH($B209)</f>
        <v>1</v>
      </c>
      <c r="E209" s="3" t="s">
        <v>478</v>
      </c>
      <c r="F209" s="15" t="s">
        <v>187</v>
      </c>
      <c r="G209" s="3">
        <v>6</v>
      </c>
      <c r="H209" s="3" t="str">
        <f>_xlfn.XLOOKUP(E209,customers!$A$1:$A$1001,customers!$B$1:$B$1001,,0)</f>
        <v>Orbadiah Duny</v>
      </c>
      <c r="I209" s="16" t="s">
        <v>4</v>
      </c>
      <c r="J209" s="4" t="str">
        <f>INDEX(products!$A$1:$F$49,MATCH(orders!$F209,products!$A$1:$A$49,0),MATCH(orders!J$1,products!$A$1:$F$1,0))</f>
        <v>Medium</v>
      </c>
      <c r="K209" s="7">
        <f>INDEX(products!$A$1:$F$49,MATCH(orders!$F209,products!$A$1:$A$49,0),MATCH(orders!K$1,products!$A$1:$F$1,0))</f>
        <v>24</v>
      </c>
      <c r="L209" s="11">
        <f>INDEX(products!$A$1:$F$49,MATCH(orders!$F209,products!$A$1:$A$49,0),MATCH(orders!L$1,products!$A$1:$F$1,0))</f>
        <v>1.1000000000000001</v>
      </c>
      <c r="M209" s="26">
        <f>$G209*$K209*$L209</f>
        <v>158.4</v>
      </c>
    </row>
    <row r="210" spans="1:13">
      <c r="A210" s="18" t="s">
        <v>479</v>
      </c>
      <c r="B210" s="22">
        <v>44659</v>
      </c>
      <c r="C210" s="17">
        <f>YEAR($B210)</f>
        <v>2022</v>
      </c>
      <c r="D210" s="17">
        <f>MONTH($B210)</f>
        <v>4</v>
      </c>
      <c r="E210" s="18" t="s">
        <v>480</v>
      </c>
      <c r="F210" s="13" t="s">
        <v>106</v>
      </c>
      <c r="G210" s="18">
        <v>4</v>
      </c>
      <c r="H210" s="18" t="str">
        <f>_xlfn.XLOOKUP(E210,customers!$A$1:$A$1001,customers!$B$1:$B$1001,,0)</f>
        <v>Constance Halfhide</v>
      </c>
      <c r="I210" s="14" t="s">
        <v>7</v>
      </c>
      <c r="J210" s="19" t="str">
        <f>INDEX(products!$A$1:$F$49,MATCH(orders!$F210,products!$A$1:$A$49,0),MATCH(orders!J$1,products!$A$1:$F$1,0))</f>
        <v>Medium</v>
      </c>
      <c r="K210" s="20">
        <f>INDEX(products!$A$1:$F$49,MATCH(orders!$F210,products!$A$1:$A$49,0),MATCH(orders!K$1,products!$A$1:$F$1,0))</f>
        <v>6</v>
      </c>
      <c r="L210" s="21">
        <f>INDEX(products!$A$1:$F$49,MATCH(orders!$F210,products!$A$1:$A$49,0),MATCH(orders!L$1,products!$A$1:$F$1,0))</f>
        <v>0.5</v>
      </c>
      <c r="M210" s="25">
        <f>$G210*$K210*$L210</f>
        <v>12</v>
      </c>
    </row>
    <row r="211" spans="1:13">
      <c r="A211" s="3" t="s">
        <v>481</v>
      </c>
      <c r="B211" s="23">
        <v>44105</v>
      </c>
      <c r="C211" s="12">
        <f>YEAR($B211)</f>
        <v>2020</v>
      </c>
      <c r="D211" s="12">
        <f>MONTH($B211)</f>
        <v>10</v>
      </c>
      <c r="E211" s="3" t="s">
        <v>482</v>
      </c>
      <c r="F211" s="15" t="s">
        <v>115</v>
      </c>
      <c r="G211" s="3">
        <v>1</v>
      </c>
      <c r="H211" s="3" t="str">
        <f>_xlfn.XLOOKUP(E211,customers!$A$1:$A$1001,customers!$B$1:$B$1001,,0)</f>
        <v>Fransisco Malecky</v>
      </c>
      <c r="I211" s="16" t="s">
        <v>7</v>
      </c>
      <c r="J211" s="4" t="str">
        <f>INDEX(products!$A$1:$F$49,MATCH(orders!$F211,products!$A$1:$A$49,0),MATCH(orders!J$1,products!$A$1:$F$1,0))</f>
        <v>Large</v>
      </c>
      <c r="K211" s="7">
        <f>INDEX(products!$A$1:$F$49,MATCH(orders!$F211,products!$A$1:$A$49,0),MATCH(orders!K$1,products!$A$1:$F$1,0))</f>
        <v>6</v>
      </c>
      <c r="L211" s="11">
        <f>INDEX(products!$A$1:$F$49,MATCH(orders!$F211,products!$A$1:$A$49,0),MATCH(orders!L$1,products!$A$1:$F$1,0))</f>
        <v>0.5</v>
      </c>
      <c r="M211" s="26">
        <f>$G211*$K211*$L211</f>
        <v>3</v>
      </c>
    </row>
    <row r="212" spans="1:13">
      <c r="A212" s="18" t="s">
        <v>483</v>
      </c>
      <c r="B212" s="22">
        <v>43766</v>
      </c>
      <c r="C212" s="17">
        <f>YEAR($B212)</f>
        <v>2019</v>
      </c>
      <c r="D212" s="17">
        <f>MONTH($B212)</f>
        <v>10</v>
      </c>
      <c r="E212" s="18" t="s">
        <v>484</v>
      </c>
      <c r="F212" s="13" t="s">
        <v>100</v>
      </c>
      <c r="G212" s="18">
        <v>4</v>
      </c>
      <c r="H212" s="18" t="str">
        <f>_xlfn.XLOOKUP(E212,customers!$A$1:$A$1001,customers!$B$1:$B$1001,,0)</f>
        <v>Anselma Attwater</v>
      </c>
      <c r="I212" s="14" t="s">
        <v>6</v>
      </c>
      <c r="J212" s="19" t="str">
        <f>INDEX(products!$A$1:$F$49,MATCH(orders!$F212,products!$A$1:$A$49,0),MATCH(orders!J$1,products!$A$1:$F$1,0))</f>
        <v>Medium</v>
      </c>
      <c r="K212" s="20">
        <f>INDEX(products!$A$1:$F$49,MATCH(orders!$F212,products!$A$1:$A$49,0),MATCH(orders!K$1,products!$A$1:$F$1,0))</f>
        <v>6</v>
      </c>
      <c r="L212" s="21">
        <f>INDEX(products!$A$1:$F$49,MATCH(orders!$F212,products!$A$1:$A$49,0),MATCH(orders!L$1,products!$A$1:$F$1,0))</f>
        <v>0.5</v>
      </c>
      <c r="M212" s="25">
        <f>$G212*$K212*$L212</f>
        <v>12</v>
      </c>
    </row>
    <row r="213" spans="1:13">
      <c r="A213" s="3" t="s">
        <v>485</v>
      </c>
      <c r="B213" s="23">
        <v>44283</v>
      </c>
      <c r="C213" s="12">
        <f>YEAR($B213)</f>
        <v>2021</v>
      </c>
      <c r="D213" s="12">
        <f>MONTH($B213)</f>
        <v>3</v>
      </c>
      <c r="E213" s="3" t="s">
        <v>486</v>
      </c>
      <c r="F213" s="15" t="s">
        <v>133</v>
      </c>
      <c r="G213" s="3">
        <v>6</v>
      </c>
      <c r="H213" s="3" t="str">
        <f>_xlfn.XLOOKUP(E213,customers!$A$1:$A$1001,customers!$B$1:$B$1001,,0)</f>
        <v>Minette Whellans</v>
      </c>
      <c r="I213" s="16" t="s">
        <v>7</v>
      </c>
      <c r="J213" s="4" t="str">
        <f>INDEX(products!$A$1:$F$49,MATCH(orders!$F213,products!$A$1:$A$49,0),MATCH(orders!J$1,products!$A$1:$F$1,0))</f>
        <v>Large</v>
      </c>
      <c r="K213" s="7">
        <f>INDEX(products!$A$1:$F$49,MATCH(orders!$F213,products!$A$1:$A$49,0),MATCH(orders!K$1,products!$A$1:$F$1,0))</f>
        <v>24</v>
      </c>
      <c r="L213" s="11">
        <f>INDEX(products!$A$1:$F$49,MATCH(orders!$F213,products!$A$1:$A$49,0),MATCH(orders!L$1,products!$A$1:$F$1,0))</f>
        <v>0.5</v>
      </c>
      <c r="M213" s="26">
        <f>$G213*$K213*$L213</f>
        <v>72</v>
      </c>
    </row>
    <row r="214" spans="1:13">
      <c r="A214" s="18" t="s">
        <v>487</v>
      </c>
      <c r="B214" s="22">
        <v>43921</v>
      </c>
      <c r="C214" s="17">
        <f>YEAR($B214)</f>
        <v>2020</v>
      </c>
      <c r="D214" s="17">
        <f>MONTH($B214)</f>
        <v>3</v>
      </c>
      <c r="E214" s="18" t="s">
        <v>488</v>
      </c>
      <c r="F214" s="13" t="s">
        <v>133</v>
      </c>
      <c r="G214" s="18">
        <v>4</v>
      </c>
      <c r="H214" s="18" t="str">
        <f>_xlfn.XLOOKUP(E214,customers!$A$1:$A$1001,customers!$B$1:$B$1001,,0)</f>
        <v>Dael Camilletti</v>
      </c>
      <c r="I214" s="14" t="s">
        <v>7</v>
      </c>
      <c r="J214" s="19" t="str">
        <f>INDEX(products!$A$1:$F$49,MATCH(orders!$F214,products!$A$1:$A$49,0),MATCH(orders!J$1,products!$A$1:$F$1,0))</f>
        <v>Large</v>
      </c>
      <c r="K214" s="20">
        <f>INDEX(products!$A$1:$F$49,MATCH(orders!$F214,products!$A$1:$A$49,0),MATCH(orders!K$1,products!$A$1:$F$1,0))</f>
        <v>24</v>
      </c>
      <c r="L214" s="21">
        <f>INDEX(products!$A$1:$F$49,MATCH(orders!$F214,products!$A$1:$A$49,0),MATCH(orders!L$1,products!$A$1:$F$1,0))</f>
        <v>0.5</v>
      </c>
      <c r="M214" s="25">
        <f>$G214*$K214*$L214</f>
        <v>48</v>
      </c>
    </row>
    <row r="215" spans="1:13">
      <c r="A215" s="3" t="s">
        <v>489</v>
      </c>
      <c r="B215" s="23">
        <v>44646</v>
      </c>
      <c r="C215" s="12">
        <f>YEAR($B215)</f>
        <v>2022</v>
      </c>
      <c r="D215" s="12">
        <f>MONTH($B215)</f>
        <v>3</v>
      </c>
      <c r="E215" s="3" t="s">
        <v>490</v>
      </c>
      <c r="F215" s="15" t="s">
        <v>138</v>
      </c>
      <c r="G215" s="3">
        <v>1</v>
      </c>
      <c r="H215" s="3" t="str">
        <f>_xlfn.XLOOKUP(E215,customers!$A$1:$A$1001,customers!$B$1:$B$1001,,0)</f>
        <v>Emiline Galgey</v>
      </c>
      <c r="I215" s="16" t="s">
        <v>7</v>
      </c>
      <c r="J215" s="4" t="str">
        <f>INDEX(products!$A$1:$F$49,MATCH(orders!$F215,products!$A$1:$A$49,0),MATCH(orders!J$1,products!$A$1:$F$1,0))</f>
        <v>Small</v>
      </c>
      <c r="K215" s="7">
        <f>INDEX(products!$A$1:$F$49,MATCH(orders!$F215,products!$A$1:$A$49,0),MATCH(orders!K$1,products!$A$1:$F$1,0))</f>
        <v>24</v>
      </c>
      <c r="L215" s="11">
        <f>INDEX(products!$A$1:$F$49,MATCH(orders!$F215,products!$A$1:$A$49,0),MATCH(orders!L$1,products!$A$1:$F$1,0))</f>
        <v>0.5</v>
      </c>
      <c r="M215" s="26">
        <f>$G215*$K215*$L215</f>
        <v>12</v>
      </c>
    </row>
    <row r="216" spans="1:13">
      <c r="A216" s="18" t="s">
        <v>491</v>
      </c>
      <c r="B216" s="22">
        <v>43775</v>
      </c>
      <c r="C216" s="17">
        <f>YEAR($B216)</f>
        <v>2019</v>
      </c>
      <c r="D216" s="17">
        <f>MONTH($B216)</f>
        <v>11</v>
      </c>
      <c r="E216" s="18" t="s">
        <v>492</v>
      </c>
      <c r="F216" s="13" t="s">
        <v>258</v>
      </c>
      <c r="G216" s="18">
        <v>2</v>
      </c>
      <c r="H216" s="18" t="str">
        <f>_xlfn.XLOOKUP(E216,customers!$A$1:$A$1001,customers!$B$1:$B$1001,,0)</f>
        <v>Murdock Hame</v>
      </c>
      <c r="I216" s="14" t="s">
        <v>5</v>
      </c>
      <c r="J216" s="19" t="str">
        <f>INDEX(products!$A$1:$F$49,MATCH(orders!$F216,products!$A$1:$A$49,0),MATCH(orders!J$1,products!$A$1:$F$1,0))</f>
        <v>Large</v>
      </c>
      <c r="K216" s="20">
        <f>INDEX(products!$A$1:$F$49,MATCH(orders!$F216,products!$A$1:$A$49,0),MATCH(orders!K$1,products!$A$1:$F$1,0))</f>
        <v>6</v>
      </c>
      <c r="L216" s="21">
        <f>INDEX(products!$A$1:$F$49,MATCH(orders!$F216,products!$A$1:$A$49,0),MATCH(orders!L$1,products!$A$1:$F$1,0))</f>
        <v>1.1000000000000001</v>
      </c>
      <c r="M216" s="25">
        <f>$G216*$K216*$L216</f>
        <v>13.200000000000001</v>
      </c>
    </row>
    <row r="217" spans="1:13">
      <c r="A217" s="3" t="s">
        <v>493</v>
      </c>
      <c r="B217" s="23">
        <v>43829</v>
      </c>
      <c r="C217" s="12">
        <f>YEAR($B217)</f>
        <v>2019</v>
      </c>
      <c r="D217" s="12">
        <f>MONTH($B217)</f>
        <v>12</v>
      </c>
      <c r="E217" s="3" t="s">
        <v>494</v>
      </c>
      <c r="F217" s="15" t="s">
        <v>79</v>
      </c>
      <c r="G217" s="3">
        <v>6</v>
      </c>
      <c r="H217" s="3" t="str">
        <f>_xlfn.XLOOKUP(E217,customers!$A$1:$A$1001,customers!$B$1:$B$1001,,0)</f>
        <v>Ilka Gurnee</v>
      </c>
      <c r="I217" s="16" t="s">
        <v>5</v>
      </c>
      <c r="J217" s="4" t="str">
        <f>INDEX(products!$A$1:$F$49,MATCH(orders!$F217,products!$A$1:$A$49,0),MATCH(orders!J$1,products!$A$1:$F$1,0))</f>
        <v>Medium</v>
      </c>
      <c r="K217" s="7">
        <f>INDEX(products!$A$1:$F$49,MATCH(orders!$F217,products!$A$1:$A$49,0),MATCH(orders!K$1,products!$A$1:$F$1,0))</f>
        <v>24</v>
      </c>
      <c r="L217" s="11">
        <f>INDEX(products!$A$1:$F$49,MATCH(orders!$F217,products!$A$1:$A$49,0),MATCH(orders!L$1,products!$A$1:$F$1,0))</f>
        <v>1.1000000000000001</v>
      </c>
      <c r="M217" s="26">
        <f>$G217*$K217*$L217</f>
        <v>158.4</v>
      </c>
    </row>
    <row r="218" spans="1:13">
      <c r="A218" s="18" t="s">
        <v>495</v>
      </c>
      <c r="B218" s="22">
        <v>44470</v>
      </c>
      <c r="C218" s="17">
        <f>YEAR($B218)</f>
        <v>2021</v>
      </c>
      <c r="D218" s="17">
        <f>MONTH($B218)</f>
        <v>10</v>
      </c>
      <c r="E218" s="18" t="s">
        <v>496</v>
      </c>
      <c r="F218" s="13" t="s">
        <v>162</v>
      </c>
      <c r="G218" s="18">
        <v>4</v>
      </c>
      <c r="H218" s="18" t="str">
        <f>_xlfn.XLOOKUP(E218,customers!$A$1:$A$1001,customers!$B$1:$B$1001,,0)</f>
        <v>Alfy Snowding</v>
      </c>
      <c r="I218" s="14" t="s">
        <v>6</v>
      </c>
      <c r="J218" s="19" t="str">
        <f>INDEX(products!$A$1:$F$49,MATCH(orders!$F218,products!$A$1:$A$49,0),MATCH(orders!J$1,products!$A$1:$F$1,0))</f>
        <v>Large</v>
      </c>
      <c r="K218" s="20">
        <f>INDEX(products!$A$1:$F$49,MATCH(orders!$F218,products!$A$1:$A$49,0),MATCH(orders!K$1,products!$A$1:$F$1,0))</f>
        <v>18</v>
      </c>
      <c r="L218" s="21">
        <f>INDEX(products!$A$1:$F$49,MATCH(orders!$F218,products!$A$1:$A$49,0),MATCH(orders!L$1,products!$A$1:$F$1,0))</f>
        <v>0.5</v>
      </c>
      <c r="M218" s="25">
        <f>$G218*$K218*$L218</f>
        <v>36</v>
      </c>
    </row>
    <row r="219" spans="1:13">
      <c r="A219" s="3" t="s">
        <v>497</v>
      </c>
      <c r="B219" s="23">
        <v>44174</v>
      </c>
      <c r="C219" s="12">
        <f>YEAR($B219)</f>
        <v>2020</v>
      </c>
      <c r="D219" s="12">
        <f>MONTH($B219)</f>
        <v>12</v>
      </c>
      <c r="E219" s="3" t="s">
        <v>498</v>
      </c>
      <c r="F219" s="15" t="s">
        <v>187</v>
      </c>
      <c r="G219" s="3">
        <v>4</v>
      </c>
      <c r="H219" s="3" t="str">
        <f>_xlfn.XLOOKUP(E219,customers!$A$1:$A$1001,customers!$B$1:$B$1001,,0)</f>
        <v>Godfry Poinsett</v>
      </c>
      <c r="I219" s="16" t="s">
        <v>4</v>
      </c>
      <c r="J219" s="4" t="str">
        <f>INDEX(products!$A$1:$F$49,MATCH(orders!$F219,products!$A$1:$A$49,0),MATCH(orders!J$1,products!$A$1:$F$1,0))</f>
        <v>Medium</v>
      </c>
      <c r="K219" s="7">
        <f>INDEX(products!$A$1:$F$49,MATCH(orders!$F219,products!$A$1:$A$49,0),MATCH(orders!K$1,products!$A$1:$F$1,0))</f>
        <v>24</v>
      </c>
      <c r="L219" s="11">
        <f>INDEX(products!$A$1:$F$49,MATCH(orders!$F219,products!$A$1:$A$49,0),MATCH(orders!L$1,products!$A$1:$F$1,0))</f>
        <v>1.1000000000000001</v>
      </c>
      <c r="M219" s="26">
        <f>$G219*$K219*$L219</f>
        <v>105.60000000000001</v>
      </c>
    </row>
    <row r="220" spans="1:13">
      <c r="A220" s="18" t="s">
        <v>499</v>
      </c>
      <c r="B220" s="22">
        <v>44317</v>
      </c>
      <c r="C220" s="17">
        <f>YEAR($B220)</f>
        <v>2021</v>
      </c>
      <c r="D220" s="17">
        <f>MONTH($B220)</f>
        <v>5</v>
      </c>
      <c r="E220" s="18" t="s">
        <v>500</v>
      </c>
      <c r="F220" s="13" t="s">
        <v>79</v>
      </c>
      <c r="G220" s="18">
        <v>5</v>
      </c>
      <c r="H220" s="18" t="str">
        <f>_xlfn.XLOOKUP(E220,customers!$A$1:$A$1001,customers!$B$1:$B$1001,,0)</f>
        <v>Rem Furman</v>
      </c>
      <c r="I220" s="14" t="s">
        <v>5</v>
      </c>
      <c r="J220" s="19" t="str">
        <f>INDEX(products!$A$1:$F$49,MATCH(orders!$F220,products!$A$1:$A$49,0),MATCH(orders!J$1,products!$A$1:$F$1,0))</f>
        <v>Medium</v>
      </c>
      <c r="K220" s="20">
        <f>INDEX(products!$A$1:$F$49,MATCH(orders!$F220,products!$A$1:$A$49,0),MATCH(orders!K$1,products!$A$1:$F$1,0))</f>
        <v>24</v>
      </c>
      <c r="L220" s="21">
        <f>INDEX(products!$A$1:$F$49,MATCH(orders!$F220,products!$A$1:$A$49,0),MATCH(orders!L$1,products!$A$1:$F$1,0))</f>
        <v>1.1000000000000001</v>
      </c>
      <c r="M220" s="25">
        <f>$G220*$K220*$L220</f>
        <v>132</v>
      </c>
    </row>
    <row r="221" spans="1:13">
      <c r="A221" s="3" t="s">
        <v>501</v>
      </c>
      <c r="B221" s="23">
        <v>44777</v>
      </c>
      <c r="C221" s="12">
        <f>YEAR($B221)</f>
        <v>2022</v>
      </c>
      <c r="D221" s="12">
        <f>MONTH($B221)</f>
        <v>8</v>
      </c>
      <c r="E221" s="3" t="s">
        <v>502</v>
      </c>
      <c r="F221" s="15" t="s">
        <v>241</v>
      </c>
      <c r="G221" s="3">
        <v>3</v>
      </c>
      <c r="H221" s="3" t="str">
        <f>_xlfn.XLOOKUP(E221,customers!$A$1:$A$1001,customers!$B$1:$B$1001,,0)</f>
        <v>Charis Crosier</v>
      </c>
      <c r="I221" s="16" t="s">
        <v>6</v>
      </c>
      <c r="J221" s="4" t="str">
        <f>INDEX(products!$A$1:$F$49,MATCH(orders!$F221,products!$A$1:$A$49,0),MATCH(orders!J$1,products!$A$1:$F$1,0))</f>
        <v>Small</v>
      </c>
      <c r="K221" s="7">
        <f>INDEX(products!$A$1:$F$49,MATCH(orders!$F221,products!$A$1:$A$49,0),MATCH(orders!K$1,products!$A$1:$F$1,0))</f>
        <v>18</v>
      </c>
      <c r="L221" s="11">
        <f>INDEX(products!$A$1:$F$49,MATCH(orders!$F221,products!$A$1:$A$49,0),MATCH(orders!L$1,products!$A$1:$F$1,0))</f>
        <v>0.5</v>
      </c>
      <c r="M221" s="26">
        <f>$G221*$K221*$L221</f>
        <v>27</v>
      </c>
    </row>
    <row r="222" spans="1:13">
      <c r="A222" s="18" t="s">
        <v>501</v>
      </c>
      <c r="B222" s="22">
        <v>44777</v>
      </c>
      <c r="C222" s="17">
        <f>YEAR($B222)</f>
        <v>2022</v>
      </c>
      <c r="D222" s="17">
        <f>MONTH($B222)</f>
        <v>8</v>
      </c>
      <c r="E222" s="18" t="s">
        <v>502</v>
      </c>
      <c r="F222" s="13" t="s">
        <v>57</v>
      </c>
      <c r="G222" s="18">
        <v>5</v>
      </c>
      <c r="H222" s="18" t="str">
        <f>_xlfn.XLOOKUP(E222,customers!$A$1:$A$1001,customers!$B$1:$B$1001,,0)</f>
        <v>Charis Crosier</v>
      </c>
      <c r="I222" s="14" t="s">
        <v>6</v>
      </c>
      <c r="J222" s="19" t="str">
        <f>INDEX(products!$A$1:$F$49,MATCH(orders!$F222,products!$A$1:$A$49,0),MATCH(orders!J$1,products!$A$1:$F$1,0))</f>
        <v>Small</v>
      </c>
      <c r="K222" s="20">
        <f>INDEX(products!$A$1:$F$49,MATCH(orders!$F222,products!$A$1:$A$49,0),MATCH(orders!K$1,products!$A$1:$F$1,0))</f>
        <v>12</v>
      </c>
      <c r="L222" s="21">
        <f>INDEX(products!$A$1:$F$49,MATCH(orders!$F222,products!$A$1:$A$49,0),MATCH(orders!L$1,products!$A$1:$F$1,0))</f>
        <v>0.5</v>
      </c>
      <c r="M222" s="25">
        <f>$G222*$K222*$L222</f>
        <v>30</v>
      </c>
    </row>
    <row r="223" spans="1:13">
      <c r="A223" s="3" t="s">
        <v>503</v>
      </c>
      <c r="B223" s="23">
        <v>44513</v>
      </c>
      <c r="C223" s="12">
        <f>YEAR($B223)</f>
        <v>2021</v>
      </c>
      <c r="D223" s="12">
        <f>MONTH($B223)</f>
        <v>11</v>
      </c>
      <c r="E223" s="3" t="s">
        <v>504</v>
      </c>
      <c r="F223" s="15" t="s">
        <v>408</v>
      </c>
      <c r="G223" s="3">
        <v>6</v>
      </c>
      <c r="H223" s="3" t="str">
        <f>_xlfn.XLOOKUP(E223,customers!$A$1:$A$1001,customers!$B$1:$B$1001,,0)</f>
        <v>Lenka Rushmer</v>
      </c>
      <c r="I223" s="16" t="s">
        <v>7</v>
      </c>
      <c r="J223" s="4" t="str">
        <f>INDEX(products!$A$1:$F$49,MATCH(orders!$F223,products!$A$1:$A$49,0),MATCH(orders!J$1,products!$A$1:$F$1,0))</f>
        <v>Medium</v>
      </c>
      <c r="K223" s="7">
        <f>INDEX(products!$A$1:$F$49,MATCH(orders!$F223,products!$A$1:$A$49,0),MATCH(orders!K$1,products!$A$1:$F$1,0))</f>
        <v>24</v>
      </c>
      <c r="L223" s="11">
        <f>INDEX(products!$A$1:$F$49,MATCH(orders!$F223,products!$A$1:$A$49,0),MATCH(orders!L$1,products!$A$1:$F$1,0))</f>
        <v>0.5</v>
      </c>
      <c r="M223" s="26">
        <f>$G223*$K223*$L223</f>
        <v>72</v>
      </c>
    </row>
    <row r="224" spans="1:13">
      <c r="A224" s="18" t="s">
        <v>505</v>
      </c>
      <c r="B224" s="22">
        <v>44090</v>
      </c>
      <c r="C224" s="17">
        <f>YEAR($B224)</f>
        <v>2020</v>
      </c>
      <c r="D224" s="17">
        <f>MONTH($B224)</f>
        <v>9</v>
      </c>
      <c r="E224" s="18" t="s">
        <v>506</v>
      </c>
      <c r="F224" s="13" t="s">
        <v>115</v>
      </c>
      <c r="G224" s="18">
        <v>3</v>
      </c>
      <c r="H224" s="18" t="str">
        <f>_xlfn.XLOOKUP(E224,customers!$A$1:$A$1001,customers!$B$1:$B$1001,,0)</f>
        <v>Waneta Edinborough</v>
      </c>
      <c r="I224" s="14" t="s">
        <v>7</v>
      </c>
      <c r="J224" s="19" t="str">
        <f>INDEX(products!$A$1:$F$49,MATCH(orders!$F224,products!$A$1:$A$49,0),MATCH(orders!J$1,products!$A$1:$F$1,0))</f>
        <v>Large</v>
      </c>
      <c r="K224" s="20">
        <f>INDEX(products!$A$1:$F$49,MATCH(orders!$F224,products!$A$1:$A$49,0),MATCH(orders!K$1,products!$A$1:$F$1,0))</f>
        <v>6</v>
      </c>
      <c r="L224" s="21">
        <f>INDEX(products!$A$1:$F$49,MATCH(orders!$F224,products!$A$1:$A$49,0),MATCH(orders!L$1,products!$A$1:$F$1,0))</f>
        <v>0.5</v>
      </c>
      <c r="M224" s="25">
        <f>$G224*$K224*$L224</f>
        <v>9</v>
      </c>
    </row>
    <row r="225" spans="1:13">
      <c r="A225" s="3" t="s">
        <v>507</v>
      </c>
      <c r="B225" s="23">
        <v>44109</v>
      </c>
      <c r="C225" s="12">
        <f>YEAR($B225)</f>
        <v>2020</v>
      </c>
      <c r="D225" s="12">
        <f>MONTH($B225)</f>
        <v>10</v>
      </c>
      <c r="E225" s="3" t="s">
        <v>508</v>
      </c>
      <c r="F225" s="15" t="s">
        <v>56</v>
      </c>
      <c r="G225" s="3">
        <v>4</v>
      </c>
      <c r="H225" s="3" t="str">
        <f>_xlfn.XLOOKUP(E225,customers!$A$1:$A$1001,customers!$B$1:$B$1001,,0)</f>
        <v>Bobbe Piggott</v>
      </c>
      <c r="I225" s="16" t="s">
        <v>7</v>
      </c>
      <c r="J225" s="4" t="str">
        <f>INDEX(products!$A$1:$F$49,MATCH(orders!$F225,products!$A$1:$A$49,0),MATCH(orders!J$1,products!$A$1:$F$1,0))</f>
        <v>Small</v>
      </c>
      <c r="K225" s="7">
        <f>INDEX(products!$A$1:$F$49,MATCH(orders!$F225,products!$A$1:$A$49,0),MATCH(orders!K$1,products!$A$1:$F$1,0))</f>
        <v>18</v>
      </c>
      <c r="L225" s="11">
        <f>INDEX(products!$A$1:$F$49,MATCH(orders!$F225,products!$A$1:$A$49,0),MATCH(orders!L$1,products!$A$1:$F$1,0))</f>
        <v>0.5</v>
      </c>
      <c r="M225" s="26">
        <f>$G225*$K225*$L225</f>
        <v>36</v>
      </c>
    </row>
    <row r="226" spans="1:13">
      <c r="A226" s="18" t="s">
        <v>509</v>
      </c>
      <c r="B226" s="22">
        <v>43836</v>
      </c>
      <c r="C226" s="17">
        <f>YEAR($B226)</f>
        <v>2020</v>
      </c>
      <c r="D226" s="17">
        <f>MONTH($B226)</f>
        <v>1</v>
      </c>
      <c r="E226" s="18" t="s">
        <v>510</v>
      </c>
      <c r="F226" s="13" t="s">
        <v>258</v>
      </c>
      <c r="G226" s="18">
        <v>4</v>
      </c>
      <c r="H226" s="18" t="str">
        <f>_xlfn.XLOOKUP(E226,customers!$A$1:$A$1001,customers!$B$1:$B$1001,,0)</f>
        <v>Ketty Bromehead</v>
      </c>
      <c r="I226" s="14" t="s">
        <v>5</v>
      </c>
      <c r="J226" s="19" t="str">
        <f>INDEX(products!$A$1:$F$49,MATCH(orders!$F226,products!$A$1:$A$49,0),MATCH(orders!J$1,products!$A$1:$F$1,0))</f>
        <v>Large</v>
      </c>
      <c r="K226" s="20">
        <f>INDEX(products!$A$1:$F$49,MATCH(orders!$F226,products!$A$1:$A$49,0),MATCH(orders!K$1,products!$A$1:$F$1,0))</f>
        <v>6</v>
      </c>
      <c r="L226" s="21">
        <f>INDEX(products!$A$1:$F$49,MATCH(orders!$F226,products!$A$1:$A$49,0),MATCH(orders!L$1,products!$A$1:$F$1,0))</f>
        <v>1.1000000000000001</v>
      </c>
      <c r="M226" s="25">
        <f>$G226*$K226*$L226</f>
        <v>26.400000000000002</v>
      </c>
    </row>
    <row r="227" spans="1:13">
      <c r="A227" s="3" t="s">
        <v>511</v>
      </c>
      <c r="B227" s="23">
        <v>44337</v>
      </c>
      <c r="C227" s="12">
        <f>YEAR($B227)</f>
        <v>2021</v>
      </c>
      <c r="D227" s="12">
        <f>MONTH($B227)</f>
        <v>5</v>
      </c>
      <c r="E227" s="3" t="s">
        <v>512</v>
      </c>
      <c r="F227" s="15" t="s">
        <v>65</v>
      </c>
      <c r="G227" s="3">
        <v>4</v>
      </c>
      <c r="H227" s="3" t="str">
        <f>_xlfn.XLOOKUP(E227,customers!$A$1:$A$1001,customers!$B$1:$B$1001,,0)</f>
        <v>Elsbeth Westerman</v>
      </c>
      <c r="I227" s="16" t="s">
        <v>4</v>
      </c>
      <c r="J227" s="4" t="str">
        <f>INDEX(products!$A$1:$F$49,MATCH(orders!$F227,products!$A$1:$A$49,0),MATCH(orders!J$1,products!$A$1:$F$1,0))</f>
        <v>Small</v>
      </c>
      <c r="K227" s="7">
        <f>INDEX(products!$A$1:$F$49,MATCH(orders!$F227,products!$A$1:$A$49,0),MATCH(orders!K$1,products!$A$1:$F$1,0))</f>
        <v>18</v>
      </c>
      <c r="L227" s="11">
        <f>INDEX(products!$A$1:$F$49,MATCH(orders!$F227,products!$A$1:$A$49,0),MATCH(orders!L$1,products!$A$1:$F$1,0))</f>
        <v>1.1000000000000001</v>
      </c>
      <c r="M227" s="26">
        <f>$G227*$K227*$L227</f>
        <v>79.2</v>
      </c>
    </row>
    <row r="228" spans="1:13">
      <c r="A228" s="18" t="s">
        <v>513</v>
      </c>
      <c r="B228" s="22">
        <v>43887</v>
      </c>
      <c r="C228" s="17">
        <f>YEAR($B228)</f>
        <v>2020</v>
      </c>
      <c r="D228" s="17">
        <f>MONTH($B228)</f>
        <v>2</v>
      </c>
      <c r="E228" s="18" t="s">
        <v>514</v>
      </c>
      <c r="F228" s="13" t="s">
        <v>157</v>
      </c>
      <c r="G228" s="18">
        <v>5</v>
      </c>
      <c r="H228" s="18" t="str">
        <f>_xlfn.XLOOKUP(E228,customers!$A$1:$A$1001,customers!$B$1:$B$1001,,0)</f>
        <v>Anabelle Hutchens</v>
      </c>
      <c r="I228" s="14" t="s">
        <v>7</v>
      </c>
      <c r="J228" s="19" t="str">
        <f>INDEX(products!$A$1:$F$49,MATCH(orders!$F228,products!$A$1:$A$49,0),MATCH(orders!J$1,products!$A$1:$F$1,0))</f>
        <v>Large</v>
      </c>
      <c r="K228" s="20">
        <f>INDEX(products!$A$1:$F$49,MATCH(orders!$F228,products!$A$1:$A$49,0),MATCH(orders!K$1,products!$A$1:$F$1,0))</f>
        <v>18</v>
      </c>
      <c r="L228" s="21">
        <f>INDEX(products!$A$1:$F$49,MATCH(orders!$F228,products!$A$1:$A$49,0),MATCH(orders!L$1,products!$A$1:$F$1,0))</f>
        <v>0.5</v>
      </c>
      <c r="M228" s="25">
        <f>$G228*$K228*$L228</f>
        <v>45</v>
      </c>
    </row>
    <row r="229" spans="1:13">
      <c r="A229" s="3" t="s">
        <v>515</v>
      </c>
      <c r="B229" s="23">
        <v>43880</v>
      </c>
      <c r="C229" s="12">
        <f>YEAR($B229)</f>
        <v>2020</v>
      </c>
      <c r="D229" s="12">
        <f>MONTH($B229)</f>
        <v>2</v>
      </c>
      <c r="E229" s="3" t="s">
        <v>516</v>
      </c>
      <c r="F229" s="15" t="s">
        <v>182</v>
      </c>
      <c r="G229" s="3">
        <v>6</v>
      </c>
      <c r="H229" s="3" t="str">
        <f>_xlfn.XLOOKUP(E229,customers!$A$1:$A$1001,customers!$B$1:$B$1001,,0)</f>
        <v>Noak Wyvill</v>
      </c>
      <c r="I229" s="16" t="s">
        <v>5</v>
      </c>
      <c r="J229" s="4" t="str">
        <f>INDEX(products!$A$1:$F$49,MATCH(orders!$F229,products!$A$1:$A$49,0),MATCH(orders!J$1,products!$A$1:$F$1,0))</f>
        <v>Medium</v>
      </c>
      <c r="K229" s="7">
        <f>INDEX(products!$A$1:$F$49,MATCH(orders!$F229,products!$A$1:$A$49,0),MATCH(orders!K$1,products!$A$1:$F$1,0))</f>
        <v>6</v>
      </c>
      <c r="L229" s="11">
        <f>INDEX(products!$A$1:$F$49,MATCH(orders!$F229,products!$A$1:$A$49,0),MATCH(orders!L$1,products!$A$1:$F$1,0))</f>
        <v>1.1000000000000001</v>
      </c>
      <c r="M229" s="26">
        <f>$G229*$K229*$L229</f>
        <v>39.6</v>
      </c>
    </row>
    <row r="230" spans="1:13">
      <c r="A230" s="18" t="s">
        <v>517</v>
      </c>
      <c r="B230" s="22">
        <v>44376</v>
      </c>
      <c r="C230" s="17">
        <f>YEAR($B230)</f>
        <v>2021</v>
      </c>
      <c r="D230" s="17">
        <f>MONTH($B230)</f>
        <v>6</v>
      </c>
      <c r="E230" s="18" t="s">
        <v>518</v>
      </c>
      <c r="F230" s="13" t="s">
        <v>273</v>
      </c>
      <c r="G230" s="18">
        <v>5</v>
      </c>
      <c r="H230" s="18" t="str">
        <f>_xlfn.XLOOKUP(E230,customers!$A$1:$A$1001,customers!$B$1:$B$1001,,0)</f>
        <v>Beltran Mathon</v>
      </c>
      <c r="I230" s="14" t="s">
        <v>6</v>
      </c>
      <c r="J230" s="19" t="str">
        <f>INDEX(products!$A$1:$F$49,MATCH(orders!$F230,products!$A$1:$A$49,0),MATCH(orders!J$1,products!$A$1:$F$1,0))</f>
        <v>Medium</v>
      </c>
      <c r="K230" s="20">
        <f>INDEX(products!$A$1:$F$49,MATCH(orders!$F230,products!$A$1:$A$49,0),MATCH(orders!K$1,products!$A$1:$F$1,0))</f>
        <v>18</v>
      </c>
      <c r="L230" s="21">
        <f>INDEX(products!$A$1:$F$49,MATCH(orders!$F230,products!$A$1:$A$49,0),MATCH(orders!L$1,products!$A$1:$F$1,0))</f>
        <v>0.5</v>
      </c>
      <c r="M230" s="25">
        <f>$G230*$K230*$L230</f>
        <v>45</v>
      </c>
    </row>
    <row r="231" spans="1:13">
      <c r="A231" s="3" t="s">
        <v>519</v>
      </c>
      <c r="B231" s="23">
        <v>44282</v>
      </c>
      <c r="C231" s="12">
        <f>YEAR($B231)</f>
        <v>2021</v>
      </c>
      <c r="D231" s="12">
        <f>MONTH($B231)</f>
        <v>3</v>
      </c>
      <c r="E231" s="3" t="s">
        <v>520</v>
      </c>
      <c r="F231" s="15" t="s">
        <v>65</v>
      </c>
      <c r="G231" s="3">
        <v>2</v>
      </c>
      <c r="H231" s="3" t="str">
        <f>_xlfn.XLOOKUP(E231,customers!$A$1:$A$1001,customers!$B$1:$B$1001,,0)</f>
        <v>Kristos Streight</v>
      </c>
      <c r="I231" s="16" t="s">
        <v>4</v>
      </c>
      <c r="J231" s="4" t="str">
        <f>INDEX(products!$A$1:$F$49,MATCH(orders!$F231,products!$A$1:$A$49,0),MATCH(orders!J$1,products!$A$1:$F$1,0))</f>
        <v>Small</v>
      </c>
      <c r="K231" s="7">
        <f>INDEX(products!$A$1:$F$49,MATCH(orders!$F231,products!$A$1:$A$49,0),MATCH(orders!K$1,products!$A$1:$F$1,0))</f>
        <v>18</v>
      </c>
      <c r="L231" s="11">
        <f>INDEX(products!$A$1:$F$49,MATCH(orders!$F231,products!$A$1:$A$49,0),MATCH(orders!L$1,products!$A$1:$F$1,0))</f>
        <v>1.1000000000000001</v>
      </c>
      <c r="M231" s="26">
        <f>$G231*$K231*$L231</f>
        <v>39.6</v>
      </c>
    </row>
    <row r="232" spans="1:13">
      <c r="A232" s="18" t="s">
        <v>521</v>
      </c>
      <c r="B232" s="22">
        <v>44496</v>
      </c>
      <c r="C232" s="17">
        <f>YEAR($B232)</f>
        <v>2021</v>
      </c>
      <c r="D232" s="17">
        <f>MONTH($B232)</f>
        <v>10</v>
      </c>
      <c r="E232" s="18" t="s">
        <v>522</v>
      </c>
      <c r="F232" s="13" t="s">
        <v>125</v>
      </c>
      <c r="G232" s="18">
        <v>2</v>
      </c>
      <c r="H232" s="18" t="str">
        <f>_xlfn.XLOOKUP(E232,customers!$A$1:$A$1001,customers!$B$1:$B$1001,,0)</f>
        <v>Portie Cutchie</v>
      </c>
      <c r="I232" s="14" t="s">
        <v>7</v>
      </c>
      <c r="J232" s="19" t="str">
        <f>INDEX(products!$A$1:$F$49,MATCH(orders!$F232,products!$A$1:$A$49,0),MATCH(orders!J$1,products!$A$1:$F$1,0))</f>
        <v>Medium</v>
      </c>
      <c r="K232" s="20">
        <f>INDEX(products!$A$1:$F$49,MATCH(orders!$F232,products!$A$1:$A$49,0),MATCH(orders!K$1,products!$A$1:$F$1,0))</f>
        <v>18</v>
      </c>
      <c r="L232" s="21">
        <f>INDEX(products!$A$1:$F$49,MATCH(orders!$F232,products!$A$1:$A$49,0),MATCH(orders!L$1,products!$A$1:$F$1,0))</f>
        <v>0.5</v>
      </c>
      <c r="M232" s="25">
        <f>$G232*$K232*$L232</f>
        <v>18</v>
      </c>
    </row>
    <row r="233" spans="1:13">
      <c r="A233" s="3" t="s">
        <v>523</v>
      </c>
      <c r="B233" s="23">
        <v>43628</v>
      </c>
      <c r="C233" s="12">
        <f>YEAR($B233)</f>
        <v>2019</v>
      </c>
      <c r="D233" s="12">
        <f>MONTH($B233)</f>
        <v>6</v>
      </c>
      <c r="E233" s="3" t="s">
        <v>524</v>
      </c>
      <c r="F233" s="15" t="s">
        <v>177</v>
      </c>
      <c r="G233" s="3">
        <v>2</v>
      </c>
      <c r="H233" s="3" t="str">
        <f>_xlfn.XLOOKUP(E233,customers!$A$1:$A$1001,customers!$B$1:$B$1001,,0)</f>
        <v>Sinclare Edsell</v>
      </c>
      <c r="I233" s="16" t="s">
        <v>5</v>
      </c>
      <c r="J233" s="4" t="str">
        <f>INDEX(products!$A$1:$F$49,MATCH(orders!$F233,products!$A$1:$A$49,0),MATCH(orders!J$1,products!$A$1:$F$1,0))</f>
        <v>Large</v>
      </c>
      <c r="K233" s="7">
        <f>INDEX(products!$A$1:$F$49,MATCH(orders!$F233,products!$A$1:$A$49,0),MATCH(orders!K$1,products!$A$1:$F$1,0))</f>
        <v>12</v>
      </c>
      <c r="L233" s="11">
        <f>INDEX(products!$A$1:$F$49,MATCH(orders!$F233,products!$A$1:$A$49,0),MATCH(orders!L$1,products!$A$1:$F$1,0))</f>
        <v>1.1000000000000001</v>
      </c>
      <c r="M233" s="26">
        <f>$G233*$K233*$L233</f>
        <v>26.400000000000002</v>
      </c>
    </row>
    <row r="234" spans="1:13">
      <c r="A234" s="18" t="s">
        <v>525</v>
      </c>
      <c r="B234" s="22">
        <v>44010</v>
      </c>
      <c r="C234" s="17">
        <f>YEAR($B234)</f>
        <v>2020</v>
      </c>
      <c r="D234" s="17">
        <f>MONTH($B234)</f>
        <v>6</v>
      </c>
      <c r="E234" s="18" t="s">
        <v>526</v>
      </c>
      <c r="F234" s="13" t="s">
        <v>177</v>
      </c>
      <c r="G234" s="18">
        <v>5</v>
      </c>
      <c r="H234" s="18" t="str">
        <f>_xlfn.XLOOKUP(E234,customers!$A$1:$A$1001,customers!$B$1:$B$1001,,0)</f>
        <v>Conny Gheraldi</v>
      </c>
      <c r="I234" s="14" t="s">
        <v>5</v>
      </c>
      <c r="J234" s="19" t="str">
        <f>INDEX(products!$A$1:$F$49,MATCH(orders!$F234,products!$A$1:$A$49,0),MATCH(orders!J$1,products!$A$1:$F$1,0))</f>
        <v>Large</v>
      </c>
      <c r="K234" s="20">
        <f>INDEX(products!$A$1:$F$49,MATCH(orders!$F234,products!$A$1:$A$49,0),MATCH(orders!K$1,products!$A$1:$F$1,0))</f>
        <v>12</v>
      </c>
      <c r="L234" s="21">
        <f>INDEX(products!$A$1:$F$49,MATCH(orders!$F234,products!$A$1:$A$49,0),MATCH(orders!L$1,products!$A$1:$F$1,0))</f>
        <v>1.1000000000000001</v>
      </c>
      <c r="M234" s="25">
        <f>$G234*$K234*$L234</f>
        <v>66</v>
      </c>
    </row>
    <row r="235" spans="1:13">
      <c r="A235" s="3" t="s">
        <v>527</v>
      </c>
      <c r="B235" s="23">
        <v>44278</v>
      </c>
      <c r="C235" s="12">
        <f>YEAR($B235)</f>
        <v>2021</v>
      </c>
      <c r="D235" s="12">
        <f>MONTH($B235)</f>
        <v>3</v>
      </c>
      <c r="E235" s="3" t="s">
        <v>528</v>
      </c>
      <c r="F235" s="15" t="s">
        <v>112</v>
      </c>
      <c r="G235" s="3">
        <v>5</v>
      </c>
      <c r="H235" s="3" t="str">
        <f>_xlfn.XLOOKUP(E235,customers!$A$1:$A$1001,customers!$B$1:$B$1001,,0)</f>
        <v>Beryle Kenwell</v>
      </c>
      <c r="I235" s="16" t="s">
        <v>7</v>
      </c>
      <c r="J235" s="4" t="str">
        <f>INDEX(products!$A$1:$F$49,MATCH(orders!$F235,products!$A$1:$A$49,0),MATCH(orders!J$1,products!$A$1:$F$1,0))</f>
        <v>Medium</v>
      </c>
      <c r="K235" s="7">
        <f>INDEX(products!$A$1:$F$49,MATCH(orders!$F235,products!$A$1:$A$49,0),MATCH(orders!K$1,products!$A$1:$F$1,0))</f>
        <v>12</v>
      </c>
      <c r="L235" s="11">
        <f>INDEX(products!$A$1:$F$49,MATCH(orders!$F235,products!$A$1:$A$49,0),MATCH(orders!L$1,products!$A$1:$F$1,0))</f>
        <v>0.5</v>
      </c>
      <c r="M235" s="26">
        <f>$G235*$K235*$L235</f>
        <v>30</v>
      </c>
    </row>
    <row r="236" spans="1:13">
      <c r="A236" s="18" t="s">
        <v>529</v>
      </c>
      <c r="B236" s="22">
        <v>44602</v>
      </c>
      <c r="C236" s="17">
        <f>YEAR($B236)</f>
        <v>2022</v>
      </c>
      <c r="D236" s="17">
        <f>MONTH($B236)</f>
        <v>2</v>
      </c>
      <c r="E236" s="18" t="s">
        <v>530</v>
      </c>
      <c r="F236" s="13" t="s">
        <v>531</v>
      </c>
      <c r="G236" s="18">
        <v>1</v>
      </c>
      <c r="H236" s="18" t="str">
        <f>_xlfn.XLOOKUP(E236,customers!$A$1:$A$1001,customers!$B$1:$B$1001,,0)</f>
        <v>Tomas Sutty</v>
      </c>
      <c r="I236" s="14" t="s">
        <v>6</v>
      </c>
      <c r="J236" s="19" t="str">
        <f>INDEX(products!$A$1:$F$49,MATCH(orders!$F236,products!$A$1:$A$49,0),MATCH(orders!J$1,products!$A$1:$F$1,0))</f>
        <v>Small</v>
      </c>
      <c r="K236" s="20">
        <f>INDEX(products!$A$1:$F$49,MATCH(orders!$F236,products!$A$1:$A$49,0),MATCH(orders!K$1,products!$A$1:$F$1,0))</f>
        <v>24</v>
      </c>
      <c r="L236" s="21">
        <f>INDEX(products!$A$1:$F$49,MATCH(orders!$F236,products!$A$1:$A$49,0),MATCH(orders!L$1,products!$A$1:$F$1,0))</f>
        <v>0.5</v>
      </c>
      <c r="M236" s="25">
        <f>$G236*$K236*$L236</f>
        <v>12</v>
      </c>
    </row>
    <row r="237" spans="1:13">
      <c r="A237" s="3" t="s">
        <v>532</v>
      </c>
      <c r="B237" s="23">
        <v>43571</v>
      </c>
      <c r="C237" s="12">
        <f>YEAR($B237)</f>
        <v>2019</v>
      </c>
      <c r="D237" s="12">
        <f>MONTH($B237)</f>
        <v>4</v>
      </c>
      <c r="E237" s="3" t="s">
        <v>533</v>
      </c>
      <c r="F237" s="15" t="s">
        <v>531</v>
      </c>
      <c r="G237" s="3">
        <v>5</v>
      </c>
      <c r="H237" s="3" t="str">
        <f>_xlfn.XLOOKUP(E237,customers!$A$1:$A$1001,customers!$B$1:$B$1001,,0)</f>
        <v>Samuele Ales0</v>
      </c>
      <c r="I237" s="16" t="s">
        <v>6</v>
      </c>
      <c r="J237" s="4" t="str">
        <f>INDEX(products!$A$1:$F$49,MATCH(orders!$F237,products!$A$1:$A$49,0),MATCH(orders!J$1,products!$A$1:$F$1,0))</f>
        <v>Small</v>
      </c>
      <c r="K237" s="7">
        <f>INDEX(products!$A$1:$F$49,MATCH(orders!$F237,products!$A$1:$A$49,0),MATCH(orders!K$1,products!$A$1:$F$1,0))</f>
        <v>24</v>
      </c>
      <c r="L237" s="11">
        <f>INDEX(products!$A$1:$F$49,MATCH(orders!$F237,products!$A$1:$A$49,0),MATCH(orders!L$1,products!$A$1:$F$1,0))</f>
        <v>0.5</v>
      </c>
      <c r="M237" s="26">
        <f>$G237*$K237*$L237</f>
        <v>60</v>
      </c>
    </row>
    <row r="238" spans="1:13">
      <c r="A238" s="18" t="s">
        <v>534</v>
      </c>
      <c r="B238" s="22">
        <v>43873</v>
      </c>
      <c r="C238" s="17">
        <f>YEAR($B238)</f>
        <v>2020</v>
      </c>
      <c r="D238" s="17">
        <f>MONTH($B238)</f>
        <v>2</v>
      </c>
      <c r="E238" s="18" t="s">
        <v>535</v>
      </c>
      <c r="F238" s="13" t="s">
        <v>182</v>
      </c>
      <c r="G238" s="18">
        <v>3</v>
      </c>
      <c r="H238" s="18" t="str">
        <f>_xlfn.XLOOKUP(E238,customers!$A$1:$A$1001,customers!$B$1:$B$1001,,0)</f>
        <v>Carlie Harce</v>
      </c>
      <c r="I238" s="14" t="s">
        <v>5</v>
      </c>
      <c r="J238" s="19" t="str">
        <f>INDEX(products!$A$1:$F$49,MATCH(orders!$F238,products!$A$1:$A$49,0),MATCH(orders!J$1,products!$A$1:$F$1,0))</f>
        <v>Medium</v>
      </c>
      <c r="K238" s="20">
        <f>INDEX(products!$A$1:$F$49,MATCH(orders!$F238,products!$A$1:$A$49,0),MATCH(orders!K$1,products!$A$1:$F$1,0))</f>
        <v>6</v>
      </c>
      <c r="L238" s="21">
        <f>INDEX(products!$A$1:$F$49,MATCH(orders!$F238,products!$A$1:$A$49,0),MATCH(orders!L$1,products!$A$1:$F$1,0))</f>
        <v>1.1000000000000001</v>
      </c>
      <c r="M238" s="25">
        <f>$G238*$K238*$L238</f>
        <v>19.8</v>
      </c>
    </row>
    <row r="239" spans="1:13">
      <c r="A239" s="3" t="s">
        <v>536</v>
      </c>
      <c r="B239" s="23">
        <v>44563</v>
      </c>
      <c r="C239" s="12">
        <f>YEAR($B239)</f>
        <v>2022</v>
      </c>
      <c r="D239" s="12">
        <f>MONTH($B239)</f>
        <v>1</v>
      </c>
      <c r="E239" s="3" t="s">
        <v>537</v>
      </c>
      <c r="F239" s="15" t="s">
        <v>381</v>
      </c>
      <c r="G239" s="3">
        <v>1</v>
      </c>
      <c r="H239" s="3" t="str">
        <f>_xlfn.XLOOKUP(E239,customers!$A$1:$A$1001,customers!$B$1:$B$1001,,0)</f>
        <v>Craggy Bril</v>
      </c>
      <c r="I239" s="16" t="s">
        <v>5</v>
      </c>
      <c r="J239" s="4" t="str">
        <f>INDEX(products!$A$1:$F$49,MATCH(orders!$F239,products!$A$1:$A$49,0),MATCH(orders!J$1,products!$A$1:$F$1,0))</f>
        <v>Large</v>
      </c>
      <c r="K239" s="7">
        <f>INDEX(products!$A$1:$F$49,MATCH(orders!$F239,products!$A$1:$A$49,0),MATCH(orders!K$1,products!$A$1:$F$1,0))</f>
        <v>24</v>
      </c>
      <c r="L239" s="11">
        <f>INDEX(products!$A$1:$F$49,MATCH(orders!$F239,products!$A$1:$A$49,0),MATCH(orders!L$1,products!$A$1:$F$1,0))</f>
        <v>1.1000000000000001</v>
      </c>
      <c r="M239" s="26">
        <f>$G239*$K239*$L239</f>
        <v>26.400000000000002</v>
      </c>
    </row>
    <row r="240" spans="1:13">
      <c r="A240" s="18" t="s">
        <v>538</v>
      </c>
      <c r="B240" s="22">
        <v>44172</v>
      </c>
      <c r="C240" s="17">
        <f>YEAR($B240)</f>
        <v>2020</v>
      </c>
      <c r="D240" s="17">
        <f>MONTH($B240)</f>
        <v>12</v>
      </c>
      <c r="E240" s="18" t="s">
        <v>539</v>
      </c>
      <c r="F240" s="13" t="s">
        <v>199</v>
      </c>
      <c r="G240" s="18">
        <v>2</v>
      </c>
      <c r="H240" s="18" t="str">
        <f>_xlfn.XLOOKUP(E240,customers!$A$1:$A$1001,customers!$B$1:$B$1001,,0)</f>
        <v>Friederike Drysdale</v>
      </c>
      <c r="I240" s="14" t="s">
        <v>5</v>
      </c>
      <c r="J240" s="19" t="str">
        <f>INDEX(products!$A$1:$F$49,MATCH(orders!$F240,products!$A$1:$A$49,0),MATCH(orders!J$1,products!$A$1:$F$1,0))</f>
        <v>Large</v>
      </c>
      <c r="K240" s="20">
        <f>INDEX(products!$A$1:$F$49,MATCH(orders!$F240,products!$A$1:$A$49,0),MATCH(orders!K$1,products!$A$1:$F$1,0))</f>
        <v>18</v>
      </c>
      <c r="L240" s="21">
        <f>INDEX(products!$A$1:$F$49,MATCH(orders!$F240,products!$A$1:$A$49,0),MATCH(orders!L$1,products!$A$1:$F$1,0))</f>
        <v>1.1000000000000001</v>
      </c>
      <c r="M240" s="25">
        <f>$G240*$K240*$L240</f>
        <v>39.6</v>
      </c>
    </row>
    <row r="241" spans="1:13">
      <c r="A241" s="3" t="s">
        <v>540</v>
      </c>
      <c r="B241" s="23">
        <v>43881</v>
      </c>
      <c r="C241" s="12">
        <f>YEAR($B241)</f>
        <v>2020</v>
      </c>
      <c r="D241" s="12">
        <f>MONTH($B241)</f>
        <v>2</v>
      </c>
      <c r="E241" s="3" t="s">
        <v>541</v>
      </c>
      <c r="F241" s="15" t="s">
        <v>273</v>
      </c>
      <c r="G241" s="3">
        <v>4</v>
      </c>
      <c r="H241" s="3" t="str">
        <f>_xlfn.XLOOKUP(E241,customers!$A$1:$A$1001,customers!$B$1:$B$1001,,0)</f>
        <v>Devon Magowan</v>
      </c>
      <c r="I241" s="16" t="s">
        <v>6</v>
      </c>
      <c r="J241" s="4" t="str">
        <f>INDEX(products!$A$1:$F$49,MATCH(orders!$F241,products!$A$1:$A$49,0),MATCH(orders!J$1,products!$A$1:$F$1,0))</f>
        <v>Medium</v>
      </c>
      <c r="K241" s="7">
        <f>INDEX(products!$A$1:$F$49,MATCH(orders!$F241,products!$A$1:$A$49,0),MATCH(orders!K$1,products!$A$1:$F$1,0))</f>
        <v>18</v>
      </c>
      <c r="L241" s="11">
        <f>INDEX(products!$A$1:$F$49,MATCH(orders!$F241,products!$A$1:$A$49,0),MATCH(orders!L$1,products!$A$1:$F$1,0))</f>
        <v>0.5</v>
      </c>
      <c r="M241" s="26">
        <f>$G241*$K241*$L241</f>
        <v>36</v>
      </c>
    </row>
    <row r="242" spans="1:13">
      <c r="A242" s="18" t="s">
        <v>542</v>
      </c>
      <c r="B242" s="22">
        <v>43993</v>
      </c>
      <c r="C242" s="17">
        <f>YEAR($B242)</f>
        <v>2020</v>
      </c>
      <c r="D242" s="17">
        <f>MONTH($B242)</f>
        <v>6</v>
      </c>
      <c r="E242" s="18" t="s">
        <v>543</v>
      </c>
      <c r="F242" s="13" t="s">
        <v>408</v>
      </c>
      <c r="G242" s="18">
        <v>6</v>
      </c>
      <c r="H242" s="18" t="str">
        <f>_xlfn.XLOOKUP(E242,customers!$A$1:$A$1001,customers!$B$1:$B$1001,,0)</f>
        <v>Codi Littrell</v>
      </c>
      <c r="I242" s="14" t="s">
        <v>7</v>
      </c>
      <c r="J242" s="19" t="str">
        <f>INDEX(products!$A$1:$F$49,MATCH(orders!$F242,products!$A$1:$A$49,0),MATCH(orders!J$1,products!$A$1:$F$1,0))</f>
        <v>Medium</v>
      </c>
      <c r="K242" s="20">
        <f>INDEX(products!$A$1:$F$49,MATCH(orders!$F242,products!$A$1:$A$49,0),MATCH(orders!K$1,products!$A$1:$F$1,0))</f>
        <v>24</v>
      </c>
      <c r="L242" s="21">
        <f>INDEX(products!$A$1:$F$49,MATCH(orders!$F242,products!$A$1:$A$49,0),MATCH(orders!L$1,products!$A$1:$F$1,0))</f>
        <v>0.5</v>
      </c>
      <c r="M242" s="25">
        <f>$G242*$K242*$L242</f>
        <v>72</v>
      </c>
    </row>
    <row r="243" spans="1:13">
      <c r="A243" s="3" t="s">
        <v>544</v>
      </c>
      <c r="B243" s="23">
        <v>44082</v>
      </c>
      <c r="C243" s="12">
        <f>YEAR($B243)</f>
        <v>2020</v>
      </c>
      <c r="D243" s="12">
        <f>MONTH($B243)</f>
        <v>9</v>
      </c>
      <c r="E243" s="3" t="s">
        <v>545</v>
      </c>
      <c r="F243" s="15" t="s">
        <v>199</v>
      </c>
      <c r="G243" s="3">
        <v>2</v>
      </c>
      <c r="H243" s="3" t="str">
        <f>_xlfn.XLOOKUP(E243,customers!$A$1:$A$1001,customers!$B$1:$B$1001,,0)</f>
        <v>Christel Speak</v>
      </c>
      <c r="I243" s="16" t="s">
        <v>5</v>
      </c>
      <c r="J243" s="4" t="str">
        <f>INDEX(products!$A$1:$F$49,MATCH(orders!$F243,products!$A$1:$A$49,0),MATCH(orders!J$1,products!$A$1:$F$1,0))</f>
        <v>Large</v>
      </c>
      <c r="K243" s="7">
        <f>INDEX(products!$A$1:$F$49,MATCH(orders!$F243,products!$A$1:$A$49,0),MATCH(orders!K$1,products!$A$1:$F$1,0))</f>
        <v>18</v>
      </c>
      <c r="L243" s="11">
        <f>INDEX(products!$A$1:$F$49,MATCH(orders!$F243,products!$A$1:$A$49,0),MATCH(orders!L$1,products!$A$1:$F$1,0))</f>
        <v>1.1000000000000001</v>
      </c>
      <c r="M243" s="26">
        <f>$G243*$K243*$L243</f>
        <v>39.6</v>
      </c>
    </row>
    <row r="244" spans="1:13">
      <c r="A244" s="18" t="s">
        <v>546</v>
      </c>
      <c r="B244" s="22">
        <v>43918</v>
      </c>
      <c r="C244" s="17">
        <f>YEAR($B244)</f>
        <v>2020</v>
      </c>
      <c r="D244" s="17">
        <f>MONTH($B244)</f>
        <v>3</v>
      </c>
      <c r="E244" s="18" t="s">
        <v>547</v>
      </c>
      <c r="F244" s="13" t="s">
        <v>109</v>
      </c>
      <c r="G244" s="18">
        <v>3</v>
      </c>
      <c r="H244" s="18" t="str">
        <f>_xlfn.XLOOKUP(E244,customers!$A$1:$A$1001,customers!$B$1:$B$1001,,0)</f>
        <v>Sibella Rushbrooke</v>
      </c>
      <c r="I244" s="14" t="s">
        <v>4</v>
      </c>
      <c r="J244" s="19" t="str">
        <f>INDEX(products!$A$1:$F$49,MATCH(orders!$F244,products!$A$1:$A$49,0),MATCH(orders!J$1,products!$A$1:$F$1,0))</f>
        <v>Small</v>
      </c>
      <c r="K244" s="20">
        <f>INDEX(products!$A$1:$F$49,MATCH(orders!$F244,products!$A$1:$A$49,0),MATCH(orders!K$1,products!$A$1:$F$1,0))</f>
        <v>12</v>
      </c>
      <c r="L244" s="21">
        <f>INDEX(products!$A$1:$F$49,MATCH(orders!$F244,products!$A$1:$A$49,0),MATCH(orders!L$1,products!$A$1:$F$1,0))</f>
        <v>1.1000000000000001</v>
      </c>
      <c r="M244" s="25">
        <f>$G244*$K244*$L244</f>
        <v>39.6</v>
      </c>
    </row>
    <row r="245" spans="1:13">
      <c r="A245" s="3" t="s">
        <v>548</v>
      </c>
      <c r="B245" s="23">
        <v>44114</v>
      </c>
      <c r="C245" s="12">
        <f>YEAR($B245)</f>
        <v>2020</v>
      </c>
      <c r="D245" s="12">
        <f>MONTH($B245)</f>
        <v>10</v>
      </c>
      <c r="E245" s="3" t="s">
        <v>549</v>
      </c>
      <c r="F245" s="15" t="s">
        <v>241</v>
      </c>
      <c r="G245" s="3">
        <v>4</v>
      </c>
      <c r="H245" s="3" t="str">
        <f>_xlfn.XLOOKUP(E245,customers!$A$1:$A$1001,customers!$B$1:$B$1001,,0)</f>
        <v>Tammie Drynan</v>
      </c>
      <c r="I245" s="16" t="s">
        <v>6</v>
      </c>
      <c r="J245" s="4" t="str">
        <f>INDEX(products!$A$1:$F$49,MATCH(orders!$F245,products!$A$1:$A$49,0),MATCH(orders!J$1,products!$A$1:$F$1,0))</f>
        <v>Small</v>
      </c>
      <c r="K245" s="7">
        <f>INDEX(products!$A$1:$F$49,MATCH(orders!$F245,products!$A$1:$A$49,0),MATCH(orders!K$1,products!$A$1:$F$1,0))</f>
        <v>18</v>
      </c>
      <c r="L245" s="11">
        <f>INDEX(products!$A$1:$F$49,MATCH(orders!$F245,products!$A$1:$A$49,0),MATCH(orders!L$1,products!$A$1:$F$1,0))</f>
        <v>0.5</v>
      </c>
      <c r="M245" s="26">
        <f>$G245*$K245*$L245</f>
        <v>36</v>
      </c>
    </row>
    <row r="246" spans="1:13">
      <c r="A246" s="18" t="s">
        <v>550</v>
      </c>
      <c r="B246" s="22">
        <v>44702</v>
      </c>
      <c r="C246" s="17">
        <f>YEAR($B246)</f>
        <v>2022</v>
      </c>
      <c r="D246" s="17">
        <f>MONTH($B246)</f>
        <v>5</v>
      </c>
      <c r="E246" s="18" t="s">
        <v>551</v>
      </c>
      <c r="F246" s="13" t="s">
        <v>89</v>
      </c>
      <c r="G246" s="18">
        <v>4</v>
      </c>
      <c r="H246" s="18" t="str">
        <f>_xlfn.XLOOKUP(E246,customers!$A$1:$A$1001,customers!$B$1:$B$1001,,0)</f>
        <v>Effie Yurkov</v>
      </c>
      <c r="I246" s="14" t="s">
        <v>6</v>
      </c>
      <c r="J246" s="19" t="str">
        <f>INDEX(products!$A$1:$F$49,MATCH(orders!$F246,products!$A$1:$A$49,0),MATCH(orders!J$1,products!$A$1:$F$1,0))</f>
        <v>Small</v>
      </c>
      <c r="K246" s="20">
        <f>INDEX(products!$A$1:$F$49,MATCH(orders!$F246,products!$A$1:$A$49,0),MATCH(orders!K$1,products!$A$1:$F$1,0))</f>
        <v>6</v>
      </c>
      <c r="L246" s="21">
        <f>INDEX(products!$A$1:$F$49,MATCH(orders!$F246,products!$A$1:$A$49,0),MATCH(orders!L$1,products!$A$1:$F$1,0))</f>
        <v>0.5</v>
      </c>
      <c r="M246" s="25">
        <f>$G246*$K246*$L246</f>
        <v>12</v>
      </c>
    </row>
    <row r="247" spans="1:13">
      <c r="A247" s="3" t="s">
        <v>552</v>
      </c>
      <c r="B247" s="23">
        <v>43951</v>
      </c>
      <c r="C247" s="12">
        <f>YEAR($B247)</f>
        <v>2020</v>
      </c>
      <c r="D247" s="12">
        <f>MONTH($B247)</f>
        <v>4</v>
      </c>
      <c r="E247" s="3" t="s">
        <v>553</v>
      </c>
      <c r="F247" s="15" t="s">
        <v>65</v>
      </c>
      <c r="G247" s="3">
        <v>5</v>
      </c>
      <c r="H247" s="3" t="str">
        <f>_xlfn.XLOOKUP(E247,customers!$A$1:$A$1001,customers!$B$1:$B$1001,,0)</f>
        <v>Lexie Mallan</v>
      </c>
      <c r="I247" s="16" t="s">
        <v>4</v>
      </c>
      <c r="J247" s="4" t="str">
        <f>INDEX(products!$A$1:$F$49,MATCH(orders!$F247,products!$A$1:$A$49,0),MATCH(orders!J$1,products!$A$1:$F$1,0))</f>
        <v>Small</v>
      </c>
      <c r="K247" s="7">
        <f>INDEX(products!$A$1:$F$49,MATCH(orders!$F247,products!$A$1:$A$49,0),MATCH(orders!K$1,products!$A$1:$F$1,0))</f>
        <v>18</v>
      </c>
      <c r="L247" s="11">
        <f>INDEX(products!$A$1:$F$49,MATCH(orders!$F247,products!$A$1:$A$49,0),MATCH(orders!L$1,products!$A$1:$F$1,0))</f>
        <v>1.1000000000000001</v>
      </c>
      <c r="M247" s="26">
        <f>$G247*$K247*$L247</f>
        <v>99.000000000000014</v>
      </c>
    </row>
    <row r="248" spans="1:13">
      <c r="A248" s="18" t="s">
        <v>554</v>
      </c>
      <c r="B248" s="22">
        <v>44542</v>
      </c>
      <c r="C248" s="17">
        <f>YEAR($B248)</f>
        <v>2021</v>
      </c>
      <c r="D248" s="17">
        <f>MONTH($B248)</f>
        <v>12</v>
      </c>
      <c r="E248" s="18" t="s">
        <v>555</v>
      </c>
      <c r="F248" s="13" t="s">
        <v>92</v>
      </c>
      <c r="G248" s="18">
        <v>3</v>
      </c>
      <c r="H248" s="18" t="str">
        <f>_xlfn.XLOOKUP(E248,customers!$A$1:$A$1001,customers!$B$1:$B$1001,,0)</f>
        <v>Georgena Bentjens</v>
      </c>
      <c r="I248" s="14" t="s">
        <v>4</v>
      </c>
      <c r="J248" s="19" t="str">
        <f>INDEX(products!$A$1:$F$49,MATCH(orders!$F248,products!$A$1:$A$49,0),MATCH(orders!J$1,products!$A$1:$F$1,0))</f>
        <v>Small</v>
      </c>
      <c r="K248" s="20">
        <f>INDEX(products!$A$1:$F$49,MATCH(orders!$F248,products!$A$1:$A$49,0),MATCH(orders!K$1,products!$A$1:$F$1,0))</f>
        <v>6</v>
      </c>
      <c r="L248" s="21">
        <f>INDEX(products!$A$1:$F$49,MATCH(orders!$F248,products!$A$1:$A$49,0),MATCH(orders!L$1,products!$A$1:$F$1,0))</f>
        <v>1.1000000000000001</v>
      </c>
      <c r="M248" s="25">
        <f>$G248*$K248*$L248</f>
        <v>19.8</v>
      </c>
    </row>
    <row r="249" spans="1:13">
      <c r="A249" s="3" t="s">
        <v>556</v>
      </c>
      <c r="B249" s="23">
        <v>44131</v>
      </c>
      <c r="C249" s="12">
        <f>YEAR($B249)</f>
        <v>2020</v>
      </c>
      <c r="D249" s="12">
        <f>MONTH($B249)</f>
        <v>10</v>
      </c>
      <c r="E249" s="3" t="s">
        <v>557</v>
      </c>
      <c r="F249" s="15" t="s">
        <v>57</v>
      </c>
      <c r="G249" s="3">
        <v>6</v>
      </c>
      <c r="H249" s="3" t="str">
        <f>_xlfn.XLOOKUP(E249,customers!$A$1:$A$1001,customers!$B$1:$B$1001,,0)</f>
        <v>Delmar Beasant</v>
      </c>
      <c r="I249" s="16" t="s">
        <v>6</v>
      </c>
      <c r="J249" s="4" t="str">
        <f>INDEX(products!$A$1:$F$49,MATCH(orders!$F249,products!$A$1:$A$49,0),MATCH(orders!J$1,products!$A$1:$F$1,0))</f>
        <v>Small</v>
      </c>
      <c r="K249" s="7">
        <f>INDEX(products!$A$1:$F$49,MATCH(orders!$F249,products!$A$1:$A$49,0),MATCH(orders!K$1,products!$A$1:$F$1,0))</f>
        <v>12</v>
      </c>
      <c r="L249" s="11">
        <f>INDEX(products!$A$1:$F$49,MATCH(orders!$F249,products!$A$1:$A$49,0),MATCH(orders!L$1,products!$A$1:$F$1,0))</f>
        <v>0.5</v>
      </c>
      <c r="M249" s="26">
        <f>$G249*$K249*$L249</f>
        <v>36</v>
      </c>
    </row>
    <row r="250" spans="1:13">
      <c r="A250" s="18" t="s">
        <v>558</v>
      </c>
      <c r="B250" s="22">
        <v>44019</v>
      </c>
      <c r="C250" s="17">
        <f>YEAR($B250)</f>
        <v>2020</v>
      </c>
      <c r="D250" s="17">
        <f>MONTH($B250)</f>
        <v>7</v>
      </c>
      <c r="E250" s="18" t="s">
        <v>559</v>
      </c>
      <c r="F250" s="13" t="s">
        <v>92</v>
      </c>
      <c r="G250" s="18">
        <v>1</v>
      </c>
      <c r="H250" s="18" t="str">
        <f>_xlfn.XLOOKUP(E250,customers!$A$1:$A$1001,customers!$B$1:$B$1001,,0)</f>
        <v>Lyn Entwistle</v>
      </c>
      <c r="I250" s="14" t="s">
        <v>4</v>
      </c>
      <c r="J250" s="19" t="str">
        <f>INDEX(products!$A$1:$F$49,MATCH(orders!$F250,products!$A$1:$A$49,0),MATCH(orders!J$1,products!$A$1:$F$1,0))</f>
        <v>Small</v>
      </c>
      <c r="K250" s="20">
        <f>INDEX(products!$A$1:$F$49,MATCH(orders!$F250,products!$A$1:$A$49,0),MATCH(orders!K$1,products!$A$1:$F$1,0))</f>
        <v>6</v>
      </c>
      <c r="L250" s="21">
        <f>INDEX(products!$A$1:$F$49,MATCH(orders!$F250,products!$A$1:$A$49,0),MATCH(orders!L$1,products!$A$1:$F$1,0))</f>
        <v>1.1000000000000001</v>
      </c>
      <c r="M250" s="25">
        <f>$G250*$K250*$L250</f>
        <v>6.6000000000000005</v>
      </c>
    </row>
    <row r="251" spans="1:13">
      <c r="A251" s="3" t="s">
        <v>560</v>
      </c>
      <c r="B251" s="23">
        <v>43861</v>
      </c>
      <c r="C251" s="12">
        <f>YEAR($B251)</f>
        <v>2020</v>
      </c>
      <c r="D251" s="12">
        <f>MONTH($B251)</f>
        <v>1</v>
      </c>
      <c r="E251" s="3" t="s">
        <v>561</v>
      </c>
      <c r="F251" s="15" t="s">
        <v>199</v>
      </c>
      <c r="G251" s="3">
        <v>1</v>
      </c>
      <c r="H251" s="3" t="str">
        <f>_xlfn.XLOOKUP(E251,customers!$A$1:$A$1001,customers!$B$1:$B$1001,,0)</f>
        <v>Zacharias Kiffe</v>
      </c>
      <c r="I251" s="16" t="s">
        <v>5</v>
      </c>
      <c r="J251" s="4" t="str">
        <f>INDEX(products!$A$1:$F$49,MATCH(orders!$F251,products!$A$1:$A$49,0),MATCH(orders!J$1,products!$A$1:$F$1,0))</f>
        <v>Large</v>
      </c>
      <c r="K251" s="7">
        <f>INDEX(products!$A$1:$F$49,MATCH(orders!$F251,products!$A$1:$A$49,0),MATCH(orders!K$1,products!$A$1:$F$1,0))</f>
        <v>18</v>
      </c>
      <c r="L251" s="11">
        <f>INDEX(products!$A$1:$F$49,MATCH(orders!$F251,products!$A$1:$A$49,0),MATCH(orders!L$1,products!$A$1:$F$1,0))</f>
        <v>1.1000000000000001</v>
      </c>
      <c r="M251" s="26">
        <f>$G251*$K251*$L251</f>
        <v>19.8</v>
      </c>
    </row>
    <row r="252" spans="1:13">
      <c r="A252" s="18" t="s">
        <v>562</v>
      </c>
      <c r="B252" s="22">
        <v>43879</v>
      </c>
      <c r="C252" s="17">
        <f>YEAR($B252)</f>
        <v>2020</v>
      </c>
      <c r="D252" s="17">
        <f>MONTH($B252)</f>
        <v>2</v>
      </c>
      <c r="E252" s="18" t="s">
        <v>563</v>
      </c>
      <c r="F252" s="13" t="s">
        <v>144</v>
      </c>
      <c r="G252" s="18">
        <v>1</v>
      </c>
      <c r="H252" s="18" t="str">
        <f>_xlfn.XLOOKUP(E252,customers!$A$1:$A$1001,customers!$B$1:$B$1001,,0)</f>
        <v>Mercedes Acott</v>
      </c>
      <c r="I252" s="14" t="s">
        <v>4</v>
      </c>
      <c r="J252" s="19" t="str">
        <f>INDEX(products!$A$1:$F$49,MATCH(orders!$F252,products!$A$1:$A$49,0),MATCH(orders!J$1,products!$A$1:$F$1,0))</f>
        <v>Large</v>
      </c>
      <c r="K252" s="20">
        <f>INDEX(products!$A$1:$F$49,MATCH(orders!$F252,products!$A$1:$A$49,0),MATCH(orders!K$1,products!$A$1:$F$1,0))</f>
        <v>6</v>
      </c>
      <c r="L252" s="21">
        <f>INDEX(products!$A$1:$F$49,MATCH(orders!$F252,products!$A$1:$A$49,0),MATCH(orders!L$1,products!$A$1:$F$1,0))</f>
        <v>1.1000000000000001</v>
      </c>
      <c r="M252" s="25">
        <f>$G252*$K252*$L252</f>
        <v>6.6000000000000005</v>
      </c>
    </row>
    <row r="253" spans="1:13">
      <c r="A253" s="3" t="s">
        <v>564</v>
      </c>
      <c r="B253" s="23">
        <v>44360</v>
      </c>
      <c r="C253" s="12">
        <f>YEAR($B253)</f>
        <v>2021</v>
      </c>
      <c r="D253" s="12">
        <f>MONTH($B253)</f>
        <v>6</v>
      </c>
      <c r="E253" s="3" t="s">
        <v>565</v>
      </c>
      <c r="F253" s="15" t="s">
        <v>187</v>
      </c>
      <c r="G253" s="3">
        <v>5</v>
      </c>
      <c r="H253" s="3" t="str">
        <f>_xlfn.XLOOKUP(E253,customers!$A$1:$A$1001,customers!$B$1:$B$1001,,0)</f>
        <v>Connor Heaviside</v>
      </c>
      <c r="I253" s="16" t="s">
        <v>4</v>
      </c>
      <c r="J253" s="4" t="str">
        <f>INDEX(products!$A$1:$F$49,MATCH(orders!$F253,products!$A$1:$A$49,0),MATCH(orders!J$1,products!$A$1:$F$1,0))</f>
        <v>Medium</v>
      </c>
      <c r="K253" s="7">
        <f>INDEX(products!$A$1:$F$49,MATCH(orders!$F253,products!$A$1:$A$49,0),MATCH(orders!K$1,products!$A$1:$F$1,0))</f>
        <v>24</v>
      </c>
      <c r="L253" s="11">
        <f>INDEX(products!$A$1:$F$49,MATCH(orders!$F253,products!$A$1:$A$49,0),MATCH(orders!L$1,products!$A$1:$F$1,0))</f>
        <v>1.1000000000000001</v>
      </c>
      <c r="M253" s="26">
        <f>$G253*$K253*$L253</f>
        <v>132</v>
      </c>
    </row>
    <row r="254" spans="1:13">
      <c r="A254" s="18" t="s">
        <v>566</v>
      </c>
      <c r="B254" s="22">
        <v>44779</v>
      </c>
      <c r="C254" s="17">
        <f>YEAR($B254)</f>
        <v>2022</v>
      </c>
      <c r="D254" s="17">
        <f>MONTH($B254)</f>
        <v>8</v>
      </c>
      <c r="E254" s="18" t="s">
        <v>567</v>
      </c>
      <c r="F254" s="13" t="s">
        <v>68</v>
      </c>
      <c r="G254" s="18">
        <v>3</v>
      </c>
      <c r="H254" s="18" t="str">
        <f>_xlfn.XLOOKUP(E254,customers!$A$1:$A$1001,customers!$B$1:$B$1001,,0)</f>
        <v>Devy Bulbrook</v>
      </c>
      <c r="I254" s="14" t="s">
        <v>6</v>
      </c>
      <c r="J254" s="19" t="str">
        <f>INDEX(products!$A$1:$F$49,MATCH(orders!$F254,products!$A$1:$A$49,0),MATCH(orders!J$1,products!$A$1:$F$1,0))</f>
        <v>Large</v>
      </c>
      <c r="K254" s="20">
        <f>INDEX(products!$A$1:$F$49,MATCH(orders!$F254,products!$A$1:$A$49,0),MATCH(orders!K$1,products!$A$1:$F$1,0))</f>
        <v>24</v>
      </c>
      <c r="L254" s="21">
        <f>INDEX(products!$A$1:$F$49,MATCH(orders!$F254,products!$A$1:$A$49,0),MATCH(orders!L$1,products!$A$1:$F$1,0))</f>
        <v>0.5</v>
      </c>
      <c r="M254" s="25">
        <f>$G254*$K254*$L254</f>
        <v>36</v>
      </c>
    </row>
    <row r="255" spans="1:13">
      <c r="A255" s="3" t="s">
        <v>568</v>
      </c>
      <c r="B255" s="23">
        <v>44523</v>
      </c>
      <c r="C255" s="12">
        <f>YEAR($B255)</f>
        <v>2021</v>
      </c>
      <c r="D255" s="12">
        <f>MONTH($B255)</f>
        <v>11</v>
      </c>
      <c r="E255" s="3" t="s">
        <v>569</v>
      </c>
      <c r="F255" s="15" t="s">
        <v>381</v>
      </c>
      <c r="G255" s="3">
        <v>4</v>
      </c>
      <c r="H255" s="3" t="str">
        <f>_xlfn.XLOOKUP(E255,customers!$A$1:$A$1001,customers!$B$1:$B$1001,,0)</f>
        <v>Leia Kernan</v>
      </c>
      <c r="I255" s="16" t="s">
        <v>5</v>
      </c>
      <c r="J255" s="4" t="str">
        <f>INDEX(products!$A$1:$F$49,MATCH(orders!$F255,products!$A$1:$A$49,0),MATCH(orders!J$1,products!$A$1:$F$1,0))</f>
        <v>Large</v>
      </c>
      <c r="K255" s="7">
        <f>INDEX(products!$A$1:$F$49,MATCH(orders!$F255,products!$A$1:$A$49,0),MATCH(orders!K$1,products!$A$1:$F$1,0))</f>
        <v>24</v>
      </c>
      <c r="L255" s="11">
        <f>INDEX(products!$A$1:$F$49,MATCH(orders!$F255,products!$A$1:$A$49,0),MATCH(orders!L$1,products!$A$1:$F$1,0))</f>
        <v>1.1000000000000001</v>
      </c>
      <c r="M255" s="26">
        <f>$G255*$K255*$L255</f>
        <v>105.60000000000001</v>
      </c>
    </row>
    <row r="256" spans="1:13">
      <c r="A256" s="18" t="s">
        <v>570</v>
      </c>
      <c r="B256" s="22">
        <v>44482</v>
      </c>
      <c r="C256" s="17">
        <f>YEAR($B256)</f>
        <v>2021</v>
      </c>
      <c r="D256" s="17">
        <f>MONTH($B256)</f>
        <v>10</v>
      </c>
      <c r="E256" s="18" t="s">
        <v>571</v>
      </c>
      <c r="F256" s="13" t="s">
        <v>162</v>
      </c>
      <c r="G256" s="18">
        <v>4</v>
      </c>
      <c r="H256" s="18" t="str">
        <f>_xlfn.XLOOKUP(E256,customers!$A$1:$A$1001,customers!$B$1:$B$1001,,0)</f>
        <v>Rosaline McLae</v>
      </c>
      <c r="I256" s="14" t="s">
        <v>6</v>
      </c>
      <c r="J256" s="19" t="str">
        <f>INDEX(products!$A$1:$F$49,MATCH(orders!$F256,products!$A$1:$A$49,0),MATCH(orders!J$1,products!$A$1:$F$1,0))</f>
        <v>Large</v>
      </c>
      <c r="K256" s="20">
        <f>INDEX(products!$A$1:$F$49,MATCH(orders!$F256,products!$A$1:$A$49,0),MATCH(orders!K$1,products!$A$1:$F$1,0))</f>
        <v>18</v>
      </c>
      <c r="L256" s="21">
        <f>INDEX(products!$A$1:$F$49,MATCH(orders!$F256,products!$A$1:$A$49,0),MATCH(orders!L$1,products!$A$1:$F$1,0))</f>
        <v>0.5</v>
      </c>
      <c r="M256" s="25">
        <f>$G256*$K256*$L256</f>
        <v>36</v>
      </c>
    </row>
    <row r="257" spans="1:13">
      <c r="A257" s="3" t="s">
        <v>572</v>
      </c>
      <c r="B257" s="23">
        <v>44439</v>
      </c>
      <c r="C257" s="12">
        <f>YEAR($B257)</f>
        <v>2021</v>
      </c>
      <c r="D257" s="12">
        <f>MONTH($B257)</f>
        <v>8</v>
      </c>
      <c r="E257" s="3" t="s">
        <v>573</v>
      </c>
      <c r="F257" s="15" t="s">
        <v>144</v>
      </c>
      <c r="G257" s="3">
        <v>3</v>
      </c>
      <c r="H257" s="3" t="str">
        <f>_xlfn.XLOOKUP(E257,customers!$A$1:$A$1001,customers!$B$1:$B$1001,,0)</f>
        <v>Cleve Blowfelde</v>
      </c>
      <c r="I257" s="16" t="s">
        <v>4</v>
      </c>
      <c r="J257" s="4" t="str">
        <f>INDEX(products!$A$1:$F$49,MATCH(orders!$F257,products!$A$1:$A$49,0),MATCH(orders!J$1,products!$A$1:$F$1,0))</f>
        <v>Large</v>
      </c>
      <c r="K257" s="7">
        <f>INDEX(products!$A$1:$F$49,MATCH(orders!$F257,products!$A$1:$A$49,0),MATCH(orders!K$1,products!$A$1:$F$1,0))</f>
        <v>6</v>
      </c>
      <c r="L257" s="11">
        <f>INDEX(products!$A$1:$F$49,MATCH(orders!$F257,products!$A$1:$A$49,0),MATCH(orders!L$1,products!$A$1:$F$1,0))</f>
        <v>1.1000000000000001</v>
      </c>
      <c r="M257" s="26">
        <f>$G257*$K257*$L257</f>
        <v>19.8</v>
      </c>
    </row>
    <row r="258" spans="1:13">
      <c r="A258" s="18" t="s">
        <v>574</v>
      </c>
      <c r="B258" s="22">
        <v>43846</v>
      </c>
      <c r="C258" s="17">
        <f>YEAR($B258)</f>
        <v>2020</v>
      </c>
      <c r="D258" s="17">
        <f>MONTH($B258)</f>
        <v>1</v>
      </c>
      <c r="E258" s="18" t="s">
        <v>561</v>
      </c>
      <c r="F258" s="13" t="s">
        <v>408</v>
      </c>
      <c r="G258" s="18">
        <v>2</v>
      </c>
      <c r="H258" s="18" t="str">
        <f>_xlfn.XLOOKUP(E258,customers!$A$1:$A$1001,customers!$B$1:$B$1001,,0)</f>
        <v>Zacharias Kiffe</v>
      </c>
      <c r="I258" s="14" t="s">
        <v>7</v>
      </c>
      <c r="J258" s="19" t="str">
        <f>INDEX(products!$A$1:$F$49,MATCH(orders!$F258,products!$A$1:$A$49,0),MATCH(orders!J$1,products!$A$1:$F$1,0))</f>
        <v>Medium</v>
      </c>
      <c r="K258" s="20">
        <f>INDEX(products!$A$1:$F$49,MATCH(orders!$F258,products!$A$1:$A$49,0),MATCH(orders!K$1,products!$A$1:$F$1,0))</f>
        <v>24</v>
      </c>
      <c r="L258" s="21">
        <f>INDEX(products!$A$1:$F$49,MATCH(orders!$F258,products!$A$1:$A$49,0),MATCH(orders!L$1,products!$A$1:$F$1,0))</f>
        <v>0.5</v>
      </c>
      <c r="M258" s="25">
        <f>$G258*$K258*$L258</f>
        <v>24</v>
      </c>
    </row>
    <row r="259" spans="1:13">
      <c r="A259" s="3" t="s">
        <v>575</v>
      </c>
      <c r="B259" s="23">
        <v>44676</v>
      </c>
      <c r="C259" s="12">
        <f>YEAR($B259)</f>
        <v>2022</v>
      </c>
      <c r="D259" s="12">
        <f>MONTH($B259)</f>
        <v>4</v>
      </c>
      <c r="E259" s="3" t="s">
        <v>576</v>
      </c>
      <c r="F259" s="15" t="s">
        <v>50</v>
      </c>
      <c r="G259" s="3">
        <v>1</v>
      </c>
      <c r="H259" s="3" t="str">
        <f>_xlfn.XLOOKUP(E259,customers!$A$1:$A$1001,customers!$B$1:$B$1001,,0)</f>
        <v>Denyse O'Calleran</v>
      </c>
      <c r="I259" s="16" t="s">
        <v>6</v>
      </c>
      <c r="J259" s="4" t="str">
        <f>INDEX(products!$A$1:$F$49,MATCH(orders!$F259,products!$A$1:$A$49,0),MATCH(orders!J$1,products!$A$1:$F$1,0))</f>
        <v>Medium</v>
      </c>
      <c r="K259" s="7">
        <f>INDEX(products!$A$1:$F$49,MATCH(orders!$F259,products!$A$1:$A$49,0),MATCH(orders!K$1,products!$A$1:$F$1,0))</f>
        <v>12</v>
      </c>
      <c r="L259" s="11">
        <f>INDEX(products!$A$1:$F$49,MATCH(orders!$F259,products!$A$1:$A$49,0),MATCH(orders!L$1,products!$A$1:$F$1,0))</f>
        <v>0.5</v>
      </c>
      <c r="M259" s="26">
        <f>$G259*$K259*$L259</f>
        <v>6</v>
      </c>
    </row>
    <row r="260" spans="1:13">
      <c r="A260" s="18" t="s">
        <v>577</v>
      </c>
      <c r="B260" s="22">
        <v>44513</v>
      </c>
      <c r="C260" s="17">
        <f>YEAR($B260)</f>
        <v>2021</v>
      </c>
      <c r="D260" s="17">
        <f>MONTH($B260)</f>
        <v>11</v>
      </c>
      <c r="E260" s="18" t="s">
        <v>578</v>
      </c>
      <c r="F260" s="13" t="s">
        <v>162</v>
      </c>
      <c r="G260" s="18">
        <v>5</v>
      </c>
      <c r="H260" s="18" t="str">
        <f>_xlfn.XLOOKUP(E260,customers!$A$1:$A$1001,customers!$B$1:$B$1001,,0)</f>
        <v>Cobby Cromwell</v>
      </c>
      <c r="I260" s="14" t="s">
        <v>6</v>
      </c>
      <c r="J260" s="19" t="str">
        <f>INDEX(products!$A$1:$F$49,MATCH(orders!$F260,products!$A$1:$A$49,0),MATCH(orders!J$1,products!$A$1:$F$1,0))</f>
        <v>Large</v>
      </c>
      <c r="K260" s="20">
        <f>INDEX(products!$A$1:$F$49,MATCH(orders!$F260,products!$A$1:$A$49,0),MATCH(orders!K$1,products!$A$1:$F$1,0))</f>
        <v>18</v>
      </c>
      <c r="L260" s="21">
        <f>INDEX(products!$A$1:$F$49,MATCH(orders!$F260,products!$A$1:$A$49,0),MATCH(orders!L$1,products!$A$1:$F$1,0))</f>
        <v>0.5</v>
      </c>
      <c r="M260" s="25">
        <f>$G260*$K260*$L260</f>
        <v>45</v>
      </c>
    </row>
    <row r="261" spans="1:13">
      <c r="A261" s="3" t="s">
        <v>579</v>
      </c>
      <c r="B261" s="23">
        <v>44355</v>
      </c>
      <c r="C261" s="12">
        <f>YEAR($B261)</f>
        <v>2021</v>
      </c>
      <c r="D261" s="12">
        <f>MONTH($B261)</f>
        <v>6</v>
      </c>
      <c r="E261" s="3" t="s">
        <v>580</v>
      </c>
      <c r="F261" s="15" t="s">
        <v>177</v>
      </c>
      <c r="G261" s="3">
        <v>2</v>
      </c>
      <c r="H261" s="3" t="str">
        <f>_xlfn.XLOOKUP(E261,customers!$A$1:$A$1001,customers!$B$1:$B$1001,,0)</f>
        <v>Irv Hay</v>
      </c>
      <c r="I261" s="16" t="s">
        <v>5</v>
      </c>
      <c r="J261" s="4" t="str">
        <f>INDEX(products!$A$1:$F$49,MATCH(orders!$F261,products!$A$1:$A$49,0),MATCH(orders!J$1,products!$A$1:$F$1,0))</f>
        <v>Large</v>
      </c>
      <c r="K261" s="7">
        <f>INDEX(products!$A$1:$F$49,MATCH(orders!$F261,products!$A$1:$A$49,0),MATCH(orders!K$1,products!$A$1:$F$1,0))</f>
        <v>12</v>
      </c>
      <c r="L261" s="11">
        <f>INDEX(products!$A$1:$F$49,MATCH(orders!$F261,products!$A$1:$A$49,0),MATCH(orders!L$1,products!$A$1:$F$1,0))</f>
        <v>1.1000000000000001</v>
      </c>
      <c r="M261" s="26">
        <f>$G261*$K261*$L261</f>
        <v>26.400000000000002</v>
      </c>
    </row>
    <row r="262" spans="1:13">
      <c r="A262" s="18" t="s">
        <v>581</v>
      </c>
      <c r="B262" s="22">
        <v>44156</v>
      </c>
      <c r="C262" s="17">
        <f>YEAR($B262)</f>
        <v>2020</v>
      </c>
      <c r="D262" s="17">
        <f>MONTH($B262)</f>
        <v>11</v>
      </c>
      <c r="E262" s="18" t="s">
        <v>582</v>
      </c>
      <c r="F262" s="13" t="s">
        <v>251</v>
      </c>
      <c r="G262" s="18">
        <v>1</v>
      </c>
      <c r="H262" s="18" t="str">
        <f>_xlfn.XLOOKUP(E262,customers!$A$1:$A$1001,customers!$B$1:$B$1001,,0)</f>
        <v>Tani Taffarello</v>
      </c>
      <c r="I262" s="14" t="s">
        <v>5</v>
      </c>
      <c r="J262" s="19" t="str">
        <f>INDEX(products!$A$1:$F$49,MATCH(orders!$F262,products!$A$1:$A$49,0),MATCH(orders!J$1,products!$A$1:$F$1,0))</f>
        <v>Small</v>
      </c>
      <c r="K262" s="20">
        <f>INDEX(products!$A$1:$F$49,MATCH(orders!$F262,products!$A$1:$A$49,0),MATCH(orders!K$1,products!$A$1:$F$1,0))</f>
        <v>12</v>
      </c>
      <c r="L262" s="21">
        <f>INDEX(products!$A$1:$F$49,MATCH(orders!$F262,products!$A$1:$A$49,0),MATCH(orders!L$1,products!$A$1:$F$1,0))</f>
        <v>1.1000000000000001</v>
      </c>
      <c r="M262" s="25">
        <f>$G262*$K262*$L262</f>
        <v>13.200000000000001</v>
      </c>
    </row>
    <row r="263" spans="1:13">
      <c r="A263" s="3" t="s">
        <v>583</v>
      </c>
      <c r="B263" s="23">
        <v>43538</v>
      </c>
      <c r="C263" s="12">
        <f>YEAR($B263)</f>
        <v>2019</v>
      </c>
      <c r="D263" s="12">
        <f>MONTH($B263)</f>
        <v>3</v>
      </c>
      <c r="E263" s="3" t="s">
        <v>584</v>
      </c>
      <c r="F263" s="15" t="s">
        <v>141</v>
      </c>
      <c r="G263" s="3">
        <v>5</v>
      </c>
      <c r="H263" s="3" t="str">
        <f>_xlfn.XLOOKUP(E263,customers!$A$1:$A$1001,customers!$B$1:$B$1001,,0)</f>
        <v>Monique Canty</v>
      </c>
      <c r="I263" s="16" t="s">
        <v>6</v>
      </c>
      <c r="J263" s="4" t="str">
        <f>INDEX(products!$A$1:$F$49,MATCH(orders!$F263,products!$A$1:$A$49,0),MATCH(orders!J$1,products!$A$1:$F$1,0))</f>
        <v>Medium</v>
      </c>
      <c r="K263" s="7">
        <f>INDEX(products!$A$1:$F$49,MATCH(orders!$F263,products!$A$1:$A$49,0),MATCH(orders!K$1,products!$A$1:$F$1,0))</f>
        <v>24</v>
      </c>
      <c r="L263" s="11">
        <f>INDEX(products!$A$1:$F$49,MATCH(orders!$F263,products!$A$1:$A$49,0),MATCH(orders!L$1,products!$A$1:$F$1,0))</f>
        <v>0.5</v>
      </c>
      <c r="M263" s="26">
        <f>$G263*$K263*$L263</f>
        <v>60</v>
      </c>
    </row>
    <row r="264" spans="1:13">
      <c r="A264" s="18" t="s">
        <v>585</v>
      </c>
      <c r="B264" s="22">
        <v>43693</v>
      </c>
      <c r="C264" s="17">
        <f>YEAR($B264)</f>
        <v>2019</v>
      </c>
      <c r="D264" s="17">
        <f>MONTH($B264)</f>
        <v>8</v>
      </c>
      <c r="E264" s="18" t="s">
        <v>586</v>
      </c>
      <c r="F264" s="13" t="s">
        <v>133</v>
      </c>
      <c r="G264" s="18">
        <v>3</v>
      </c>
      <c r="H264" s="18" t="str">
        <f>_xlfn.XLOOKUP(E264,customers!$A$1:$A$1001,customers!$B$1:$B$1001,,0)</f>
        <v>Javier Kopke</v>
      </c>
      <c r="I264" s="14" t="s">
        <v>7</v>
      </c>
      <c r="J264" s="19" t="str">
        <f>INDEX(products!$A$1:$F$49,MATCH(orders!$F264,products!$A$1:$A$49,0),MATCH(orders!J$1,products!$A$1:$F$1,0))</f>
        <v>Large</v>
      </c>
      <c r="K264" s="20">
        <f>INDEX(products!$A$1:$F$49,MATCH(orders!$F264,products!$A$1:$A$49,0),MATCH(orders!K$1,products!$A$1:$F$1,0))</f>
        <v>24</v>
      </c>
      <c r="L264" s="21">
        <f>INDEX(products!$A$1:$F$49,MATCH(orders!$F264,products!$A$1:$A$49,0),MATCH(orders!L$1,products!$A$1:$F$1,0))</f>
        <v>0.5</v>
      </c>
      <c r="M264" s="25">
        <f>$G264*$K264*$L264</f>
        <v>36</v>
      </c>
    </row>
    <row r="265" spans="1:13">
      <c r="A265" s="3" t="s">
        <v>587</v>
      </c>
      <c r="B265" s="23">
        <v>43577</v>
      </c>
      <c r="C265" s="12">
        <f>YEAR($B265)</f>
        <v>2019</v>
      </c>
      <c r="D265" s="12">
        <f>MONTH($B265)</f>
        <v>4</v>
      </c>
      <c r="E265" s="3" t="s">
        <v>588</v>
      </c>
      <c r="F265" s="15" t="s">
        <v>82</v>
      </c>
      <c r="G265" s="3">
        <v>4</v>
      </c>
      <c r="H265" s="3" t="str">
        <f>_xlfn.XLOOKUP(E265,customers!$A$1:$A$1001,customers!$B$1:$B$1001,,0)</f>
        <v>Mar McIver</v>
      </c>
      <c r="I265" s="16" t="s">
        <v>4</v>
      </c>
      <c r="J265" s="4" t="str">
        <f>INDEX(products!$A$1:$F$49,MATCH(orders!$F265,products!$A$1:$A$49,0),MATCH(orders!J$1,products!$A$1:$F$1,0))</f>
        <v>Medium</v>
      </c>
      <c r="K265" s="7">
        <f>INDEX(products!$A$1:$F$49,MATCH(orders!$F265,products!$A$1:$A$49,0),MATCH(orders!K$1,products!$A$1:$F$1,0))</f>
        <v>6</v>
      </c>
      <c r="L265" s="11">
        <f>INDEX(products!$A$1:$F$49,MATCH(orders!$F265,products!$A$1:$A$49,0),MATCH(orders!L$1,products!$A$1:$F$1,0))</f>
        <v>1.1000000000000001</v>
      </c>
      <c r="M265" s="26">
        <f>$G265*$K265*$L265</f>
        <v>26.400000000000002</v>
      </c>
    </row>
    <row r="266" spans="1:13">
      <c r="A266" s="18" t="s">
        <v>589</v>
      </c>
      <c r="B266" s="22">
        <v>44683</v>
      </c>
      <c r="C266" s="17">
        <f>YEAR($B266)</f>
        <v>2022</v>
      </c>
      <c r="D266" s="17">
        <f>MONTH($B266)</f>
        <v>5</v>
      </c>
      <c r="E266" s="18" t="s">
        <v>590</v>
      </c>
      <c r="F266" s="13" t="s">
        <v>258</v>
      </c>
      <c r="G266" s="18">
        <v>5</v>
      </c>
      <c r="H266" s="18" t="str">
        <f>_xlfn.XLOOKUP(E266,customers!$A$1:$A$1001,customers!$B$1:$B$1001,,0)</f>
        <v>Arabella Fransewich</v>
      </c>
      <c r="I266" s="14" t="s">
        <v>5</v>
      </c>
      <c r="J266" s="19" t="str">
        <f>INDEX(products!$A$1:$F$49,MATCH(orders!$F266,products!$A$1:$A$49,0),MATCH(orders!J$1,products!$A$1:$F$1,0))</f>
        <v>Large</v>
      </c>
      <c r="K266" s="20">
        <f>INDEX(products!$A$1:$F$49,MATCH(orders!$F266,products!$A$1:$A$49,0),MATCH(orders!K$1,products!$A$1:$F$1,0))</f>
        <v>6</v>
      </c>
      <c r="L266" s="21">
        <f>INDEX(products!$A$1:$F$49,MATCH(orders!$F266,products!$A$1:$A$49,0),MATCH(orders!L$1,products!$A$1:$F$1,0))</f>
        <v>1.1000000000000001</v>
      </c>
      <c r="M266" s="25">
        <f>$G266*$K266*$L266</f>
        <v>33</v>
      </c>
    </row>
    <row r="267" spans="1:13">
      <c r="A267" s="3" t="s">
        <v>591</v>
      </c>
      <c r="B267" s="23">
        <v>43872</v>
      </c>
      <c r="C267" s="12">
        <f>YEAR($B267)</f>
        <v>2020</v>
      </c>
      <c r="D267" s="12">
        <f>MONTH($B267)</f>
        <v>2</v>
      </c>
      <c r="E267" s="3" t="s">
        <v>592</v>
      </c>
      <c r="F267" s="15" t="s">
        <v>50</v>
      </c>
      <c r="G267" s="3">
        <v>1</v>
      </c>
      <c r="H267" s="3" t="str">
        <f>_xlfn.XLOOKUP(E267,customers!$A$1:$A$1001,customers!$B$1:$B$1001,,0)</f>
        <v>Violette Hellmore</v>
      </c>
      <c r="I267" s="16" t="s">
        <v>6</v>
      </c>
      <c r="J267" s="4" t="str">
        <f>INDEX(products!$A$1:$F$49,MATCH(orders!$F267,products!$A$1:$A$49,0),MATCH(orders!J$1,products!$A$1:$F$1,0))</f>
        <v>Medium</v>
      </c>
      <c r="K267" s="7">
        <f>INDEX(products!$A$1:$F$49,MATCH(orders!$F267,products!$A$1:$A$49,0),MATCH(orders!K$1,products!$A$1:$F$1,0))</f>
        <v>12</v>
      </c>
      <c r="L267" s="11">
        <f>INDEX(products!$A$1:$F$49,MATCH(orders!$F267,products!$A$1:$A$49,0),MATCH(orders!L$1,products!$A$1:$F$1,0))</f>
        <v>0.5</v>
      </c>
      <c r="M267" s="26">
        <f>$G267*$K267*$L267</f>
        <v>6</v>
      </c>
    </row>
    <row r="268" spans="1:13">
      <c r="A268" s="18" t="s">
        <v>593</v>
      </c>
      <c r="B268" s="22">
        <v>44283</v>
      </c>
      <c r="C268" s="17">
        <f>YEAR($B268)</f>
        <v>2021</v>
      </c>
      <c r="D268" s="17">
        <f>MONTH($B268)</f>
        <v>3</v>
      </c>
      <c r="E268" s="18" t="s">
        <v>594</v>
      </c>
      <c r="F268" s="13" t="s">
        <v>130</v>
      </c>
      <c r="G268" s="18">
        <v>2</v>
      </c>
      <c r="H268" s="18" t="str">
        <f>_xlfn.XLOOKUP(E268,customers!$A$1:$A$1001,customers!$B$1:$B$1001,,0)</f>
        <v>Myles Seawright</v>
      </c>
      <c r="I268" s="14" t="s">
        <v>5</v>
      </c>
      <c r="J268" s="19" t="str">
        <f>INDEX(products!$A$1:$F$49,MATCH(orders!$F268,products!$A$1:$A$49,0),MATCH(orders!J$1,products!$A$1:$F$1,0))</f>
        <v>Small</v>
      </c>
      <c r="K268" s="20">
        <f>INDEX(products!$A$1:$F$49,MATCH(orders!$F268,products!$A$1:$A$49,0),MATCH(orders!K$1,products!$A$1:$F$1,0))</f>
        <v>6</v>
      </c>
      <c r="L268" s="21">
        <f>INDEX(products!$A$1:$F$49,MATCH(orders!$F268,products!$A$1:$A$49,0),MATCH(orders!L$1,products!$A$1:$F$1,0))</f>
        <v>1.1000000000000001</v>
      </c>
      <c r="M268" s="25">
        <f>$G268*$K268*$L268</f>
        <v>13.200000000000001</v>
      </c>
    </row>
    <row r="269" spans="1:13">
      <c r="A269" s="3" t="s">
        <v>595</v>
      </c>
      <c r="B269" s="23">
        <v>44324</v>
      </c>
      <c r="C269" s="12">
        <f>YEAR($B269)</f>
        <v>2021</v>
      </c>
      <c r="D269" s="12">
        <f>MONTH($B269)</f>
        <v>5</v>
      </c>
      <c r="E269" s="3" t="s">
        <v>596</v>
      </c>
      <c r="F269" s="15" t="s">
        <v>65</v>
      </c>
      <c r="G269" s="3">
        <v>6</v>
      </c>
      <c r="H269" s="3" t="str">
        <f>_xlfn.XLOOKUP(E269,customers!$A$1:$A$1001,customers!$B$1:$B$1001,,0)</f>
        <v>Silvana Northeast</v>
      </c>
      <c r="I269" s="16" t="s">
        <v>4</v>
      </c>
      <c r="J269" s="4" t="str">
        <f>INDEX(products!$A$1:$F$49,MATCH(orders!$F269,products!$A$1:$A$49,0),MATCH(orders!J$1,products!$A$1:$F$1,0))</f>
        <v>Small</v>
      </c>
      <c r="K269" s="7">
        <f>INDEX(products!$A$1:$F$49,MATCH(orders!$F269,products!$A$1:$A$49,0),MATCH(orders!K$1,products!$A$1:$F$1,0))</f>
        <v>18</v>
      </c>
      <c r="L269" s="11">
        <f>INDEX(products!$A$1:$F$49,MATCH(orders!$F269,products!$A$1:$A$49,0),MATCH(orders!L$1,products!$A$1:$F$1,0))</f>
        <v>1.1000000000000001</v>
      </c>
      <c r="M269" s="26">
        <f>$G269*$K269*$L269</f>
        <v>118.80000000000001</v>
      </c>
    </row>
    <row r="270" spans="1:13">
      <c r="A270" s="18" t="s">
        <v>597</v>
      </c>
      <c r="B270" s="22">
        <v>43790</v>
      </c>
      <c r="C270" s="17">
        <f>YEAR($B270)</f>
        <v>2019</v>
      </c>
      <c r="D270" s="17">
        <f>MONTH($B270)</f>
        <v>11</v>
      </c>
      <c r="E270" s="18" t="s">
        <v>484</v>
      </c>
      <c r="F270" s="13" t="s">
        <v>50</v>
      </c>
      <c r="G270" s="18">
        <v>2</v>
      </c>
      <c r="H270" s="18" t="str">
        <f>_xlfn.XLOOKUP(E270,customers!$A$1:$A$1001,customers!$B$1:$B$1001,,0)</f>
        <v>Anselma Attwater</v>
      </c>
      <c r="I270" s="14" t="s">
        <v>6</v>
      </c>
      <c r="J270" s="19" t="str">
        <f>INDEX(products!$A$1:$F$49,MATCH(orders!$F270,products!$A$1:$A$49,0),MATCH(orders!J$1,products!$A$1:$F$1,0))</f>
        <v>Medium</v>
      </c>
      <c r="K270" s="20">
        <f>INDEX(products!$A$1:$F$49,MATCH(orders!$F270,products!$A$1:$A$49,0),MATCH(orders!K$1,products!$A$1:$F$1,0))</f>
        <v>12</v>
      </c>
      <c r="L270" s="21">
        <f>INDEX(products!$A$1:$F$49,MATCH(orders!$F270,products!$A$1:$A$49,0),MATCH(orders!L$1,products!$A$1:$F$1,0))</f>
        <v>0.5</v>
      </c>
      <c r="M270" s="25">
        <f>$G270*$K270*$L270</f>
        <v>12</v>
      </c>
    </row>
    <row r="271" spans="1:13">
      <c r="A271" s="3" t="s">
        <v>598</v>
      </c>
      <c r="B271" s="23">
        <v>44333</v>
      </c>
      <c r="C271" s="12">
        <f>YEAR($B271)</f>
        <v>2021</v>
      </c>
      <c r="D271" s="12">
        <f>MONTH($B271)</f>
        <v>5</v>
      </c>
      <c r="E271" s="3" t="s">
        <v>599</v>
      </c>
      <c r="F271" s="15" t="s">
        <v>109</v>
      </c>
      <c r="G271" s="3">
        <v>2</v>
      </c>
      <c r="H271" s="3" t="str">
        <f>_xlfn.XLOOKUP(E271,customers!$A$1:$A$1001,customers!$B$1:$B$1001,,0)</f>
        <v>Monica Fearon</v>
      </c>
      <c r="I271" s="16" t="s">
        <v>4</v>
      </c>
      <c r="J271" s="4" t="str">
        <f>INDEX(products!$A$1:$F$49,MATCH(orders!$F271,products!$A$1:$A$49,0),MATCH(orders!J$1,products!$A$1:$F$1,0))</f>
        <v>Small</v>
      </c>
      <c r="K271" s="7">
        <f>INDEX(products!$A$1:$F$49,MATCH(orders!$F271,products!$A$1:$A$49,0),MATCH(orders!K$1,products!$A$1:$F$1,0))</f>
        <v>12</v>
      </c>
      <c r="L271" s="11">
        <f>INDEX(products!$A$1:$F$49,MATCH(orders!$F271,products!$A$1:$A$49,0),MATCH(orders!L$1,products!$A$1:$F$1,0))</f>
        <v>1.1000000000000001</v>
      </c>
      <c r="M271" s="26">
        <f>$G271*$K271*$L271</f>
        <v>26.400000000000002</v>
      </c>
    </row>
    <row r="272" spans="1:13">
      <c r="A272" s="18" t="s">
        <v>600</v>
      </c>
      <c r="B272" s="22">
        <v>43655</v>
      </c>
      <c r="C272" s="17">
        <f>YEAR($B272)</f>
        <v>2019</v>
      </c>
      <c r="D272" s="17">
        <f>MONTH($B272)</f>
        <v>7</v>
      </c>
      <c r="E272" s="18" t="s">
        <v>601</v>
      </c>
      <c r="F272" s="13" t="s">
        <v>109</v>
      </c>
      <c r="G272" s="18">
        <v>1</v>
      </c>
      <c r="H272" s="18" t="str">
        <f>_xlfn.XLOOKUP(E272,customers!$A$1:$A$1001,customers!$B$1:$B$1001,,0)</f>
        <v>Barney Chisnell</v>
      </c>
      <c r="I272" s="14" t="s">
        <v>4</v>
      </c>
      <c r="J272" s="19" t="str">
        <f>INDEX(products!$A$1:$F$49,MATCH(orders!$F272,products!$A$1:$A$49,0),MATCH(orders!J$1,products!$A$1:$F$1,0))</f>
        <v>Small</v>
      </c>
      <c r="K272" s="20">
        <f>INDEX(products!$A$1:$F$49,MATCH(orders!$F272,products!$A$1:$A$49,0),MATCH(orders!K$1,products!$A$1:$F$1,0))</f>
        <v>12</v>
      </c>
      <c r="L272" s="21">
        <f>INDEX(products!$A$1:$F$49,MATCH(orders!$F272,products!$A$1:$A$49,0),MATCH(orders!L$1,products!$A$1:$F$1,0))</f>
        <v>1.1000000000000001</v>
      </c>
      <c r="M272" s="25">
        <f>$G272*$K272*$L272</f>
        <v>13.200000000000001</v>
      </c>
    </row>
    <row r="273" spans="1:13">
      <c r="A273" s="3" t="s">
        <v>602</v>
      </c>
      <c r="B273" s="23">
        <v>43971</v>
      </c>
      <c r="C273" s="12">
        <f>YEAR($B273)</f>
        <v>2020</v>
      </c>
      <c r="D273" s="12">
        <f>MONTH($B273)</f>
        <v>5</v>
      </c>
      <c r="E273" s="3" t="s">
        <v>603</v>
      </c>
      <c r="F273" s="15" t="s">
        <v>162</v>
      </c>
      <c r="G273" s="3">
        <v>4</v>
      </c>
      <c r="H273" s="3" t="str">
        <f>_xlfn.XLOOKUP(E273,customers!$A$1:$A$1001,customers!$B$1:$B$1001,,0)</f>
        <v>Jasper Sisneros</v>
      </c>
      <c r="I273" s="16" t="s">
        <v>6</v>
      </c>
      <c r="J273" s="4" t="str">
        <f>INDEX(products!$A$1:$F$49,MATCH(orders!$F273,products!$A$1:$A$49,0),MATCH(orders!J$1,products!$A$1:$F$1,0))</f>
        <v>Large</v>
      </c>
      <c r="K273" s="7">
        <f>INDEX(products!$A$1:$F$49,MATCH(orders!$F273,products!$A$1:$A$49,0),MATCH(orders!K$1,products!$A$1:$F$1,0))</f>
        <v>18</v>
      </c>
      <c r="L273" s="11">
        <f>INDEX(products!$A$1:$F$49,MATCH(orders!$F273,products!$A$1:$A$49,0),MATCH(orders!L$1,products!$A$1:$F$1,0))</f>
        <v>0.5</v>
      </c>
      <c r="M273" s="26">
        <f>$G273*$K273*$L273</f>
        <v>36</v>
      </c>
    </row>
    <row r="274" spans="1:13">
      <c r="A274" s="18" t="s">
        <v>604</v>
      </c>
      <c r="B274" s="22">
        <v>44435</v>
      </c>
      <c r="C274" s="17">
        <f>YEAR($B274)</f>
        <v>2021</v>
      </c>
      <c r="D274" s="17">
        <f>MONTH($B274)</f>
        <v>8</v>
      </c>
      <c r="E274" s="18" t="s">
        <v>605</v>
      </c>
      <c r="F274" s="13" t="s">
        <v>273</v>
      </c>
      <c r="G274" s="18">
        <v>6</v>
      </c>
      <c r="H274" s="18" t="str">
        <f>_xlfn.XLOOKUP(E274,customers!$A$1:$A$1001,customers!$B$1:$B$1001,,0)</f>
        <v>Zachariah Carlson</v>
      </c>
      <c r="I274" s="14" t="s">
        <v>6</v>
      </c>
      <c r="J274" s="19" t="str">
        <f>INDEX(products!$A$1:$F$49,MATCH(orders!$F274,products!$A$1:$A$49,0),MATCH(orders!J$1,products!$A$1:$F$1,0))</f>
        <v>Medium</v>
      </c>
      <c r="K274" s="20">
        <f>INDEX(products!$A$1:$F$49,MATCH(orders!$F274,products!$A$1:$A$49,0),MATCH(orders!K$1,products!$A$1:$F$1,0))</f>
        <v>18</v>
      </c>
      <c r="L274" s="21">
        <f>INDEX(products!$A$1:$F$49,MATCH(orders!$F274,products!$A$1:$A$49,0),MATCH(orders!L$1,products!$A$1:$F$1,0))</f>
        <v>0.5</v>
      </c>
      <c r="M274" s="25">
        <f>$G274*$K274*$L274</f>
        <v>54</v>
      </c>
    </row>
    <row r="275" spans="1:13">
      <c r="A275" s="3" t="s">
        <v>606</v>
      </c>
      <c r="B275" s="23">
        <v>44681</v>
      </c>
      <c r="C275" s="12">
        <f>YEAR($B275)</f>
        <v>2022</v>
      </c>
      <c r="D275" s="12">
        <f>MONTH($B275)</f>
        <v>4</v>
      </c>
      <c r="E275" s="3" t="s">
        <v>607</v>
      </c>
      <c r="F275" s="15" t="s">
        <v>60</v>
      </c>
      <c r="G275" s="3">
        <v>2</v>
      </c>
      <c r="H275" s="3" t="str">
        <f>_xlfn.XLOOKUP(E275,customers!$A$1:$A$1001,customers!$B$1:$B$1001,,0)</f>
        <v>Warner Maddox</v>
      </c>
      <c r="I275" s="16" t="s">
        <v>5</v>
      </c>
      <c r="J275" s="4" t="str">
        <f>INDEX(products!$A$1:$F$49,MATCH(orders!$F275,products!$A$1:$A$49,0),MATCH(orders!J$1,products!$A$1:$F$1,0))</f>
        <v>Medium</v>
      </c>
      <c r="K275" s="7">
        <f>INDEX(products!$A$1:$F$49,MATCH(orders!$F275,products!$A$1:$A$49,0),MATCH(orders!K$1,products!$A$1:$F$1,0))</f>
        <v>12</v>
      </c>
      <c r="L275" s="11">
        <f>INDEX(products!$A$1:$F$49,MATCH(orders!$F275,products!$A$1:$A$49,0),MATCH(orders!L$1,products!$A$1:$F$1,0))</f>
        <v>1.1000000000000001</v>
      </c>
      <c r="M275" s="26">
        <f>$G275*$K275*$L275</f>
        <v>26.400000000000002</v>
      </c>
    </row>
    <row r="276" spans="1:13">
      <c r="A276" s="18" t="s">
        <v>608</v>
      </c>
      <c r="B276" s="22">
        <v>43985</v>
      </c>
      <c r="C276" s="17">
        <f>YEAR($B276)</f>
        <v>2020</v>
      </c>
      <c r="D276" s="17">
        <f>MONTH($B276)</f>
        <v>6</v>
      </c>
      <c r="E276" s="18" t="s">
        <v>609</v>
      </c>
      <c r="F276" s="13" t="s">
        <v>251</v>
      </c>
      <c r="G276" s="18">
        <v>1</v>
      </c>
      <c r="H276" s="18" t="str">
        <f>_xlfn.XLOOKUP(E276,customers!$A$1:$A$1001,customers!$B$1:$B$1001,,0)</f>
        <v>Donnie Hedlestone</v>
      </c>
      <c r="I276" s="14" t="s">
        <v>5</v>
      </c>
      <c r="J276" s="19" t="str">
        <f>INDEX(products!$A$1:$F$49,MATCH(orders!$F276,products!$A$1:$A$49,0),MATCH(orders!J$1,products!$A$1:$F$1,0))</f>
        <v>Small</v>
      </c>
      <c r="K276" s="20">
        <f>INDEX(products!$A$1:$F$49,MATCH(orders!$F276,products!$A$1:$A$49,0),MATCH(orders!K$1,products!$A$1:$F$1,0))</f>
        <v>12</v>
      </c>
      <c r="L276" s="21">
        <f>INDEX(products!$A$1:$F$49,MATCH(orders!$F276,products!$A$1:$A$49,0),MATCH(orders!L$1,products!$A$1:$F$1,0))</f>
        <v>1.1000000000000001</v>
      </c>
      <c r="M276" s="25">
        <f>$G276*$K276*$L276</f>
        <v>13.200000000000001</v>
      </c>
    </row>
    <row r="277" spans="1:13">
      <c r="A277" s="3" t="s">
        <v>610</v>
      </c>
      <c r="B277" s="23">
        <v>44725</v>
      </c>
      <c r="C277" s="12">
        <f>YEAR($B277)</f>
        <v>2022</v>
      </c>
      <c r="D277" s="12">
        <f>MONTH($B277)</f>
        <v>6</v>
      </c>
      <c r="E277" s="3" t="s">
        <v>611</v>
      </c>
      <c r="F277" s="15" t="s">
        <v>248</v>
      </c>
      <c r="G277" s="3">
        <v>6</v>
      </c>
      <c r="H277" s="3" t="str">
        <f>_xlfn.XLOOKUP(E277,customers!$A$1:$A$1001,customers!$B$1:$B$1001,,0)</f>
        <v>Teddi Crowthe</v>
      </c>
      <c r="I277" s="16" t="s">
        <v>6</v>
      </c>
      <c r="J277" s="4" t="str">
        <f>INDEX(products!$A$1:$F$49,MATCH(orders!$F277,products!$A$1:$A$49,0),MATCH(orders!J$1,products!$A$1:$F$1,0))</f>
        <v>Large</v>
      </c>
      <c r="K277" s="7">
        <f>INDEX(products!$A$1:$F$49,MATCH(orders!$F277,products!$A$1:$A$49,0),MATCH(orders!K$1,products!$A$1:$F$1,0))</f>
        <v>6</v>
      </c>
      <c r="L277" s="11">
        <f>INDEX(products!$A$1:$F$49,MATCH(orders!$F277,products!$A$1:$A$49,0),MATCH(orders!L$1,products!$A$1:$F$1,0))</f>
        <v>0.5</v>
      </c>
      <c r="M277" s="26">
        <f>$G277*$K277*$L277</f>
        <v>18</v>
      </c>
    </row>
    <row r="278" spans="1:13">
      <c r="A278" s="18" t="s">
        <v>612</v>
      </c>
      <c r="B278" s="22">
        <v>43992</v>
      </c>
      <c r="C278" s="17">
        <f>YEAR($B278)</f>
        <v>2020</v>
      </c>
      <c r="D278" s="17">
        <f>MONTH($B278)</f>
        <v>6</v>
      </c>
      <c r="E278" s="18" t="s">
        <v>613</v>
      </c>
      <c r="F278" s="13" t="s">
        <v>68</v>
      </c>
      <c r="G278" s="18">
        <v>4</v>
      </c>
      <c r="H278" s="18" t="str">
        <f>_xlfn.XLOOKUP(E278,customers!$A$1:$A$1001,customers!$B$1:$B$1001,,0)</f>
        <v>Dorelia Bury</v>
      </c>
      <c r="I278" s="14" t="s">
        <v>6</v>
      </c>
      <c r="J278" s="19" t="str">
        <f>INDEX(products!$A$1:$F$49,MATCH(orders!$F278,products!$A$1:$A$49,0),MATCH(orders!J$1,products!$A$1:$F$1,0))</f>
        <v>Large</v>
      </c>
      <c r="K278" s="20">
        <f>INDEX(products!$A$1:$F$49,MATCH(orders!$F278,products!$A$1:$A$49,0),MATCH(orders!K$1,products!$A$1:$F$1,0))</f>
        <v>24</v>
      </c>
      <c r="L278" s="21">
        <f>INDEX(products!$A$1:$F$49,MATCH(orders!$F278,products!$A$1:$A$49,0),MATCH(orders!L$1,products!$A$1:$F$1,0))</f>
        <v>0.5</v>
      </c>
      <c r="M278" s="25">
        <f>$G278*$K278*$L278</f>
        <v>48</v>
      </c>
    </row>
    <row r="279" spans="1:13">
      <c r="A279" s="3" t="s">
        <v>614</v>
      </c>
      <c r="B279" s="23">
        <v>44183</v>
      </c>
      <c r="C279" s="12">
        <f>YEAR($B279)</f>
        <v>2020</v>
      </c>
      <c r="D279" s="12">
        <f>MONTH($B279)</f>
        <v>12</v>
      </c>
      <c r="E279" s="3" t="s">
        <v>615</v>
      </c>
      <c r="F279" s="15" t="s">
        <v>53</v>
      </c>
      <c r="G279" s="3">
        <v>6</v>
      </c>
      <c r="H279" s="3" t="str">
        <f>_xlfn.XLOOKUP(E279,customers!$A$1:$A$1001,customers!$B$1:$B$1001,,0)</f>
        <v>Gussy Broadbear</v>
      </c>
      <c r="I279" s="16" t="s">
        <v>4</v>
      </c>
      <c r="J279" s="4" t="str">
        <f>INDEX(products!$A$1:$F$49,MATCH(orders!$F279,products!$A$1:$A$49,0),MATCH(orders!J$1,products!$A$1:$F$1,0))</f>
        <v>Large</v>
      </c>
      <c r="K279" s="7">
        <f>INDEX(products!$A$1:$F$49,MATCH(orders!$F279,products!$A$1:$A$49,0),MATCH(orders!K$1,products!$A$1:$F$1,0))</f>
        <v>18</v>
      </c>
      <c r="L279" s="11">
        <f>INDEX(products!$A$1:$F$49,MATCH(orders!$F279,products!$A$1:$A$49,0),MATCH(orders!L$1,products!$A$1:$F$1,0))</f>
        <v>1.1000000000000001</v>
      </c>
      <c r="M279" s="26">
        <f>$G279*$K279*$L279</f>
        <v>118.80000000000001</v>
      </c>
    </row>
    <row r="280" spans="1:13">
      <c r="A280" s="18" t="s">
        <v>616</v>
      </c>
      <c r="B280" s="22">
        <v>43708</v>
      </c>
      <c r="C280" s="17">
        <f>YEAR($B280)</f>
        <v>2019</v>
      </c>
      <c r="D280" s="17">
        <f>MONTH($B280)</f>
        <v>8</v>
      </c>
      <c r="E280" s="18" t="s">
        <v>617</v>
      </c>
      <c r="F280" s="13" t="s">
        <v>76</v>
      </c>
      <c r="G280" s="18">
        <v>2</v>
      </c>
      <c r="H280" s="18" t="str">
        <f>_xlfn.XLOOKUP(E280,customers!$A$1:$A$1001,customers!$B$1:$B$1001,,0)</f>
        <v>Emlynne Palfrey</v>
      </c>
      <c r="I280" s="14" t="s">
        <v>7</v>
      </c>
      <c r="J280" s="19" t="str">
        <f>INDEX(products!$A$1:$F$49,MATCH(orders!$F280,products!$A$1:$A$49,0),MATCH(orders!J$1,products!$A$1:$F$1,0))</f>
        <v>Small</v>
      </c>
      <c r="K280" s="20">
        <f>INDEX(products!$A$1:$F$49,MATCH(orders!$F280,products!$A$1:$A$49,0),MATCH(orders!K$1,products!$A$1:$F$1,0))</f>
        <v>6</v>
      </c>
      <c r="L280" s="21">
        <f>INDEX(products!$A$1:$F$49,MATCH(orders!$F280,products!$A$1:$A$49,0),MATCH(orders!L$1,products!$A$1:$F$1,0))</f>
        <v>0.5</v>
      </c>
      <c r="M280" s="25">
        <f>$G280*$K280*$L280</f>
        <v>6</v>
      </c>
    </row>
    <row r="281" spans="1:13">
      <c r="A281" s="3" t="s">
        <v>618</v>
      </c>
      <c r="B281" s="23">
        <v>43521</v>
      </c>
      <c r="C281" s="12">
        <f>YEAR($B281)</f>
        <v>2019</v>
      </c>
      <c r="D281" s="12">
        <f>MONTH($B281)</f>
        <v>2</v>
      </c>
      <c r="E281" s="3" t="s">
        <v>619</v>
      </c>
      <c r="F281" s="15" t="s">
        <v>103</v>
      </c>
      <c r="G281" s="3">
        <v>1</v>
      </c>
      <c r="H281" s="3" t="str">
        <f>_xlfn.XLOOKUP(E281,customers!$A$1:$A$1001,customers!$B$1:$B$1001,,0)</f>
        <v>Parsifal Metrick</v>
      </c>
      <c r="I281" s="16" t="s">
        <v>4</v>
      </c>
      <c r="J281" s="4" t="str">
        <f>INDEX(products!$A$1:$F$49,MATCH(orders!$F281,products!$A$1:$A$49,0),MATCH(orders!J$1,products!$A$1:$F$1,0))</f>
        <v>Medium</v>
      </c>
      <c r="K281" s="7">
        <f>INDEX(products!$A$1:$F$49,MATCH(orders!$F281,products!$A$1:$A$49,0),MATCH(orders!K$1,products!$A$1:$F$1,0))</f>
        <v>12</v>
      </c>
      <c r="L281" s="11">
        <f>INDEX(products!$A$1:$F$49,MATCH(orders!$F281,products!$A$1:$A$49,0),MATCH(orders!L$1,products!$A$1:$F$1,0))</f>
        <v>1.1000000000000001</v>
      </c>
      <c r="M281" s="26">
        <f>$G281*$K281*$L281</f>
        <v>13.200000000000001</v>
      </c>
    </row>
    <row r="282" spans="1:13">
      <c r="A282" s="18" t="s">
        <v>620</v>
      </c>
      <c r="B282" s="22">
        <v>44234</v>
      </c>
      <c r="C282" s="17">
        <f>YEAR($B282)</f>
        <v>2021</v>
      </c>
      <c r="D282" s="17">
        <f>MONTH($B282)</f>
        <v>2</v>
      </c>
      <c r="E282" s="18" t="s">
        <v>621</v>
      </c>
      <c r="F282" s="13" t="s">
        <v>531</v>
      </c>
      <c r="G282" s="18">
        <v>5</v>
      </c>
      <c r="H282" s="18" t="str">
        <f>_xlfn.XLOOKUP(E282,customers!$A$1:$A$1001,customers!$B$1:$B$1001,,0)</f>
        <v>Christopher Grieveson</v>
      </c>
      <c r="I282" s="14" t="s">
        <v>6</v>
      </c>
      <c r="J282" s="19" t="str">
        <f>INDEX(products!$A$1:$F$49,MATCH(orders!$F282,products!$A$1:$A$49,0),MATCH(orders!J$1,products!$A$1:$F$1,0))</f>
        <v>Small</v>
      </c>
      <c r="K282" s="20">
        <f>INDEX(products!$A$1:$F$49,MATCH(orders!$F282,products!$A$1:$A$49,0),MATCH(orders!K$1,products!$A$1:$F$1,0))</f>
        <v>24</v>
      </c>
      <c r="L282" s="21">
        <f>INDEX(products!$A$1:$F$49,MATCH(orders!$F282,products!$A$1:$A$49,0),MATCH(orders!L$1,products!$A$1:$F$1,0))</f>
        <v>0.5</v>
      </c>
      <c r="M282" s="25">
        <f>$G282*$K282*$L282</f>
        <v>60</v>
      </c>
    </row>
    <row r="283" spans="1:13">
      <c r="A283" s="3" t="s">
        <v>622</v>
      </c>
      <c r="B283" s="23">
        <v>44210</v>
      </c>
      <c r="C283" s="12">
        <f>YEAR($B283)</f>
        <v>2021</v>
      </c>
      <c r="D283" s="12">
        <f>MONTH($B283)</f>
        <v>1</v>
      </c>
      <c r="E283" s="3" t="s">
        <v>623</v>
      </c>
      <c r="F283" s="15" t="s">
        <v>144</v>
      </c>
      <c r="G283" s="3">
        <v>4</v>
      </c>
      <c r="H283" s="3" t="str">
        <f>_xlfn.XLOOKUP(E283,customers!$A$1:$A$1001,customers!$B$1:$B$1001,,0)</f>
        <v>Karlan Karby</v>
      </c>
      <c r="I283" s="16" t="s">
        <v>4</v>
      </c>
      <c r="J283" s="4" t="str">
        <f>INDEX(products!$A$1:$F$49,MATCH(orders!$F283,products!$A$1:$A$49,0),MATCH(orders!J$1,products!$A$1:$F$1,0))</f>
        <v>Large</v>
      </c>
      <c r="K283" s="7">
        <f>INDEX(products!$A$1:$F$49,MATCH(orders!$F283,products!$A$1:$A$49,0),MATCH(orders!K$1,products!$A$1:$F$1,0))</f>
        <v>6</v>
      </c>
      <c r="L283" s="11">
        <f>INDEX(products!$A$1:$F$49,MATCH(orders!$F283,products!$A$1:$A$49,0),MATCH(orders!L$1,products!$A$1:$F$1,0))</f>
        <v>1.1000000000000001</v>
      </c>
      <c r="M283" s="26">
        <f>$G283*$K283*$L283</f>
        <v>26.400000000000002</v>
      </c>
    </row>
    <row r="284" spans="1:13">
      <c r="A284" s="18" t="s">
        <v>624</v>
      </c>
      <c r="B284" s="22">
        <v>43520</v>
      </c>
      <c r="C284" s="17">
        <f>YEAR($B284)</f>
        <v>2019</v>
      </c>
      <c r="D284" s="17">
        <f>MONTH($B284)</f>
        <v>2</v>
      </c>
      <c r="E284" s="18" t="s">
        <v>625</v>
      </c>
      <c r="F284" s="13" t="s">
        <v>106</v>
      </c>
      <c r="G284" s="18">
        <v>1</v>
      </c>
      <c r="H284" s="18" t="str">
        <f>_xlfn.XLOOKUP(E284,customers!$A$1:$A$1001,customers!$B$1:$B$1001,,0)</f>
        <v>Flory Crumpe</v>
      </c>
      <c r="I284" s="14" t="s">
        <v>7</v>
      </c>
      <c r="J284" s="19" t="str">
        <f>INDEX(products!$A$1:$F$49,MATCH(orders!$F284,products!$A$1:$A$49,0),MATCH(orders!J$1,products!$A$1:$F$1,0))</f>
        <v>Medium</v>
      </c>
      <c r="K284" s="20">
        <f>INDEX(products!$A$1:$F$49,MATCH(orders!$F284,products!$A$1:$A$49,0),MATCH(orders!K$1,products!$A$1:$F$1,0))</f>
        <v>6</v>
      </c>
      <c r="L284" s="21">
        <f>INDEX(products!$A$1:$F$49,MATCH(orders!$F284,products!$A$1:$A$49,0),MATCH(orders!L$1,products!$A$1:$F$1,0))</f>
        <v>0.5</v>
      </c>
      <c r="M284" s="25">
        <f>$G284*$K284*$L284</f>
        <v>3</v>
      </c>
    </row>
    <row r="285" spans="1:13">
      <c r="A285" s="3" t="s">
        <v>626</v>
      </c>
      <c r="B285" s="23">
        <v>43639</v>
      </c>
      <c r="C285" s="12">
        <f>YEAR($B285)</f>
        <v>2019</v>
      </c>
      <c r="D285" s="12">
        <f>MONTH($B285)</f>
        <v>6</v>
      </c>
      <c r="E285" s="3" t="s">
        <v>627</v>
      </c>
      <c r="F285" s="15" t="s">
        <v>182</v>
      </c>
      <c r="G285" s="3">
        <v>1</v>
      </c>
      <c r="H285" s="3" t="str">
        <f>_xlfn.XLOOKUP(E285,customers!$A$1:$A$1001,customers!$B$1:$B$1001,,0)</f>
        <v>Amity Chatto</v>
      </c>
      <c r="I285" s="16" t="s">
        <v>5</v>
      </c>
      <c r="J285" s="4" t="str">
        <f>INDEX(products!$A$1:$F$49,MATCH(orders!$F285,products!$A$1:$A$49,0),MATCH(orders!J$1,products!$A$1:$F$1,0))</f>
        <v>Medium</v>
      </c>
      <c r="K285" s="7">
        <f>INDEX(products!$A$1:$F$49,MATCH(orders!$F285,products!$A$1:$A$49,0),MATCH(orders!K$1,products!$A$1:$F$1,0))</f>
        <v>6</v>
      </c>
      <c r="L285" s="11">
        <f>INDEX(products!$A$1:$F$49,MATCH(orders!$F285,products!$A$1:$A$49,0),MATCH(orders!L$1,products!$A$1:$F$1,0))</f>
        <v>1.1000000000000001</v>
      </c>
      <c r="M285" s="26">
        <f>$G285*$K285*$L285</f>
        <v>6.6000000000000005</v>
      </c>
    </row>
    <row r="286" spans="1:13">
      <c r="A286" s="18" t="s">
        <v>628</v>
      </c>
      <c r="B286" s="22">
        <v>43960</v>
      </c>
      <c r="C286" s="17">
        <f>YEAR($B286)</f>
        <v>2020</v>
      </c>
      <c r="D286" s="17">
        <f>MONTH($B286)</f>
        <v>5</v>
      </c>
      <c r="E286" s="18" t="s">
        <v>629</v>
      </c>
      <c r="F286" s="13" t="s">
        <v>97</v>
      </c>
      <c r="G286" s="18">
        <v>3</v>
      </c>
      <c r="H286" s="18" t="str">
        <f>_xlfn.XLOOKUP(E286,customers!$A$1:$A$1001,customers!$B$1:$B$1001,,0)</f>
        <v>Nanine McCarthy</v>
      </c>
      <c r="I286" s="14" t="s">
        <v>4</v>
      </c>
      <c r="J286" s="19" t="str">
        <f>INDEX(products!$A$1:$F$49,MATCH(orders!$F286,products!$A$1:$A$49,0),MATCH(orders!J$1,products!$A$1:$F$1,0))</f>
        <v>Medium</v>
      </c>
      <c r="K286" s="20">
        <f>INDEX(products!$A$1:$F$49,MATCH(orders!$F286,products!$A$1:$A$49,0),MATCH(orders!K$1,products!$A$1:$F$1,0))</f>
        <v>18</v>
      </c>
      <c r="L286" s="21">
        <f>INDEX(products!$A$1:$F$49,MATCH(orders!$F286,products!$A$1:$A$49,0),MATCH(orders!L$1,products!$A$1:$F$1,0))</f>
        <v>1.1000000000000001</v>
      </c>
      <c r="M286" s="25">
        <f>$G286*$K286*$L286</f>
        <v>59.400000000000006</v>
      </c>
    </row>
    <row r="287" spans="1:13">
      <c r="A287" s="3" t="s">
        <v>630</v>
      </c>
      <c r="B287" s="23">
        <v>44030</v>
      </c>
      <c r="C287" s="12">
        <f>YEAR($B287)</f>
        <v>2020</v>
      </c>
      <c r="D287" s="12">
        <f>MONTH($B287)</f>
        <v>7</v>
      </c>
      <c r="E287" s="3" t="s">
        <v>631</v>
      </c>
      <c r="F287" s="15" t="s">
        <v>97</v>
      </c>
      <c r="G287" s="3">
        <v>1</v>
      </c>
      <c r="H287" s="3" t="str">
        <f>_xlfn.XLOOKUP(E287,customers!$A$1:$A$1001,customers!$B$1:$B$1001,,0)</f>
        <v>Lyndsey Megany</v>
      </c>
      <c r="I287" s="16" t="s">
        <v>4</v>
      </c>
      <c r="J287" s="4" t="str">
        <f>INDEX(products!$A$1:$F$49,MATCH(orders!$F287,products!$A$1:$A$49,0),MATCH(orders!J$1,products!$A$1:$F$1,0))</f>
        <v>Medium</v>
      </c>
      <c r="K287" s="7">
        <f>INDEX(products!$A$1:$F$49,MATCH(orders!$F287,products!$A$1:$A$49,0),MATCH(orders!K$1,products!$A$1:$F$1,0))</f>
        <v>18</v>
      </c>
      <c r="L287" s="11">
        <f>INDEX(products!$A$1:$F$49,MATCH(orders!$F287,products!$A$1:$A$49,0),MATCH(orders!L$1,products!$A$1:$F$1,0))</f>
        <v>1.1000000000000001</v>
      </c>
      <c r="M287" s="26">
        <f>$G287*$K287*$L287</f>
        <v>19.8</v>
      </c>
    </row>
    <row r="288" spans="1:13">
      <c r="A288" s="18" t="s">
        <v>632</v>
      </c>
      <c r="B288" s="22">
        <v>43755</v>
      </c>
      <c r="C288" s="17">
        <f>YEAR($B288)</f>
        <v>2019</v>
      </c>
      <c r="D288" s="17">
        <f>MONTH($B288)</f>
        <v>10</v>
      </c>
      <c r="E288" s="18" t="s">
        <v>633</v>
      </c>
      <c r="F288" s="13" t="s">
        <v>106</v>
      </c>
      <c r="G288" s="18">
        <v>4</v>
      </c>
      <c r="H288" s="18" t="str">
        <f>_xlfn.XLOOKUP(E288,customers!$A$1:$A$1001,customers!$B$1:$B$1001,,0)</f>
        <v>Byram Mergue</v>
      </c>
      <c r="I288" s="14" t="s">
        <v>7</v>
      </c>
      <c r="J288" s="19" t="str">
        <f>INDEX(products!$A$1:$F$49,MATCH(orders!$F288,products!$A$1:$A$49,0),MATCH(orders!J$1,products!$A$1:$F$1,0))</f>
        <v>Medium</v>
      </c>
      <c r="K288" s="20">
        <f>INDEX(products!$A$1:$F$49,MATCH(orders!$F288,products!$A$1:$A$49,0),MATCH(orders!K$1,products!$A$1:$F$1,0))</f>
        <v>6</v>
      </c>
      <c r="L288" s="21">
        <f>INDEX(products!$A$1:$F$49,MATCH(orders!$F288,products!$A$1:$A$49,0),MATCH(orders!L$1,products!$A$1:$F$1,0))</f>
        <v>0.5</v>
      </c>
      <c r="M288" s="25">
        <f>$G288*$K288*$L288</f>
        <v>12</v>
      </c>
    </row>
    <row r="289" spans="1:13">
      <c r="A289" s="3" t="s">
        <v>634</v>
      </c>
      <c r="B289" s="23">
        <v>44697</v>
      </c>
      <c r="C289" s="12">
        <f>YEAR($B289)</f>
        <v>2022</v>
      </c>
      <c r="D289" s="12">
        <f>MONTH($B289)</f>
        <v>5</v>
      </c>
      <c r="E289" s="3" t="s">
        <v>635</v>
      </c>
      <c r="F289" s="15" t="s">
        <v>162</v>
      </c>
      <c r="G289" s="3">
        <v>4</v>
      </c>
      <c r="H289" s="3" t="str">
        <f>_xlfn.XLOOKUP(E289,customers!$A$1:$A$1001,customers!$B$1:$B$1001,,0)</f>
        <v>Kerr Patise</v>
      </c>
      <c r="I289" s="16" t="s">
        <v>6</v>
      </c>
      <c r="J289" s="4" t="str">
        <f>INDEX(products!$A$1:$F$49,MATCH(orders!$F289,products!$A$1:$A$49,0),MATCH(orders!J$1,products!$A$1:$F$1,0))</f>
        <v>Large</v>
      </c>
      <c r="K289" s="7">
        <f>INDEX(products!$A$1:$F$49,MATCH(orders!$F289,products!$A$1:$A$49,0),MATCH(orders!K$1,products!$A$1:$F$1,0))</f>
        <v>18</v>
      </c>
      <c r="L289" s="11">
        <f>INDEX(products!$A$1:$F$49,MATCH(orders!$F289,products!$A$1:$A$49,0),MATCH(orders!L$1,products!$A$1:$F$1,0))</f>
        <v>0.5</v>
      </c>
      <c r="M289" s="26">
        <f>$G289*$K289*$L289</f>
        <v>36</v>
      </c>
    </row>
    <row r="290" spans="1:13">
      <c r="A290" s="18" t="s">
        <v>636</v>
      </c>
      <c r="B290" s="22">
        <v>44279</v>
      </c>
      <c r="C290" s="17">
        <f>YEAR($B290)</f>
        <v>2021</v>
      </c>
      <c r="D290" s="17">
        <f>MONTH($B290)</f>
        <v>3</v>
      </c>
      <c r="E290" s="18" t="s">
        <v>637</v>
      </c>
      <c r="F290" s="13" t="s">
        <v>141</v>
      </c>
      <c r="G290" s="18">
        <v>1</v>
      </c>
      <c r="H290" s="18" t="str">
        <f>_xlfn.XLOOKUP(E290,customers!$A$1:$A$1001,customers!$B$1:$B$1001,,0)</f>
        <v>Mathew Goulter</v>
      </c>
      <c r="I290" s="14" t="s">
        <v>6</v>
      </c>
      <c r="J290" s="19" t="str">
        <f>INDEX(products!$A$1:$F$49,MATCH(orders!$F290,products!$A$1:$A$49,0),MATCH(orders!J$1,products!$A$1:$F$1,0))</f>
        <v>Medium</v>
      </c>
      <c r="K290" s="20">
        <f>INDEX(products!$A$1:$F$49,MATCH(orders!$F290,products!$A$1:$A$49,0),MATCH(orders!K$1,products!$A$1:$F$1,0))</f>
        <v>24</v>
      </c>
      <c r="L290" s="21">
        <f>INDEX(products!$A$1:$F$49,MATCH(orders!$F290,products!$A$1:$A$49,0),MATCH(orders!L$1,products!$A$1:$F$1,0))</f>
        <v>0.5</v>
      </c>
      <c r="M290" s="25">
        <f>$G290*$K290*$L290</f>
        <v>12</v>
      </c>
    </row>
    <row r="291" spans="1:13">
      <c r="A291" s="3" t="s">
        <v>638</v>
      </c>
      <c r="B291" s="23">
        <v>43772</v>
      </c>
      <c r="C291" s="12">
        <f>YEAR($B291)</f>
        <v>2019</v>
      </c>
      <c r="D291" s="12">
        <f>MONTH($B291)</f>
        <v>11</v>
      </c>
      <c r="E291" s="3" t="s">
        <v>639</v>
      </c>
      <c r="F291" s="15" t="s">
        <v>60</v>
      </c>
      <c r="G291" s="3">
        <v>5</v>
      </c>
      <c r="H291" s="3" t="str">
        <f>_xlfn.XLOOKUP(E291,customers!$A$1:$A$1001,customers!$B$1:$B$1001,,0)</f>
        <v>Marris Grcic</v>
      </c>
      <c r="I291" s="16" t="s">
        <v>5</v>
      </c>
      <c r="J291" s="4" t="str">
        <f>INDEX(products!$A$1:$F$49,MATCH(orders!$F291,products!$A$1:$A$49,0),MATCH(orders!J$1,products!$A$1:$F$1,0))</f>
        <v>Medium</v>
      </c>
      <c r="K291" s="7">
        <f>INDEX(products!$A$1:$F$49,MATCH(orders!$F291,products!$A$1:$A$49,0),MATCH(orders!K$1,products!$A$1:$F$1,0))</f>
        <v>12</v>
      </c>
      <c r="L291" s="11">
        <f>INDEX(products!$A$1:$F$49,MATCH(orders!$F291,products!$A$1:$A$49,0),MATCH(orders!L$1,products!$A$1:$F$1,0))</f>
        <v>1.1000000000000001</v>
      </c>
      <c r="M291" s="26">
        <f>$G291*$K291*$L291</f>
        <v>66</v>
      </c>
    </row>
    <row r="292" spans="1:13">
      <c r="A292" s="18" t="s">
        <v>640</v>
      </c>
      <c r="B292" s="22">
        <v>44497</v>
      </c>
      <c r="C292" s="17">
        <f>YEAR($B292)</f>
        <v>2021</v>
      </c>
      <c r="D292" s="17">
        <f>MONTH($B292)</f>
        <v>10</v>
      </c>
      <c r="E292" s="18" t="s">
        <v>641</v>
      </c>
      <c r="F292" s="13" t="s">
        <v>49</v>
      </c>
      <c r="G292" s="18">
        <v>5</v>
      </c>
      <c r="H292" s="18" t="str">
        <f>_xlfn.XLOOKUP(E292,customers!$A$1:$A$1001,customers!$B$1:$B$1001,,0)</f>
        <v>Domeniga Duke</v>
      </c>
      <c r="I292" s="14" t="s">
        <v>5</v>
      </c>
      <c r="J292" s="19" t="str">
        <f>INDEX(products!$A$1:$F$49,MATCH(orders!$F292,products!$A$1:$A$49,0),MATCH(orders!J$1,products!$A$1:$F$1,0))</f>
        <v>Medium</v>
      </c>
      <c r="K292" s="20">
        <f>INDEX(products!$A$1:$F$49,MATCH(orders!$F292,products!$A$1:$A$49,0),MATCH(orders!K$1,products!$A$1:$F$1,0))</f>
        <v>18</v>
      </c>
      <c r="L292" s="21">
        <f>INDEX(products!$A$1:$F$49,MATCH(orders!$F292,products!$A$1:$A$49,0),MATCH(orders!L$1,products!$A$1:$F$1,0))</f>
        <v>1.1000000000000001</v>
      </c>
      <c r="M292" s="25">
        <f>$G292*$K292*$L292</f>
        <v>99.000000000000014</v>
      </c>
    </row>
    <row r="293" spans="1:13">
      <c r="A293" s="3" t="s">
        <v>642</v>
      </c>
      <c r="B293" s="23">
        <v>44181</v>
      </c>
      <c r="C293" s="12">
        <f>YEAR($B293)</f>
        <v>2020</v>
      </c>
      <c r="D293" s="12">
        <f>MONTH($B293)</f>
        <v>12</v>
      </c>
      <c r="E293" s="3" t="s">
        <v>643</v>
      </c>
      <c r="F293" s="15" t="s">
        <v>358</v>
      </c>
      <c r="G293" s="3">
        <v>2</v>
      </c>
      <c r="H293" s="3" t="str">
        <f>_xlfn.XLOOKUP(E293,customers!$A$1:$A$1001,customers!$B$1:$B$1001,,0)</f>
        <v>Violante Skouling</v>
      </c>
      <c r="I293" s="16" t="s">
        <v>5</v>
      </c>
      <c r="J293" s="4" t="str">
        <f>INDEX(products!$A$1:$F$49,MATCH(orders!$F293,products!$A$1:$A$49,0),MATCH(orders!J$1,products!$A$1:$F$1,0))</f>
        <v>Small</v>
      </c>
      <c r="K293" s="7">
        <f>INDEX(products!$A$1:$F$49,MATCH(orders!$F293,products!$A$1:$A$49,0),MATCH(orders!K$1,products!$A$1:$F$1,0))</f>
        <v>18</v>
      </c>
      <c r="L293" s="11">
        <f>INDEX(products!$A$1:$F$49,MATCH(orders!$F293,products!$A$1:$A$49,0),MATCH(orders!L$1,products!$A$1:$F$1,0))</f>
        <v>1.1000000000000001</v>
      </c>
      <c r="M293" s="26">
        <f>$G293*$K293*$L293</f>
        <v>39.6</v>
      </c>
    </row>
    <row r="294" spans="1:13">
      <c r="A294" s="18" t="s">
        <v>644</v>
      </c>
      <c r="B294" s="22">
        <v>44529</v>
      </c>
      <c r="C294" s="17">
        <f>YEAR($B294)</f>
        <v>2021</v>
      </c>
      <c r="D294" s="17">
        <f>MONTH($B294)</f>
        <v>11</v>
      </c>
      <c r="E294" s="18" t="s">
        <v>645</v>
      </c>
      <c r="F294" s="13" t="s">
        <v>68</v>
      </c>
      <c r="G294" s="18">
        <v>3</v>
      </c>
      <c r="H294" s="18" t="str">
        <f>_xlfn.XLOOKUP(E294,customers!$A$1:$A$1001,customers!$B$1:$B$1001,,0)</f>
        <v>Isidore Hussey</v>
      </c>
      <c r="I294" s="14" t="s">
        <v>6</v>
      </c>
      <c r="J294" s="19" t="str">
        <f>INDEX(products!$A$1:$F$49,MATCH(orders!$F294,products!$A$1:$A$49,0),MATCH(orders!J$1,products!$A$1:$F$1,0))</f>
        <v>Large</v>
      </c>
      <c r="K294" s="20">
        <f>INDEX(products!$A$1:$F$49,MATCH(orders!$F294,products!$A$1:$A$49,0),MATCH(orders!K$1,products!$A$1:$F$1,0))</f>
        <v>24</v>
      </c>
      <c r="L294" s="21">
        <f>INDEX(products!$A$1:$F$49,MATCH(orders!$F294,products!$A$1:$A$49,0),MATCH(orders!L$1,products!$A$1:$F$1,0))</f>
        <v>0.5</v>
      </c>
      <c r="M294" s="25">
        <f>$G294*$K294*$L294</f>
        <v>36</v>
      </c>
    </row>
    <row r="295" spans="1:13">
      <c r="A295" s="3" t="s">
        <v>646</v>
      </c>
      <c r="B295" s="23">
        <v>44275</v>
      </c>
      <c r="C295" s="12">
        <f>YEAR($B295)</f>
        <v>2021</v>
      </c>
      <c r="D295" s="12">
        <f>MONTH($B295)</f>
        <v>3</v>
      </c>
      <c r="E295" s="3" t="s">
        <v>647</v>
      </c>
      <c r="F295" s="15" t="s">
        <v>68</v>
      </c>
      <c r="G295" s="3">
        <v>5</v>
      </c>
      <c r="H295" s="3" t="str">
        <f>_xlfn.XLOOKUP(E295,customers!$A$1:$A$1001,customers!$B$1:$B$1001,,0)</f>
        <v>Cassie Pinkerton</v>
      </c>
      <c r="I295" s="16" t="s">
        <v>6</v>
      </c>
      <c r="J295" s="4" t="str">
        <f>INDEX(products!$A$1:$F$49,MATCH(orders!$F295,products!$A$1:$A$49,0),MATCH(orders!J$1,products!$A$1:$F$1,0))</f>
        <v>Large</v>
      </c>
      <c r="K295" s="7">
        <f>INDEX(products!$A$1:$F$49,MATCH(orders!$F295,products!$A$1:$A$49,0),MATCH(orders!K$1,products!$A$1:$F$1,0))</f>
        <v>24</v>
      </c>
      <c r="L295" s="11">
        <f>INDEX(products!$A$1:$F$49,MATCH(orders!$F295,products!$A$1:$A$49,0),MATCH(orders!L$1,products!$A$1:$F$1,0))</f>
        <v>0.5</v>
      </c>
      <c r="M295" s="26">
        <f>$G295*$K295*$L295</f>
        <v>60</v>
      </c>
    </row>
    <row r="296" spans="1:13">
      <c r="A296" s="18" t="s">
        <v>648</v>
      </c>
      <c r="B296" s="22">
        <v>44659</v>
      </c>
      <c r="C296" s="17">
        <f>YEAR($B296)</f>
        <v>2022</v>
      </c>
      <c r="D296" s="17">
        <f>MONTH($B296)</f>
        <v>4</v>
      </c>
      <c r="E296" s="18" t="s">
        <v>649</v>
      </c>
      <c r="F296" s="13" t="s">
        <v>57</v>
      </c>
      <c r="G296" s="18">
        <v>3</v>
      </c>
      <c r="H296" s="18" t="str">
        <f>_xlfn.XLOOKUP(E296,customers!$A$1:$A$1001,customers!$B$1:$B$1001,,0)</f>
        <v>Micki Fero</v>
      </c>
      <c r="I296" s="14" t="s">
        <v>6</v>
      </c>
      <c r="J296" s="19" t="str">
        <f>INDEX(products!$A$1:$F$49,MATCH(orders!$F296,products!$A$1:$A$49,0),MATCH(orders!J$1,products!$A$1:$F$1,0))</f>
        <v>Small</v>
      </c>
      <c r="K296" s="20">
        <f>INDEX(products!$A$1:$F$49,MATCH(orders!$F296,products!$A$1:$A$49,0),MATCH(orders!K$1,products!$A$1:$F$1,0))</f>
        <v>12</v>
      </c>
      <c r="L296" s="21">
        <f>INDEX(products!$A$1:$F$49,MATCH(orders!$F296,products!$A$1:$A$49,0),MATCH(orders!L$1,products!$A$1:$F$1,0))</f>
        <v>0.5</v>
      </c>
      <c r="M296" s="25">
        <f>$G296*$K296*$L296</f>
        <v>18</v>
      </c>
    </row>
    <row r="297" spans="1:13">
      <c r="A297" s="3" t="s">
        <v>650</v>
      </c>
      <c r="B297" s="23">
        <v>44057</v>
      </c>
      <c r="C297" s="12">
        <f>YEAR($B297)</f>
        <v>2020</v>
      </c>
      <c r="D297" s="12">
        <f>MONTH($B297)</f>
        <v>8</v>
      </c>
      <c r="E297" s="3" t="s">
        <v>651</v>
      </c>
      <c r="F297" s="15" t="s">
        <v>187</v>
      </c>
      <c r="G297" s="3">
        <v>2</v>
      </c>
      <c r="H297" s="3" t="str">
        <f>_xlfn.XLOOKUP(E297,customers!$A$1:$A$1001,customers!$B$1:$B$1001,,0)</f>
        <v>Cybill Graddell</v>
      </c>
      <c r="I297" s="16" t="s">
        <v>4</v>
      </c>
      <c r="J297" s="4" t="str">
        <f>INDEX(products!$A$1:$F$49,MATCH(orders!$F297,products!$A$1:$A$49,0),MATCH(orders!J$1,products!$A$1:$F$1,0))</f>
        <v>Medium</v>
      </c>
      <c r="K297" s="7">
        <f>INDEX(products!$A$1:$F$49,MATCH(orders!$F297,products!$A$1:$A$49,0),MATCH(orders!K$1,products!$A$1:$F$1,0))</f>
        <v>24</v>
      </c>
      <c r="L297" s="11">
        <f>INDEX(products!$A$1:$F$49,MATCH(orders!$F297,products!$A$1:$A$49,0),MATCH(orders!L$1,products!$A$1:$F$1,0))</f>
        <v>1.1000000000000001</v>
      </c>
      <c r="M297" s="26">
        <f>$G297*$K297*$L297</f>
        <v>52.800000000000004</v>
      </c>
    </row>
    <row r="298" spans="1:13">
      <c r="A298" s="18" t="s">
        <v>652</v>
      </c>
      <c r="B298" s="22">
        <v>43597</v>
      </c>
      <c r="C298" s="17">
        <f>YEAR($B298)</f>
        <v>2019</v>
      </c>
      <c r="D298" s="17">
        <f>MONTH($B298)</f>
        <v>5</v>
      </c>
      <c r="E298" s="18" t="s">
        <v>653</v>
      </c>
      <c r="F298" s="13" t="s">
        <v>100</v>
      </c>
      <c r="G298" s="18">
        <v>6</v>
      </c>
      <c r="H298" s="18" t="str">
        <f>_xlfn.XLOOKUP(E298,customers!$A$1:$A$1001,customers!$B$1:$B$1001,,0)</f>
        <v>Dorian Vizor</v>
      </c>
      <c r="I298" s="14" t="s">
        <v>6</v>
      </c>
      <c r="J298" s="19" t="str">
        <f>INDEX(products!$A$1:$F$49,MATCH(orders!$F298,products!$A$1:$A$49,0),MATCH(orders!J$1,products!$A$1:$F$1,0))</f>
        <v>Medium</v>
      </c>
      <c r="K298" s="20">
        <f>INDEX(products!$A$1:$F$49,MATCH(orders!$F298,products!$A$1:$A$49,0),MATCH(orders!K$1,products!$A$1:$F$1,0))</f>
        <v>6</v>
      </c>
      <c r="L298" s="21">
        <f>INDEX(products!$A$1:$F$49,MATCH(orders!$F298,products!$A$1:$A$49,0),MATCH(orders!L$1,products!$A$1:$F$1,0))</f>
        <v>0.5</v>
      </c>
      <c r="M298" s="25">
        <f>$G298*$K298*$L298</f>
        <v>18</v>
      </c>
    </row>
    <row r="299" spans="1:13">
      <c r="A299" s="3" t="s">
        <v>654</v>
      </c>
      <c r="B299" s="23">
        <v>44258</v>
      </c>
      <c r="C299" s="12">
        <f>YEAR($B299)</f>
        <v>2021</v>
      </c>
      <c r="D299" s="12">
        <f>MONTH($B299)</f>
        <v>3</v>
      </c>
      <c r="E299" s="3" t="s">
        <v>655</v>
      </c>
      <c r="F299" s="15" t="s">
        <v>144</v>
      </c>
      <c r="G299" s="3">
        <v>3</v>
      </c>
      <c r="H299" s="3" t="str">
        <f>_xlfn.XLOOKUP(E299,customers!$A$1:$A$1001,customers!$B$1:$B$1001,,0)</f>
        <v>Eddi Sedgebeer</v>
      </c>
      <c r="I299" s="16" t="s">
        <v>4</v>
      </c>
      <c r="J299" s="4" t="str">
        <f>INDEX(products!$A$1:$F$49,MATCH(orders!$F299,products!$A$1:$A$49,0),MATCH(orders!J$1,products!$A$1:$F$1,0))</f>
        <v>Large</v>
      </c>
      <c r="K299" s="7">
        <f>INDEX(products!$A$1:$F$49,MATCH(orders!$F299,products!$A$1:$A$49,0),MATCH(orders!K$1,products!$A$1:$F$1,0))</f>
        <v>6</v>
      </c>
      <c r="L299" s="11">
        <f>INDEX(products!$A$1:$F$49,MATCH(orders!$F299,products!$A$1:$A$49,0),MATCH(orders!L$1,products!$A$1:$F$1,0))</f>
        <v>1.1000000000000001</v>
      </c>
      <c r="M299" s="26">
        <f>$G299*$K299*$L299</f>
        <v>19.8</v>
      </c>
    </row>
    <row r="300" spans="1:13">
      <c r="A300" s="18" t="s">
        <v>656</v>
      </c>
      <c r="B300" s="22">
        <v>43872</v>
      </c>
      <c r="C300" s="17">
        <f>YEAR($B300)</f>
        <v>2020</v>
      </c>
      <c r="D300" s="17">
        <f>MONTH($B300)</f>
        <v>2</v>
      </c>
      <c r="E300" s="18" t="s">
        <v>657</v>
      </c>
      <c r="F300" s="13" t="s">
        <v>82</v>
      </c>
      <c r="G300" s="18">
        <v>6</v>
      </c>
      <c r="H300" s="18" t="str">
        <f>_xlfn.XLOOKUP(E300,customers!$A$1:$A$1001,customers!$B$1:$B$1001,,0)</f>
        <v>Ken Lestrange</v>
      </c>
      <c r="I300" s="14" t="s">
        <v>4</v>
      </c>
      <c r="J300" s="19" t="str">
        <f>INDEX(products!$A$1:$F$49,MATCH(orders!$F300,products!$A$1:$A$49,0),MATCH(orders!J$1,products!$A$1:$F$1,0))</f>
        <v>Medium</v>
      </c>
      <c r="K300" s="20">
        <f>INDEX(products!$A$1:$F$49,MATCH(orders!$F300,products!$A$1:$A$49,0),MATCH(orders!K$1,products!$A$1:$F$1,0))</f>
        <v>6</v>
      </c>
      <c r="L300" s="21">
        <f>INDEX(products!$A$1:$F$49,MATCH(orders!$F300,products!$A$1:$A$49,0),MATCH(orders!L$1,products!$A$1:$F$1,0))</f>
        <v>1.1000000000000001</v>
      </c>
      <c r="M300" s="25">
        <f>$G300*$K300*$L300</f>
        <v>39.6</v>
      </c>
    </row>
    <row r="301" spans="1:13">
      <c r="A301" s="3" t="s">
        <v>658</v>
      </c>
      <c r="B301" s="23">
        <v>43582</v>
      </c>
      <c r="C301" s="12">
        <f>YEAR($B301)</f>
        <v>2019</v>
      </c>
      <c r="D301" s="12">
        <f>MONTH($B301)</f>
        <v>4</v>
      </c>
      <c r="E301" s="3" t="s">
        <v>659</v>
      </c>
      <c r="F301" s="15" t="s">
        <v>152</v>
      </c>
      <c r="G301" s="3">
        <v>6</v>
      </c>
      <c r="H301" s="3" t="str">
        <f>_xlfn.XLOOKUP(E301,customers!$A$1:$A$1001,customers!$B$1:$B$1001,,0)</f>
        <v>Lacee Tanti</v>
      </c>
      <c r="I301" s="16" t="s">
        <v>7</v>
      </c>
      <c r="J301" s="4" t="str">
        <f>INDEX(products!$A$1:$F$49,MATCH(orders!$F301,products!$A$1:$A$49,0),MATCH(orders!J$1,products!$A$1:$F$1,0))</f>
        <v>Small</v>
      </c>
      <c r="K301" s="7">
        <f>INDEX(products!$A$1:$F$49,MATCH(orders!$F301,products!$A$1:$A$49,0),MATCH(orders!K$1,products!$A$1:$F$1,0))</f>
        <v>12</v>
      </c>
      <c r="L301" s="11">
        <f>INDEX(products!$A$1:$F$49,MATCH(orders!$F301,products!$A$1:$A$49,0),MATCH(orders!L$1,products!$A$1:$F$1,0))</f>
        <v>0.5</v>
      </c>
      <c r="M301" s="26">
        <f>$G301*$K301*$L301</f>
        <v>36</v>
      </c>
    </row>
    <row r="302" spans="1:13">
      <c r="A302" s="18" t="s">
        <v>660</v>
      </c>
      <c r="B302" s="22">
        <v>44646</v>
      </c>
      <c r="C302" s="17">
        <f>YEAR($B302)</f>
        <v>2022</v>
      </c>
      <c r="D302" s="17">
        <f>MONTH($B302)</f>
        <v>3</v>
      </c>
      <c r="E302" s="18" t="s">
        <v>661</v>
      </c>
      <c r="F302" s="13" t="s">
        <v>89</v>
      </c>
      <c r="G302" s="18">
        <v>3</v>
      </c>
      <c r="H302" s="18" t="str">
        <f>_xlfn.XLOOKUP(E302,customers!$A$1:$A$1001,customers!$B$1:$B$1001,,0)</f>
        <v>Arel De Lasci</v>
      </c>
      <c r="I302" s="14" t="s">
        <v>6</v>
      </c>
      <c r="J302" s="19" t="str">
        <f>INDEX(products!$A$1:$F$49,MATCH(orders!$F302,products!$A$1:$A$49,0),MATCH(orders!J$1,products!$A$1:$F$1,0))</f>
        <v>Small</v>
      </c>
      <c r="K302" s="20">
        <f>INDEX(products!$A$1:$F$49,MATCH(orders!$F302,products!$A$1:$A$49,0),MATCH(orders!K$1,products!$A$1:$F$1,0))</f>
        <v>6</v>
      </c>
      <c r="L302" s="21">
        <f>INDEX(products!$A$1:$F$49,MATCH(orders!$F302,products!$A$1:$A$49,0),MATCH(orders!L$1,products!$A$1:$F$1,0))</f>
        <v>0.5</v>
      </c>
      <c r="M302" s="25">
        <f>$G302*$K302*$L302</f>
        <v>9</v>
      </c>
    </row>
    <row r="303" spans="1:13">
      <c r="A303" s="3" t="s">
        <v>662</v>
      </c>
      <c r="B303" s="23">
        <v>44102</v>
      </c>
      <c r="C303" s="12">
        <f>YEAR($B303)</f>
        <v>2020</v>
      </c>
      <c r="D303" s="12">
        <f>MONTH($B303)</f>
        <v>9</v>
      </c>
      <c r="E303" s="3" t="s">
        <v>663</v>
      </c>
      <c r="F303" s="15" t="s">
        <v>273</v>
      </c>
      <c r="G303" s="3">
        <v>4</v>
      </c>
      <c r="H303" s="3" t="str">
        <f>_xlfn.XLOOKUP(E303,customers!$A$1:$A$1001,customers!$B$1:$B$1001,,0)</f>
        <v>Trescha Jedrachowicz</v>
      </c>
      <c r="I303" s="16" t="s">
        <v>6</v>
      </c>
      <c r="J303" s="4" t="str">
        <f>INDEX(products!$A$1:$F$49,MATCH(orders!$F303,products!$A$1:$A$49,0),MATCH(orders!J$1,products!$A$1:$F$1,0))</f>
        <v>Medium</v>
      </c>
      <c r="K303" s="7">
        <f>INDEX(products!$A$1:$F$49,MATCH(orders!$F303,products!$A$1:$A$49,0),MATCH(orders!K$1,products!$A$1:$F$1,0))</f>
        <v>18</v>
      </c>
      <c r="L303" s="11">
        <f>INDEX(products!$A$1:$F$49,MATCH(orders!$F303,products!$A$1:$A$49,0),MATCH(orders!L$1,products!$A$1:$F$1,0))</f>
        <v>0.5</v>
      </c>
      <c r="M303" s="26">
        <f>$G303*$K303*$L303</f>
        <v>36</v>
      </c>
    </row>
    <row r="304" spans="1:13">
      <c r="A304" s="18" t="s">
        <v>664</v>
      </c>
      <c r="B304" s="22">
        <v>43762</v>
      </c>
      <c r="C304" s="17">
        <f>YEAR($B304)</f>
        <v>2019</v>
      </c>
      <c r="D304" s="17">
        <f>MONTH($B304)</f>
        <v>10</v>
      </c>
      <c r="E304" s="18" t="s">
        <v>665</v>
      </c>
      <c r="F304" s="13" t="s">
        <v>210</v>
      </c>
      <c r="G304" s="18">
        <v>1</v>
      </c>
      <c r="H304" s="18" t="str">
        <f>_xlfn.XLOOKUP(E304,customers!$A$1:$A$1001,customers!$B$1:$B$1001,,0)</f>
        <v>Perkin Stonner</v>
      </c>
      <c r="I304" s="14" t="s">
        <v>4</v>
      </c>
      <c r="J304" s="19" t="str">
        <f>INDEX(products!$A$1:$F$49,MATCH(orders!$F304,products!$A$1:$A$49,0),MATCH(orders!J$1,products!$A$1:$F$1,0))</f>
        <v>Large</v>
      </c>
      <c r="K304" s="20">
        <f>INDEX(products!$A$1:$F$49,MATCH(orders!$F304,products!$A$1:$A$49,0),MATCH(orders!K$1,products!$A$1:$F$1,0))</f>
        <v>24</v>
      </c>
      <c r="L304" s="21">
        <f>INDEX(products!$A$1:$F$49,MATCH(orders!$F304,products!$A$1:$A$49,0),MATCH(orders!L$1,products!$A$1:$F$1,0))</f>
        <v>1.1000000000000001</v>
      </c>
      <c r="M304" s="25">
        <f>$G304*$K304*$L304</f>
        <v>26.400000000000002</v>
      </c>
    </row>
    <row r="305" spans="1:13">
      <c r="A305" s="3" t="s">
        <v>666</v>
      </c>
      <c r="B305" s="23">
        <v>44412</v>
      </c>
      <c r="C305" s="12">
        <f>YEAR($B305)</f>
        <v>2021</v>
      </c>
      <c r="D305" s="12">
        <f>MONTH($B305)</f>
        <v>8</v>
      </c>
      <c r="E305" s="3" t="s">
        <v>667</v>
      </c>
      <c r="F305" s="15" t="s">
        <v>358</v>
      </c>
      <c r="G305" s="3">
        <v>4</v>
      </c>
      <c r="H305" s="3" t="str">
        <f>_xlfn.XLOOKUP(E305,customers!$A$1:$A$1001,customers!$B$1:$B$1001,,0)</f>
        <v>Darrin Tingly</v>
      </c>
      <c r="I305" s="16" t="s">
        <v>5</v>
      </c>
      <c r="J305" s="4" t="str">
        <f>INDEX(products!$A$1:$F$49,MATCH(orders!$F305,products!$A$1:$A$49,0),MATCH(orders!J$1,products!$A$1:$F$1,0))</f>
        <v>Small</v>
      </c>
      <c r="K305" s="7">
        <f>INDEX(products!$A$1:$F$49,MATCH(orders!$F305,products!$A$1:$A$49,0),MATCH(orders!K$1,products!$A$1:$F$1,0))</f>
        <v>18</v>
      </c>
      <c r="L305" s="11">
        <f>INDEX(products!$A$1:$F$49,MATCH(orders!$F305,products!$A$1:$A$49,0),MATCH(orders!L$1,products!$A$1:$F$1,0))</f>
        <v>1.1000000000000001</v>
      </c>
      <c r="M305" s="26">
        <f>$G305*$K305*$L305</f>
        <v>79.2</v>
      </c>
    </row>
    <row r="306" spans="1:13">
      <c r="A306" s="18" t="s">
        <v>668</v>
      </c>
      <c r="B306" s="22">
        <v>43828</v>
      </c>
      <c r="C306" s="17">
        <f>YEAR($B306)</f>
        <v>2019</v>
      </c>
      <c r="D306" s="17">
        <f>MONTH($B306)</f>
        <v>12</v>
      </c>
      <c r="E306" s="18" t="s">
        <v>669</v>
      </c>
      <c r="F306" s="13" t="s">
        <v>358</v>
      </c>
      <c r="G306" s="18">
        <v>1</v>
      </c>
      <c r="H306" s="18" t="str">
        <f>_xlfn.XLOOKUP(E306,customers!$A$1:$A$1001,customers!$B$1:$B$1001,,0)</f>
        <v>Claudetta Rushe</v>
      </c>
      <c r="I306" s="14" t="s">
        <v>5</v>
      </c>
      <c r="J306" s="19" t="str">
        <f>INDEX(products!$A$1:$F$49,MATCH(orders!$F306,products!$A$1:$A$49,0),MATCH(orders!J$1,products!$A$1:$F$1,0))</f>
        <v>Small</v>
      </c>
      <c r="K306" s="20">
        <f>INDEX(products!$A$1:$F$49,MATCH(orders!$F306,products!$A$1:$A$49,0),MATCH(orders!K$1,products!$A$1:$F$1,0))</f>
        <v>18</v>
      </c>
      <c r="L306" s="21">
        <f>INDEX(products!$A$1:$F$49,MATCH(orders!$F306,products!$A$1:$A$49,0),MATCH(orders!L$1,products!$A$1:$F$1,0))</f>
        <v>1.1000000000000001</v>
      </c>
      <c r="M306" s="25">
        <f>$G306*$K306*$L306</f>
        <v>19.8</v>
      </c>
    </row>
    <row r="307" spans="1:13">
      <c r="A307" s="3" t="s">
        <v>670</v>
      </c>
      <c r="B307" s="23">
        <v>43796</v>
      </c>
      <c r="C307" s="12">
        <f>YEAR($B307)</f>
        <v>2019</v>
      </c>
      <c r="D307" s="12">
        <f>MONTH($B307)</f>
        <v>11</v>
      </c>
      <c r="E307" s="3" t="s">
        <v>671</v>
      </c>
      <c r="F307" s="15" t="s">
        <v>122</v>
      </c>
      <c r="G307" s="3">
        <v>5</v>
      </c>
      <c r="H307" s="3" t="str">
        <f>_xlfn.XLOOKUP(E307,customers!$A$1:$A$1001,customers!$B$1:$B$1001,,0)</f>
        <v>Benn Checci</v>
      </c>
      <c r="I307" s="16" t="s">
        <v>7</v>
      </c>
      <c r="J307" s="4" t="str">
        <f>INDEX(products!$A$1:$F$49,MATCH(orders!$F307,products!$A$1:$A$49,0),MATCH(orders!J$1,products!$A$1:$F$1,0))</f>
        <v>Large</v>
      </c>
      <c r="K307" s="7">
        <f>INDEX(products!$A$1:$F$49,MATCH(orders!$F307,products!$A$1:$A$49,0),MATCH(orders!K$1,products!$A$1:$F$1,0))</f>
        <v>12</v>
      </c>
      <c r="L307" s="11">
        <f>INDEX(products!$A$1:$F$49,MATCH(orders!$F307,products!$A$1:$A$49,0),MATCH(orders!L$1,products!$A$1:$F$1,0))</f>
        <v>0.5</v>
      </c>
      <c r="M307" s="26">
        <f>$G307*$K307*$L307</f>
        <v>30</v>
      </c>
    </row>
    <row r="308" spans="1:13">
      <c r="A308" s="18" t="s">
        <v>672</v>
      </c>
      <c r="B308" s="22">
        <v>43890</v>
      </c>
      <c r="C308" s="17">
        <f>YEAR($B308)</f>
        <v>2020</v>
      </c>
      <c r="D308" s="17">
        <f>MONTH($B308)</f>
        <v>2</v>
      </c>
      <c r="E308" s="18" t="s">
        <v>673</v>
      </c>
      <c r="F308" s="13" t="s">
        <v>251</v>
      </c>
      <c r="G308" s="18">
        <v>5</v>
      </c>
      <c r="H308" s="18" t="str">
        <f>_xlfn.XLOOKUP(E308,customers!$A$1:$A$1001,customers!$B$1:$B$1001,,0)</f>
        <v>Janifer Bagot</v>
      </c>
      <c r="I308" s="14" t="s">
        <v>5</v>
      </c>
      <c r="J308" s="19" t="str">
        <f>INDEX(products!$A$1:$F$49,MATCH(orders!$F308,products!$A$1:$A$49,0),MATCH(orders!J$1,products!$A$1:$F$1,0))</f>
        <v>Small</v>
      </c>
      <c r="K308" s="20">
        <f>INDEX(products!$A$1:$F$49,MATCH(orders!$F308,products!$A$1:$A$49,0),MATCH(orders!K$1,products!$A$1:$F$1,0))</f>
        <v>12</v>
      </c>
      <c r="L308" s="21">
        <f>INDEX(products!$A$1:$F$49,MATCH(orders!$F308,products!$A$1:$A$49,0),MATCH(orders!L$1,products!$A$1:$F$1,0))</f>
        <v>1.1000000000000001</v>
      </c>
      <c r="M308" s="25">
        <f>$G308*$K308*$L308</f>
        <v>66</v>
      </c>
    </row>
    <row r="309" spans="1:13">
      <c r="A309" s="3" t="s">
        <v>674</v>
      </c>
      <c r="B309" s="23">
        <v>44227</v>
      </c>
      <c r="C309" s="12">
        <f>YEAR($B309)</f>
        <v>2021</v>
      </c>
      <c r="D309" s="12">
        <f>MONTH($B309)</f>
        <v>1</v>
      </c>
      <c r="E309" s="3" t="s">
        <v>675</v>
      </c>
      <c r="F309" s="15" t="s">
        <v>251</v>
      </c>
      <c r="G309" s="3">
        <v>3</v>
      </c>
      <c r="H309" s="3" t="str">
        <f>_xlfn.XLOOKUP(E309,customers!$A$1:$A$1001,customers!$B$1:$B$1001,,0)</f>
        <v>Ermin Beeble</v>
      </c>
      <c r="I309" s="16" t="s">
        <v>5</v>
      </c>
      <c r="J309" s="4" t="str">
        <f>INDEX(products!$A$1:$F$49,MATCH(orders!$F309,products!$A$1:$A$49,0),MATCH(orders!J$1,products!$A$1:$F$1,0))</f>
        <v>Small</v>
      </c>
      <c r="K309" s="7">
        <f>INDEX(products!$A$1:$F$49,MATCH(orders!$F309,products!$A$1:$A$49,0),MATCH(orders!K$1,products!$A$1:$F$1,0))</f>
        <v>12</v>
      </c>
      <c r="L309" s="11">
        <f>INDEX(products!$A$1:$F$49,MATCH(orders!$F309,products!$A$1:$A$49,0),MATCH(orders!L$1,products!$A$1:$F$1,0))</f>
        <v>1.1000000000000001</v>
      </c>
      <c r="M309" s="26">
        <f>$G309*$K309*$L309</f>
        <v>39.6</v>
      </c>
    </row>
    <row r="310" spans="1:13">
      <c r="A310" s="18" t="s">
        <v>676</v>
      </c>
      <c r="B310" s="22">
        <v>44729</v>
      </c>
      <c r="C310" s="17">
        <f>YEAR($B310)</f>
        <v>2022</v>
      </c>
      <c r="D310" s="17">
        <f>MONTH($B310)</f>
        <v>6</v>
      </c>
      <c r="E310" s="18" t="s">
        <v>677</v>
      </c>
      <c r="F310" s="13" t="s">
        <v>79</v>
      </c>
      <c r="G310" s="18">
        <v>3</v>
      </c>
      <c r="H310" s="18" t="str">
        <f>_xlfn.XLOOKUP(E310,customers!$A$1:$A$1001,customers!$B$1:$B$1001,,0)</f>
        <v>Cos Fluin</v>
      </c>
      <c r="I310" s="14" t="s">
        <v>5</v>
      </c>
      <c r="J310" s="19" t="str">
        <f>INDEX(products!$A$1:$F$49,MATCH(orders!$F310,products!$A$1:$A$49,0),MATCH(orders!J$1,products!$A$1:$F$1,0))</f>
        <v>Medium</v>
      </c>
      <c r="K310" s="20">
        <f>INDEX(products!$A$1:$F$49,MATCH(orders!$F310,products!$A$1:$A$49,0),MATCH(orders!K$1,products!$A$1:$F$1,0))</f>
        <v>24</v>
      </c>
      <c r="L310" s="21">
        <f>INDEX(products!$A$1:$F$49,MATCH(orders!$F310,products!$A$1:$A$49,0),MATCH(orders!L$1,products!$A$1:$F$1,0))</f>
        <v>1.1000000000000001</v>
      </c>
      <c r="M310" s="25">
        <f>$G310*$K310*$L310</f>
        <v>79.2</v>
      </c>
    </row>
    <row r="311" spans="1:13">
      <c r="A311" s="3" t="s">
        <v>678</v>
      </c>
      <c r="B311" s="23">
        <v>43864</v>
      </c>
      <c r="C311" s="12">
        <f>YEAR($B311)</f>
        <v>2020</v>
      </c>
      <c r="D311" s="12">
        <f>MONTH($B311)</f>
        <v>2</v>
      </c>
      <c r="E311" s="3" t="s">
        <v>679</v>
      </c>
      <c r="F311" s="15" t="s">
        <v>109</v>
      </c>
      <c r="G311" s="3">
        <v>6</v>
      </c>
      <c r="H311" s="3" t="str">
        <f>_xlfn.XLOOKUP(E311,customers!$A$1:$A$1001,customers!$B$1:$B$1001,,0)</f>
        <v>Eveleen Bletsor</v>
      </c>
      <c r="I311" s="16" t="s">
        <v>4</v>
      </c>
      <c r="J311" s="4" t="str">
        <f>INDEX(products!$A$1:$F$49,MATCH(orders!$F311,products!$A$1:$A$49,0),MATCH(orders!J$1,products!$A$1:$F$1,0))</f>
        <v>Small</v>
      </c>
      <c r="K311" s="7">
        <f>INDEX(products!$A$1:$F$49,MATCH(orders!$F311,products!$A$1:$A$49,0),MATCH(orders!K$1,products!$A$1:$F$1,0))</f>
        <v>12</v>
      </c>
      <c r="L311" s="11">
        <f>INDEX(products!$A$1:$F$49,MATCH(orders!$F311,products!$A$1:$A$49,0),MATCH(orders!L$1,products!$A$1:$F$1,0))</f>
        <v>1.1000000000000001</v>
      </c>
      <c r="M311" s="26">
        <f>$G311*$K311*$L311</f>
        <v>79.2</v>
      </c>
    </row>
    <row r="312" spans="1:13">
      <c r="A312" s="18" t="s">
        <v>680</v>
      </c>
      <c r="B312" s="22">
        <v>44586</v>
      </c>
      <c r="C312" s="17">
        <f>YEAR($B312)</f>
        <v>2022</v>
      </c>
      <c r="D312" s="17">
        <f>MONTH($B312)</f>
        <v>1</v>
      </c>
      <c r="E312" s="18" t="s">
        <v>681</v>
      </c>
      <c r="F312" s="13" t="s">
        <v>60</v>
      </c>
      <c r="G312" s="18">
        <v>1</v>
      </c>
      <c r="H312" s="18" t="str">
        <f>_xlfn.XLOOKUP(E312,customers!$A$1:$A$1001,customers!$B$1:$B$1001,,0)</f>
        <v>Paola Brydell</v>
      </c>
      <c r="I312" s="14" t="s">
        <v>5</v>
      </c>
      <c r="J312" s="19" t="str">
        <f>INDEX(products!$A$1:$F$49,MATCH(orders!$F312,products!$A$1:$A$49,0),MATCH(orders!J$1,products!$A$1:$F$1,0))</f>
        <v>Medium</v>
      </c>
      <c r="K312" s="20">
        <f>INDEX(products!$A$1:$F$49,MATCH(orders!$F312,products!$A$1:$A$49,0),MATCH(orders!K$1,products!$A$1:$F$1,0))</f>
        <v>12</v>
      </c>
      <c r="L312" s="21">
        <f>INDEX(products!$A$1:$F$49,MATCH(orders!$F312,products!$A$1:$A$49,0),MATCH(orders!L$1,products!$A$1:$F$1,0))</f>
        <v>1.1000000000000001</v>
      </c>
      <c r="M312" s="25">
        <f>$G312*$K312*$L312</f>
        <v>13.200000000000001</v>
      </c>
    </row>
    <row r="313" spans="1:13">
      <c r="A313" s="3" t="s">
        <v>682</v>
      </c>
      <c r="B313" s="23">
        <v>43951</v>
      </c>
      <c r="C313" s="12">
        <f>YEAR($B313)</f>
        <v>2020</v>
      </c>
      <c r="D313" s="12">
        <f>MONTH($B313)</f>
        <v>4</v>
      </c>
      <c r="E313" s="3" t="s">
        <v>669</v>
      </c>
      <c r="F313" s="15" t="s">
        <v>199</v>
      </c>
      <c r="G313" s="3">
        <v>6</v>
      </c>
      <c r="H313" s="3" t="str">
        <f>_xlfn.XLOOKUP(E313,customers!$A$1:$A$1001,customers!$B$1:$B$1001,,0)</f>
        <v>Claudetta Rushe</v>
      </c>
      <c r="I313" s="16" t="s">
        <v>5</v>
      </c>
      <c r="J313" s="4" t="str">
        <f>INDEX(products!$A$1:$F$49,MATCH(orders!$F313,products!$A$1:$A$49,0),MATCH(orders!J$1,products!$A$1:$F$1,0))</f>
        <v>Large</v>
      </c>
      <c r="K313" s="7">
        <f>INDEX(products!$A$1:$F$49,MATCH(orders!$F313,products!$A$1:$A$49,0),MATCH(orders!K$1,products!$A$1:$F$1,0))</f>
        <v>18</v>
      </c>
      <c r="L313" s="11">
        <f>INDEX(products!$A$1:$F$49,MATCH(orders!$F313,products!$A$1:$A$49,0),MATCH(orders!L$1,products!$A$1:$F$1,0))</f>
        <v>1.1000000000000001</v>
      </c>
      <c r="M313" s="26">
        <f>$G313*$K313*$L313</f>
        <v>118.80000000000001</v>
      </c>
    </row>
    <row r="314" spans="1:13">
      <c r="A314" s="18" t="s">
        <v>683</v>
      </c>
      <c r="B314" s="22">
        <v>44317</v>
      </c>
      <c r="C314" s="17">
        <f>YEAR($B314)</f>
        <v>2021</v>
      </c>
      <c r="D314" s="17">
        <f>MONTH($B314)</f>
        <v>5</v>
      </c>
      <c r="E314" s="18" t="s">
        <v>684</v>
      </c>
      <c r="F314" s="13" t="s">
        <v>115</v>
      </c>
      <c r="G314" s="18">
        <v>1</v>
      </c>
      <c r="H314" s="18" t="str">
        <f>_xlfn.XLOOKUP(E314,customers!$A$1:$A$1001,customers!$B$1:$B$1001,,0)</f>
        <v>Natka Leethem</v>
      </c>
      <c r="I314" s="14" t="s">
        <v>7</v>
      </c>
      <c r="J314" s="19" t="str">
        <f>INDEX(products!$A$1:$F$49,MATCH(orders!$F314,products!$A$1:$A$49,0),MATCH(orders!J$1,products!$A$1:$F$1,0))</f>
        <v>Large</v>
      </c>
      <c r="K314" s="20">
        <f>INDEX(products!$A$1:$F$49,MATCH(orders!$F314,products!$A$1:$A$49,0),MATCH(orders!K$1,products!$A$1:$F$1,0))</f>
        <v>6</v>
      </c>
      <c r="L314" s="21">
        <f>INDEX(products!$A$1:$F$49,MATCH(orders!$F314,products!$A$1:$A$49,0),MATCH(orders!L$1,products!$A$1:$F$1,0))</f>
        <v>0.5</v>
      </c>
      <c r="M314" s="25">
        <f>$G314*$K314*$L314</f>
        <v>3</v>
      </c>
    </row>
    <row r="315" spans="1:13">
      <c r="A315" s="3" t="s">
        <v>685</v>
      </c>
      <c r="B315" s="23">
        <v>44497</v>
      </c>
      <c r="C315" s="12">
        <f>YEAR($B315)</f>
        <v>2021</v>
      </c>
      <c r="D315" s="12">
        <f>MONTH($B315)</f>
        <v>10</v>
      </c>
      <c r="E315" s="3" t="s">
        <v>686</v>
      </c>
      <c r="F315" s="15" t="s">
        <v>97</v>
      </c>
      <c r="G315" s="3">
        <v>3</v>
      </c>
      <c r="H315" s="3" t="str">
        <f>_xlfn.XLOOKUP(E315,customers!$A$1:$A$1001,customers!$B$1:$B$1001,,0)</f>
        <v>Ailene Nesfield</v>
      </c>
      <c r="I315" s="16" t="s">
        <v>4</v>
      </c>
      <c r="J315" s="4" t="str">
        <f>INDEX(products!$A$1:$F$49,MATCH(orders!$F315,products!$A$1:$A$49,0),MATCH(orders!J$1,products!$A$1:$F$1,0))</f>
        <v>Medium</v>
      </c>
      <c r="K315" s="7">
        <f>INDEX(products!$A$1:$F$49,MATCH(orders!$F315,products!$A$1:$A$49,0),MATCH(orders!K$1,products!$A$1:$F$1,0))</f>
        <v>18</v>
      </c>
      <c r="L315" s="11">
        <f>INDEX(products!$A$1:$F$49,MATCH(orders!$F315,products!$A$1:$A$49,0),MATCH(orders!L$1,products!$A$1:$F$1,0))</f>
        <v>1.1000000000000001</v>
      </c>
      <c r="M315" s="26">
        <f>$G315*$K315*$L315</f>
        <v>59.400000000000006</v>
      </c>
    </row>
    <row r="316" spans="1:13">
      <c r="A316" s="18" t="s">
        <v>687</v>
      </c>
      <c r="B316" s="22">
        <v>44437</v>
      </c>
      <c r="C316" s="17">
        <f>YEAR($B316)</f>
        <v>2021</v>
      </c>
      <c r="D316" s="17">
        <f>MONTH($B316)</f>
        <v>8</v>
      </c>
      <c r="E316" s="18" t="s">
        <v>688</v>
      </c>
      <c r="F316" s="13" t="s">
        <v>531</v>
      </c>
      <c r="G316" s="18">
        <v>5</v>
      </c>
      <c r="H316" s="18" t="str">
        <f>_xlfn.XLOOKUP(E316,customers!$A$1:$A$1001,customers!$B$1:$B$1001,,0)</f>
        <v>Stacy Pickworth</v>
      </c>
      <c r="I316" s="14" t="s">
        <v>6</v>
      </c>
      <c r="J316" s="19" t="str">
        <f>INDEX(products!$A$1:$F$49,MATCH(orders!$F316,products!$A$1:$A$49,0),MATCH(orders!J$1,products!$A$1:$F$1,0))</f>
        <v>Small</v>
      </c>
      <c r="K316" s="20">
        <f>INDEX(products!$A$1:$F$49,MATCH(orders!$F316,products!$A$1:$A$49,0),MATCH(orders!K$1,products!$A$1:$F$1,0))</f>
        <v>24</v>
      </c>
      <c r="L316" s="21">
        <f>INDEX(products!$A$1:$F$49,MATCH(orders!$F316,products!$A$1:$A$49,0),MATCH(orders!L$1,products!$A$1:$F$1,0))</f>
        <v>0.5</v>
      </c>
      <c r="M316" s="25">
        <f>$G316*$K316*$L316</f>
        <v>60</v>
      </c>
    </row>
    <row r="317" spans="1:13">
      <c r="A317" s="3" t="s">
        <v>689</v>
      </c>
      <c r="B317" s="23">
        <v>43826</v>
      </c>
      <c r="C317" s="12">
        <f>YEAR($B317)</f>
        <v>2019</v>
      </c>
      <c r="D317" s="12">
        <f>MONTH($B317)</f>
        <v>12</v>
      </c>
      <c r="E317" s="3" t="s">
        <v>690</v>
      </c>
      <c r="F317" s="15" t="s">
        <v>162</v>
      </c>
      <c r="G317" s="3">
        <v>1</v>
      </c>
      <c r="H317" s="3" t="str">
        <f>_xlfn.XLOOKUP(E317,customers!$A$1:$A$1001,customers!$B$1:$B$1001,,0)</f>
        <v>Melli Brockway</v>
      </c>
      <c r="I317" s="16" t="s">
        <v>6</v>
      </c>
      <c r="J317" s="4" t="str">
        <f>INDEX(products!$A$1:$F$49,MATCH(orders!$F317,products!$A$1:$A$49,0),MATCH(orders!J$1,products!$A$1:$F$1,0))</f>
        <v>Large</v>
      </c>
      <c r="K317" s="7">
        <f>INDEX(products!$A$1:$F$49,MATCH(orders!$F317,products!$A$1:$A$49,0),MATCH(orders!K$1,products!$A$1:$F$1,0))</f>
        <v>18</v>
      </c>
      <c r="L317" s="11">
        <f>INDEX(products!$A$1:$F$49,MATCH(orders!$F317,products!$A$1:$A$49,0),MATCH(orders!L$1,products!$A$1:$F$1,0))</f>
        <v>0.5</v>
      </c>
      <c r="M317" s="26">
        <f>$G317*$K317*$L317</f>
        <v>9</v>
      </c>
    </row>
    <row r="318" spans="1:13">
      <c r="A318" s="18" t="s">
        <v>691</v>
      </c>
      <c r="B318" s="22">
        <v>43641</v>
      </c>
      <c r="C318" s="17">
        <f>YEAR($B318)</f>
        <v>2019</v>
      </c>
      <c r="D318" s="17">
        <f>MONTH($B318)</f>
        <v>6</v>
      </c>
      <c r="E318" s="18" t="s">
        <v>692</v>
      </c>
      <c r="F318" s="13" t="s">
        <v>89</v>
      </c>
      <c r="G318" s="18">
        <v>6</v>
      </c>
      <c r="H318" s="18" t="str">
        <f>_xlfn.XLOOKUP(E318,customers!$A$1:$A$1001,customers!$B$1:$B$1001,,0)</f>
        <v>Nanny Lush</v>
      </c>
      <c r="I318" s="14" t="s">
        <v>6</v>
      </c>
      <c r="J318" s="19" t="str">
        <f>INDEX(products!$A$1:$F$49,MATCH(orders!$F318,products!$A$1:$A$49,0),MATCH(orders!J$1,products!$A$1:$F$1,0))</f>
        <v>Small</v>
      </c>
      <c r="K318" s="20">
        <f>INDEX(products!$A$1:$F$49,MATCH(orders!$F318,products!$A$1:$A$49,0),MATCH(orders!K$1,products!$A$1:$F$1,0))</f>
        <v>6</v>
      </c>
      <c r="L318" s="21">
        <f>INDEX(products!$A$1:$F$49,MATCH(orders!$F318,products!$A$1:$A$49,0),MATCH(orders!L$1,products!$A$1:$F$1,0))</f>
        <v>0.5</v>
      </c>
      <c r="M318" s="25">
        <f>$G318*$K318*$L318</f>
        <v>18</v>
      </c>
    </row>
    <row r="319" spans="1:13">
      <c r="A319" s="3" t="s">
        <v>693</v>
      </c>
      <c r="B319" s="23">
        <v>43526</v>
      </c>
      <c r="C319" s="12">
        <f>YEAR($B319)</f>
        <v>2019</v>
      </c>
      <c r="D319" s="12">
        <f>MONTH($B319)</f>
        <v>3</v>
      </c>
      <c r="E319" s="3" t="s">
        <v>694</v>
      </c>
      <c r="F319" s="15" t="s">
        <v>57</v>
      </c>
      <c r="G319" s="3">
        <v>3</v>
      </c>
      <c r="H319" s="3" t="str">
        <f>_xlfn.XLOOKUP(E319,customers!$A$1:$A$1001,customers!$B$1:$B$1001,,0)</f>
        <v>Selma McMillian</v>
      </c>
      <c r="I319" s="16" t="s">
        <v>6</v>
      </c>
      <c r="J319" s="4" t="str">
        <f>INDEX(products!$A$1:$F$49,MATCH(orders!$F319,products!$A$1:$A$49,0),MATCH(orders!J$1,products!$A$1:$F$1,0))</f>
        <v>Small</v>
      </c>
      <c r="K319" s="7">
        <f>INDEX(products!$A$1:$F$49,MATCH(orders!$F319,products!$A$1:$A$49,0),MATCH(orders!K$1,products!$A$1:$F$1,0))</f>
        <v>12</v>
      </c>
      <c r="L319" s="11">
        <f>INDEX(products!$A$1:$F$49,MATCH(orders!$F319,products!$A$1:$A$49,0),MATCH(orders!L$1,products!$A$1:$F$1,0))</f>
        <v>0.5</v>
      </c>
      <c r="M319" s="26">
        <f>$G319*$K319*$L319</f>
        <v>18</v>
      </c>
    </row>
    <row r="320" spans="1:13">
      <c r="A320" s="18" t="s">
        <v>695</v>
      </c>
      <c r="B320" s="22">
        <v>44563</v>
      </c>
      <c r="C320" s="17">
        <f>YEAR($B320)</f>
        <v>2022</v>
      </c>
      <c r="D320" s="17">
        <f>MONTH($B320)</f>
        <v>1</v>
      </c>
      <c r="E320" s="18" t="s">
        <v>696</v>
      </c>
      <c r="F320" s="13" t="s">
        <v>192</v>
      </c>
      <c r="G320" s="18">
        <v>2</v>
      </c>
      <c r="H320" s="18" t="str">
        <f>_xlfn.XLOOKUP(E320,customers!$A$1:$A$1001,customers!$B$1:$B$1001,,0)</f>
        <v>Tess Bennison</v>
      </c>
      <c r="I320" s="14" t="s">
        <v>6</v>
      </c>
      <c r="J320" s="19" t="str">
        <f>INDEX(products!$A$1:$F$49,MATCH(orders!$F320,products!$A$1:$A$49,0),MATCH(orders!J$1,products!$A$1:$F$1,0))</f>
        <v>Large</v>
      </c>
      <c r="K320" s="20">
        <f>INDEX(products!$A$1:$F$49,MATCH(orders!$F320,products!$A$1:$A$49,0),MATCH(orders!K$1,products!$A$1:$F$1,0))</f>
        <v>12</v>
      </c>
      <c r="L320" s="21">
        <f>INDEX(products!$A$1:$F$49,MATCH(orders!$F320,products!$A$1:$A$49,0),MATCH(orders!L$1,products!$A$1:$F$1,0))</f>
        <v>0.5</v>
      </c>
      <c r="M320" s="25">
        <f>$G320*$K320*$L320</f>
        <v>12</v>
      </c>
    </row>
    <row r="321" spans="1:13">
      <c r="A321" s="3" t="s">
        <v>697</v>
      </c>
      <c r="B321" s="23">
        <v>43676</v>
      </c>
      <c r="C321" s="12">
        <f>YEAR($B321)</f>
        <v>2019</v>
      </c>
      <c r="D321" s="12">
        <f>MONTH($B321)</f>
        <v>7</v>
      </c>
      <c r="E321" s="3" t="s">
        <v>698</v>
      </c>
      <c r="F321" s="15" t="s">
        <v>152</v>
      </c>
      <c r="G321" s="3">
        <v>2</v>
      </c>
      <c r="H321" s="3" t="str">
        <f>_xlfn.XLOOKUP(E321,customers!$A$1:$A$1001,customers!$B$1:$B$1001,,0)</f>
        <v>Gabie Tweed</v>
      </c>
      <c r="I321" s="16" t="s">
        <v>7</v>
      </c>
      <c r="J321" s="4" t="str">
        <f>INDEX(products!$A$1:$F$49,MATCH(orders!$F321,products!$A$1:$A$49,0),MATCH(orders!J$1,products!$A$1:$F$1,0))</f>
        <v>Small</v>
      </c>
      <c r="K321" s="7">
        <f>INDEX(products!$A$1:$F$49,MATCH(orders!$F321,products!$A$1:$A$49,0),MATCH(orders!K$1,products!$A$1:$F$1,0))</f>
        <v>12</v>
      </c>
      <c r="L321" s="11">
        <f>INDEX(products!$A$1:$F$49,MATCH(orders!$F321,products!$A$1:$A$49,0),MATCH(orders!L$1,products!$A$1:$F$1,0))</f>
        <v>0.5</v>
      </c>
      <c r="M321" s="26">
        <f>$G321*$K321*$L321</f>
        <v>12</v>
      </c>
    </row>
    <row r="322" spans="1:13">
      <c r="A322" s="18" t="s">
        <v>697</v>
      </c>
      <c r="B322" s="22">
        <v>43676</v>
      </c>
      <c r="C322" s="17">
        <f>YEAR($B322)</f>
        <v>2019</v>
      </c>
      <c r="D322" s="17">
        <f>MONTH($B322)</f>
        <v>7</v>
      </c>
      <c r="E322" s="18" t="s">
        <v>698</v>
      </c>
      <c r="F322" s="13" t="s">
        <v>251</v>
      </c>
      <c r="G322" s="18">
        <v>5</v>
      </c>
      <c r="H322" s="18" t="str">
        <f>_xlfn.XLOOKUP(E322,customers!$A$1:$A$1001,customers!$B$1:$B$1001,,0)</f>
        <v>Gabie Tweed</v>
      </c>
      <c r="I322" s="14" t="s">
        <v>5</v>
      </c>
      <c r="J322" s="19" t="str">
        <f>INDEX(products!$A$1:$F$49,MATCH(orders!$F322,products!$A$1:$A$49,0),MATCH(orders!J$1,products!$A$1:$F$1,0))</f>
        <v>Small</v>
      </c>
      <c r="K322" s="20">
        <f>INDEX(products!$A$1:$F$49,MATCH(orders!$F322,products!$A$1:$A$49,0),MATCH(orders!K$1,products!$A$1:$F$1,0))</f>
        <v>12</v>
      </c>
      <c r="L322" s="21">
        <f>INDEX(products!$A$1:$F$49,MATCH(orders!$F322,products!$A$1:$A$49,0),MATCH(orders!L$1,products!$A$1:$F$1,0))</f>
        <v>1.1000000000000001</v>
      </c>
      <c r="M322" s="25">
        <f>$G322*$K322*$L322</f>
        <v>66</v>
      </c>
    </row>
    <row r="323" spans="1:13">
      <c r="A323" s="3" t="s">
        <v>699</v>
      </c>
      <c r="B323" s="23">
        <v>44170</v>
      </c>
      <c r="C323" s="12">
        <f>YEAR($B323)</f>
        <v>2020</v>
      </c>
      <c r="D323" s="12">
        <f>MONTH($B323)</f>
        <v>12</v>
      </c>
      <c r="E323" s="3" t="s">
        <v>700</v>
      </c>
      <c r="F323" s="15" t="s">
        <v>49</v>
      </c>
      <c r="G323" s="3">
        <v>6</v>
      </c>
      <c r="H323" s="3" t="str">
        <f>_xlfn.XLOOKUP(E323,customers!$A$1:$A$1001,customers!$B$1:$B$1001,,0)</f>
        <v>Gaile Goggin</v>
      </c>
      <c r="I323" s="16" t="s">
        <v>5</v>
      </c>
      <c r="J323" s="4" t="str">
        <f>INDEX(products!$A$1:$F$49,MATCH(orders!$F323,products!$A$1:$A$49,0),MATCH(orders!J$1,products!$A$1:$F$1,0))</f>
        <v>Medium</v>
      </c>
      <c r="K323" s="7">
        <f>INDEX(products!$A$1:$F$49,MATCH(orders!$F323,products!$A$1:$A$49,0),MATCH(orders!K$1,products!$A$1:$F$1,0))</f>
        <v>18</v>
      </c>
      <c r="L323" s="11">
        <f>INDEX(products!$A$1:$F$49,MATCH(orders!$F323,products!$A$1:$A$49,0),MATCH(orders!L$1,products!$A$1:$F$1,0))</f>
        <v>1.1000000000000001</v>
      </c>
      <c r="M323" s="26">
        <f>$G323*$K323*$L323</f>
        <v>118.80000000000001</v>
      </c>
    </row>
    <row r="324" spans="1:13">
      <c r="A324" s="18" t="s">
        <v>701</v>
      </c>
      <c r="B324" s="22">
        <v>44182</v>
      </c>
      <c r="C324" s="17">
        <f>YEAR($B324)</f>
        <v>2020</v>
      </c>
      <c r="D324" s="17">
        <f>MONTH($B324)</f>
        <v>12</v>
      </c>
      <c r="E324" s="18" t="s">
        <v>702</v>
      </c>
      <c r="F324" s="13" t="s">
        <v>199</v>
      </c>
      <c r="G324" s="18">
        <v>3</v>
      </c>
      <c r="H324" s="18" t="str">
        <f>_xlfn.XLOOKUP(E324,customers!$A$1:$A$1001,customers!$B$1:$B$1001,,0)</f>
        <v>Skylar Jeyness</v>
      </c>
      <c r="I324" s="14" t="s">
        <v>5</v>
      </c>
      <c r="J324" s="19" t="str">
        <f>INDEX(products!$A$1:$F$49,MATCH(orders!$F324,products!$A$1:$A$49,0),MATCH(orders!J$1,products!$A$1:$F$1,0))</f>
        <v>Large</v>
      </c>
      <c r="K324" s="20">
        <f>INDEX(products!$A$1:$F$49,MATCH(orders!$F324,products!$A$1:$A$49,0),MATCH(orders!K$1,products!$A$1:$F$1,0))</f>
        <v>18</v>
      </c>
      <c r="L324" s="21">
        <f>INDEX(products!$A$1:$F$49,MATCH(orders!$F324,products!$A$1:$A$49,0),MATCH(orders!L$1,products!$A$1:$F$1,0))</f>
        <v>1.1000000000000001</v>
      </c>
      <c r="M324" s="25">
        <f>$G324*$K324*$L324</f>
        <v>59.400000000000006</v>
      </c>
    </row>
    <row r="325" spans="1:13">
      <c r="A325" s="3" t="s">
        <v>703</v>
      </c>
      <c r="B325" s="23">
        <v>44373</v>
      </c>
      <c r="C325" s="12">
        <f>YEAR($B325)</f>
        <v>2021</v>
      </c>
      <c r="D325" s="12">
        <f>MONTH($B325)</f>
        <v>6</v>
      </c>
      <c r="E325" s="3" t="s">
        <v>704</v>
      </c>
      <c r="F325" s="15" t="s">
        <v>177</v>
      </c>
      <c r="G325" s="3">
        <v>5</v>
      </c>
      <c r="H325" s="3" t="str">
        <f>_xlfn.XLOOKUP(E325,customers!$A$1:$A$1001,customers!$B$1:$B$1001,,0)</f>
        <v>Donica Bonhome</v>
      </c>
      <c r="I325" s="16" t="s">
        <v>5</v>
      </c>
      <c r="J325" s="4" t="str">
        <f>INDEX(products!$A$1:$F$49,MATCH(orders!$F325,products!$A$1:$A$49,0),MATCH(orders!J$1,products!$A$1:$F$1,0))</f>
        <v>Large</v>
      </c>
      <c r="K325" s="7">
        <f>INDEX(products!$A$1:$F$49,MATCH(orders!$F325,products!$A$1:$A$49,0),MATCH(orders!K$1,products!$A$1:$F$1,0))</f>
        <v>12</v>
      </c>
      <c r="L325" s="11">
        <f>INDEX(products!$A$1:$F$49,MATCH(orders!$F325,products!$A$1:$A$49,0),MATCH(orders!L$1,products!$A$1:$F$1,0))</f>
        <v>1.1000000000000001</v>
      </c>
      <c r="M325" s="26">
        <f>$G325*$K325*$L325</f>
        <v>66</v>
      </c>
    </row>
    <row r="326" spans="1:13">
      <c r="A326" s="18" t="s">
        <v>705</v>
      </c>
      <c r="B326" s="22">
        <v>43666</v>
      </c>
      <c r="C326" s="17">
        <f>YEAR($B326)</f>
        <v>2019</v>
      </c>
      <c r="D326" s="17">
        <f>MONTH($B326)</f>
        <v>7</v>
      </c>
      <c r="E326" s="18" t="s">
        <v>706</v>
      </c>
      <c r="F326" s="13" t="s">
        <v>125</v>
      </c>
      <c r="G326" s="18">
        <v>1</v>
      </c>
      <c r="H326" s="18" t="str">
        <f>_xlfn.XLOOKUP(E326,customers!$A$1:$A$1001,customers!$B$1:$B$1001,,0)</f>
        <v>Diena Peetermann</v>
      </c>
      <c r="I326" s="14" t="s">
        <v>7</v>
      </c>
      <c r="J326" s="19" t="str">
        <f>INDEX(products!$A$1:$F$49,MATCH(orders!$F326,products!$A$1:$A$49,0),MATCH(orders!J$1,products!$A$1:$F$1,0))</f>
        <v>Medium</v>
      </c>
      <c r="K326" s="20">
        <f>INDEX(products!$A$1:$F$49,MATCH(orders!$F326,products!$A$1:$A$49,0),MATCH(orders!K$1,products!$A$1:$F$1,0))</f>
        <v>18</v>
      </c>
      <c r="L326" s="21">
        <f>INDEX(products!$A$1:$F$49,MATCH(orders!$F326,products!$A$1:$A$49,0),MATCH(orders!L$1,products!$A$1:$F$1,0))</f>
        <v>0.5</v>
      </c>
      <c r="M326" s="25">
        <f>$G326*$K326*$L326</f>
        <v>9</v>
      </c>
    </row>
    <row r="327" spans="1:13">
      <c r="A327" s="3" t="s">
        <v>707</v>
      </c>
      <c r="B327" s="23">
        <v>44756</v>
      </c>
      <c r="C327" s="12">
        <f>YEAR($B327)</f>
        <v>2022</v>
      </c>
      <c r="D327" s="12">
        <f>MONTH($B327)</f>
        <v>7</v>
      </c>
      <c r="E327" s="3" t="s">
        <v>708</v>
      </c>
      <c r="F327" s="15" t="s">
        <v>68</v>
      </c>
      <c r="G327" s="3">
        <v>1</v>
      </c>
      <c r="H327" s="3" t="str">
        <f>_xlfn.XLOOKUP(E327,customers!$A$1:$A$1001,customers!$B$1:$B$1001,,0)</f>
        <v>Trina Le Sarr</v>
      </c>
      <c r="I327" s="16" t="s">
        <v>6</v>
      </c>
      <c r="J327" s="4" t="str">
        <f>INDEX(products!$A$1:$F$49,MATCH(orders!$F327,products!$A$1:$A$49,0),MATCH(orders!J$1,products!$A$1:$F$1,0))</f>
        <v>Large</v>
      </c>
      <c r="K327" s="7">
        <f>INDEX(products!$A$1:$F$49,MATCH(orders!$F327,products!$A$1:$A$49,0),MATCH(orders!K$1,products!$A$1:$F$1,0))</f>
        <v>24</v>
      </c>
      <c r="L327" s="11">
        <f>INDEX(products!$A$1:$F$49,MATCH(orders!$F327,products!$A$1:$A$49,0),MATCH(orders!L$1,products!$A$1:$F$1,0))</f>
        <v>0.5</v>
      </c>
      <c r="M327" s="26">
        <f>$G327*$K327*$L327</f>
        <v>12</v>
      </c>
    </row>
    <row r="328" spans="1:13">
      <c r="A328" s="18" t="s">
        <v>709</v>
      </c>
      <c r="B328" s="22">
        <v>44057</v>
      </c>
      <c r="C328" s="17">
        <f>YEAR($B328)</f>
        <v>2020</v>
      </c>
      <c r="D328" s="17">
        <f>MONTH($B328)</f>
        <v>8</v>
      </c>
      <c r="E328" s="18" t="s">
        <v>710</v>
      </c>
      <c r="F328" s="13" t="s">
        <v>258</v>
      </c>
      <c r="G328" s="18">
        <v>5</v>
      </c>
      <c r="H328" s="18" t="str">
        <f>_xlfn.XLOOKUP(E328,customers!$A$1:$A$1001,customers!$B$1:$B$1001,,0)</f>
        <v>Flynn Antony</v>
      </c>
      <c r="I328" s="14" t="s">
        <v>5</v>
      </c>
      <c r="J328" s="19" t="str">
        <f>INDEX(products!$A$1:$F$49,MATCH(orders!$F328,products!$A$1:$A$49,0),MATCH(orders!J$1,products!$A$1:$F$1,0))</f>
        <v>Large</v>
      </c>
      <c r="K328" s="20">
        <f>INDEX(products!$A$1:$F$49,MATCH(orders!$F328,products!$A$1:$A$49,0),MATCH(orders!K$1,products!$A$1:$F$1,0))</f>
        <v>6</v>
      </c>
      <c r="L328" s="21">
        <f>INDEX(products!$A$1:$F$49,MATCH(orders!$F328,products!$A$1:$A$49,0),MATCH(orders!L$1,products!$A$1:$F$1,0))</f>
        <v>1.1000000000000001</v>
      </c>
      <c r="M328" s="25">
        <f>$G328*$K328*$L328</f>
        <v>33</v>
      </c>
    </row>
    <row r="329" spans="1:13">
      <c r="A329" s="3" t="s">
        <v>711</v>
      </c>
      <c r="B329" s="23">
        <v>43579</v>
      </c>
      <c r="C329" s="12">
        <f>YEAR($B329)</f>
        <v>2019</v>
      </c>
      <c r="D329" s="12">
        <f>MONTH($B329)</f>
        <v>4</v>
      </c>
      <c r="E329" s="3" t="s">
        <v>712</v>
      </c>
      <c r="F329" s="15" t="s">
        <v>109</v>
      </c>
      <c r="G329" s="3">
        <v>5</v>
      </c>
      <c r="H329" s="3" t="str">
        <f>_xlfn.XLOOKUP(E329,customers!$A$1:$A$1001,customers!$B$1:$B$1001,,0)</f>
        <v>Baudoin Alldridge</v>
      </c>
      <c r="I329" s="16" t="s">
        <v>4</v>
      </c>
      <c r="J329" s="4" t="str">
        <f>INDEX(products!$A$1:$F$49,MATCH(orders!$F329,products!$A$1:$A$49,0),MATCH(orders!J$1,products!$A$1:$F$1,0))</f>
        <v>Small</v>
      </c>
      <c r="K329" s="7">
        <f>INDEX(products!$A$1:$F$49,MATCH(orders!$F329,products!$A$1:$A$49,0),MATCH(orders!K$1,products!$A$1:$F$1,0))</f>
        <v>12</v>
      </c>
      <c r="L329" s="11">
        <f>INDEX(products!$A$1:$F$49,MATCH(orders!$F329,products!$A$1:$A$49,0),MATCH(orders!L$1,products!$A$1:$F$1,0))</f>
        <v>1.1000000000000001</v>
      </c>
      <c r="M329" s="26">
        <f>$G329*$K329*$L329</f>
        <v>66</v>
      </c>
    </row>
    <row r="330" spans="1:13">
      <c r="A330" s="18" t="s">
        <v>713</v>
      </c>
      <c r="B330" s="22">
        <v>43620</v>
      </c>
      <c r="C330" s="17">
        <f>YEAR($B330)</f>
        <v>2019</v>
      </c>
      <c r="D330" s="17">
        <f>MONTH($B330)</f>
        <v>6</v>
      </c>
      <c r="E330" s="18" t="s">
        <v>714</v>
      </c>
      <c r="F330" s="13" t="s">
        <v>97</v>
      </c>
      <c r="G330" s="18">
        <v>4</v>
      </c>
      <c r="H330" s="18" t="str">
        <f>_xlfn.XLOOKUP(E330,customers!$A$1:$A$1001,customers!$B$1:$B$1001,,0)</f>
        <v>Homer Dulany</v>
      </c>
      <c r="I330" s="14" t="s">
        <v>4</v>
      </c>
      <c r="J330" s="19" t="str">
        <f>INDEX(products!$A$1:$F$49,MATCH(orders!$F330,products!$A$1:$A$49,0),MATCH(orders!J$1,products!$A$1:$F$1,0))</f>
        <v>Medium</v>
      </c>
      <c r="K330" s="20">
        <f>INDEX(products!$A$1:$F$49,MATCH(orders!$F330,products!$A$1:$A$49,0),MATCH(orders!K$1,products!$A$1:$F$1,0))</f>
        <v>18</v>
      </c>
      <c r="L330" s="21">
        <f>INDEX(products!$A$1:$F$49,MATCH(orders!$F330,products!$A$1:$A$49,0),MATCH(orders!L$1,products!$A$1:$F$1,0))</f>
        <v>1.1000000000000001</v>
      </c>
      <c r="M330" s="25">
        <f>$G330*$K330*$L330</f>
        <v>79.2</v>
      </c>
    </row>
    <row r="331" spans="1:13">
      <c r="A331" s="3" t="s">
        <v>715</v>
      </c>
      <c r="B331" s="23">
        <v>44781</v>
      </c>
      <c r="C331" s="12">
        <f>YEAR($B331)</f>
        <v>2022</v>
      </c>
      <c r="D331" s="12">
        <f>MONTH($B331)</f>
        <v>8</v>
      </c>
      <c r="E331" s="3" t="s">
        <v>716</v>
      </c>
      <c r="F331" s="15" t="s">
        <v>57</v>
      </c>
      <c r="G331" s="3">
        <v>4</v>
      </c>
      <c r="H331" s="3" t="str">
        <f>_xlfn.XLOOKUP(E331,customers!$A$1:$A$1001,customers!$B$1:$B$1001,,0)</f>
        <v>Lisa Goodger</v>
      </c>
      <c r="I331" s="16" t="s">
        <v>6</v>
      </c>
      <c r="J331" s="4" t="str">
        <f>INDEX(products!$A$1:$F$49,MATCH(orders!$F331,products!$A$1:$A$49,0),MATCH(orders!J$1,products!$A$1:$F$1,0))</f>
        <v>Small</v>
      </c>
      <c r="K331" s="7">
        <f>INDEX(products!$A$1:$F$49,MATCH(orders!$F331,products!$A$1:$A$49,0),MATCH(orders!K$1,products!$A$1:$F$1,0))</f>
        <v>12</v>
      </c>
      <c r="L331" s="11">
        <f>INDEX(products!$A$1:$F$49,MATCH(orders!$F331,products!$A$1:$A$49,0),MATCH(orders!L$1,products!$A$1:$F$1,0))</f>
        <v>0.5</v>
      </c>
      <c r="M331" s="26">
        <f>$G331*$K331*$L331</f>
        <v>24</v>
      </c>
    </row>
    <row r="332" spans="1:13">
      <c r="A332" s="18" t="s">
        <v>717</v>
      </c>
      <c r="B332" s="22">
        <v>43782</v>
      </c>
      <c r="C332" s="17">
        <f>YEAR($B332)</f>
        <v>2019</v>
      </c>
      <c r="D332" s="17">
        <f>MONTH($B332)</f>
        <v>11</v>
      </c>
      <c r="E332" s="18" t="s">
        <v>694</v>
      </c>
      <c r="F332" s="13" t="s">
        <v>103</v>
      </c>
      <c r="G332" s="18">
        <v>3</v>
      </c>
      <c r="H332" s="18" t="str">
        <f>_xlfn.XLOOKUP(E332,customers!$A$1:$A$1001,customers!$B$1:$B$1001,,0)</f>
        <v>Selma McMillian</v>
      </c>
      <c r="I332" s="14" t="s">
        <v>4</v>
      </c>
      <c r="J332" s="19" t="str">
        <f>INDEX(products!$A$1:$F$49,MATCH(orders!$F332,products!$A$1:$A$49,0),MATCH(orders!J$1,products!$A$1:$F$1,0))</f>
        <v>Medium</v>
      </c>
      <c r="K332" s="20">
        <f>INDEX(products!$A$1:$F$49,MATCH(orders!$F332,products!$A$1:$A$49,0),MATCH(orders!K$1,products!$A$1:$F$1,0))</f>
        <v>12</v>
      </c>
      <c r="L332" s="21">
        <f>INDEX(products!$A$1:$F$49,MATCH(orders!$F332,products!$A$1:$A$49,0),MATCH(orders!L$1,products!$A$1:$F$1,0))</f>
        <v>1.1000000000000001</v>
      </c>
      <c r="M332" s="25">
        <f>$G332*$K332*$L332</f>
        <v>39.6</v>
      </c>
    </row>
    <row r="333" spans="1:13">
      <c r="A333" s="3" t="s">
        <v>718</v>
      </c>
      <c r="B333" s="23">
        <v>43989</v>
      </c>
      <c r="C333" s="12">
        <f>YEAR($B333)</f>
        <v>2020</v>
      </c>
      <c r="D333" s="12">
        <f>MONTH($B333)</f>
        <v>6</v>
      </c>
      <c r="E333" s="3" t="s">
        <v>719</v>
      </c>
      <c r="F333" s="15" t="s">
        <v>187</v>
      </c>
      <c r="G333" s="3">
        <v>1</v>
      </c>
      <c r="H333" s="3" t="str">
        <f>_xlfn.XLOOKUP(E333,customers!$A$1:$A$1001,customers!$B$1:$B$1001,,0)</f>
        <v>Corine Drewett</v>
      </c>
      <c r="I333" s="16" t="s">
        <v>4</v>
      </c>
      <c r="J333" s="4" t="str">
        <f>INDEX(products!$A$1:$F$49,MATCH(orders!$F333,products!$A$1:$A$49,0),MATCH(orders!J$1,products!$A$1:$F$1,0))</f>
        <v>Medium</v>
      </c>
      <c r="K333" s="7">
        <f>INDEX(products!$A$1:$F$49,MATCH(orders!$F333,products!$A$1:$A$49,0),MATCH(orders!K$1,products!$A$1:$F$1,0))</f>
        <v>24</v>
      </c>
      <c r="L333" s="11">
        <f>INDEX(products!$A$1:$F$49,MATCH(orders!$F333,products!$A$1:$A$49,0),MATCH(orders!L$1,products!$A$1:$F$1,0))</f>
        <v>1.1000000000000001</v>
      </c>
      <c r="M333" s="26">
        <f>$G333*$K333*$L333</f>
        <v>26.400000000000002</v>
      </c>
    </row>
    <row r="334" spans="1:13">
      <c r="A334" s="18" t="s">
        <v>720</v>
      </c>
      <c r="B334" s="22">
        <v>43689</v>
      </c>
      <c r="C334" s="17">
        <f>YEAR($B334)</f>
        <v>2019</v>
      </c>
      <c r="D334" s="17">
        <f>MONTH($B334)</f>
        <v>8</v>
      </c>
      <c r="E334" s="18" t="s">
        <v>721</v>
      </c>
      <c r="F334" s="13" t="s">
        <v>147</v>
      </c>
      <c r="G334" s="18">
        <v>3</v>
      </c>
      <c r="H334" s="18" t="str">
        <f>_xlfn.XLOOKUP(E334,customers!$A$1:$A$1001,customers!$B$1:$B$1001,,0)</f>
        <v>Quinn Parsons</v>
      </c>
      <c r="I334" s="14" t="s">
        <v>4</v>
      </c>
      <c r="J334" s="19" t="str">
        <f>INDEX(products!$A$1:$F$49,MATCH(orders!$F334,products!$A$1:$A$49,0),MATCH(orders!J$1,products!$A$1:$F$1,0))</f>
        <v>Small</v>
      </c>
      <c r="K334" s="20">
        <f>INDEX(products!$A$1:$F$49,MATCH(orders!$F334,products!$A$1:$A$49,0),MATCH(orders!K$1,products!$A$1:$F$1,0))</f>
        <v>24</v>
      </c>
      <c r="L334" s="21">
        <f>INDEX(products!$A$1:$F$49,MATCH(orders!$F334,products!$A$1:$A$49,0),MATCH(orders!L$1,products!$A$1:$F$1,0))</f>
        <v>1.1000000000000001</v>
      </c>
      <c r="M334" s="25">
        <f>$G334*$K334*$L334</f>
        <v>79.2</v>
      </c>
    </row>
    <row r="335" spans="1:13">
      <c r="A335" s="3" t="s">
        <v>722</v>
      </c>
      <c r="B335" s="23">
        <v>43712</v>
      </c>
      <c r="C335" s="12">
        <f>YEAR($B335)</f>
        <v>2019</v>
      </c>
      <c r="D335" s="12">
        <f>MONTH($B335)</f>
        <v>9</v>
      </c>
      <c r="E335" s="3" t="s">
        <v>723</v>
      </c>
      <c r="F335" s="15" t="s">
        <v>56</v>
      </c>
      <c r="G335" s="3">
        <v>4</v>
      </c>
      <c r="H335" s="3" t="str">
        <f>_xlfn.XLOOKUP(E335,customers!$A$1:$A$1001,customers!$B$1:$B$1001,,0)</f>
        <v>Vivyan Ceely</v>
      </c>
      <c r="I335" s="16" t="s">
        <v>7</v>
      </c>
      <c r="J335" s="4" t="str">
        <f>INDEX(products!$A$1:$F$49,MATCH(orders!$F335,products!$A$1:$A$49,0),MATCH(orders!J$1,products!$A$1:$F$1,0))</f>
        <v>Small</v>
      </c>
      <c r="K335" s="7">
        <f>INDEX(products!$A$1:$F$49,MATCH(orders!$F335,products!$A$1:$A$49,0),MATCH(orders!K$1,products!$A$1:$F$1,0))</f>
        <v>18</v>
      </c>
      <c r="L335" s="11">
        <f>INDEX(products!$A$1:$F$49,MATCH(orders!$F335,products!$A$1:$A$49,0),MATCH(orders!L$1,products!$A$1:$F$1,0))</f>
        <v>0.5</v>
      </c>
      <c r="M335" s="26">
        <f>$G335*$K335*$L335</f>
        <v>36</v>
      </c>
    </row>
    <row r="336" spans="1:13">
      <c r="A336" s="18" t="s">
        <v>724</v>
      </c>
      <c r="B336" s="22">
        <v>43742</v>
      </c>
      <c r="C336" s="17">
        <f>YEAR($B336)</f>
        <v>2019</v>
      </c>
      <c r="D336" s="17">
        <f>MONTH($B336)</f>
        <v>10</v>
      </c>
      <c r="E336" s="18" t="s">
        <v>725</v>
      </c>
      <c r="F336" s="13" t="s">
        <v>187</v>
      </c>
      <c r="G336" s="18">
        <v>5</v>
      </c>
      <c r="H336" s="18" t="str">
        <f>_xlfn.XLOOKUP(E336,customers!$A$1:$A$1001,customers!$B$1:$B$1001,,0)</f>
        <v>Elonore Goodings</v>
      </c>
      <c r="I336" s="14" t="s">
        <v>4</v>
      </c>
      <c r="J336" s="19" t="str">
        <f>INDEX(products!$A$1:$F$49,MATCH(orders!$F336,products!$A$1:$A$49,0),MATCH(orders!J$1,products!$A$1:$F$1,0))</f>
        <v>Medium</v>
      </c>
      <c r="K336" s="20">
        <f>INDEX(products!$A$1:$F$49,MATCH(orders!$F336,products!$A$1:$A$49,0),MATCH(orders!K$1,products!$A$1:$F$1,0))</f>
        <v>24</v>
      </c>
      <c r="L336" s="21">
        <f>INDEX(products!$A$1:$F$49,MATCH(orders!$F336,products!$A$1:$A$49,0),MATCH(orders!L$1,products!$A$1:$F$1,0))</f>
        <v>1.1000000000000001</v>
      </c>
      <c r="M336" s="25">
        <f>$G336*$K336*$L336</f>
        <v>132</v>
      </c>
    </row>
    <row r="337" spans="1:13">
      <c r="A337" s="3" t="s">
        <v>726</v>
      </c>
      <c r="B337" s="23">
        <v>43885</v>
      </c>
      <c r="C337" s="12">
        <f>YEAR($B337)</f>
        <v>2020</v>
      </c>
      <c r="D337" s="12">
        <f>MONTH($B337)</f>
        <v>2</v>
      </c>
      <c r="E337" s="3" t="s">
        <v>727</v>
      </c>
      <c r="F337" s="15" t="s">
        <v>210</v>
      </c>
      <c r="G337" s="3">
        <v>6</v>
      </c>
      <c r="H337" s="3" t="str">
        <f>_xlfn.XLOOKUP(E337,customers!$A$1:$A$1001,customers!$B$1:$B$1001,,0)</f>
        <v>Clement Vasiliev</v>
      </c>
      <c r="I337" s="16" t="s">
        <v>4</v>
      </c>
      <c r="J337" s="4" t="str">
        <f>INDEX(products!$A$1:$F$49,MATCH(orders!$F337,products!$A$1:$A$49,0),MATCH(orders!J$1,products!$A$1:$F$1,0))</f>
        <v>Large</v>
      </c>
      <c r="K337" s="7">
        <f>INDEX(products!$A$1:$F$49,MATCH(orders!$F337,products!$A$1:$A$49,0),MATCH(orders!K$1,products!$A$1:$F$1,0))</f>
        <v>24</v>
      </c>
      <c r="L337" s="11">
        <f>INDEX(products!$A$1:$F$49,MATCH(orders!$F337,products!$A$1:$A$49,0),MATCH(orders!L$1,products!$A$1:$F$1,0))</f>
        <v>1.1000000000000001</v>
      </c>
      <c r="M337" s="26">
        <f>$G337*$K337*$L337</f>
        <v>158.4</v>
      </c>
    </row>
    <row r="338" spans="1:13">
      <c r="A338" s="18" t="s">
        <v>728</v>
      </c>
      <c r="B338" s="22">
        <v>44434</v>
      </c>
      <c r="C338" s="17">
        <f>YEAR($B338)</f>
        <v>2021</v>
      </c>
      <c r="D338" s="17">
        <f>MONTH($B338)</f>
        <v>8</v>
      </c>
      <c r="E338" s="18" t="s">
        <v>729</v>
      </c>
      <c r="F338" s="13" t="s">
        <v>258</v>
      </c>
      <c r="G338" s="18">
        <v>4</v>
      </c>
      <c r="H338" s="18" t="str">
        <f>_xlfn.XLOOKUP(E338,customers!$A$1:$A$1001,customers!$B$1:$B$1001,,0)</f>
        <v>Terencio O'Moylan</v>
      </c>
      <c r="I338" s="14" t="s">
        <v>5</v>
      </c>
      <c r="J338" s="19" t="str">
        <f>INDEX(products!$A$1:$F$49,MATCH(orders!$F338,products!$A$1:$A$49,0),MATCH(orders!J$1,products!$A$1:$F$1,0))</f>
        <v>Large</v>
      </c>
      <c r="K338" s="20">
        <f>INDEX(products!$A$1:$F$49,MATCH(orders!$F338,products!$A$1:$A$49,0),MATCH(orders!K$1,products!$A$1:$F$1,0))</f>
        <v>6</v>
      </c>
      <c r="L338" s="21">
        <f>INDEX(products!$A$1:$F$49,MATCH(orders!$F338,products!$A$1:$A$49,0),MATCH(orders!L$1,products!$A$1:$F$1,0))</f>
        <v>1.1000000000000001</v>
      </c>
      <c r="M338" s="25">
        <f>$G338*$K338*$L338</f>
        <v>26.400000000000002</v>
      </c>
    </row>
    <row r="339" spans="1:13">
      <c r="A339" s="3" t="s">
        <v>730</v>
      </c>
      <c r="B339" s="23">
        <v>44472</v>
      </c>
      <c r="C339" s="12">
        <f>YEAR($B339)</f>
        <v>2021</v>
      </c>
      <c r="D339" s="12">
        <f>MONTH($B339)</f>
        <v>10</v>
      </c>
      <c r="E339" s="3" t="s">
        <v>710</v>
      </c>
      <c r="F339" s="15" t="s">
        <v>73</v>
      </c>
      <c r="G339" s="3">
        <v>2</v>
      </c>
      <c r="H339" s="3" t="str">
        <f>_xlfn.XLOOKUP(E339,customers!$A$1:$A$1001,customers!$B$1:$B$1001,,0)</f>
        <v>Flynn Antony</v>
      </c>
      <c r="I339" s="16" t="s">
        <v>5</v>
      </c>
      <c r="J339" s="4" t="str">
        <f>INDEX(products!$A$1:$F$49,MATCH(orders!$F339,products!$A$1:$A$49,0),MATCH(orders!J$1,products!$A$1:$F$1,0))</f>
        <v>Small</v>
      </c>
      <c r="K339" s="7">
        <f>INDEX(products!$A$1:$F$49,MATCH(orders!$F339,products!$A$1:$A$49,0),MATCH(orders!K$1,products!$A$1:$F$1,0))</f>
        <v>24</v>
      </c>
      <c r="L339" s="11">
        <f>INDEX(products!$A$1:$F$49,MATCH(orders!$F339,products!$A$1:$A$49,0),MATCH(orders!L$1,products!$A$1:$F$1,0))</f>
        <v>1.1000000000000001</v>
      </c>
      <c r="M339" s="26">
        <f>$G339*$K339*$L339</f>
        <v>52.800000000000004</v>
      </c>
    </row>
    <row r="340" spans="1:13">
      <c r="A340" s="18" t="s">
        <v>731</v>
      </c>
      <c r="B340" s="22">
        <v>43995</v>
      </c>
      <c r="C340" s="17">
        <f>YEAR($B340)</f>
        <v>2020</v>
      </c>
      <c r="D340" s="17">
        <f>MONTH($B340)</f>
        <v>6</v>
      </c>
      <c r="E340" s="18" t="s">
        <v>732</v>
      </c>
      <c r="F340" s="13" t="s">
        <v>60</v>
      </c>
      <c r="G340" s="18">
        <v>4</v>
      </c>
      <c r="H340" s="18" t="str">
        <f>_xlfn.XLOOKUP(E340,customers!$A$1:$A$1001,customers!$B$1:$B$1001,,0)</f>
        <v>Wyatan Fetherston</v>
      </c>
      <c r="I340" s="14" t="s">
        <v>5</v>
      </c>
      <c r="J340" s="19" t="str">
        <f>INDEX(products!$A$1:$F$49,MATCH(orders!$F340,products!$A$1:$A$49,0),MATCH(orders!J$1,products!$A$1:$F$1,0))</f>
        <v>Medium</v>
      </c>
      <c r="K340" s="20">
        <f>INDEX(products!$A$1:$F$49,MATCH(orders!$F340,products!$A$1:$A$49,0),MATCH(orders!K$1,products!$A$1:$F$1,0))</f>
        <v>12</v>
      </c>
      <c r="L340" s="21">
        <f>INDEX(products!$A$1:$F$49,MATCH(orders!$F340,products!$A$1:$A$49,0),MATCH(orders!L$1,products!$A$1:$F$1,0))</f>
        <v>1.1000000000000001</v>
      </c>
      <c r="M340" s="25">
        <f>$G340*$K340*$L340</f>
        <v>52.800000000000004</v>
      </c>
    </row>
    <row r="341" spans="1:13">
      <c r="A341" s="3" t="s">
        <v>733</v>
      </c>
      <c r="B341" s="23">
        <v>44256</v>
      </c>
      <c r="C341" s="12">
        <f>YEAR($B341)</f>
        <v>2021</v>
      </c>
      <c r="D341" s="12">
        <f>MONTH($B341)</f>
        <v>3</v>
      </c>
      <c r="E341" s="3" t="s">
        <v>734</v>
      </c>
      <c r="F341" s="15" t="s">
        <v>162</v>
      </c>
      <c r="G341" s="3">
        <v>2</v>
      </c>
      <c r="H341" s="3" t="str">
        <f>_xlfn.XLOOKUP(E341,customers!$A$1:$A$1001,customers!$B$1:$B$1001,,0)</f>
        <v>Emmaline Rasmus</v>
      </c>
      <c r="I341" s="16" t="s">
        <v>6</v>
      </c>
      <c r="J341" s="4" t="str">
        <f>INDEX(products!$A$1:$F$49,MATCH(orders!$F341,products!$A$1:$A$49,0),MATCH(orders!J$1,products!$A$1:$F$1,0))</f>
        <v>Large</v>
      </c>
      <c r="K341" s="7">
        <f>INDEX(products!$A$1:$F$49,MATCH(orders!$F341,products!$A$1:$A$49,0),MATCH(orders!K$1,products!$A$1:$F$1,0))</f>
        <v>18</v>
      </c>
      <c r="L341" s="11">
        <f>INDEX(products!$A$1:$F$49,MATCH(orders!$F341,products!$A$1:$A$49,0),MATCH(orders!L$1,products!$A$1:$F$1,0))</f>
        <v>0.5</v>
      </c>
      <c r="M341" s="26">
        <f>$G341*$K341*$L341</f>
        <v>18</v>
      </c>
    </row>
    <row r="342" spans="1:13">
      <c r="A342" s="18" t="s">
        <v>735</v>
      </c>
      <c r="B342" s="22">
        <v>43528</v>
      </c>
      <c r="C342" s="17">
        <f>YEAR($B342)</f>
        <v>2019</v>
      </c>
      <c r="D342" s="17">
        <f>MONTH($B342)</f>
        <v>3</v>
      </c>
      <c r="E342" s="18" t="s">
        <v>736</v>
      </c>
      <c r="F342" s="13" t="s">
        <v>125</v>
      </c>
      <c r="G342" s="18">
        <v>1</v>
      </c>
      <c r="H342" s="18" t="str">
        <f>_xlfn.XLOOKUP(E342,customers!$A$1:$A$1001,customers!$B$1:$B$1001,,0)</f>
        <v>Wesley Giorgioni</v>
      </c>
      <c r="I342" s="14" t="s">
        <v>7</v>
      </c>
      <c r="J342" s="19" t="str">
        <f>INDEX(products!$A$1:$F$49,MATCH(orders!$F342,products!$A$1:$A$49,0),MATCH(orders!J$1,products!$A$1:$F$1,0))</f>
        <v>Medium</v>
      </c>
      <c r="K342" s="20">
        <f>INDEX(products!$A$1:$F$49,MATCH(orders!$F342,products!$A$1:$A$49,0),MATCH(orders!K$1,products!$A$1:$F$1,0))</f>
        <v>18</v>
      </c>
      <c r="L342" s="21">
        <f>INDEX(products!$A$1:$F$49,MATCH(orders!$F342,products!$A$1:$A$49,0),MATCH(orders!L$1,products!$A$1:$F$1,0))</f>
        <v>0.5</v>
      </c>
      <c r="M342" s="25">
        <f>$G342*$K342*$L342</f>
        <v>9</v>
      </c>
    </row>
    <row r="343" spans="1:13">
      <c r="A343" s="3" t="s">
        <v>737</v>
      </c>
      <c r="B343" s="23">
        <v>43751</v>
      </c>
      <c r="C343" s="12">
        <f>YEAR($B343)</f>
        <v>2019</v>
      </c>
      <c r="D343" s="12">
        <f>MONTH($B343)</f>
        <v>10</v>
      </c>
      <c r="E343" s="3" t="s">
        <v>738</v>
      </c>
      <c r="F343" s="15" t="s">
        <v>241</v>
      </c>
      <c r="G343" s="3">
        <v>2</v>
      </c>
      <c r="H343" s="3" t="str">
        <f>_xlfn.XLOOKUP(E343,customers!$A$1:$A$1001,customers!$B$1:$B$1001,,0)</f>
        <v>Lucienne Scargle</v>
      </c>
      <c r="I343" s="16" t="s">
        <v>6</v>
      </c>
      <c r="J343" s="4" t="str">
        <f>INDEX(products!$A$1:$F$49,MATCH(orders!$F343,products!$A$1:$A$49,0),MATCH(orders!J$1,products!$A$1:$F$1,0))</f>
        <v>Small</v>
      </c>
      <c r="K343" s="7">
        <f>INDEX(products!$A$1:$F$49,MATCH(orders!$F343,products!$A$1:$A$49,0),MATCH(orders!K$1,products!$A$1:$F$1,0))</f>
        <v>18</v>
      </c>
      <c r="L343" s="11">
        <f>INDEX(products!$A$1:$F$49,MATCH(orders!$F343,products!$A$1:$A$49,0),MATCH(orders!L$1,products!$A$1:$F$1,0))</f>
        <v>0.5</v>
      </c>
      <c r="M343" s="26">
        <f>$G343*$K343*$L343</f>
        <v>18</v>
      </c>
    </row>
    <row r="344" spans="1:13">
      <c r="A344" s="18" t="s">
        <v>737</v>
      </c>
      <c r="B344" s="22">
        <v>43751</v>
      </c>
      <c r="C344" s="17">
        <f>YEAR($B344)</f>
        <v>2019</v>
      </c>
      <c r="D344" s="17">
        <f>MONTH($B344)</f>
        <v>10</v>
      </c>
      <c r="E344" s="18" t="s">
        <v>738</v>
      </c>
      <c r="F344" s="13" t="s">
        <v>152</v>
      </c>
      <c r="G344" s="18">
        <v>5</v>
      </c>
      <c r="H344" s="18" t="str">
        <f>_xlfn.XLOOKUP(E344,customers!$A$1:$A$1001,customers!$B$1:$B$1001,,0)</f>
        <v>Lucienne Scargle</v>
      </c>
      <c r="I344" s="14" t="s">
        <v>7</v>
      </c>
      <c r="J344" s="19" t="str">
        <f>INDEX(products!$A$1:$F$49,MATCH(orders!$F344,products!$A$1:$A$49,0),MATCH(orders!J$1,products!$A$1:$F$1,0))</f>
        <v>Small</v>
      </c>
      <c r="K344" s="20">
        <f>INDEX(products!$A$1:$F$49,MATCH(orders!$F344,products!$A$1:$A$49,0),MATCH(orders!K$1,products!$A$1:$F$1,0))</f>
        <v>12</v>
      </c>
      <c r="L344" s="21">
        <f>INDEX(products!$A$1:$F$49,MATCH(orders!$F344,products!$A$1:$A$49,0),MATCH(orders!L$1,products!$A$1:$F$1,0))</f>
        <v>0.5</v>
      </c>
      <c r="M344" s="25">
        <f>$G344*$K344*$L344</f>
        <v>30</v>
      </c>
    </row>
    <row r="345" spans="1:13">
      <c r="A345" s="3" t="s">
        <v>739</v>
      </c>
      <c r="B345" s="23">
        <v>43692</v>
      </c>
      <c r="C345" s="12">
        <f>YEAR($B345)</f>
        <v>2019</v>
      </c>
      <c r="D345" s="12">
        <f>MONTH($B345)</f>
        <v>8</v>
      </c>
      <c r="E345" s="3" t="s">
        <v>740</v>
      </c>
      <c r="F345" s="15" t="s">
        <v>57</v>
      </c>
      <c r="G345" s="3">
        <v>6</v>
      </c>
      <c r="H345" s="3" t="str">
        <f>_xlfn.XLOOKUP(E345,customers!$A$1:$A$1001,customers!$B$1:$B$1001,,0)</f>
        <v>Noam Climance</v>
      </c>
      <c r="I345" s="16" t="s">
        <v>6</v>
      </c>
      <c r="J345" s="4" t="str">
        <f>INDEX(products!$A$1:$F$49,MATCH(orders!$F345,products!$A$1:$A$49,0),MATCH(orders!J$1,products!$A$1:$F$1,0))</f>
        <v>Small</v>
      </c>
      <c r="K345" s="7">
        <f>INDEX(products!$A$1:$F$49,MATCH(orders!$F345,products!$A$1:$A$49,0),MATCH(orders!K$1,products!$A$1:$F$1,0))</f>
        <v>12</v>
      </c>
      <c r="L345" s="11">
        <f>INDEX(products!$A$1:$F$49,MATCH(orders!$F345,products!$A$1:$A$49,0),MATCH(orders!L$1,products!$A$1:$F$1,0))</f>
        <v>0.5</v>
      </c>
      <c r="M345" s="26">
        <f>$G345*$K345*$L345</f>
        <v>36</v>
      </c>
    </row>
    <row r="346" spans="1:13">
      <c r="A346" s="18" t="s">
        <v>741</v>
      </c>
      <c r="B346" s="22">
        <v>44529</v>
      </c>
      <c r="C346" s="17">
        <f>YEAR($B346)</f>
        <v>2021</v>
      </c>
      <c r="D346" s="17">
        <f>MONTH($B346)</f>
        <v>11</v>
      </c>
      <c r="E346" s="18" t="s">
        <v>742</v>
      </c>
      <c r="F346" s="13" t="s">
        <v>106</v>
      </c>
      <c r="G346" s="18">
        <v>2</v>
      </c>
      <c r="H346" s="18" t="str">
        <f>_xlfn.XLOOKUP(E346,customers!$A$1:$A$1001,customers!$B$1:$B$1001,,0)</f>
        <v>Catarina Donn</v>
      </c>
      <c r="I346" s="14" t="s">
        <v>7</v>
      </c>
      <c r="J346" s="19" t="str">
        <f>INDEX(products!$A$1:$F$49,MATCH(orders!$F346,products!$A$1:$A$49,0),MATCH(orders!J$1,products!$A$1:$F$1,0))</f>
        <v>Medium</v>
      </c>
      <c r="K346" s="20">
        <f>INDEX(products!$A$1:$F$49,MATCH(orders!$F346,products!$A$1:$A$49,0),MATCH(orders!K$1,products!$A$1:$F$1,0))</f>
        <v>6</v>
      </c>
      <c r="L346" s="21">
        <f>INDEX(products!$A$1:$F$49,MATCH(orders!$F346,products!$A$1:$A$49,0),MATCH(orders!L$1,products!$A$1:$F$1,0))</f>
        <v>0.5</v>
      </c>
      <c r="M346" s="25">
        <f>$G346*$K346*$L346</f>
        <v>6</v>
      </c>
    </row>
    <row r="347" spans="1:13">
      <c r="A347" s="3" t="s">
        <v>743</v>
      </c>
      <c r="B347" s="23">
        <v>43849</v>
      </c>
      <c r="C347" s="12">
        <f>YEAR($B347)</f>
        <v>2020</v>
      </c>
      <c r="D347" s="12">
        <f>MONTH($B347)</f>
        <v>1</v>
      </c>
      <c r="E347" s="3" t="s">
        <v>744</v>
      </c>
      <c r="F347" s="15" t="s">
        <v>141</v>
      </c>
      <c r="G347" s="3">
        <v>5</v>
      </c>
      <c r="H347" s="3" t="str">
        <f>_xlfn.XLOOKUP(E347,customers!$A$1:$A$1001,customers!$B$1:$B$1001,,0)</f>
        <v>Ameline Snazle</v>
      </c>
      <c r="I347" s="16" t="s">
        <v>6</v>
      </c>
      <c r="J347" s="4" t="str">
        <f>INDEX(products!$A$1:$F$49,MATCH(orders!$F347,products!$A$1:$A$49,0),MATCH(orders!J$1,products!$A$1:$F$1,0))</f>
        <v>Medium</v>
      </c>
      <c r="K347" s="7">
        <f>INDEX(products!$A$1:$F$49,MATCH(orders!$F347,products!$A$1:$A$49,0),MATCH(orders!K$1,products!$A$1:$F$1,0))</f>
        <v>24</v>
      </c>
      <c r="L347" s="11">
        <f>INDEX(products!$A$1:$F$49,MATCH(orders!$F347,products!$A$1:$A$49,0),MATCH(orders!L$1,products!$A$1:$F$1,0))</f>
        <v>0.5</v>
      </c>
      <c r="M347" s="26">
        <f>$G347*$K347*$L347</f>
        <v>60</v>
      </c>
    </row>
    <row r="348" spans="1:13">
      <c r="A348" s="18" t="s">
        <v>745</v>
      </c>
      <c r="B348" s="22">
        <v>44344</v>
      </c>
      <c r="C348" s="17">
        <f>YEAR($B348)</f>
        <v>2021</v>
      </c>
      <c r="D348" s="17">
        <f>MONTH($B348)</f>
        <v>5</v>
      </c>
      <c r="E348" s="18" t="s">
        <v>746</v>
      </c>
      <c r="F348" s="13" t="s">
        <v>192</v>
      </c>
      <c r="G348" s="18">
        <v>3</v>
      </c>
      <c r="H348" s="18" t="str">
        <f>_xlfn.XLOOKUP(E348,customers!$A$1:$A$1001,customers!$B$1:$B$1001,,0)</f>
        <v>Rebeka Worg</v>
      </c>
      <c r="I348" s="14" t="s">
        <v>6</v>
      </c>
      <c r="J348" s="19" t="str">
        <f>INDEX(products!$A$1:$F$49,MATCH(orders!$F348,products!$A$1:$A$49,0),MATCH(orders!J$1,products!$A$1:$F$1,0))</f>
        <v>Large</v>
      </c>
      <c r="K348" s="20">
        <f>INDEX(products!$A$1:$F$49,MATCH(orders!$F348,products!$A$1:$A$49,0),MATCH(orders!K$1,products!$A$1:$F$1,0))</f>
        <v>12</v>
      </c>
      <c r="L348" s="21">
        <f>INDEX(products!$A$1:$F$49,MATCH(orders!$F348,products!$A$1:$A$49,0),MATCH(orders!L$1,products!$A$1:$F$1,0))</f>
        <v>0.5</v>
      </c>
      <c r="M348" s="25">
        <f>$G348*$K348*$L348</f>
        <v>18</v>
      </c>
    </row>
    <row r="349" spans="1:13">
      <c r="A349" s="3" t="s">
        <v>747</v>
      </c>
      <c r="B349" s="23">
        <v>44576</v>
      </c>
      <c r="C349" s="12">
        <f>YEAR($B349)</f>
        <v>2022</v>
      </c>
      <c r="D349" s="12">
        <f>MONTH($B349)</f>
        <v>1</v>
      </c>
      <c r="E349" s="3" t="s">
        <v>748</v>
      </c>
      <c r="F349" s="15" t="s">
        <v>241</v>
      </c>
      <c r="G349" s="3">
        <v>3</v>
      </c>
      <c r="H349" s="3" t="str">
        <f>_xlfn.XLOOKUP(E349,customers!$A$1:$A$1001,customers!$B$1:$B$1001,,0)</f>
        <v>Lewes Danes</v>
      </c>
      <c r="I349" s="16" t="s">
        <v>6</v>
      </c>
      <c r="J349" s="4" t="str">
        <f>INDEX(products!$A$1:$F$49,MATCH(orders!$F349,products!$A$1:$A$49,0),MATCH(orders!J$1,products!$A$1:$F$1,0))</f>
        <v>Small</v>
      </c>
      <c r="K349" s="7">
        <f>INDEX(products!$A$1:$F$49,MATCH(orders!$F349,products!$A$1:$A$49,0),MATCH(orders!K$1,products!$A$1:$F$1,0))</f>
        <v>18</v>
      </c>
      <c r="L349" s="11">
        <f>INDEX(products!$A$1:$F$49,MATCH(orders!$F349,products!$A$1:$A$49,0),MATCH(orders!L$1,products!$A$1:$F$1,0))</f>
        <v>0.5</v>
      </c>
      <c r="M349" s="26">
        <f>$G349*$K349*$L349</f>
        <v>27</v>
      </c>
    </row>
    <row r="350" spans="1:13">
      <c r="A350" s="18" t="s">
        <v>749</v>
      </c>
      <c r="B350" s="22">
        <v>43803</v>
      </c>
      <c r="C350" s="17">
        <f>YEAR($B350)</f>
        <v>2019</v>
      </c>
      <c r="D350" s="17">
        <f>MONTH($B350)</f>
        <v>12</v>
      </c>
      <c r="E350" s="18" t="s">
        <v>750</v>
      </c>
      <c r="F350" s="13" t="s">
        <v>177</v>
      </c>
      <c r="G350" s="18">
        <v>6</v>
      </c>
      <c r="H350" s="18" t="str">
        <f>_xlfn.XLOOKUP(E350,customers!$A$1:$A$1001,customers!$B$1:$B$1001,,0)</f>
        <v>Shelli Keynd</v>
      </c>
      <c r="I350" s="14" t="s">
        <v>5</v>
      </c>
      <c r="J350" s="19" t="str">
        <f>INDEX(products!$A$1:$F$49,MATCH(orders!$F350,products!$A$1:$A$49,0),MATCH(orders!J$1,products!$A$1:$F$1,0))</f>
        <v>Large</v>
      </c>
      <c r="K350" s="20">
        <f>INDEX(products!$A$1:$F$49,MATCH(orders!$F350,products!$A$1:$A$49,0),MATCH(orders!K$1,products!$A$1:$F$1,0))</f>
        <v>12</v>
      </c>
      <c r="L350" s="21">
        <f>INDEX(products!$A$1:$F$49,MATCH(orders!$F350,products!$A$1:$A$49,0),MATCH(orders!L$1,products!$A$1:$F$1,0))</f>
        <v>1.1000000000000001</v>
      </c>
      <c r="M350" s="25">
        <f>$G350*$K350*$L350</f>
        <v>79.2</v>
      </c>
    </row>
    <row r="351" spans="1:13">
      <c r="A351" s="3" t="s">
        <v>751</v>
      </c>
      <c r="B351" s="23">
        <v>44743</v>
      </c>
      <c r="C351" s="12">
        <f>YEAR($B351)</f>
        <v>2022</v>
      </c>
      <c r="D351" s="12">
        <f>MONTH($B351)</f>
        <v>7</v>
      </c>
      <c r="E351" s="3" t="s">
        <v>752</v>
      </c>
      <c r="F351" s="15" t="s">
        <v>177</v>
      </c>
      <c r="G351" s="3">
        <v>4</v>
      </c>
      <c r="H351" s="3" t="str">
        <f>_xlfn.XLOOKUP(E351,customers!$A$1:$A$1001,customers!$B$1:$B$1001,,0)</f>
        <v>Dell Daveridge</v>
      </c>
      <c r="I351" s="16" t="s">
        <v>5</v>
      </c>
      <c r="J351" s="4" t="str">
        <f>INDEX(products!$A$1:$F$49,MATCH(orders!$F351,products!$A$1:$A$49,0),MATCH(orders!J$1,products!$A$1:$F$1,0))</f>
        <v>Large</v>
      </c>
      <c r="K351" s="7">
        <f>INDEX(products!$A$1:$F$49,MATCH(orders!$F351,products!$A$1:$A$49,0),MATCH(orders!K$1,products!$A$1:$F$1,0))</f>
        <v>12</v>
      </c>
      <c r="L351" s="11">
        <f>INDEX(products!$A$1:$F$49,MATCH(orders!$F351,products!$A$1:$A$49,0),MATCH(orders!L$1,products!$A$1:$F$1,0))</f>
        <v>1.1000000000000001</v>
      </c>
      <c r="M351" s="26">
        <f>$G351*$K351*$L351</f>
        <v>52.800000000000004</v>
      </c>
    </row>
    <row r="352" spans="1:13">
      <c r="A352" s="18" t="s">
        <v>753</v>
      </c>
      <c r="B352" s="22">
        <v>43592</v>
      </c>
      <c r="C352" s="17">
        <f>YEAR($B352)</f>
        <v>2019</v>
      </c>
      <c r="D352" s="17">
        <f>MONTH($B352)</f>
        <v>5</v>
      </c>
      <c r="E352" s="18" t="s">
        <v>754</v>
      </c>
      <c r="F352" s="13" t="s">
        <v>109</v>
      </c>
      <c r="G352" s="18">
        <v>4</v>
      </c>
      <c r="H352" s="18" t="str">
        <f>_xlfn.XLOOKUP(E352,customers!$A$1:$A$1001,customers!$B$1:$B$1001,,0)</f>
        <v>Joshuah Awdry</v>
      </c>
      <c r="I352" s="14" t="s">
        <v>4</v>
      </c>
      <c r="J352" s="19" t="str">
        <f>INDEX(products!$A$1:$F$49,MATCH(orders!$F352,products!$A$1:$A$49,0),MATCH(orders!J$1,products!$A$1:$F$1,0))</f>
        <v>Small</v>
      </c>
      <c r="K352" s="20">
        <f>INDEX(products!$A$1:$F$49,MATCH(orders!$F352,products!$A$1:$A$49,0),MATCH(orders!K$1,products!$A$1:$F$1,0))</f>
        <v>12</v>
      </c>
      <c r="L352" s="21">
        <f>INDEX(products!$A$1:$F$49,MATCH(orders!$F352,products!$A$1:$A$49,0),MATCH(orders!L$1,products!$A$1:$F$1,0))</f>
        <v>1.1000000000000001</v>
      </c>
      <c r="M352" s="25">
        <f>$G352*$K352*$L352</f>
        <v>52.800000000000004</v>
      </c>
    </row>
    <row r="353" spans="1:13">
      <c r="A353" s="3" t="s">
        <v>755</v>
      </c>
      <c r="B353" s="23">
        <v>44066</v>
      </c>
      <c r="C353" s="12">
        <f>YEAR($B353)</f>
        <v>2020</v>
      </c>
      <c r="D353" s="12">
        <f>MONTH($B353)</f>
        <v>8</v>
      </c>
      <c r="E353" s="3" t="s">
        <v>756</v>
      </c>
      <c r="F353" s="15" t="s">
        <v>122</v>
      </c>
      <c r="G353" s="3">
        <v>2</v>
      </c>
      <c r="H353" s="3" t="str">
        <f>_xlfn.XLOOKUP(E353,customers!$A$1:$A$1001,customers!$B$1:$B$1001,,0)</f>
        <v>Ethel Ryles</v>
      </c>
      <c r="I353" s="16" t="s">
        <v>7</v>
      </c>
      <c r="J353" s="4" t="str">
        <f>INDEX(products!$A$1:$F$49,MATCH(orders!$F353,products!$A$1:$A$49,0),MATCH(orders!J$1,products!$A$1:$F$1,0))</f>
        <v>Large</v>
      </c>
      <c r="K353" s="7">
        <f>INDEX(products!$A$1:$F$49,MATCH(orders!$F353,products!$A$1:$A$49,0),MATCH(orders!K$1,products!$A$1:$F$1,0))</f>
        <v>12</v>
      </c>
      <c r="L353" s="11">
        <f>INDEX(products!$A$1:$F$49,MATCH(orders!$F353,products!$A$1:$A$49,0),MATCH(orders!L$1,products!$A$1:$F$1,0))</f>
        <v>0.5</v>
      </c>
      <c r="M353" s="26">
        <f>$G353*$K353*$L353</f>
        <v>12</v>
      </c>
    </row>
    <row r="354" spans="1:13">
      <c r="A354" s="18" t="s">
        <v>757</v>
      </c>
      <c r="B354" s="22">
        <v>43984</v>
      </c>
      <c r="C354" s="17">
        <f>YEAR($B354)</f>
        <v>2020</v>
      </c>
      <c r="D354" s="17">
        <f>MONTH($B354)</f>
        <v>6</v>
      </c>
      <c r="E354" s="18" t="s">
        <v>710</v>
      </c>
      <c r="F354" s="13" t="s">
        <v>82</v>
      </c>
      <c r="G354" s="18">
        <v>5</v>
      </c>
      <c r="H354" s="18" t="str">
        <f>_xlfn.XLOOKUP(E354,customers!$A$1:$A$1001,customers!$B$1:$B$1001,,0)</f>
        <v>Flynn Antony</v>
      </c>
      <c r="I354" s="14" t="s">
        <v>4</v>
      </c>
      <c r="J354" s="19" t="str">
        <f>INDEX(products!$A$1:$F$49,MATCH(orders!$F354,products!$A$1:$A$49,0),MATCH(orders!J$1,products!$A$1:$F$1,0))</f>
        <v>Medium</v>
      </c>
      <c r="K354" s="20">
        <f>INDEX(products!$A$1:$F$49,MATCH(orders!$F354,products!$A$1:$A$49,0),MATCH(orders!K$1,products!$A$1:$F$1,0))</f>
        <v>6</v>
      </c>
      <c r="L354" s="21">
        <f>INDEX(products!$A$1:$F$49,MATCH(orders!$F354,products!$A$1:$A$49,0),MATCH(orders!L$1,products!$A$1:$F$1,0))</f>
        <v>1.1000000000000001</v>
      </c>
      <c r="M354" s="25">
        <f>$G354*$K354*$L354</f>
        <v>33</v>
      </c>
    </row>
    <row r="355" spans="1:13">
      <c r="A355" s="3" t="s">
        <v>758</v>
      </c>
      <c r="B355" s="23">
        <v>43860</v>
      </c>
      <c r="C355" s="12">
        <f>YEAR($B355)</f>
        <v>2020</v>
      </c>
      <c r="D355" s="12">
        <f>MONTH($B355)</f>
        <v>1</v>
      </c>
      <c r="E355" s="3" t="s">
        <v>759</v>
      </c>
      <c r="F355" s="15" t="s">
        <v>60</v>
      </c>
      <c r="G355" s="3">
        <v>4</v>
      </c>
      <c r="H355" s="3" t="str">
        <f>_xlfn.XLOOKUP(E355,customers!$A$1:$A$1001,customers!$B$1:$B$1001,,0)</f>
        <v>Maitilde Boxill</v>
      </c>
      <c r="I355" s="16" t="s">
        <v>5</v>
      </c>
      <c r="J355" s="4" t="str">
        <f>INDEX(products!$A$1:$F$49,MATCH(orders!$F355,products!$A$1:$A$49,0),MATCH(orders!J$1,products!$A$1:$F$1,0))</f>
        <v>Medium</v>
      </c>
      <c r="K355" s="7">
        <f>INDEX(products!$A$1:$F$49,MATCH(orders!$F355,products!$A$1:$A$49,0),MATCH(orders!K$1,products!$A$1:$F$1,0))</f>
        <v>12</v>
      </c>
      <c r="L355" s="11">
        <f>INDEX(products!$A$1:$F$49,MATCH(orders!$F355,products!$A$1:$A$49,0),MATCH(orders!L$1,products!$A$1:$F$1,0))</f>
        <v>1.1000000000000001</v>
      </c>
      <c r="M355" s="26">
        <f>$G355*$K355*$L355</f>
        <v>52.800000000000004</v>
      </c>
    </row>
    <row r="356" spans="1:13">
      <c r="A356" s="18" t="s">
        <v>760</v>
      </c>
      <c r="B356" s="22">
        <v>43876</v>
      </c>
      <c r="C356" s="17">
        <f>YEAR($B356)</f>
        <v>2020</v>
      </c>
      <c r="D356" s="17">
        <f>MONTH($B356)</f>
        <v>2</v>
      </c>
      <c r="E356" s="18" t="s">
        <v>761</v>
      </c>
      <c r="F356" s="13" t="s">
        <v>130</v>
      </c>
      <c r="G356" s="18">
        <v>6</v>
      </c>
      <c r="H356" s="18" t="str">
        <f>_xlfn.XLOOKUP(E356,customers!$A$1:$A$1001,customers!$B$1:$B$1001,,0)</f>
        <v>Jodee Caldicott</v>
      </c>
      <c r="I356" s="14" t="s">
        <v>5</v>
      </c>
      <c r="J356" s="19" t="str">
        <f>INDEX(products!$A$1:$F$49,MATCH(orders!$F356,products!$A$1:$A$49,0),MATCH(orders!J$1,products!$A$1:$F$1,0))</f>
        <v>Small</v>
      </c>
      <c r="K356" s="20">
        <f>INDEX(products!$A$1:$F$49,MATCH(orders!$F356,products!$A$1:$A$49,0),MATCH(orders!K$1,products!$A$1:$F$1,0))</f>
        <v>6</v>
      </c>
      <c r="L356" s="21">
        <f>INDEX(products!$A$1:$F$49,MATCH(orders!$F356,products!$A$1:$A$49,0),MATCH(orders!L$1,products!$A$1:$F$1,0))</f>
        <v>1.1000000000000001</v>
      </c>
      <c r="M356" s="25">
        <f>$G356*$K356*$L356</f>
        <v>39.6</v>
      </c>
    </row>
    <row r="357" spans="1:13">
      <c r="A357" s="3" t="s">
        <v>762</v>
      </c>
      <c r="B357" s="23">
        <v>44358</v>
      </c>
      <c r="C357" s="12">
        <f>YEAR($B357)</f>
        <v>2021</v>
      </c>
      <c r="D357" s="12">
        <f>MONTH($B357)</f>
        <v>6</v>
      </c>
      <c r="E357" s="3" t="s">
        <v>763</v>
      </c>
      <c r="F357" s="15" t="s">
        <v>177</v>
      </c>
      <c r="G357" s="3">
        <v>5</v>
      </c>
      <c r="H357" s="3" t="str">
        <f>_xlfn.XLOOKUP(E357,customers!$A$1:$A$1001,customers!$B$1:$B$1001,,0)</f>
        <v>Marianna Vedmore</v>
      </c>
      <c r="I357" s="16" t="s">
        <v>5</v>
      </c>
      <c r="J357" s="4" t="str">
        <f>INDEX(products!$A$1:$F$49,MATCH(orders!$F357,products!$A$1:$A$49,0),MATCH(orders!J$1,products!$A$1:$F$1,0))</f>
        <v>Large</v>
      </c>
      <c r="K357" s="7">
        <f>INDEX(products!$A$1:$F$49,MATCH(orders!$F357,products!$A$1:$A$49,0),MATCH(orders!K$1,products!$A$1:$F$1,0))</f>
        <v>12</v>
      </c>
      <c r="L357" s="11">
        <f>INDEX(products!$A$1:$F$49,MATCH(orders!$F357,products!$A$1:$A$49,0),MATCH(orders!L$1,products!$A$1:$F$1,0))</f>
        <v>1.1000000000000001</v>
      </c>
      <c r="M357" s="26">
        <f>$G357*$K357*$L357</f>
        <v>66</v>
      </c>
    </row>
    <row r="358" spans="1:13">
      <c r="A358" s="18" t="s">
        <v>764</v>
      </c>
      <c r="B358" s="22">
        <v>44631</v>
      </c>
      <c r="C358" s="17">
        <f>YEAR($B358)</f>
        <v>2022</v>
      </c>
      <c r="D358" s="17">
        <f>MONTH($B358)</f>
        <v>3</v>
      </c>
      <c r="E358" s="18" t="s">
        <v>765</v>
      </c>
      <c r="F358" s="13" t="s">
        <v>177</v>
      </c>
      <c r="G358" s="18">
        <v>4</v>
      </c>
      <c r="H358" s="18" t="str">
        <f>_xlfn.XLOOKUP(E358,customers!$A$1:$A$1001,customers!$B$1:$B$1001,,0)</f>
        <v>Willey Romao</v>
      </c>
      <c r="I358" s="14" t="s">
        <v>5</v>
      </c>
      <c r="J358" s="19" t="str">
        <f>INDEX(products!$A$1:$F$49,MATCH(orders!$F358,products!$A$1:$A$49,0),MATCH(orders!J$1,products!$A$1:$F$1,0))</f>
        <v>Large</v>
      </c>
      <c r="K358" s="20">
        <f>INDEX(products!$A$1:$F$49,MATCH(orders!$F358,products!$A$1:$A$49,0),MATCH(orders!K$1,products!$A$1:$F$1,0))</f>
        <v>12</v>
      </c>
      <c r="L358" s="21">
        <f>INDEX(products!$A$1:$F$49,MATCH(orders!$F358,products!$A$1:$A$49,0),MATCH(orders!L$1,products!$A$1:$F$1,0))</f>
        <v>1.1000000000000001</v>
      </c>
      <c r="M358" s="25">
        <f>$G358*$K358*$L358</f>
        <v>52.800000000000004</v>
      </c>
    </row>
    <row r="359" spans="1:13">
      <c r="A359" s="3" t="s">
        <v>766</v>
      </c>
      <c r="B359" s="23">
        <v>44448</v>
      </c>
      <c r="C359" s="12">
        <f>YEAR($B359)</f>
        <v>2021</v>
      </c>
      <c r="D359" s="12">
        <f>MONTH($B359)</f>
        <v>9</v>
      </c>
      <c r="E359" s="3" t="s">
        <v>767</v>
      </c>
      <c r="F359" s="15" t="s">
        <v>152</v>
      </c>
      <c r="G359" s="3">
        <v>6</v>
      </c>
      <c r="H359" s="3" t="str">
        <f>_xlfn.XLOOKUP(E359,customers!$A$1:$A$1001,customers!$B$1:$B$1001,,0)</f>
        <v>Enriqueta Ixor</v>
      </c>
      <c r="I359" s="16" t="s">
        <v>7</v>
      </c>
      <c r="J359" s="4" t="str">
        <f>INDEX(products!$A$1:$F$49,MATCH(orders!$F359,products!$A$1:$A$49,0),MATCH(orders!J$1,products!$A$1:$F$1,0))</f>
        <v>Small</v>
      </c>
      <c r="K359" s="7">
        <f>INDEX(products!$A$1:$F$49,MATCH(orders!$F359,products!$A$1:$A$49,0),MATCH(orders!K$1,products!$A$1:$F$1,0))</f>
        <v>12</v>
      </c>
      <c r="L359" s="11">
        <f>INDEX(products!$A$1:$F$49,MATCH(orders!$F359,products!$A$1:$A$49,0),MATCH(orders!L$1,products!$A$1:$F$1,0))</f>
        <v>0.5</v>
      </c>
      <c r="M359" s="26">
        <f>$G359*$K359*$L359</f>
        <v>36</v>
      </c>
    </row>
    <row r="360" spans="1:13">
      <c r="A360" s="18" t="s">
        <v>768</v>
      </c>
      <c r="B360" s="22">
        <v>43599</v>
      </c>
      <c r="C360" s="17">
        <f>YEAR($B360)</f>
        <v>2019</v>
      </c>
      <c r="D360" s="17">
        <f>MONTH($B360)</f>
        <v>5</v>
      </c>
      <c r="E360" s="18" t="s">
        <v>769</v>
      </c>
      <c r="F360" s="13" t="s">
        <v>92</v>
      </c>
      <c r="G360" s="18">
        <v>1</v>
      </c>
      <c r="H360" s="18" t="str">
        <f>_xlfn.XLOOKUP(E360,customers!$A$1:$A$1001,customers!$B$1:$B$1001,,0)</f>
        <v>Tomasina Cotmore</v>
      </c>
      <c r="I360" s="14" t="s">
        <v>4</v>
      </c>
      <c r="J360" s="19" t="str">
        <f>INDEX(products!$A$1:$F$49,MATCH(orders!$F360,products!$A$1:$A$49,0),MATCH(orders!J$1,products!$A$1:$F$1,0))</f>
        <v>Small</v>
      </c>
      <c r="K360" s="20">
        <f>INDEX(products!$A$1:$F$49,MATCH(orders!$F360,products!$A$1:$A$49,0),MATCH(orders!K$1,products!$A$1:$F$1,0))</f>
        <v>6</v>
      </c>
      <c r="L360" s="21">
        <f>INDEX(products!$A$1:$F$49,MATCH(orders!$F360,products!$A$1:$A$49,0),MATCH(orders!L$1,products!$A$1:$F$1,0))</f>
        <v>1.1000000000000001</v>
      </c>
      <c r="M360" s="25">
        <f>$G360*$K360*$L360</f>
        <v>6.6000000000000005</v>
      </c>
    </row>
    <row r="361" spans="1:13">
      <c r="A361" s="3" t="s">
        <v>770</v>
      </c>
      <c r="B361" s="23">
        <v>43563</v>
      </c>
      <c r="C361" s="12">
        <f>YEAR($B361)</f>
        <v>2019</v>
      </c>
      <c r="D361" s="12">
        <f>MONTH($B361)</f>
        <v>4</v>
      </c>
      <c r="E361" s="3" t="s">
        <v>771</v>
      </c>
      <c r="F361" s="15" t="s">
        <v>57</v>
      </c>
      <c r="G361" s="3">
        <v>6</v>
      </c>
      <c r="H361" s="3" t="str">
        <f>_xlfn.XLOOKUP(E361,customers!$A$1:$A$1001,customers!$B$1:$B$1001,,0)</f>
        <v>Yuma Skipsey</v>
      </c>
      <c r="I361" s="16" t="s">
        <v>6</v>
      </c>
      <c r="J361" s="4" t="str">
        <f>INDEX(products!$A$1:$F$49,MATCH(orders!$F361,products!$A$1:$A$49,0),MATCH(orders!J$1,products!$A$1:$F$1,0))</f>
        <v>Small</v>
      </c>
      <c r="K361" s="7">
        <f>INDEX(products!$A$1:$F$49,MATCH(orders!$F361,products!$A$1:$A$49,0),MATCH(orders!K$1,products!$A$1:$F$1,0))</f>
        <v>12</v>
      </c>
      <c r="L361" s="11">
        <f>INDEX(products!$A$1:$F$49,MATCH(orders!$F361,products!$A$1:$A$49,0),MATCH(orders!L$1,products!$A$1:$F$1,0))</f>
        <v>0.5</v>
      </c>
      <c r="M361" s="26">
        <f>$G361*$K361*$L361</f>
        <v>36</v>
      </c>
    </row>
    <row r="362" spans="1:13">
      <c r="A362" s="18" t="s">
        <v>772</v>
      </c>
      <c r="B362" s="22">
        <v>44058</v>
      </c>
      <c r="C362" s="17">
        <f>YEAR($B362)</f>
        <v>2020</v>
      </c>
      <c r="D362" s="17">
        <f>MONTH($B362)</f>
        <v>8</v>
      </c>
      <c r="E362" s="18" t="s">
        <v>773</v>
      </c>
      <c r="F362" s="13" t="s">
        <v>192</v>
      </c>
      <c r="G362" s="18">
        <v>2</v>
      </c>
      <c r="H362" s="18" t="str">
        <f>_xlfn.XLOOKUP(E362,customers!$A$1:$A$1001,customers!$B$1:$B$1001,,0)</f>
        <v>Nicko Corps</v>
      </c>
      <c r="I362" s="14" t="s">
        <v>6</v>
      </c>
      <c r="J362" s="19" t="str">
        <f>INDEX(products!$A$1:$F$49,MATCH(orders!$F362,products!$A$1:$A$49,0),MATCH(orders!J$1,products!$A$1:$F$1,0))</f>
        <v>Large</v>
      </c>
      <c r="K362" s="20">
        <f>INDEX(products!$A$1:$F$49,MATCH(orders!$F362,products!$A$1:$A$49,0),MATCH(orders!K$1,products!$A$1:$F$1,0))</f>
        <v>12</v>
      </c>
      <c r="L362" s="21">
        <f>INDEX(products!$A$1:$F$49,MATCH(orders!$F362,products!$A$1:$A$49,0),MATCH(orders!L$1,products!$A$1:$F$1,0))</f>
        <v>0.5</v>
      </c>
      <c r="M362" s="25">
        <f>$G362*$K362*$L362</f>
        <v>12</v>
      </c>
    </row>
    <row r="363" spans="1:13">
      <c r="A363" s="3" t="s">
        <v>772</v>
      </c>
      <c r="B363" s="23">
        <v>44058</v>
      </c>
      <c r="C363" s="12">
        <f>YEAR($B363)</f>
        <v>2020</v>
      </c>
      <c r="D363" s="12">
        <f>MONTH($B363)</f>
        <v>8</v>
      </c>
      <c r="E363" s="3" t="s">
        <v>773</v>
      </c>
      <c r="F363" s="15" t="s">
        <v>210</v>
      </c>
      <c r="G363" s="3">
        <v>1</v>
      </c>
      <c r="H363" s="3" t="str">
        <f>_xlfn.XLOOKUP(E363,customers!$A$1:$A$1001,customers!$B$1:$B$1001,,0)</f>
        <v>Nicko Corps</v>
      </c>
      <c r="I363" s="16" t="s">
        <v>4</v>
      </c>
      <c r="J363" s="4" t="str">
        <f>INDEX(products!$A$1:$F$49,MATCH(orders!$F363,products!$A$1:$A$49,0),MATCH(orders!J$1,products!$A$1:$F$1,0))</f>
        <v>Large</v>
      </c>
      <c r="K363" s="7">
        <f>INDEX(products!$A$1:$F$49,MATCH(orders!$F363,products!$A$1:$A$49,0),MATCH(orders!K$1,products!$A$1:$F$1,0))</f>
        <v>24</v>
      </c>
      <c r="L363" s="11">
        <f>INDEX(products!$A$1:$F$49,MATCH(orders!$F363,products!$A$1:$A$49,0),MATCH(orders!L$1,products!$A$1:$F$1,0))</f>
        <v>1.1000000000000001</v>
      </c>
      <c r="M363" s="26">
        <f>$G363*$K363*$L363</f>
        <v>26.400000000000002</v>
      </c>
    </row>
    <row r="364" spans="1:13">
      <c r="A364" s="18" t="s">
        <v>774</v>
      </c>
      <c r="B364" s="22">
        <v>44686</v>
      </c>
      <c r="C364" s="17">
        <f>YEAR($B364)</f>
        <v>2022</v>
      </c>
      <c r="D364" s="17">
        <f>MONTH($B364)</f>
        <v>5</v>
      </c>
      <c r="E364" s="18" t="s">
        <v>775</v>
      </c>
      <c r="F364" s="13" t="s">
        <v>112</v>
      </c>
      <c r="G364" s="18">
        <v>5</v>
      </c>
      <c r="H364" s="18" t="str">
        <f>_xlfn.XLOOKUP(E364,customers!$A$1:$A$1001,customers!$B$1:$B$1001,,0)</f>
        <v>Feliks Babber</v>
      </c>
      <c r="I364" s="14" t="s">
        <v>7</v>
      </c>
      <c r="J364" s="19" t="str">
        <f>INDEX(products!$A$1:$F$49,MATCH(orders!$F364,products!$A$1:$A$49,0),MATCH(orders!J$1,products!$A$1:$F$1,0))</f>
        <v>Medium</v>
      </c>
      <c r="K364" s="20">
        <f>INDEX(products!$A$1:$F$49,MATCH(orders!$F364,products!$A$1:$A$49,0),MATCH(orders!K$1,products!$A$1:$F$1,0))</f>
        <v>12</v>
      </c>
      <c r="L364" s="21">
        <f>INDEX(products!$A$1:$F$49,MATCH(orders!$F364,products!$A$1:$A$49,0),MATCH(orders!L$1,products!$A$1:$F$1,0))</f>
        <v>0.5</v>
      </c>
      <c r="M364" s="25">
        <f>$G364*$K364*$L364</f>
        <v>30</v>
      </c>
    </row>
    <row r="365" spans="1:13">
      <c r="A365" s="3" t="s">
        <v>776</v>
      </c>
      <c r="B365" s="23">
        <v>44282</v>
      </c>
      <c r="C365" s="12">
        <f>YEAR($B365)</f>
        <v>2021</v>
      </c>
      <c r="D365" s="12">
        <f>MONTH($B365)</f>
        <v>3</v>
      </c>
      <c r="E365" s="3" t="s">
        <v>777</v>
      </c>
      <c r="F365" s="15" t="s">
        <v>92</v>
      </c>
      <c r="G365" s="3">
        <v>6</v>
      </c>
      <c r="H365" s="3" t="str">
        <f>_xlfn.XLOOKUP(E365,customers!$A$1:$A$1001,customers!$B$1:$B$1001,,0)</f>
        <v>Kaja Loxton</v>
      </c>
      <c r="I365" s="16" t="s">
        <v>4</v>
      </c>
      <c r="J365" s="4" t="str">
        <f>INDEX(products!$A$1:$F$49,MATCH(orders!$F365,products!$A$1:$A$49,0),MATCH(orders!J$1,products!$A$1:$F$1,0))</f>
        <v>Small</v>
      </c>
      <c r="K365" s="7">
        <f>INDEX(products!$A$1:$F$49,MATCH(orders!$F365,products!$A$1:$A$49,0),MATCH(orders!K$1,products!$A$1:$F$1,0))</f>
        <v>6</v>
      </c>
      <c r="L365" s="11">
        <f>INDEX(products!$A$1:$F$49,MATCH(orders!$F365,products!$A$1:$A$49,0),MATCH(orders!L$1,products!$A$1:$F$1,0))</f>
        <v>1.1000000000000001</v>
      </c>
      <c r="M365" s="26">
        <f>$G365*$K365*$L365</f>
        <v>39.6</v>
      </c>
    </row>
    <row r="366" spans="1:13">
      <c r="A366" s="18" t="s">
        <v>778</v>
      </c>
      <c r="B366" s="22">
        <v>43582</v>
      </c>
      <c r="C366" s="17">
        <f>YEAR($B366)</f>
        <v>2019</v>
      </c>
      <c r="D366" s="17">
        <f>MONTH($B366)</f>
        <v>4</v>
      </c>
      <c r="E366" s="18" t="s">
        <v>779</v>
      </c>
      <c r="F366" s="13" t="s">
        <v>162</v>
      </c>
      <c r="G366" s="18">
        <v>6</v>
      </c>
      <c r="H366" s="18" t="str">
        <f>_xlfn.XLOOKUP(E366,customers!$A$1:$A$1001,customers!$B$1:$B$1001,,0)</f>
        <v>Parker Tofful</v>
      </c>
      <c r="I366" s="14" t="s">
        <v>6</v>
      </c>
      <c r="J366" s="19" t="str">
        <f>INDEX(products!$A$1:$F$49,MATCH(orders!$F366,products!$A$1:$A$49,0),MATCH(orders!J$1,products!$A$1:$F$1,0))</f>
        <v>Large</v>
      </c>
      <c r="K366" s="20">
        <f>INDEX(products!$A$1:$F$49,MATCH(orders!$F366,products!$A$1:$A$49,0),MATCH(orders!K$1,products!$A$1:$F$1,0))</f>
        <v>18</v>
      </c>
      <c r="L366" s="21">
        <f>INDEX(products!$A$1:$F$49,MATCH(orders!$F366,products!$A$1:$A$49,0),MATCH(orders!L$1,products!$A$1:$F$1,0))</f>
        <v>0.5</v>
      </c>
      <c r="M366" s="25">
        <f>$G366*$K366*$L366</f>
        <v>54</v>
      </c>
    </row>
    <row r="367" spans="1:13">
      <c r="A367" s="3" t="s">
        <v>780</v>
      </c>
      <c r="B367" s="23">
        <v>44464</v>
      </c>
      <c r="C367" s="12">
        <f>YEAR($B367)</f>
        <v>2021</v>
      </c>
      <c r="D367" s="12">
        <f>MONTH($B367)</f>
        <v>9</v>
      </c>
      <c r="E367" s="3" t="s">
        <v>781</v>
      </c>
      <c r="F367" s="15" t="s">
        <v>76</v>
      </c>
      <c r="G367" s="3">
        <v>1</v>
      </c>
      <c r="H367" s="3" t="str">
        <f>_xlfn.XLOOKUP(E367,customers!$A$1:$A$1001,customers!$B$1:$B$1001,,0)</f>
        <v>Casi Gwinnett</v>
      </c>
      <c r="I367" s="16" t="s">
        <v>7</v>
      </c>
      <c r="J367" s="4" t="str">
        <f>INDEX(products!$A$1:$F$49,MATCH(orders!$F367,products!$A$1:$A$49,0),MATCH(orders!J$1,products!$A$1:$F$1,0))</f>
        <v>Small</v>
      </c>
      <c r="K367" s="7">
        <f>INDEX(products!$A$1:$F$49,MATCH(orders!$F367,products!$A$1:$A$49,0),MATCH(orders!K$1,products!$A$1:$F$1,0))</f>
        <v>6</v>
      </c>
      <c r="L367" s="11">
        <f>INDEX(products!$A$1:$F$49,MATCH(orders!$F367,products!$A$1:$A$49,0),MATCH(orders!L$1,products!$A$1:$F$1,0))</f>
        <v>0.5</v>
      </c>
      <c r="M367" s="26">
        <f>$G367*$K367*$L367</f>
        <v>3</v>
      </c>
    </row>
    <row r="368" spans="1:13">
      <c r="A368" s="18" t="s">
        <v>782</v>
      </c>
      <c r="B368" s="22">
        <v>43874</v>
      </c>
      <c r="C368" s="17">
        <f>YEAR($B368)</f>
        <v>2020</v>
      </c>
      <c r="D368" s="17">
        <f>MONTH($B368)</f>
        <v>2</v>
      </c>
      <c r="E368" s="18" t="s">
        <v>783</v>
      </c>
      <c r="F368" s="13" t="s">
        <v>152</v>
      </c>
      <c r="G368" s="18">
        <v>6</v>
      </c>
      <c r="H368" s="18" t="str">
        <f>_xlfn.XLOOKUP(E368,customers!$A$1:$A$1001,customers!$B$1:$B$1001,,0)</f>
        <v>Saree Ellesworth</v>
      </c>
      <c r="I368" s="14" t="s">
        <v>7</v>
      </c>
      <c r="J368" s="19" t="str">
        <f>INDEX(products!$A$1:$F$49,MATCH(orders!$F368,products!$A$1:$A$49,0),MATCH(orders!J$1,products!$A$1:$F$1,0))</f>
        <v>Small</v>
      </c>
      <c r="K368" s="20">
        <f>INDEX(products!$A$1:$F$49,MATCH(orders!$F368,products!$A$1:$A$49,0),MATCH(orders!K$1,products!$A$1:$F$1,0))</f>
        <v>12</v>
      </c>
      <c r="L368" s="21">
        <f>INDEX(products!$A$1:$F$49,MATCH(orders!$F368,products!$A$1:$A$49,0),MATCH(orders!L$1,products!$A$1:$F$1,0))</f>
        <v>0.5</v>
      </c>
      <c r="M368" s="25">
        <f>$G368*$K368*$L368</f>
        <v>36</v>
      </c>
    </row>
    <row r="369" spans="1:13">
      <c r="A369" s="3" t="s">
        <v>784</v>
      </c>
      <c r="B369" s="23">
        <v>44393</v>
      </c>
      <c r="C369" s="12">
        <f>YEAR($B369)</f>
        <v>2021</v>
      </c>
      <c r="D369" s="12">
        <f>MONTH($B369)</f>
        <v>7</v>
      </c>
      <c r="E369" s="3" t="s">
        <v>785</v>
      </c>
      <c r="F369" s="15" t="s">
        <v>57</v>
      </c>
      <c r="G369" s="3">
        <v>2</v>
      </c>
      <c r="H369" s="3" t="str">
        <f>_xlfn.XLOOKUP(E369,customers!$A$1:$A$1001,customers!$B$1:$B$1001,,0)</f>
        <v>Silvio Iorizzi</v>
      </c>
      <c r="I369" s="16" t="s">
        <v>6</v>
      </c>
      <c r="J369" s="4" t="str">
        <f>INDEX(products!$A$1:$F$49,MATCH(orders!$F369,products!$A$1:$A$49,0),MATCH(orders!J$1,products!$A$1:$F$1,0))</f>
        <v>Small</v>
      </c>
      <c r="K369" s="7">
        <f>INDEX(products!$A$1:$F$49,MATCH(orders!$F369,products!$A$1:$A$49,0),MATCH(orders!K$1,products!$A$1:$F$1,0))</f>
        <v>12</v>
      </c>
      <c r="L369" s="11">
        <f>INDEX(products!$A$1:$F$49,MATCH(orders!$F369,products!$A$1:$A$49,0),MATCH(orders!L$1,products!$A$1:$F$1,0))</f>
        <v>0.5</v>
      </c>
      <c r="M369" s="26">
        <f>$G369*$K369*$L369</f>
        <v>12</v>
      </c>
    </row>
    <row r="370" spans="1:13">
      <c r="A370" s="18" t="s">
        <v>786</v>
      </c>
      <c r="B370" s="22">
        <v>44692</v>
      </c>
      <c r="C370" s="17">
        <f>YEAR($B370)</f>
        <v>2022</v>
      </c>
      <c r="D370" s="17">
        <f>MONTH($B370)</f>
        <v>5</v>
      </c>
      <c r="E370" s="18" t="s">
        <v>787</v>
      </c>
      <c r="F370" s="13" t="s">
        <v>103</v>
      </c>
      <c r="G370" s="18">
        <v>2</v>
      </c>
      <c r="H370" s="18" t="str">
        <f>_xlfn.XLOOKUP(E370,customers!$A$1:$A$1001,customers!$B$1:$B$1001,,0)</f>
        <v>Leesa Flaonier</v>
      </c>
      <c r="I370" s="14" t="s">
        <v>4</v>
      </c>
      <c r="J370" s="19" t="str">
        <f>INDEX(products!$A$1:$F$49,MATCH(orders!$F370,products!$A$1:$A$49,0),MATCH(orders!J$1,products!$A$1:$F$1,0))</f>
        <v>Medium</v>
      </c>
      <c r="K370" s="20">
        <f>INDEX(products!$A$1:$F$49,MATCH(orders!$F370,products!$A$1:$A$49,0),MATCH(orders!K$1,products!$A$1:$F$1,0))</f>
        <v>12</v>
      </c>
      <c r="L370" s="21">
        <f>INDEX(products!$A$1:$F$49,MATCH(orders!$F370,products!$A$1:$A$49,0),MATCH(orders!L$1,products!$A$1:$F$1,0))</f>
        <v>1.1000000000000001</v>
      </c>
      <c r="M370" s="25">
        <f>$G370*$K370*$L370</f>
        <v>26.400000000000002</v>
      </c>
    </row>
    <row r="371" spans="1:13">
      <c r="A371" s="3" t="s">
        <v>788</v>
      </c>
      <c r="B371" s="23">
        <v>43500</v>
      </c>
      <c r="C371" s="12">
        <f>YEAR($B371)</f>
        <v>2019</v>
      </c>
      <c r="D371" s="12">
        <f>MONTH($B371)</f>
        <v>2</v>
      </c>
      <c r="E371" s="3" t="s">
        <v>789</v>
      </c>
      <c r="F371" s="15" t="s">
        <v>162</v>
      </c>
      <c r="G371" s="3">
        <v>1</v>
      </c>
      <c r="H371" s="3" t="str">
        <f>_xlfn.XLOOKUP(E371,customers!$A$1:$A$1001,customers!$B$1:$B$1001,,0)</f>
        <v>Abba Pummell</v>
      </c>
      <c r="I371" s="16" t="s">
        <v>6</v>
      </c>
      <c r="J371" s="4" t="str">
        <f>INDEX(products!$A$1:$F$49,MATCH(orders!$F371,products!$A$1:$A$49,0),MATCH(orders!J$1,products!$A$1:$F$1,0))</f>
        <v>Large</v>
      </c>
      <c r="K371" s="7">
        <f>INDEX(products!$A$1:$F$49,MATCH(orders!$F371,products!$A$1:$A$49,0),MATCH(orders!K$1,products!$A$1:$F$1,0))</f>
        <v>18</v>
      </c>
      <c r="L371" s="11">
        <f>INDEX(products!$A$1:$F$49,MATCH(orders!$F371,products!$A$1:$A$49,0),MATCH(orders!L$1,products!$A$1:$F$1,0))</f>
        <v>0.5</v>
      </c>
      <c r="M371" s="26">
        <f>$G371*$K371*$L371</f>
        <v>9</v>
      </c>
    </row>
    <row r="372" spans="1:13">
      <c r="A372" s="18" t="s">
        <v>790</v>
      </c>
      <c r="B372" s="22">
        <v>43501</v>
      </c>
      <c r="C372" s="17">
        <f>YEAR($B372)</f>
        <v>2019</v>
      </c>
      <c r="D372" s="17">
        <f>MONTH($B372)</f>
        <v>2</v>
      </c>
      <c r="E372" s="18" t="s">
        <v>791</v>
      </c>
      <c r="F372" s="13" t="s">
        <v>144</v>
      </c>
      <c r="G372" s="18">
        <v>2</v>
      </c>
      <c r="H372" s="18" t="str">
        <f>_xlfn.XLOOKUP(E372,customers!$A$1:$A$1001,customers!$B$1:$B$1001,,0)</f>
        <v>Corinna Catcheside</v>
      </c>
      <c r="I372" s="14" t="s">
        <v>4</v>
      </c>
      <c r="J372" s="19" t="str">
        <f>INDEX(products!$A$1:$F$49,MATCH(orders!$F372,products!$A$1:$A$49,0),MATCH(orders!J$1,products!$A$1:$F$1,0))</f>
        <v>Large</v>
      </c>
      <c r="K372" s="20">
        <f>INDEX(products!$A$1:$F$49,MATCH(orders!$F372,products!$A$1:$A$49,0),MATCH(orders!K$1,products!$A$1:$F$1,0))</f>
        <v>6</v>
      </c>
      <c r="L372" s="21">
        <f>INDEX(products!$A$1:$F$49,MATCH(orders!$F372,products!$A$1:$A$49,0),MATCH(orders!L$1,products!$A$1:$F$1,0))</f>
        <v>1.1000000000000001</v>
      </c>
      <c r="M372" s="25">
        <f>$G372*$K372*$L372</f>
        <v>13.200000000000001</v>
      </c>
    </row>
    <row r="373" spans="1:13">
      <c r="A373" s="3" t="s">
        <v>792</v>
      </c>
      <c r="B373" s="23">
        <v>44705</v>
      </c>
      <c r="C373" s="12">
        <f>YEAR($B373)</f>
        <v>2022</v>
      </c>
      <c r="D373" s="12">
        <f>MONTH($B373)</f>
        <v>5</v>
      </c>
      <c r="E373" s="3" t="s">
        <v>793</v>
      </c>
      <c r="F373" s="15" t="s">
        <v>381</v>
      </c>
      <c r="G373" s="3">
        <v>6</v>
      </c>
      <c r="H373" s="3" t="str">
        <f>_xlfn.XLOOKUP(E373,customers!$A$1:$A$1001,customers!$B$1:$B$1001,,0)</f>
        <v>Cortney Gibbonson</v>
      </c>
      <c r="I373" s="16" t="s">
        <v>5</v>
      </c>
      <c r="J373" s="4" t="str">
        <f>INDEX(products!$A$1:$F$49,MATCH(orders!$F373,products!$A$1:$A$49,0),MATCH(orders!J$1,products!$A$1:$F$1,0))</f>
        <v>Large</v>
      </c>
      <c r="K373" s="7">
        <f>INDEX(products!$A$1:$F$49,MATCH(orders!$F373,products!$A$1:$A$49,0),MATCH(orders!K$1,products!$A$1:$F$1,0))</f>
        <v>24</v>
      </c>
      <c r="L373" s="11">
        <f>INDEX(products!$A$1:$F$49,MATCH(orders!$F373,products!$A$1:$A$49,0),MATCH(orders!L$1,products!$A$1:$F$1,0))</f>
        <v>1.1000000000000001</v>
      </c>
      <c r="M373" s="26">
        <f>$G373*$K373*$L373</f>
        <v>158.4</v>
      </c>
    </row>
    <row r="374" spans="1:13">
      <c r="A374" s="18" t="s">
        <v>794</v>
      </c>
      <c r="B374" s="22">
        <v>44108</v>
      </c>
      <c r="C374" s="17">
        <f>YEAR($B374)</f>
        <v>2020</v>
      </c>
      <c r="D374" s="17">
        <f>MONTH($B374)</f>
        <v>10</v>
      </c>
      <c r="E374" s="18" t="s">
        <v>795</v>
      </c>
      <c r="F374" s="13" t="s">
        <v>152</v>
      </c>
      <c r="G374" s="18">
        <v>6</v>
      </c>
      <c r="H374" s="18" t="str">
        <f>_xlfn.XLOOKUP(E374,customers!$A$1:$A$1001,customers!$B$1:$B$1001,,0)</f>
        <v>Terri Farra</v>
      </c>
      <c r="I374" s="14" t="s">
        <v>7</v>
      </c>
      <c r="J374" s="19" t="str">
        <f>INDEX(products!$A$1:$F$49,MATCH(orders!$F374,products!$A$1:$A$49,0),MATCH(orders!J$1,products!$A$1:$F$1,0))</f>
        <v>Small</v>
      </c>
      <c r="K374" s="20">
        <f>INDEX(products!$A$1:$F$49,MATCH(orders!$F374,products!$A$1:$A$49,0),MATCH(orders!K$1,products!$A$1:$F$1,0))</f>
        <v>12</v>
      </c>
      <c r="L374" s="21">
        <f>INDEX(products!$A$1:$F$49,MATCH(orders!$F374,products!$A$1:$A$49,0),MATCH(orders!L$1,products!$A$1:$F$1,0))</f>
        <v>0.5</v>
      </c>
      <c r="M374" s="25">
        <f>$G374*$K374*$L374</f>
        <v>36</v>
      </c>
    </row>
    <row r="375" spans="1:13">
      <c r="A375" s="3" t="s">
        <v>796</v>
      </c>
      <c r="B375" s="23">
        <v>44742</v>
      </c>
      <c r="C375" s="12">
        <f>YEAR($B375)</f>
        <v>2022</v>
      </c>
      <c r="D375" s="12">
        <f>MONTH($B375)</f>
        <v>6</v>
      </c>
      <c r="E375" s="3" t="s">
        <v>797</v>
      </c>
      <c r="F375" s="15" t="s">
        <v>177</v>
      </c>
      <c r="G375" s="3">
        <v>3</v>
      </c>
      <c r="H375" s="3" t="str">
        <f>_xlfn.XLOOKUP(E375,customers!$A$1:$A$1001,customers!$B$1:$B$1001,,0)</f>
        <v>Corney Curme</v>
      </c>
      <c r="I375" s="16" t="s">
        <v>5</v>
      </c>
      <c r="J375" s="4" t="str">
        <f>INDEX(products!$A$1:$F$49,MATCH(orders!$F375,products!$A$1:$A$49,0),MATCH(orders!J$1,products!$A$1:$F$1,0))</f>
        <v>Large</v>
      </c>
      <c r="K375" s="7">
        <f>INDEX(products!$A$1:$F$49,MATCH(orders!$F375,products!$A$1:$A$49,0),MATCH(orders!K$1,products!$A$1:$F$1,0))</f>
        <v>12</v>
      </c>
      <c r="L375" s="11">
        <f>INDEX(products!$A$1:$F$49,MATCH(orders!$F375,products!$A$1:$A$49,0),MATCH(orders!L$1,products!$A$1:$F$1,0))</f>
        <v>1.1000000000000001</v>
      </c>
      <c r="M375" s="26">
        <f>$G375*$K375*$L375</f>
        <v>39.6</v>
      </c>
    </row>
    <row r="376" spans="1:13">
      <c r="A376" s="18" t="s">
        <v>798</v>
      </c>
      <c r="B376" s="22">
        <v>44125</v>
      </c>
      <c r="C376" s="17">
        <f>YEAR($B376)</f>
        <v>2020</v>
      </c>
      <c r="D376" s="17">
        <f>MONTH($B376)</f>
        <v>10</v>
      </c>
      <c r="E376" s="18" t="s">
        <v>799</v>
      </c>
      <c r="F376" s="13" t="s">
        <v>152</v>
      </c>
      <c r="G376" s="18">
        <v>4</v>
      </c>
      <c r="H376" s="18" t="str">
        <f>_xlfn.XLOOKUP(E376,customers!$A$1:$A$1001,customers!$B$1:$B$1001,,0)</f>
        <v>Gothart Bamfield</v>
      </c>
      <c r="I376" s="14" t="s">
        <v>7</v>
      </c>
      <c r="J376" s="19" t="str">
        <f>INDEX(products!$A$1:$F$49,MATCH(orders!$F376,products!$A$1:$A$49,0),MATCH(orders!J$1,products!$A$1:$F$1,0))</f>
        <v>Small</v>
      </c>
      <c r="K376" s="20">
        <f>INDEX(products!$A$1:$F$49,MATCH(orders!$F376,products!$A$1:$A$49,0),MATCH(orders!K$1,products!$A$1:$F$1,0))</f>
        <v>12</v>
      </c>
      <c r="L376" s="21">
        <f>INDEX(products!$A$1:$F$49,MATCH(orders!$F376,products!$A$1:$A$49,0),MATCH(orders!L$1,products!$A$1:$F$1,0))</f>
        <v>0.5</v>
      </c>
      <c r="M376" s="25">
        <f>$G376*$K376*$L376</f>
        <v>24</v>
      </c>
    </row>
    <row r="377" spans="1:13">
      <c r="A377" s="3" t="s">
        <v>800</v>
      </c>
      <c r="B377" s="23">
        <v>44120</v>
      </c>
      <c r="C377" s="12">
        <f>YEAR($B377)</f>
        <v>2020</v>
      </c>
      <c r="D377" s="12">
        <f>MONTH($B377)</f>
        <v>10</v>
      </c>
      <c r="E377" s="3" t="s">
        <v>801</v>
      </c>
      <c r="F377" s="15" t="s">
        <v>92</v>
      </c>
      <c r="G377" s="3">
        <v>2</v>
      </c>
      <c r="H377" s="3" t="str">
        <f>_xlfn.XLOOKUP(E377,customers!$A$1:$A$1001,customers!$B$1:$B$1001,,0)</f>
        <v>Waylin Hollingdale</v>
      </c>
      <c r="I377" s="16" t="s">
        <v>4</v>
      </c>
      <c r="J377" s="4" t="str">
        <f>INDEX(products!$A$1:$F$49,MATCH(orders!$F377,products!$A$1:$A$49,0),MATCH(orders!J$1,products!$A$1:$F$1,0))</f>
        <v>Small</v>
      </c>
      <c r="K377" s="7">
        <f>INDEX(products!$A$1:$F$49,MATCH(orders!$F377,products!$A$1:$A$49,0),MATCH(orders!K$1,products!$A$1:$F$1,0))</f>
        <v>6</v>
      </c>
      <c r="L377" s="11">
        <f>INDEX(products!$A$1:$F$49,MATCH(orders!$F377,products!$A$1:$A$49,0),MATCH(orders!L$1,products!$A$1:$F$1,0))</f>
        <v>1.1000000000000001</v>
      </c>
      <c r="M377" s="26">
        <f>$G377*$K377*$L377</f>
        <v>13.200000000000001</v>
      </c>
    </row>
    <row r="378" spans="1:13">
      <c r="A378" s="18" t="s">
        <v>802</v>
      </c>
      <c r="B378" s="22">
        <v>44097</v>
      </c>
      <c r="C378" s="17">
        <f>YEAR($B378)</f>
        <v>2020</v>
      </c>
      <c r="D378" s="17">
        <f>MONTH($B378)</f>
        <v>9</v>
      </c>
      <c r="E378" s="18" t="s">
        <v>803</v>
      </c>
      <c r="F378" s="13" t="s">
        <v>531</v>
      </c>
      <c r="G378" s="18">
        <v>1</v>
      </c>
      <c r="H378" s="18" t="str">
        <f>_xlfn.XLOOKUP(E378,customers!$A$1:$A$1001,customers!$B$1:$B$1001,,0)</f>
        <v>Judd De Leek</v>
      </c>
      <c r="I378" s="14" t="s">
        <v>6</v>
      </c>
      <c r="J378" s="19" t="str">
        <f>INDEX(products!$A$1:$F$49,MATCH(orders!$F378,products!$A$1:$A$49,0),MATCH(orders!J$1,products!$A$1:$F$1,0))</f>
        <v>Small</v>
      </c>
      <c r="K378" s="20">
        <f>INDEX(products!$A$1:$F$49,MATCH(orders!$F378,products!$A$1:$A$49,0),MATCH(orders!K$1,products!$A$1:$F$1,0))</f>
        <v>24</v>
      </c>
      <c r="L378" s="21">
        <f>INDEX(products!$A$1:$F$49,MATCH(orders!$F378,products!$A$1:$A$49,0),MATCH(orders!L$1,products!$A$1:$F$1,0))</f>
        <v>0.5</v>
      </c>
      <c r="M378" s="25">
        <f>$G378*$K378*$L378</f>
        <v>12</v>
      </c>
    </row>
    <row r="379" spans="1:13">
      <c r="A379" s="3" t="s">
        <v>804</v>
      </c>
      <c r="B379" s="23">
        <v>43532</v>
      </c>
      <c r="C379" s="12">
        <f>YEAR($B379)</f>
        <v>2019</v>
      </c>
      <c r="D379" s="12">
        <f>MONTH($B379)</f>
        <v>3</v>
      </c>
      <c r="E379" s="3" t="s">
        <v>805</v>
      </c>
      <c r="F379" s="15" t="s">
        <v>157</v>
      </c>
      <c r="G379" s="3">
        <v>3</v>
      </c>
      <c r="H379" s="3" t="str">
        <f>_xlfn.XLOOKUP(E379,customers!$A$1:$A$1001,customers!$B$1:$B$1001,,0)</f>
        <v>Vanya Skullet</v>
      </c>
      <c r="I379" s="16" t="s">
        <v>7</v>
      </c>
      <c r="J379" s="4" t="str">
        <f>INDEX(products!$A$1:$F$49,MATCH(orders!$F379,products!$A$1:$A$49,0),MATCH(orders!J$1,products!$A$1:$F$1,0))</f>
        <v>Large</v>
      </c>
      <c r="K379" s="7">
        <f>INDEX(products!$A$1:$F$49,MATCH(orders!$F379,products!$A$1:$A$49,0),MATCH(orders!K$1,products!$A$1:$F$1,0))</f>
        <v>18</v>
      </c>
      <c r="L379" s="11">
        <f>INDEX(products!$A$1:$F$49,MATCH(orders!$F379,products!$A$1:$A$49,0),MATCH(orders!L$1,products!$A$1:$F$1,0))</f>
        <v>0.5</v>
      </c>
      <c r="M379" s="26">
        <f>$G379*$K379*$L379</f>
        <v>27</v>
      </c>
    </row>
    <row r="380" spans="1:13">
      <c r="A380" s="18" t="s">
        <v>806</v>
      </c>
      <c r="B380" s="22">
        <v>44377</v>
      </c>
      <c r="C380" s="17">
        <f>YEAR($B380)</f>
        <v>2021</v>
      </c>
      <c r="D380" s="17">
        <f>MONTH($B380)</f>
        <v>6</v>
      </c>
      <c r="E380" s="18" t="s">
        <v>807</v>
      </c>
      <c r="F380" s="13" t="s">
        <v>106</v>
      </c>
      <c r="G380" s="18">
        <v>3</v>
      </c>
      <c r="H380" s="18" t="str">
        <f>_xlfn.XLOOKUP(E380,customers!$A$1:$A$1001,customers!$B$1:$B$1001,,0)</f>
        <v>Jany Rudeforth</v>
      </c>
      <c r="I380" s="14" t="s">
        <v>7</v>
      </c>
      <c r="J380" s="19" t="str">
        <f>INDEX(products!$A$1:$F$49,MATCH(orders!$F380,products!$A$1:$A$49,0),MATCH(orders!J$1,products!$A$1:$F$1,0))</f>
        <v>Medium</v>
      </c>
      <c r="K380" s="20">
        <f>INDEX(products!$A$1:$F$49,MATCH(orders!$F380,products!$A$1:$A$49,0),MATCH(orders!K$1,products!$A$1:$F$1,0))</f>
        <v>6</v>
      </c>
      <c r="L380" s="21">
        <f>INDEX(products!$A$1:$F$49,MATCH(orders!$F380,products!$A$1:$A$49,0),MATCH(orders!L$1,products!$A$1:$F$1,0))</f>
        <v>0.5</v>
      </c>
      <c r="M380" s="25">
        <f>$G380*$K380*$L380</f>
        <v>9</v>
      </c>
    </row>
    <row r="381" spans="1:13">
      <c r="A381" s="3" t="s">
        <v>808</v>
      </c>
      <c r="B381" s="23">
        <v>43690</v>
      </c>
      <c r="C381" s="12">
        <f>YEAR($B381)</f>
        <v>2019</v>
      </c>
      <c r="D381" s="12">
        <f>MONTH($B381)</f>
        <v>8</v>
      </c>
      <c r="E381" s="3" t="s">
        <v>809</v>
      </c>
      <c r="F381" s="15" t="s">
        <v>358</v>
      </c>
      <c r="G381" s="3">
        <v>6</v>
      </c>
      <c r="H381" s="3" t="str">
        <f>_xlfn.XLOOKUP(E381,customers!$A$1:$A$1001,customers!$B$1:$B$1001,,0)</f>
        <v>Ashbey Tomaszewski</v>
      </c>
      <c r="I381" s="16" t="s">
        <v>5</v>
      </c>
      <c r="J381" s="4" t="str">
        <f>INDEX(products!$A$1:$F$49,MATCH(orders!$F381,products!$A$1:$A$49,0),MATCH(orders!J$1,products!$A$1:$F$1,0))</f>
        <v>Small</v>
      </c>
      <c r="K381" s="7">
        <f>INDEX(products!$A$1:$F$49,MATCH(orders!$F381,products!$A$1:$A$49,0),MATCH(orders!K$1,products!$A$1:$F$1,0))</f>
        <v>18</v>
      </c>
      <c r="L381" s="11">
        <f>INDEX(products!$A$1:$F$49,MATCH(orders!$F381,products!$A$1:$A$49,0),MATCH(orders!L$1,products!$A$1:$F$1,0))</f>
        <v>1.1000000000000001</v>
      </c>
      <c r="M381" s="26">
        <f>$G381*$K381*$L381</f>
        <v>118.80000000000001</v>
      </c>
    </row>
    <row r="382" spans="1:13">
      <c r="A382" s="18" t="s">
        <v>810</v>
      </c>
      <c r="B382" s="22">
        <v>44249</v>
      </c>
      <c r="C382" s="17">
        <f>YEAR($B382)</f>
        <v>2021</v>
      </c>
      <c r="D382" s="17">
        <f>MONTH($B382)</f>
        <v>2</v>
      </c>
      <c r="E382" s="18" t="s">
        <v>710</v>
      </c>
      <c r="F382" s="13" t="s">
        <v>115</v>
      </c>
      <c r="G382" s="18">
        <v>3</v>
      </c>
      <c r="H382" s="18" t="str">
        <f>_xlfn.XLOOKUP(E382,customers!$A$1:$A$1001,customers!$B$1:$B$1001,,0)</f>
        <v>Flynn Antony</v>
      </c>
      <c r="I382" s="14" t="s">
        <v>7</v>
      </c>
      <c r="J382" s="19" t="str">
        <f>INDEX(products!$A$1:$F$49,MATCH(orders!$F382,products!$A$1:$A$49,0),MATCH(orders!J$1,products!$A$1:$F$1,0))</f>
        <v>Large</v>
      </c>
      <c r="K382" s="20">
        <f>INDEX(products!$A$1:$F$49,MATCH(orders!$F382,products!$A$1:$A$49,0),MATCH(orders!K$1,products!$A$1:$F$1,0))</f>
        <v>6</v>
      </c>
      <c r="L382" s="21">
        <f>INDEX(products!$A$1:$F$49,MATCH(orders!$F382,products!$A$1:$A$49,0),MATCH(orders!L$1,products!$A$1:$F$1,0))</f>
        <v>0.5</v>
      </c>
      <c r="M382" s="25">
        <f>$G382*$K382*$L382</f>
        <v>9</v>
      </c>
    </row>
    <row r="383" spans="1:13">
      <c r="A383" s="3" t="s">
        <v>811</v>
      </c>
      <c r="B383" s="23">
        <v>44646</v>
      </c>
      <c r="C383" s="12">
        <f>YEAR($B383)</f>
        <v>2022</v>
      </c>
      <c r="D383" s="12">
        <f>MONTH($B383)</f>
        <v>3</v>
      </c>
      <c r="E383" s="3" t="s">
        <v>812</v>
      </c>
      <c r="F383" s="15" t="s">
        <v>65</v>
      </c>
      <c r="G383" s="3">
        <v>5</v>
      </c>
      <c r="H383" s="3" t="str">
        <f>_xlfn.XLOOKUP(E383,customers!$A$1:$A$1001,customers!$B$1:$B$1001,,0)</f>
        <v>Pren Bess</v>
      </c>
      <c r="I383" s="16" t="s">
        <v>4</v>
      </c>
      <c r="J383" s="4" t="str">
        <f>INDEX(products!$A$1:$F$49,MATCH(orders!$F383,products!$A$1:$A$49,0),MATCH(orders!J$1,products!$A$1:$F$1,0))</f>
        <v>Small</v>
      </c>
      <c r="K383" s="7">
        <f>INDEX(products!$A$1:$F$49,MATCH(orders!$F383,products!$A$1:$A$49,0),MATCH(orders!K$1,products!$A$1:$F$1,0))</f>
        <v>18</v>
      </c>
      <c r="L383" s="11">
        <f>INDEX(products!$A$1:$F$49,MATCH(orders!$F383,products!$A$1:$A$49,0),MATCH(orders!L$1,products!$A$1:$F$1,0))</f>
        <v>1.1000000000000001</v>
      </c>
      <c r="M383" s="26">
        <f>$G383*$K383*$L383</f>
        <v>99.000000000000014</v>
      </c>
    </row>
    <row r="384" spans="1:13">
      <c r="A384" s="18" t="s">
        <v>813</v>
      </c>
      <c r="B384" s="22">
        <v>43840</v>
      </c>
      <c r="C384" s="17">
        <f>YEAR($B384)</f>
        <v>2020</v>
      </c>
      <c r="D384" s="17">
        <f>MONTH($B384)</f>
        <v>1</v>
      </c>
      <c r="E384" s="18" t="s">
        <v>814</v>
      </c>
      <c r="F384" s="13" t="s">
        <v>50</v>
      </c>
      <c r="G384" s="18">
        <v>3</v>
      </c>
      <c r="H384" s="18" t="str">
        <f>_xlfn.XLOOKUP(E384,customers!$A$1:$A$1001,customers!$B$1:$B$1001,,0)</f>
        <v>Elka Windress</v>
      </c>
      <c r="I384" s="14" t="s">
        <v>6</v>
      </c>
      <c r="J384" s="19" t="str">
        <f>INDEX(products!$A$1:$F$49,MATCH(orders!$F384,products!$A$1:$A$49,0),MATCH(orders!J$1,products!$A$1:$F$1,0))</f>
        <v>Medium</v>
      </c>
      <c r="K384" s="20">
        <f>INDEX(products!$A$1:$F$49,MATCH(orders!$F384,products!$A$1:$A$49,0),MATCH(orders!K$1,products!$A$1:$F$1,0))</f>
        <v>12</v>
      </c>
      <c r="L384" s="21">
        <f>INDEX(products!$A$1:$F$49,MATCH(orders!$F384,products!$A$1:$A$49,0),MATCH(orders!L$1,products!$A$1:$F$1,0))</f>
        <v>0.5</v>
      </c>
      <c r="M384" s="25">
        <f>$G384*$K384*$L384</f>
        <v>18</v>
      </c>
    </row>
    <row r="385" spans="1:13">
      <c r="A385" s="3" t="s">
        <v>815</v>
      </c>
      <c r="B385" s="23">
        <v>43586</v>
      </c>
      <c r="C385" s="12">
        <f>YEAR($B385)</f>
        <v>2019</v>
      </c>
      <c r="D385" s="12">
        <f>MONTH($B385)</f>
        <v>5</v>
      </c>
      <c r="E385" s="3" t="s">
        <v>816</v>
      </c>
      <c r="F385" s="15" t="s">
        <v>273</v>
      </c>
      <c r="G385" s="3">
        <v>6</v>
      </c>
      <c r="H385" s="3" t="str">
        <f>_xlfn.XLOOKUP(E385,customers!$A$1:$A$1001,customers!$B$1:$B$1001,,0)</f>
        <v>Marty Kidstoun</v>
      </c>
      <c r="I385" s="16" t="s">
        <v>6</v>
      </c>
      <c r="J385" s="4" t="str">
        <f>INDEX(products!$A$1:$F$49,MATCH(orders!$F385,products!$A$1:$A$49,0),MATCH(orders!J$1,products!$A$1:$F$1,0))</f>
        <v>Medium</v>
      </c>
      <c r="K385" s="7">
        <f>INDEX(products!$A$1:$F$49,MATCH(orders!$F385,products!$A$1:$A$49,0),MATCH(orders!K$1,products!$A$1:$F$1,0))</f>
        <v>18</v>
      </c>
      <c r="L385" s="11">
        <f>INDEX(products!$A$1:$F$49,MATCH(orders!$F385,products!$A$1:$A$49,0),MATCH(orders!L$1,products!$A$1:$F$1,0))</f>
        <v>0.5</v>
      </c>
      <c r="M385" s="26">
        <f>$G385*$K385*$L385</f>
        <v>54</v>
      </c>
    </row>
    <row r="386" spans="1:13">
      <c r="A386" s="18" t="s">
        <v>817</v>
      </c>
      <c r="B386" s="22">
        <v>43870</v>
      </c>
      <c r="C386" s="17">
        <f>YEAR($B386)</f>
        <v>2020</v>
      </c>
      <c r="D386" s="17">
        <f>MONTH($B386)</f>
        <v>2</v>
      </c>
      <c r="E386" s="18" t="s">
        <v>818</v>
      </c>
      <c r="F386" s="13" t="s">
        <v>50</v>
      </c>
      <c r="G386" s="18">
        <v>4</v>
      </c>
      <c r="H386" s="18" t="str">
        <f>_xlfn.XLOOKUP(E386,customers!$A$1:$A$1001,customers!$B$1:$B$1001,,0)</f>
        <v>Nickey Dimbleby</v>
      </c>
      <c r="I386" s="14" t="s">
        <v>6</v>
      </c>
      <c r="J386" s="19" t="str">
        <f>INDEX(products!$A$1:$F$49,MATCH(orders!$F386,products!$A$1:$A$49,0),MATCH(orders!J$1,products!$A$1:$F$1,0))</f>
        <v>Medium</v>
      </c>
      <c r="K386" s="20">
        <f>INDEX(products!$A$1:$F$49,MATCH(orders!$F386,products!$A$1:$A$49,0),MATCH(orders!K$1,products!$A$1:$F$1,0))</f>
        <v>12</v>
      </c>
      <c r="L386" s="21">
        <f>INDEX(products!$A$1:$F$49,MATCH(orders!$F386,products!$A$1:$A$49,0),MATCH(orders!L$1,products!$A$1:$F$1,0))</f>
        <v>0.5</v>
      </c>
      <c r="M386" s="25">
        <f>$G386*$K386*$L386</f>
        <v>24</v>
      </c>
    </row>
    <row r="387" spans="1:13">
      <c r="A387" s="3" t="s">
        <v>819</v>
      </c>
      <c r="B387" s="23">
        <v>44559</v>
      </c>
      <c r="C387" s="12">
        <f>YEAR($B387)</f>
        <v>2021</v>
      </c>
      <c r="D387" s="12">
        <f>MONTH($B387)</f>
        <v>12</v>
      </c>
      <c r="E387" s="3" t="s">
        <v>820</v>
      </c>
      <c r="F387" s="15" t="s">
        <v>187</v>
      </c>
      <c r="G387" s="3">
        <v>5</v>
      </c>
      <c r="H387" s="3" t="str">
        <f>_xlfn.XLOOKUP(E387,customers!$A$1:$A$1001,customers!$B$1:$B$1001,,0)</f>
        <v>Virgil Baumadier</v>
      </c>
      <c r="I387" s="16" t="s">
        <v>4</v>
      </c>
      <c r="J387" s="4" t="str">
        <f>INDEX(products!$A$1:$F$49,MATCH(orders!$F387,products!$A$1:$A$49,0),MATCH(orders!J$1,products!$A$1:$F$1,0))</f>
        <v>Medium</v>
      </c>
      <c r="K387" s="7">
        <f>INDEX(products!$A$1:$F$49,MATCH(orders!$F387,products!$A$1:$A$49,0),MATCH(orders!K$1,products!$A$1:$F$1,0))</f>
        <v>24</v>
      </c>
      <c r="L387" s="11">
        <f>INDEX(products!$A$1:$F$49,MATCH(orders!$F387,products!$A$1:$A$49,0),MATCH(orders!L$1,products!$A$1:$F$1,0))</f>
        <v>1.1000000000000001</v>
      </c>
      <c r="M387" s="26">
        <f>$G387*$K387*$L387</f>
        <v>132</v>
      </c>
    </row>
    <row r="388" spans="1:13">
      <c r="A388" s="18" t="s">
        <v>821</v>
      </c>
      <c r="B388" s="22">
        <v>44083</v>
      </c>
      <c r="C388" s="17">
        <f>YEAR($B388)</f>
        <v>2020</v>
      </c>
      <c r="D388" s="17">
        <f>MONTH($B388)</f>
        <v>9</v>
      </c>
      <c r="E388" s="18" t="s">
        <v>822</v>
      </c>
      <c r="F388" s="13" t="s">
        <v>157</v>
      </c>
      <c r="G388" s="18">
        <v>6</v>
      </c>
      <c r="H388" s="18" t="str">
        <f>_xlfn.XLOOKUP(E388,customers!$A$1:$A$1001,customers!$B$1:$B$1001,,0)</f>
        <v>Lenore Messenbird</v>
      </c>
      <c r="I388" s="14" t="s">
        <v>7</v>
      </c>
      <c r="J388" s="19" t="str">
        <f>INDEX(products!$A$1:$F$49,MATCH(orders!$F388,products!$A$1:$A$49,0),MATCH(orders!J$1,products!$A$1:$F$1,0))</f>
        <v>Large</v>
      </c>
      <c r="K388" s="20">
        <f>INDEX(products!$A$1:$F$49,MATCH(orders!$F388,products!$A$1:$A$49,0),MATCH(orders!K$1,products!$A$1:$F$1,0))</f>
        <v>18</v>
      </c>
      <c r="L388" s="21">
        <f>INDEX(products!$A$1:$F$49,MATCH(orders!$F388,products!$A$1:$A$49,0),MATCH(orders!L$1,products!$A$1:$F$1,0))</f>
        <v>0.5</v>
      </c>
      <c r="M388" s="25">
        <f>$G388*$K388*$L388</f>
        <v>54</v>
      </c>
    </row>
    <row r="389" spans="1:13">
      <c r="A389" s="3" t="s">
        <v>823</v>
      </c>
      <c r="B389" s="23">
        <v>44455</v>
      </c>
      <c r="C389" s="12">
        <f>YEAR($B389)</f>
        <v>2021</v>
      </c>
      <c r="D389" s="12">
        <f>MONTH($B389)</f>
        <v>9</v>
      </c>
      <c r="E389" s="3" t="s">
        <v>824</v>
      </c>
      <c r="F389" s="15" t="s">
        <v>144</v>
      </c>
      <c r="G389" s="3">
        <v>5</v>
      </c>
      <c r="H389" s="3" t="str">
        <f>_xlfn.XLOOKUP(E389,customers!$A$1:$A$1001,customers!$B$1:$B$1001,,0)</f>
        <v>Shirleen Welds</v>
      </c>
      <c r="I389" s="16" t="s">
        <v>4</v>
      </c>
      <c r="J389" s="4" t="str">
        <f>INDEX(products!$A$1:$F$49,MATCH(orders!$F389,products!$A$1:$A$49,0),MATCH(orders!J$1,products!$A$1:$F$1,0))</f>
        <v>Large</v>
      </c>
      <c r="K389" s="7">
        <f>INDEX(products!$A$1:$F$49,MATCH(orders!$F389,products!$A$1:$A$49,0),MATCH(orders!K$1,products!$A$1:$F$1,0))</f>
        <v>6</v>
      </c>
      <c r="L389" s="11">
        <f>INDEX(products!$A$1:$F$49,MATCH(orders!$F389,products!$A$1:$A$49,0),MATCH(orders!L$1,products!$A$1:$F$1,0))</f>
        <v>1.1000000000000001</v>
      </c>
      <c r="M389" s="26">
        <f>$G389*$K389*$L389</f>
        <v>33</v>
      </c>
    </row>
    <row r="390" spans="1:13">
      <c r="A390" s="18" t="s">
        <v>825</v>
      </c>
      <c r="B390" s="22">
        <v>44130</v>
      </c>
      <c r="C390" s="17">
        <f>YEAR($B390)</f>
        <v>2020</v>
      </c>
      <c r="D390" s="17">
        <f>MONTH($B390)</f>
        <v>10</v>
      </c>
      <c r="E390" s="18" t="s">
        <v>826</v>
      </c>
      <c r="F390" s="13" t="s">
        <v>125</v>
      </c>
      <c r="G390" s="18">
        <v>3</v>
      </c>
      <c r="H390" s="18" t="str">
        <f>_xlfn.XLOOKUP(E390,customers!$A$1:$A$1001,customers!$B$1:$B$1001,,0)</f>
        <v>Maisie Sarvar</v>
      </c>
      <c r="I390" s="14" t="s">
        <v>7</v>
      </c>
      <c r="J390" s="19" t="str">
        <f>INDEX(products!$A$1:$F$49,MATCH(orders!$F390,products!$A$1:$A$49,0),MATCH(orders!J$1,products!$A$1:$F$1,0))</f>
        <v>Medium</v>
      </c>
      <c r="K390" s="20">
        <f>INDEX(products!$A$1:$F$49,MATCH(orders!$F390,products!$A$1:$A$49,0),MATCH(orders!K$1,products!$A$1:$F$1,0))</f>
        <v>18</v>
      </c>
      <c r="L390" s="21">
        <f>INDEX(products!$A$1:$F$49,MATCH(orders!$F390,products!$A$1:$A$49,0),MATCH(orders!L$1,products!$A$1:$F$1,0))</f>
        <v>0.5</v>
      </c>
      <c r="M390" s="25">
        <f>$G390*$K390*$L390</f>
        <v>27</v>
      </c>
    </row>
    <row r="391" spans="1:13">
      <c r="A391" s="3" t="s">
        <v>827</v>
      </c>
      <c r="B391" s="23">
        <v>43536</v>
      </c>
      <c r="C391" s="12">
        <f>YEAR($B391)</f>
        <v>2019</v>
      </c>
      <c r="D391" s="12">
        <f>MONTH($B391)</f>
        <v>3</v>
      </c>
      <c r="E391" s="3" t="s">
        <v>828</v>
      </c>
      <c r="F391" s="15" t="s">
        <v>97</v>
      </c>
      <c r="G391" s="3">
        <v>3</v>
      </c>
      <c r="H391" s="3" t="str">
        <f>_xlfn.XLOOKUP(E391,customers!$A$1:$A$1001,customers!$B$1:$B$1001,,0)</f>
        <v>Andrej Havick</v>
      </c>
      <c r="I391" s="16" t="s">
        <v>4</v>
      </c>
      <c r="J391" s="4" t="str">
        <f>INDEX(products!$A$1:$F$49,MATCH(orders!$F391,products!$A$1:$A$49,0),MATCH(orders!J$1,products!$A$1:$F$1,0))</f>
        <v>Medium</v>
      </c>
      <c r="K391" s="7">
        <f>INDEX(products!$A$1:$F$49,MATCH(orders!$F391,products!$A$1:$A$49,0),MATCH(orders!K$1,products!$A$1:$F$1,0))</f>
        <v>18</v>
      </c>
      <c r="L391" s="11">
        <f>INDEX(products!$A$1:$F$49,MATCH(orders!$F391,products!$A$1:$A$49,0),MATCH(orders!L$1,products!$A$1:$F$1,0))</f>
        <v>1.1000000000000001</v>
      </c>
      <c r="M391" s="26">
        <f>$G391*$K391*$L391</f>
        <v>59.400000000000006</v>
      </c>
    </row>
    <row r="392" spans="1:13">
      <c r="A392" s="18" t="s">
        <v>829</v>
      </c>
      <c r="B392" s="22">
        <v>44245</v>
      </c>
      <c r="C392" s="17">
        <f>YEAR($B392)</f>
        <v>2021</v>
      </c>
      <c r="D392" s="17">
        <f>MONTH($B392)</f>
        <v>2</v>
      </c>
      <c r="E392" s="18" t="s">
        <v>830</v>
      </c>
      <c r="F392" s="13" t="s">
        <v>133</v>
      </c>
      <c r="G392" s="18">
        <v>2</v>
      </c>
      <c r="H392" s="18" t="str">
        <f>_xlfn.XLOOKUP(E392,customers!$A$1:$A$1001,customers!$B$1:$B$1001,,0)</f>
        <v>Sloan Diviny</v>
      </c>
      <c r="I392" s="14" t="s">
        <v>7</v>
      </c>
      <c r="J392" s="19" t="str">
        <f>INDEX(products!$A$1:$F$49,MATCH(orders!$F392,products!$A$1:$A$49,0),MATCH(orders!J$1,products!$A$1:$F$1,0))</f>
        <v>Large</v>
      </c>
      <c r="K392" s="20">
        <f>INDEX(products!$A$1:$F$49,MATCH(orders!$F392,products!$A$1:$A$49,0),MATCH(orders!K$1,products!$A$1:$F$1,0))</f>
        <v>24</v>
      </c>
      <c r="L392" s="21">
        <f>INDEX(products!$A$1:$F$49,MATCH(orders!$F392,products!$A$1:$A$49,0),MATCH(orders!L$1,products!$A$1:$F$1,0))</f>
        <v>0.5</v>
      </c>
      <c r="M392" s="25">
        <f>$G392*$K392*$L392</f>
        <v>24</v>
      </c>
    </row>
    <row r="393" spans="1:13">
      <c r="A393" s="3" t="s">
        <v>831</v>
      </c>
      <c r="B393" s="23">
        <v>44133</v>
      </c>
      <c r="C393" s="12">
        <f>YEAR($B393)</f>
        <v>2020</v>
      </c>
      <c r="D393" s="12">
        <f>MONTH($B393)</f>
        <v>10</v>
      </c>
      <c r="E393" s="3" t="s">
        <v>832</v>
      </c>
      <c r="F393" s="15" t="s">
        <v>258</v>
      </c>
      <c r="G393" s="3">
        <v>2</v>
      </c>
      <c r="H393" s="3" t="str">
        <f>_xlfn.XLOOKUP(E393,customers!$A$1:$A$1001,customers!$B$1:$B$1001,,0)</f>
        <v>Itch Norquoy</v>
      </c>
      <c r="I393" s="16" t="s">
        <v>5</v>
      </c>
      <c r="J393" s="4" t="str">
        <f>INDEX(products!$A$1:$F$49,MATCH(orders!$F393,products!$A$1:$A$49,0),MATCH(orders!J$1,products!$A$1:$F$1,0))</f>
        <v>Large</v>
      </c>
      <c r="K393" s="7">
        <f>INDEX(products!$A$1:$F$49,MATCH(orders!$F393,products!$A$1:$A$49,0),MATCH(orders!K$1,products!$A$1:$F$1,0))</f>
        <v>6</v>
      </c>
      <c r="L393" s="11">
        <f>INDEX(products!$A$1:$F$49,MATCH(orders!$F393,products!$A$1:$A$49,0),MATCH(orders!L$1,products!$A$1:$F$1,0))</f>
        <v>1.1000000000000001</v>
      </c>
      <c r="M393" s="26">
        <f>$G393*$K393*$L393</f>
        <v>13.200000000000001</v>
      </c>
    </row>
    <row r="394" spans="1:13">
      <c r="A394" s="18" t="s">
        <v>833</v>
      </c>
      <c r="B394" s="22">
        <v>44445</v>
      </c>
      <c r="C394" s="17">
        <f>YEAR($B394)</f>
        <v>2021</v>
      </c>
      <c r="D394" s="17">
        <f>MONTH($B394)</f>
        <v>9</v>
      </c>
      <c r="E394" s="18" t="s">
        <v>834</v>
      </c>
      <c r="F394" s="13" t="s">
        <v>182</v>
      </c>
      <c r="G394" s="18">
        <v>6</v>
      </c>
      <c r="H394" s="18" t="str">
        <f>_xlfn.XLOOKUP(E394,customers!$A$1:$A$1001,customers!$B$1:$B$1001,,0)</f>
        <v>Anson Iddison</v>
      </c>
      <c r="I394" s="14" t="s">
        <v>5</v>
      </c>
      <c r="J394" s="19" t="str">
        <f>INDEX(products!$A$1:$F$49,MATCH(orders!$F394,products!$A$1:$A$49,0),MATCH(orders!J$1,products!$A$1:$F$1,0))</f>
        <v>Medium</v>
      </c>
      <c r="K394" s="20">
        <f>INDEX(products!$A$1:$F$49,MATCH(orders!$F394,products!$A$1:$A$49,0),MATCH(orders!K$1,products!$A$1:$F$1,0))</f>
        <v>6</v>
      </c>
      <c r="L394" s="21">
        <f>INDEX(products!$A$1:$F$49,MATCH(orders!$F394,products!$A$1:$A$49,0),MATCH(orders!L$1,products!$A$1:$F$1,0))</f>
        <v>1.1000000000000001</v>
      </c>
      <c r="M394" s="25">
        <f>$G394*$K394*$L394</f>
        <v>39.6</v>
      </c>
    </row>
    <row r="395" spans="1:13">
      <c r="A395" s="3" t="s">
        <v>833</v>
      </c>
      <c r="B395" s="23">
        <v>44445</v>
      </c>
      <c r="C395" s="12">
        <f>YEAR($B395)</f>
        <v>2021</v>
      </c>
      <c r="D395" s="12">
        <f>MONTH($B395)</f>
        <v>9</v>
      </c>
      <c r="E395" s="3" t="s">
        <v>834</v>
      </c>
      <c r="F395" s="15" t="s">
        <v>177</v>
      </c>
      <c r="G395" s="3">
        <v>1</v>
      </c>
      <c r="H395" s="3" t="str">
        <f>_xlfn.XLOOKUP(E395,customers!$A$1:$A$1001,customers!$B$1:$B$1001,,0)</f>
        <v>Anson Iddison</v>
      </c>
      <c r="I395" s="16" t="s">
        <v>5</v>
      </c>
      <c r="J395" s="4" t="str">
        <f>INDEX(products!$A$1:$F$49,MATCH(orders!$F395,products!$A$1:$A$49,0),MATCH(orders!J$1,products!$A$1:$F$1,0))</f>
        <v>Large</v>
      </c>
      <c r="K395" s="7">
        <f>INDEX(products!$A$1:$F$49,MATCH(orders!$F395,products!$A$1:$A$49,0),MATCH(orders!K$1,products!$A$1:$F$1,0))</f>
        <v>12</v>
      </c>
      <c r="L395" s="11">
        <f>INDEX(products!$A$1:$F$49,MATCH(orders!$F395,products!$A$1:$A$49,0),MATCH(orders!L$1,products!$A$1:$F$1,0))</f>
        <v>1.1000000000000001</v>
      </c>
      <c r="M395" s="26">
        <f>$G395*$K395*$L395</f>
        <v>13.200000000000001</v>
      </c>
    </row>
    <row r="396" spans="1:13">
      <c r="A396" s="18" t="s">
        <v>835</v>
      </c>
      <c r="B396" s="22">
        <v>44083</v>
      </c>
      <c r="C396" s="17">
        <f>YEAR($B396)</f>
        <v>2020</v>
      </c>
      <c r="D396" s="17">
        <f>MONTH($B396)</f>
        <v>9</v>
      </c>
      <c r="E396" s="18" t="s">
        <v>836</v>
      </c>
      <c r="F396" s="13" t="s">
        <v>210</v>
      </c>
      <c r="G396" s="18">
        <v>4</v>
      </c>
      <c r="H396" s="18" t="str">
        <f>_xlfn.XLOOKUP(E396,customers!$A$1:$A$1001,customers!$B$1:$B$1001,,0)</f>
        <v>Randal Longfield</v>
      </c>
      <c r="I396" s="14" t="s">
        <v>4</v>
      </c>
      <c r="J396" s="19" t="str">
        <f>INDEX(products!$A$1:$F$49,MATCH(orders!$F396,products!$A$1:$A$49,0),MATCH(orders!J$1,products!$A$1:$F$1,0))</f>
        <v>Large</v>
      </c>
      <c r="K396" s="20">
        <f>INDEX(products!$A$1:$F$49,MATCH(orders!$F396,products!$A$1:$A$49,0),MATCH(orders!K$1,products!$A$1:$F$1,0))</f>
        <v>24</v>
      </c>
      <c r="L396" s="21">
        <f>INDEX(products!$A$1:$F$49,MATCH(orders!$F396,products!$A$1:$A$49,0),MATCH(orders!L$1,products!$A$1:$F$1,0))</f>
        <v>1.1000000000000001</v>
      </c>
      <c r="M396" s="25">
        <f>$G396*$K396*$L396</f>
        <v>105.60000000000001</v>
      </c>
    </row>
    <row r="397" spans="1:13">
      <c r="A397" s="3" t="s">
        <v>837</v>
      </c>
      <c r="B397" s="23">
        <v>44465</v>
      </c>
      <c r="C397" s="12">
        <f>YEAR($B397)</f>
        <v>2021</v>
      </c>
      <c r="D397" s="12">
        <f>MONTH($B397)</f>
        <v>9</v>
      </c>
      <c r="E397" s="3" t="s">
        <v>838</v>
      </c>
      <c r="F397" s="15" t="s">
        <v>210</v>
      </c>
      <c r="G397" s="3">
        <v>6</v>
      </c>
      <c r="H397" s="3" t="str">
        <f>_xlfn.XLOOKUP(E397,customers!$A$1:$A$1001,customers!$B$1:$B$1001,,0)</f>
        <v>Gregorius Kislingbury</v>
      </c>
      <c r="I397" s="16" t="s">
        <v>4</v>
      </c>
      <c r="J397" s="4" t="str">
        <f>INDEX(products!$A$1:$F$49,MATCH(orders!$F397,products!$A$1:$A$49,0),MATCH(orders!J$1,products!$A$1:$F$1,0))</f>
        <v>Large</v>
      </c>
      <c r="K397" s="7">
        <f>INDEX(products!$A$1:$F$49,MATCH(orders!$F397,products!$A$1:$A$49,0),MATCH(orders!K$1,products!$A$1:$F$1,0))</f>
        <v>24</v>
      </c>
      <c r="L397" s="11">
        <f>INDEX(products!$A$1:$F$49,MATCH(orders!$F397,products!$A$1:$A$49,0),MATCH(orders!L$1,products!$A$1:$F$1,0))</f>
        <v>1.1000000000000001</v>
      </c>
      <c r="M397" s="26">
        <f>$G397*$K397*$L397</f>
        <v>158.4</v>
      </c>
    </row>
    <row r="398" spans="1:13">
      <c r="A398" s="18" t="s">
        <v>839</v>
      </c>
      <c r="B398" s="22">
        <v>44140</v>
      </c>
      <c r="C398" s="17">
        <f>YEAR($B398)</f>
        <v>2020</v>
      </c>
      <c r="D398" s="17">
        <f>MONTH($B398)</f>
        <v>11</v>
      </c>
      <c r="E398" s="18" t="s">
        <v>840</v>
      </c>
      <c r="F398" s="13" t="s">
        <v>112</v>
      </c>
      <c r="G398" s="18">
        <v>5</v>
      </c>
      <c r="H398" s="18" t="str">
        <f>_xlfn.XLOOKUP(E398,customers!$A$1:$A$1001,customers!$B$1:$B$1001,,0)</f>
        <v>Xenos Gibbons</v>
      </c>
      <c r="I398" s="14" t="s">
        <v>7</v>
      </c>
      <c r="J398" s="19" t="str">
        <f>INDEX(products!$A$1:$F$49,MATCH(orders!$F398,products!$A$1:$A$49,0),MATCH(orders!J$1,products!$A$1:$F$1,0))</f>
        <v>Medium</v>
      </c>
      <c r="K398" s="20">
        <f>INDEX(products!$A$1:$F$49,MATCH(orders!$F398,products!$A$1:$A$49,0),MATCH(orders!K$1,products!$A$1:$F$1,0))</f>
        <v>12</v>
      </c>
      <c r="L398" s="21">
        <f>INDEX(products!$A$1:$F$49,MATCH(orders!$F398,products!$A$1:$A$49,0),MATCH(orders!L$1,products!$A$1:$F$1,0))</f>
        <v>0.5</v>
      </c>
      <c r="M398" s="25">
        <f>$G398*$K398*$L398</f>
        <v>30</v>
      </c>
    </row>
    <row r="399" spans="1:13">
      <c r="A399" s="3" t="s">
        <v>841</v>
      </c>
      <c r="B399" s="23">
        <v>43720</v>
      </c>
      <c r="C399" s="12">
        <f>YEAR($B399)</f>
        <v>2019</v>
      </c>
      <c r="D399" s="12">
        <f>MONTH($B399)</f>
        <v>9</v>
      </c>
      <c r="E399" s="3" t="s">
        <v>842</v>
      </c>
      <c r="F399" s="15" t="s">
        <v>152</v>
      </c>
      <c r="G399" s="3">
        <v>4</v>
      </c>
      <c r="H399" s="3" t="str">
        <f>_xlfn.XLOOKUP(E399,customers!$A$1:$A$1001,customers!$B$1:$B$1001,,0)</f>
        <v>Fleur Parres</v>
      </c>
      <c r="I399" s="16" t="s">
        <v>7</v>
      </c>
      <c r="J399" s="4" t="str">
        <f>INDEX(products!$A$1:$F$49,MATCH(orders!$F399,products!$A$1:$A$49,0),MATCH(orders!J$1,products!$A$1:$F$1,0))</f>
        <v>Small</v>
      </c>
      <c r="K399" s="7">
        <f>INDEX(products!$A$1:$F$49,MATCH(orders!$F399,products!$A$1:$A$49,0),MATCH(orders!K$1,products!$A$1:$F$1,0))</f>
        <v>12</v>
      </c>
      <c r="L399" s="11">
        <f>INDEX(products!$A$1:$F$49,MATCH(orders!$F399,products!$A$1:$A$49,0),MATCH(orders!L$1,products!$A$1:$F$1,0))</f>
        <v>0.5</v>
      </c>
      <c r="M399" s="26">
        <f>$G399*$K399*$L399</f>
        <v>24</v>
      </c>
    </row>
    <row r="400" spans="1:13">
      <c r="A400" s="18" t="s">
        <v>843</v>
      </c>
      <c r="B400" s="22">
        <v>43677</v>
      </c>
      <c r="C400" s="17">
        <f>YEAR($B400)</f>
        <v>2019</v>
      </c>
      <c r="D400" s="17">
        <f>MONTH($B400)</f>
        <v>7</v>
      </c>
      <c r="E400" s="18" t="s">
        <v>844</v>
      </c>
      <c r="F400" s="13" t="s">
        <v>147</v>
      </c>
      <c r="G400" s="18">
        <v>6</v>
      </c>
      <c r="H400" s="18" t="str">
        <f>_xlfn.XLOOKUP(E400,customers!$A$1:$A$1001,customers!$B$1:$B$1001,,0)</f>
        <v>Gran Sibray</v>
      </c>
      <c r="I400" s="14" t="s">
        <v>4</v>
      </c>
      <c r="J400" s="19" t="str">
        <f>INDEX(products!$A$1:$F$49,MATCH(orders!$F400,products!$A$1:$A$49,0),MATCH(orders!J$1,products!$A$1:$F$1,0))</f>
        <v>Small</v>
      </c>
      <c r="K400" s="20">
        <f>INDEX(products!$A$1:$F$49,MATCH(orders!$F400,products!$A$1:$A$49,0),MATCH(orders!K$1,products!$A$1:$F$1,0))</f>
        <v>24</v>
      </c>
      <c r="L400" s="21">
        <f>INDEX(products!$A$1:$F$49,MATCH(orders!$F400,products!$A$1:$A$49,0),MATCH(orders!L$1,products!$A$1:$F$1,0))</f>
        <v>1.1000000000000001</v>
      </c>
      <c r="M400" s="25">
        <f>$G400*$K400*$L400</f>
        <v>158.4</v>
      </c>
    </row>
    <row r="401" spans="1:13">
      <c r="A401" s="3" t="s">
        <v>845</v>
      </c>
      <c r="B401" s="23">
        <v>43539</v>
      </c>
      <c r="C401" s="12">
        <f>YEAR($B401)</f>
        <v>2019</v>
      </c>
      <c r="D401" s="12">
        <f>MONTH($B401)</f>
        <v>3</v>
      </c>
      <c r="E401" s="3" t="s">
        <v>846</v>
      </c>
      <c r="F401" s="15" t="s">
        <v>109</v>
      </c>
      <c r="G401" s="3">
        <v>6</v>
      </c>
      <c r="H401" s="3" t="str">
        <f>_xlfn.XLOOKUP(E401,customers!$A$1:$A$1001,customers!$B$1:$B$1001,,0)</f>
        <v>Ingelbert Hotchkin</v>
      </c>
      <c r="I401" s="16" t="s">
        <v>4</v>
      </c>
      <c r="J401" s="4" t="str">
        <f>INDEX(products!$A$1:$F$49,MATCH(orders!$F401,products!$A$1:$A$49,0),MATCH(orders!J$1,products!$A$1:$F$1,0))</f>
        <v>Small</v>
      </c>
      <c r="K401" s="7">
        <f>INDEX(products!$A$1:$F$49,MATCH(orders!$F401,products!$A$1:$A$49,0),MATCH(orders!K$1,products!$A$1:$F$1,0))</f>
        <v>12</v>
      </c>
      <c r="L401" s="11">
        <f>INDEX(products!$A$1:$F$49,MATCH(orders!$F401,products!$A$1:$A$49,0),MATCH(orders!L$1,products!$A$1:$F$1,0))</f>
        <v>1.1000000000000001</v>
      </c>
      <c r="M401" s="26">
        <f>$G401*$K401*$L401</f>
        <v>79.2</v>
      </c>
    </row>
    <row r="402" spans="1:13">
      <c r="A402" s="18" t="s">
        <v>847</v>
      </c>
      <c r="B402" s="22">
        <v>44332</v>
      </c>
      <c r="C402" s="17">
        <f>YEAR($B402)</f>
        <v>2021</v>
      </c>
      <c r="D402" s="17">
        <f>MONTH($B402)</f>
        <v>5</v>
      </c>
      <c r="E402" s="18" t="s">
        <v>848</v>
      </c>
      <c r="F402" s="13" t="s">
        <v>60</v>
      </c>
      <c r="G402" s="18">
        <v>4</v>
      </c>
      <c r="H402" s="18" t="str">
        <f>_xlfn.XLOOKUP(E402,customers!$A$1:$A$1001,customers!$B$1:$B$1001,,0)</f>
        <v>Neely Broadberrie</v>
      </c>
      <c r="I402" s="14" t="s">
        <v>5</v>
      </c>
      <c r="J402" s="19" t="str">
        <f>INDEX(products!$A$1:$F$49,MATCH(orders!$F402,products!$A$1:$A$49,0),MATCH(orders!J$1,products!$A$1:$F$1,0))</f>
        <v>Medium</v>
      </c>
      <c r="K402" s="20">
        <f>INDEX(products!$A$1:$F$49,MATCH(orders!$F402,products!$A$1:$A$49,0),MATCH(orders!K$1,products!$A$1:$F$1,0))</f>
        <v>12</v>
      </c>
      <c r="L402" s="21">
        <f>INDEX(products!$A$1:$F$49,MATCH(orders!$F402,products!$A$1:$A$49,0),MATCH(orders!L$1,products!$A$1:$F$1,0))</f>
        <v>1.1000000000000001</v>
      </c>
      <c r="M402" s="25">
        <f>$G402*$K402*$L402</f>
        <v>52.800000000000004</v>
      </c>
    </row>
    <row r="403" spans="1:13">
      <c r="A403" s="3" t="s">
        <v>849</v>
      </c>
      <c r="B403" s="23">
        <v>43591</v>
      </c>
      <c r="C403" s="12">
        <f>YEAR($B403)</f>
        <v>2019</v>
      </c>
      <c r="D403" s="12">
        <f>MONTH($B403)</f>
        <v>5</v>
      </c>
      <c r="E403" s="3" t="s">
        <v>850</v>
      </c>
      <c r="F403" s="15" t="s">
        <v>192</v>
      </c>
      <c r="G403" s="3">
        <v>2</v>
      </c>
      <c r="H403" s="3" t="str">
        <f>_xlfn.XLOOKUP(E403,customers!$A$1:$A$1001,customers!$B$1:$B$1001,,0)</f>
        <v>Rutger Pithcock</v>
      </c>
      <c r="I403" s="16" t="s">
        <v>6</v>
      </c>
      <c r="J403" s="4" t="str">
        <f>INDEX(products!$A$1:$F$49,MATCH(orders!$F403,products!$A$1:$A$49,0),MATCH(orders!J$1,products!$A$1:$F$1,0))</f>
        <v>Large</v>
      </c>
      <c r="K403" s="7">
        <f>INDEX(products!$A$1:$F$49,MATCH(orders!$F403,products!$A$1:$A$49,0),MATCH(orders!K$1,products!$A$1:$F$1,0))</f>
        <v>12</v>
      </c>
      <c r="L403" s="11">
        <f>INDEX(products!$A$1:$F$49,MATCH(orders!$F403,products!$A$1:$A$49,0),MATCH(orders!L$1,products!$A$1:$F$1,0))</f>
        <v>0.5</v>
      </c>
      <c r="M403" s="26">
        <f>$G403*$K403*$L403</f>
        <v>12</v>
      </c>
    </row>
    <row r="404" spans="1:13">
      <c r="A404" s="18" t="s">
        <v>851</v>
      </c>
      <c r="B404" s="22">
        <v>43502</v>
      </c>
      <c r="C404" s="17">
        <f>YEAR($B404)</f>
        <v>2019</v>
      </c>
      <c r="D404" s="17">
        <f>MONTH($B404)</f>
        <v>2</v>
      </c>
      <c r="E404" s="18" t="s">
        <v>852</v>
      </c>
      <c r="F404" s="13" t="s">
        <v>358</v>
      </c>
      <c r="G404" s="18">
        <v>3</v>
      </c>
      <c r="H404" s="18" t="str">
        <f>_xlfn.XLOOKUP(E404,customers!$A$1:$A$1001,customers!$B$1:$B$1001,,0)</f>
        <v>Gale Croysdale</v>
      </c>
      <c r="I404" s="14" t="s">
        <v>5</v>
      </c>
      <c r="J404" s="19" t="str">
        <f>INDEX(products!$A$1:$F$49,MATCH(orders!$F404,products!$A$1:$A$49,0),MATCH(orders!J$1,products!$A$1:$F$1,0))</f>
        <v>Small</v>
      </c>
      <c r="K404" s="20">
        <f>INDEX(products!$A$1:$F$49,MATCH(orders!$F404,products!$A$1:$A$49,0),MATCH(orders!K$1,products!$A$1:$F$1,0))</f>
        <v>18</v>
      </c>
      <c r="L404" s="21">
        <f>INDEX(products!$A$1:$F$49,MATCH(orders!$F404,products!$A$1:$A$49,0),MATCH(orders!L$1,products!$A$1:$F$1,0))</f>
        <v>1.1000000000000001</v>
      </c>
      <c r="M404" s="25">
        <f>$G404*$K404*$L404</f>
        <v>59.400000000000006</v>
      </c>
    </row>
    <row r="405" spans="1:13">
      <c r="A405" s="3" t="s">
        <v>853</v>
      </c>
      <c r="B405" s="23">
        <v>44295</v>
      </c>
      <c r="C405" s="12">
        <f>YEAR($B405)</f>
        <v>2021</v>
      </c>
      <c r="D405" s="12">
        <f>MONTH($B405)</f>
        <v>4</v>
      </c>
      <c r="E405" s="3" t="s">
        <v>854</v>
      </c>
      <c r="F405" s="15" t="s">
        <v>258</v>
      </c>
      <c r="G405" s="3">
        <v>2</v>
      </c>
      <c r="H405" s="3" t="str">
        <f>_xlfn.XLOOKUP(E405,customers!$A$1:$A$1001,customers!$B$1:$B$1001,,0)</f>
        <v>Benedetto Gozzett</v>
      </c>
      <c r="I405" s="16" t="s">
        <v>5</v>
      </c>
      <c r="J405" s="4" t="str">
        <f>INDEX(products!$A$1:$F$49,MATCH(orders!$F405,products!$A$1:$A$49,0),MATCH(orders!J$1,products!$A$1:$F$1,0))</f>
        <v>Large</v>
      </c>
      <c r="K405" s="7">
        <f>INDEX(products!$A$1:$F$49,MATCH(orders!$F405,products!$A$1:$A$49,0),MATCH(orders!K$1,products!$A$1:$F$1,0))</f>
        <v>6</v>
      </c>
      <c r="L405" s="11">
        <f>INDEX(products!$A$1:$F$49,MATCH(orders!$F405,products!$A$1:$A$49,0),MATCH(orders!L$1,products!$A$1:$F$1,0))</f>
        <v>1.1000000000000001</v>
      </c>
      <c r="M405" s="26">
        <f>$G405*$K405*$L405</f>
        <v>13.200000000000001</v>
      </c>
    </row>
    <row r="406" spans="1:13">
      <c r="A406" s="18" t="s">
        <v>855</v>
      </c>
      <c r="B406" s="22">
        <v>43971</v>
      </c>
      <c r="C406" s="17">
        <f>YEAR($B406)</f>
        <v>2020</v>
      </c>
      <c r="D406" s="17">
        <f>MONTH($B406)</f>
        <v>5</v>
      </c>
      <c r="E406" s="18" t="s">
        <v>856</v>
      </c>
      <c r="F406" s="13" t="s">
        <v>187</v>
      </c>
      <c r="G406" s="18">
        <v>4</v>
      </c>
      <c r="H406" s="18" t="str">
        <f>_xlfn.XLOOKUP(E406,customers!$A$1:$A$1001,customers!$B$1:$B$1001,,0)</f>
        <v>Tania Craggs</v>
      </c>
      <c r="I406" s="14" t="s">
        <v>4</v>
      </c>
      <c r="J406" s="19" t="str">
        <f>INDEX(products!$A$1:$F$49,MATCH(orders!$F406,products!$A$1:$A$49,0),MATCH(orders!J$1,products!$A$1:$F$1,0))</f>
        <v>Medium</v>
      </c>
      <c r="K406" s="20">
        <f>INDEX(products!$A$1:$F$49,MATCH(orders!$F406,products!$A$1:$A$49,0),MATCH(orders!K$1,products!$A$1:$F$1,0))</f>
        <v>24</v>
      </c>
      <c r="L406" s="21">
        <f>INDEX(products!$A$1:$F$49,MATCH(orders!$F406,products!$A$1:$A$49,0),MATCH(orders!L$1,products!$A$1:$F$1,0))</f>
        <v>1.1000000000000001</v>
      </c>
      <c r="M406" s="25">
        <f>$G406*$K406*$L406</f>
        <v>105.60000000000001</v>
      </c>
    </row>
    <row r="407" spans="1:13">
      <c r="A407" s="3" t="s">
        <v>857</v>
      </c>
      <c r="B407" s="23">
        <v>44167</v>
      </c>
      <c r="C407" s="12">
        <f>YEAR($B407)</f>
        <v>2020</v>
      </c>
      <c r="D407" s="12">
        <f>MONTH($B407)</f>
        <v>12</v>
      </c>
      <c r="E407" s="3" t="s">
        <v>858</v>
      </c>
      <c r="F407" s="15" t="s">
        <v>199</v>
      </c>
      <c r="G407" s="3">
        <v>3</v>
      </c>
      <c r="H407" s="3" t="str">
        <f>_xlfn.XLOOKUP(E407,customers!$A$1:$A$1001,customers!$B$1:$B$1001,,0)</f>
        <v>Leonie Cullrford</v>
      </c>
      <c r="I407" s="16" t="s">
        <v>5</v>
      </c>
      <c r="J407" s="4" t="str">
        <f>INDEX(products!$A$1:$F$49,MATCH(orders!$F407,products!$A$1:$A$49,0),MATCH(orders!J$1,products!$A$1:$F$1,0))</f>
        <v>Large</v>
      </c>
      <c r="K407" s="7">
        <f>INDEX(products!$A$1:$F$49,MATCH(orders!$F407,products!$A$1:$A$49,0),MATCH(orders!K$1,products!$A$1:$F$1,0))</f>
        <v>18</v>
      </c>
      <c r="L407" s="11">
        <f>INDEX(products!$A$1:$F$49,MATCH(orders!$F407,products!$A$1:$A$49,0),MATCH(orders!L$1,products!$A$1:$F$1,0))</f>
        <v>1.1000000000000001</v>
      </c>
      <c r="M407" s="26">
        <f>$G407*$K407*$L407</f>
        <v>59.400000000000006</v>
      </c>
    </row>
    <row r="408" spans="1:13">
      <c r="A408" s="18" t="s">
        <v>859</v>
      </c>
      <c r="B408" s="22">
        <v>44416</v>
      </c>
      <c r="C408" s="17">
        <f>YEAR($B408)</f>
        <v>2021</v>
      </c>
      <c r="D408" s="17">
        <f>MONTH($B408)</f>
        <v>8</v>
      </c>
      <c r="E408" s="18" t="s">
        <v>860</v>
      </c>
      <c r="F408" s="13" t="s">
        <v>53</v>
      </c>
      <c r="G408" s="18">
        <v>5</v>
      </c>
      <c r="H408" s="18" t="str">
        <f>_xlfn.XLOOKUP(E408,customers!$A$1:$A$1001,customers!$B$1:$B$1001,,0)</f>
        <v>Auguste Rizon</v>
      </c>
      <c r="I408" s="14" t="s">
        <v>4</v>
      </c>
      <c r="J408" s="19" t="str">
        <f>INDEX(products!$A$1:$F$49,MATCH(orders!$F408,products!$A$1:$A$49,0),MATCH(orders!J$1,products!$A$1:$F$1,0))</f>
        <v>Large</v>
      </c>
      <c r="K408" s="20">
        <f>INDEX(products!$A$1:$F$49,MATCH(orders!$F408,products!$A$1:$A$49,0),MATCH(orders!K$1,products!$A$1:$F$1,0))</f>
        <v>18</v>
      </c>
      <c r="L408" s="21">
        <f>INDEX(products!$A$1:$F$49,MATCH(orders!$F408,products!$A$1:$A$49,0),MATCH(orders!L$1,products!$A$1:$F$1,0))</f>
        <v>1.1000000000000001</v>
      </c>
      <c r="M408" s="25">
        <f>$G408*$K408*$L408</f>
        <v>99.000000000000014</v>
      </c>
    </row>
    <row r="409" spans="1:13">
      <c r="A409" s="3" t="s">
        <v>861</v>
      </c>
      <c r="B409" s="23">
        <v>44595</v>
      </c>
      <c r="C409" s="12">
        <f>YEAR($B409)</f>
        <v>2022</v>
      </c>
      <c r="D409" s="12">
        <f>MONTH($B409)</f>
        <v>2</v>
      </c>
      <c r="E409" s="3" t="s">
        <v>862</v>
      </c>
      <c r="F409" s="15" t="s">
        <v>130</v>
      </c>
      <c r="G409" s="3">
        <v>6</v>
      </c>
      <c r="H409" s="3" t="str">
        <f>_xlfn.XLOOKUP(E409,customers!$A$1:$A$1001,customers!$B$1:$B$1001,,0)</f>
        <v>Lorin Guerrazzi</v>
      </c>
      <c r="I409" s="16" t="s">
        <v>5</v>
      </c>
      <c r="J409" s="4" t="str">
        <f>INDEX(products!$A$1:$F$49,MATCH(orders!$F409,products!$A$1:$A$49,0),MATCH(orders!J$1,products!$A$1:$F$1,0))</f>
        <v>Small</v>
      </c>
      <c r="K409" s="7">
        <f>INDEX(products!$A$1:$F$49,MATCH(orders!$F409,products!$A$1:$A$49,0),MATCH(orders!K$1,products!$A$1:$F$1,0))</f>
        <v>6</v>
      </c>
      <c r="L409" s="11">
        <f>INDEX(products!$A$1:$F$49,MATCH(orders!$F409,products!$A$1:$A$49,0),MATCH(orders!L$1,products!$A$1:$F$1,0))</f>
        <v>1.1000000000000001</v>
      </c>
      <c r="M409" s="26">
        <f>$G409*$K409*$L409</f>
        <v>39.6</v>
      </c>
    </row>
    <row r="410" spans="1:13">
      <c r="A410" s="18" t="s">
        <v>863</v>
      </c>
      <c r="B410" s="22">
        <v>44659</v>
      </c>
      <c r="C410" s="17">
        <f>YEAR($B410)</f>
        <v>2022</v>
      </c>
      <c r="D410" s="17">
        <f>MONTH($B410)</f>
        <v>4</v>
      </c>
      <c r="E410" s="18" t="s">
        <v>864</v>
      </c>
      <c r="F410" s="13" t="s">
        <v>531</v>
      </c>
      <c r="G410" s="18">
        <v>2</v>
      </c>
      <c r="H410" s="18" t="str">
        <f>_xlfn.XLOOKUP(E410,customers!$A$1:$A$1001,customers!$B$1:$B$1001,,0)</f>
        <v>Felice Miell</v>
      </c>
      <c r="I410" s="14" t="s">
        <v>6</v>
      </c>
      <c r="J410" s="19" t="str">
        <f>INDEX(products!$A$1:$F$49,MATCH(orders!$F410,products!$A$1:$A$49,0),MATCH(orders!J$1,products!$A$1:$F$1,0))</f>
        <v>Small</v>
      </c>
      <c r="K410" s="20">
        <f>INDEX(products!$A$1:$F$49,MATCH(orders!$F410,products!$A$1:$A$49,0),MATCH(orders!K$1,products!$A$1:$F$1,0))</f>
        <v>24</v>
      </c>
      <c r="L410" s="21">
        <f>INDEX(products!$A$1:$F$49,MATCH(orders!$F410,products!$A$1:$A$49,0),MATCH(orders!L$1,products!$A$1:$F$1,0))</f>
        <v>0.5</v>
      </c>
      <c r="M410" s="25">
        <f>$G410*$K410*$L410</f>
        <v>24</v>
      </c>
    </row>
    <row r="411" spans="1:13">
      <c r="A411" s="3" t="s">
        <v>865</v>
      </c>
      <c r="B411" s="23">
        <v>44203</v>
      </c>
      <c r="C411" s="12">
        <f>YEAR($B411)</f>
        <v>2021</v>
      </c>
      <c r="D411" s="12">
        <f>MONTH($B411)</f>
        <v>1</v>
      </c>
      <c r="E411" s="3" t="s">
        <v>866</v>
      </c>
      <c r="F411" s="15" t="s">
        <v>97</v>
      </c>
      <c r="G411" s="3">
        <v>3</v>
      </c>
      <c r="H411" s="3" t="str">
        <f>_xlfn.XLOOKUP(E411,customers!$A$1:$A$1001,customers!$B$1:$B$1001,,0)</f>
        <v>Hamish Skeech</v>
      </c>
      <c r="I411" s="16" t="s">
        <v>4</v>
      </c>
      <c r="J411" s="4" t="str">
        <f>INDEX(products!$A$1:$F$49,MATCH(orders!$F411,products!$A$1:$A$49,0),MATCH(orders!J$1,products!$A$1:$F$1,0))</f>
        <v>Medium</v>
      </c>
      <c r="K411" s="7">
        <f>INDEX(products!$A$1:$F$49,MATCH(orders!$F411,products!$A$1:$A$49,0),MATCH(orders!K$1,products!$A$1:$F$1,0))</f>
        <v>18</v>
      </c>
      <c r="L411" s="11">
        <f>INDEX(products!$A$1:$F$49,MATCH(orders!$F411,products!$A$1:$A$49,0),MATCH(orders!L$1,products!$A$1:$F$1,0))</f>
        <v>1.1000000000000001</v>
      </c>
      <c r="M411" s="26">
        <f>$G411*$K411*$L411</f>
        <v>59.400000000000006</v>
      </c>
    </row>
    <row r="412" spans="1:13">
      <c r="A412" s="18" t="s">
        <v>867</v>
      </c>
      <c r="B412" s="22">
        <v>44441</v>
      </c>
      <c r="C412" s="17">
        <f>YEAR($B412)</f>
        <v>2021</v>
      </c>
      <c r="D412" s="17">
        <f>MONTH($B412)</f>
        <v>9</v>
      </c>
      <c r="E412" s="18" t="s">
        <v>868</v>
      </c>
      <c r="F412" s="13" t="s">
        <v>408</v>
      </c>
      <c r="G412" s="18">
        <v>4</v>
      </c>
      <c r="H412" s="18" t="str">
        <f>_xlfn.XLOOKUP(E412,customers!$A$1:$A$1001,customers!$B$1:$B$1001,,0)</f>
        <v>Giordano Lorenzin</v>
      </c>
      <c r="I412" s="14" t="s">
        <v>7</v>
      </c>
      <c r="J412" s="19" t="str">
        <f>INDEX(products!$A$1:$F$49,MATCH(orders!$F412,products!$A$1:$A$49,0),MATCH(orders!J$1,products!$A$1:$F$1,0))</f>
        <v>Medium</v>
      </c>
      <c r="K412" s="20">
        <f>INDEX(products!$A$1:$F$49,MATCH(orders!$F412,products!$A$1:$A$49,0),MATCH(orders!K$1,products!$A$1:$F$1,0))</f>
        <v>24</v>
      </c>
      <c r="L412" s="21">
        <f>INDEX(products!$A$1:$F$49,MATCH(orders!$F412,products!$A$1:$A$49,0),MATCH(orders!L$1,products!$A$1:$F$1,0))</f>
        <v>0.5</v>
      </c>
      <c r="M412" s="25">
        <f>$G412*$K412*$L412</f>
        <v>48</v>
      </c>
    </row>
    <row r="413" spans="1:13">
      <c r="A413" s="3" t="s">
        <v>869</v>
      </c>
      <c r="B413" s="23">
        <v>44504</v>
      </c>
      <c r="C413" s="12">
        <f>YEAR($B413)</f>
        <v>2021</v>
      </c>
      <c r="D413" s="12">
        <f>MONTH($B413)</f>
        <v>11</v>
      </c>
      <c r="E413" s="3" t="s">
        <v>870</v>
      </c>
      <c r="F413" s="15" t="s">
        <v>97</v>
      </c>
      <c r="G413" s="3">
        <v>6</v>
      </c>
      <c r="H413" s="3" t="str">
        <f>_xlfn.XLOOKUP(E413,customers!$A$1:$A$1001,customers!$B$1:$B$1001,,0)</f>
        <v>Harwilll Bishell</v>
      </c>
      <c r="I413" s="16" t="s">
        <v>4</v>
      </c>
      <c r="J413" s="4" t="str">
        <f>INDEX(products!$A$1:$F$49,MATCH(orders!$F413,products!$A$1:$A$49,0),MATCH(orders!J$1,products!$A$1:$F$1,0))</f>
        <v>Medium</v>
      </c>
      <c r="K413" s="7">
        <f>INDEX(products!$A$1:$F$49,MATCH(orders!$F413,products!$A$1:$A$49,0),MATCH(orders!K$1,products!$A$1:$F$1,0))</f>
        <v>18</v>
      </c>
      <c r="L413" s="11">
        <f>INDEX(products!$A$1:$F$49,MATCH(orders!$F413,products!$A$1:$A$49,0),MATCH(orders!L$1,products!$A$1:$F$1,0))</f>
        <v>1.1000000000000001</v>
      </c>
      <c r="M413" s="26">
        <f>$G413*$K413*$L413</f>
        <v>118.80000000000001</v>
      </c>
    </row>
    <row r="414" spans="1:13">
      <c r="A414" s="18" t="s">
        <v>871</v>
      </c>
      <c r="B414" s="22">
        <v>44410</v>
      </c>
      <c r="C414" s="17">
        <f>YEAR($B414)</f>
        <v>2021</v>
      </c>
      <c r="D414" s="17">
        <f>MONTH($B414)</f>
        <v>8</v>
      </c>
      <c r="E414" s="18" t="s">
        <v>872</v>
      </c>
      <c r="F414" s="13" t="s">
        <v>50</v>
      </c>
      <c r="G414" s="18">
        <v>5</v>
      </c>
      <c r="H414" s="18" t="str">
        <f>_xlfn.XLOOKUP(E414,customers!$A$1:$A$1001,customers!$B$1:$B$1001,,0)</f>
        <v>Freeland Missenden</v>
      </c>
      <c r="I414" s="14" t="s">
        <v>6</v>
      </c>
      <c r="J414" s="19" t="str">
        <f>INDEX(products!$A$1:$F$49,MATCH(orders!$F414,products!$A$1:$A$49,0),MATCH(orders!J$1,products!$A$1:$F$1,0))</f>
        <v>Medium</v>
      </c>
      <c r="K414" s="20">
        <f>INDEX(products!$A$1:$F$49,MATCH(orders!$F414,products!$A$1:$A$49,0),MATCH(orders!K$1,products!$A$1:$F$1,0))</f>
        <v>12</v>
      </c>
      <c r="L414" s="21">
        <f>INDEX(products!$A$1:$F$49,MATCH(orders!$F414,products!$A$1:$A$49,0),MATCH(orders!L$1,products!$A$1:$F$1,0))</f>
        <v>0.5</v>
      </c>
      <c r="M414" s="25">
        <f>$G414*$K414*$L414</f>
        <v>30</v>
      </c>
    </row>
    <row r="415" spans="1:13">
      <c r="A415" s="3" t="s">
        <v>873</v>
      </c>
      <c r="B415" s="23">
        <v>43857</v>
      </c>
      <c r="C415" s="12">
        <f>YEAR($B415)</f>
        <v>2020</v>
      </c>
      <c r="D415" s="12">
        <f>MONTH($B415)</f>
        <v>1</v>
      </c>
      <c r="E415" s="3" t="s">
        <v>874</v>
      </c>
      <c r="F415" s="15" t="s">
        <v>115</v>
      </c>
      <c r="G415" s="3">
        <v>1</v>
      </c>
      <c r="H415" s="3" t="str">
        <f>_xlfn.XLOOKUP(E415,customers!$A$1:$A$1001,customers!$B$1:$B$1001,,0)</f>
        <v>Waylan Springall</v>
      </c>
      <c r="I415" s="16" t="s">
        <v>7</v>
      </c>
      <c r="J415" s="4" t="str">
        <f>INDEX(products!$A$1:$F$49,MATCH(orders!$F415,products!$A$1:$A$49,0),MATCH(orders!J$1,products!$A$1:$F$1,0))</f>
        <v>Large</v>
      </c>
      <c r="K415" s="7">
        <f>INDEX(products!$A$1:$F$49,MATCH(orders!$F415,products!$A$1:$A$49,0),MATCH(orders!K$1,products!$A$1:$F$1,0))</f>
        <v>6</v>
      </c>
      <c r="L415" s="11">
        <f>INDEX(products!$A$1:$F$49,MATCH(orders!$F415,products!$A$1:$A$49,0),MATCH(orders!L$1,products!$A$1:$F$1,0))</f>
        <v>0.5</v>
      </c>
      <c r="M415" s="26">
        <f>$G415*$K415*$L415</f>
        <v>3</v>
      </c>
    </row>
    <row r="416" spans="1:13">
      <c r="A416" s="18" t="s">
        <v>875</v>
      </c>
      <c r="B416" s="22">
        <v>43802</v>
      </c>
      <c r="C416" s="17">
        <f>YEAR($B416)</f>
        <v>2019</v>
      </c>
      <c r="D416" s="17">
        <f>MONTH($B416)</f>
        <v>12</v>
      </c>
      <c r="E416" s="18" t="s">
        <v>876</v>
      </c>
      <c r="F416" s="13" t="s">
        <v>138</v>
      </c>
      <c r="G416" s="18">
        <v>3</v>
      </c>
      <c r="H416" s="18" t="str">
        <f>_xlfn.XLOOKUP(E416,customers!$A$1:$A$1001,customers!$B$1:$B$1001,,0)</f>
        <v>Kiri Avramow</v>
      </c>
      <c r="I416" s="14" t="s">
        <v>7</v>
      </c>
      <c r="J416" s="19" t="str">
        <f>INDEX(products!$A$1:$F$49,MATCH(orders!$F416,products!$A$1:$A$49,0),MATCH(orders!J$1,products!$A$1:$F$1,0))</f>
        <v>Small</v>
      </c>
      <c r="K416" s="20">
        <f>INDEX(products!$A$1:$F$49,MATCH(orders!$F416,products!$A$1:$A$49,0),MATCH(orders!K$1,products!$A$1:$F$1,0))</f>
        <v>24</v>
      </c>
      <c r="L416" s="21">
        <f>INDEX(products!$A$1:$F$49,MATCH(orders!$F416,products!$A$1:$A$49,0),MATCH(orders!L$1,products!$A$1:$F$1,0))</f>
        <v>0.5</v>
      </c>
      <c r="M416" s="25">
        <f>$G416*$K416*$L416</f>
        <v>36</v>
      </c>
    </row>
    <row r="417" spans="1:13">
      <c r="A417" s="3" t="s">
        <v>877</v>
      </c>
      <c r="B417" s="23">
        <v>43683</v>
      </c>
      <c r="C417" s="12">
        <f>YEAR($B417)</f>
        <v>2019</v>
      </c>
      <c r="D417" s="12">
        <f>MONTH($B417)</f>
        <v>8</v>
      </c>
      <c r="E417" s="3" t="s">
        <v>878</v>
      </c>
      <c r="F417" s="15" t="s">
        <v>152</v>
      </c>
      <c r="G417" s="3">
        <v>3</v>
      </c>
      <c r="H417" s="3" t="str">
        <f>_xlfn.XLOOKUP(E417,customers!$A$1:$A$1001,customers!$B$1:$B$1001,,0)</f>
        <v>Gregg Hawkyens</v>
      </c>
      <c r="I417" s="16" t="s">
        <v>7</v>
      </c>
      <c r="J417" s="4" t="str">
        <f>INDEX(products!$A$1:$F$49,MATCH(orders!$F417,products!$A$1:$A$49,0),MATCH(orders!J$1,products!$A$1:$F$1,0))</f>
        <v>Small</v>
      </c>
      <c r="K417" s="7">
        <f>INDEX(products!$A$1:$F$49,MATCH(orders!$F417,products!$A$1:$A$49,0),MATCH(orders!K$1,products!$A$1:$F$1,0))</f>
        <v>12</v>
      </c>
      <c r="L417" s="11">
        <f>INDEX(products!$A$1:$F$49,MATCH(orders!$F417,products!$A$1:$A$49,0),MATCH(orders!L$1,products!$A$1:$F$1,0))</f>
        <v>0.5</v>
      </c>
      <c r="M417" s="26">
        <f>$G417*$K417*$L417</f>
        <v>18</v>
      </c>
    </row>
    <row r="418" spans="1:13">
      <c r="A418" s="18" t="s">
        <v>879</v>
      </c>
      <c r="B418" s="22">
        <v>43901</v>
      </c>
      <c r="C418" s="17">
        <f>YEAR($B418)</f>
        <v>2020</v>
      </c>
      <c r="D418" s="17">
        <f>MONTH($B418)</f>
        <v>3</v>
      </c>
      <c r="E418" s="18" t="s">
        <v>880</v>
      </c>
      <c r="F418" s="13" t="s">
        <v>192</v>
      </c>
      <c r="G418" s="18">
        <v>3</v>
      </c>
      <c r="H418" s="18" t="str">
        <f>_xlfn.XLOOKUP(E418,customers!$A$1:$A$1001,customers!$B$1:$B$1001,,0)</f>
        <v>Reggis Pracy</v>
      </c>
      <c r="I418" s="14" t="s">
        <v>6</v>
      </c>
      <c r="J418" s="19" t="str">
        <f>INDEX(products!$A$1:$F$49,MATCH(orders!$F418,products!$A$1:$A$49,0),MATCH(orders!J$1,products!$A$1:$F$1,0))</f>
        <v>Large</v>
      </c>
      <c r="K418" s="20">
        <f>INDEX(products!$A$1:$F$49,MATCH(orders!$F418,products!$A$1:$A$49,0),MATCH(orders!K$1,products!$A$1:$F$1,0))</f>
        <v>12</v>
      </c>
      <c r="L418" s="21">
        <f>INDEX(products!$A$1:$F$49,MATCH(orders!$F418,products!$A$1:$A$49,0),MATCH(orders!L$1,products!$A$1:$F$1,0))</f>
        <v>0.5</v>
      </c>
      <c r="M418" s="25">
        <f>$G418*$K418*$L418</f>
        <v>18</v>
      </c>
    </row>
    <row r="419" spans="1:13">
      <c r="A419" s="3" t="s">
        <v>881</v>
      </c>
      <c r="B419" s="23">
        <v>44457</v>
      </c>
      <c r="C419" s="12">
        <f>YEAR($B419)</f>
        <v>2021</v>
      </c>
      <c r="D419" s="12">
        <f>MONTH($B419)</f>
        <v>9</v>
      </c>
      <c r="E419" s="3" t="s">
        <v>882</v>
      </c>
      <c r="F419" s="15" t="s">
        <v>187</v>
      </c>
      <c r="G419" s="3">
        <v>1</v>
      </c>
      <c r="H419" s="3" t="str">
        <f>_xlfn.XLOOKUP(E419,customers!$A$1:$A$1001,customers!$B$1:$B$1001,,0)</f>
        <v>Paula Denis</v>
      </c>
      <c r="I419" s="16" t="s">
        <v>4</v>
      </c>
      <c r="J419" s="4" t="str">
        <f>INDEX(products!$A$1:$F$49,MATCH(orders!$F419,products!$A$1:$A$49,0),MATCH(orders!J$1,products!$A$1:$F$1,0))</f>
        <v>Medium</v>
      </c>
      <c r="K419" s="7">
        <f>INDEX(products!$A$1:$F$49,MATCH(orders!$F419,products!$A$1:$A$49,0),MATCH(orders!K$1,products!$A$1:$F$1,0))</f>
        <v>24</v>
      </c>
      <c r="L419" s="11">
        <f>INDEX(products!$A$1:$F$49,MATCH(orders!$F419,products!$A$1:$A$49,0),MATCH(orders!L$1,products!$A$1:$F$1,0))</f>
        <v>1.1000000000000001</v>
      </c>
      <c r="M419" s="26">
        <f>$G419*$K419*$L419</f>
        <v>26.400000000000002</v>
      </c>
    </row>
    <row r="420" spans="1:13">
      <c r="A420" s="18" t="s">
        <v>883</v>
      </c>
      <c r="B420" s="22">
        <v>44142</v>
      </c>
      <c r="C420" s="17">
        <f>YEAR($B420)</f>
        <v>2020</v>
      </c>
      <c r="D420" s="17">
        <f>MONTH($B420)</f>
        <v>11</v>
      </c>
      <c r="E420" s="18" t="s">
        <v>884</v>
      </c>
      <c r="F420" s="13" t="s">
        <v>241</v>
      </c>
      <c r="G420" s="18">
        <v>5</v>
      </c>
      <c r="H420" s="18" t="str">
        <f>_xlfn.XLOOKUP(E420,customers!$A$1:$A$1001,customers!$B$1:$B$1001,,0)</f>
        <v>Broderick McGilvra</v>
      </c>
      <c r="I420" s="14" t="s">
        <v>6</v>
      </c>
      <c r="J420" s="19" t="str">
        <f>INDEX(products!$A$1:$F$49,MATCH(orders!$F420,products!$A$1:$A$49,0),MATCH(orders!J$1,products!$A$1:$F$1,0))</f>
        <v>Small</v>
      </c>
      <c r="K420" s="20">
        <f>INDEX(products!$A$1:$F$49,MATCH(orders!$F420,products!$A$1:$A$49,0),MATCH(orders!K$1,products!$A$1:$F$1,0))</f>
        <v>18</v>
      </c>
      <c r="L420" s="21">
        <f>INDEX(products!$A$1:$F$49,MATCH(orders!$F420,products!$A$1:$A$49,0),MATCH(orders!L$1,products!$A$1:$F$1,0))</f>
        <v>0.5</v>
      </c>
      <c r="M420" s="25">
        <f>$G420*$K420*$L420</f>
        <v>45</v>
      </c>
    </row>
    <row r="421" spans="1:13">
      <c r="A421" s="3" t="s">
        <v>885</v>
      </c>
      <c r="B421" s="23">
        <v>44739</v>
      </c>
      <c r="C421" s="12">
        <f>YEAR($B421)</f>
        <v>2022</v>
      </c>
      <c r="D421" s="12">
        <f>MONTH($B421)</f>
        <v>6</v>
      </c>
      <c r="E421" s="3" t="s">
        <v>886</v>
      </c>
      <c r="F421" s="15" t="s">
        <v>177</v>
      </c>
      <c r="G421" s="3">
        <v>1</v>
      </c>
      <c r="H421" s="3" t="str">
        <f>_xlfn.XLOOKUP(E421,customers!$A$1:$A$1001,customers!$B$1:$B$1001,,0)</f>
        <v>Annabella Danzey</v>
      </c>
      <c r="I421" s="16" t="s">
        <v>5</v>
      </c>
      <c r="J421" s="4" t="str">
        <f>INDEX(products!$A$1:$F$49,MATCH(orders!$F421,products!$A$1:$A$49,0),MATCH(orders!J$1,products!$A$1:$F$1,0))</f>
        <v>Large</v>
      </c>
      <c r="K421" s="7">
        <f>INDEX(products!$A$1:$F$49,MATCH(orders!$F421,products!$A$1:$A$49,0),MATCH(orders!K$1,products!$A$1:$F$1,0))</f>
        <v>12</v>
      </c>
      <c r="L421" s="11">
        <f>INDEX(products!$A$1:$F$49,MATCH(orders!$F421,products!$A$1:$A$49,0),MATCH(orders!L$1,products!$A$1:$F$1,0))</f>
        <v>1.1000000000000001</v>
      </c>
      <c r="M421" s="26">
        <f>$G421*$K421*$L421</f>
        <v>13.200000000000001</v>
      </c>
    </row>
    <row r="422" spans="1:13">
      <c r="A422" s="18" t="s">
        <v>887</v>
      </c>
      <c r="B422" s="22">
        <v>43866</v>
      </c>
      <c r="C422" s="17">
        <f>YEAR($B422)</f>
        <v>2020</v>
      </c>
      <c r="D422" s="17">
        <f>MONTH($B422)</f>
        <v>2</v>
      </c>
      <c r="E422" s="18" t="s">
        <v>795</v>
      </c>
      <c r="F422" s="13" t="s">
        <v>248</v>
      </c>
      <c r="G422" s="18">
        <v>4</v>
      </c>
      <c r="H422" s="18" t="str">
        <f>_xlfn.XLOOKUP(E422,customers!$A$1:$A$1001,customers!$B$1:$B$1001,,0)</f>
        <v>Terri Farra</v>
      </c>
      <c r="I422" s="14" t="s">
        <v>6</v>
      </c>
      <c r="J422" s="19" t="str">
        <f>INDEX(products!$A$1:$F$49,MATCH(orders!$F422,products!$A$1:$A$49,0),MATCH(orders!J$1,products!$A$1:$F$1,0))</f>
        <v>Large</v>
      </c>
      <c r="K422" s="20">
        <f>INDEX(products!$A$1:$F$49,MATCH(orders!$F422,products!$A$1:$A$49,0),MATCH(orders!K$1,products!$A$1:$F$1,0))</f>
        <v>6</v>
      </c>
      <c r="L422" s="21">
        <f>INDEX(products!$A$1:$F$49,MATCH(orders!$F422,products!$A$1:$A$49,0),MATCH(orders!L$1,products!$A$1:$F$1,0))</f>
        <v>0.5</v>
      </c>
      <c r="M422" s="25">
        <f>$G422*$K422*$L422</f>
        <v>12</v>
      </c>
    </row>
    <row r="423" spans="1:13">
      <c r="A423" s="3" t="s">
        <v>887</v>
      </c>
      <c r="B423" s="23">
        <v>43866</v>
      </c>
      <c r="C423" s="12">
        <f>YEAR($B423)</f>
        <v>2020</v>
      </c>
      <c r="D423" s="12">
        <f>MONTH($B423)</f>
        <v>2</v>
      </c>
      <c r="E423" s="3" t="s">
        <v>795</v>
      </c>
      <c r="F423" s="15" t="s">
        <v>100</v>
      </c>
      <c r="G423" s="3">
        <v>6</v>
      </c>
      <c r="H423" s="3" t="str">
        <f>_xlfn.XLOOKUP(E423,customers!$A$1:$A$1001,customers!$B$1:$B$1001,,0)</f>
        <v>Terri Farra</v>
      </c>
      <c r="I423" s="16" t="s">
        <v>6</v>
      </c>
      <c r="J423" s="4" t="str">
        <f>INDEX(products!$A$1:$F$49,MATCH(orders!$F423,products!$A$1:$A$49,0),MATCH(orders!J$1,products!$A$1:$F$1,0))</f>
        <v>Medium</v>
      </c>
      <c r="K423" s="7">
        <f>INDEX(products!$A$1:$F$49,MATCH(orders!$F423,products!$A$1:$A$49,0),MATCH(orders!K$1,products!$A$1:$F$1,0))</f>
        <v>6</v>
      </c>
      <c r="L423" s="11">
        <f>INDEX(products!$A$1:$F$49,MATCH(orders!$F423,products!$A$1:$A$49,0),MATCH(orders!L$1,products!$A$1:$F$1,0))</f>
        <v>0.5</v>
      </c>
      <c r="M423" s="26">
        <f>$G423*$K423*$L423</f>
        <v>18</v>
      </c>
    </row>
    <row r="424" spans="1:13">
      <c r="A424" s="18" t="s">
        <v>888</v>
      </c>
      <c r="B424" s="22">
        <v>43868</v>
      </c>
      <c r="C424" s="17">
        <f>YEAR($B424)</f>
        <v>2020</v>
      </c>
      <c r="D424" s="17">
        <f>MONTH($B424)</f>
        <v>2</v>
      </c>
      <c r="E424" s="18" t="s">
        <v>889</v>
      </c>
      <c r="F424" s="13" t="s">
        <v>408</v>
      </c>
      <c r="G424" s="18">
        <v>5</v>
      </c>
      <c r="H424" s="18" t="str">
        <f>_xlfn.XLOOKUP(E424,customers!$A$1:$A$1001,customers!$B$1:$B$1001,,0)</f>
        <v>Nevins Glowacz</v>
      </c>
      <c r="I424" s="14" t="s">
        <v>7</v>
      </c>
      <c r="J424" s="19" t="str">
        <f>INDEX(products!$A$1:$F$49,MATCH(orders!$F424,products!$A$1:$A$49,0),MATCH(orders!J$1,products!$A$1:$F$1,0))</f>
        <v>Medium</v>
      </c>
      <c r="K424" s="20">
        <f>INDEX(products!$A$1:$F$49,MATCH(orders!$F424,products!$A$1:$A$49,0),MATCH(orders!K$1,products!$A$1:$F$1,0))</f>
        <v>24</v>
      </c>
      <c r="L424" s="21">
        <f>INDEX(products!$A$1:$F$49,MATCH(orders!$F424,products!$A$1:$A$49,0),MATCH(orders!L$1,products!$A$1:$F$1,0))</f>
        <v>0.5</v>
      </c>
      <c r="M424" s="25">
        <f>$G424*$K424*$L424</f>
        <v>60</v>
      </c>
    </row>
    <row r="425" spans="1:13">
      <c r="A425" s="3" t="s">
        <v>890</v>
      </c>
      <c r="B425" s="23">
        <v>44183</v>
      </c>
      <c r="C425" s="12">
        <f>YEAR($B425)</f>
        <v>2020</v>
      </c>
      <c r="D425" s="12">
        <f>MONTH($B425)</f>
        <v>12</v>
      </c>
      <c r="E425" s="3" t="s">
        <v>891</v>
      </c>
      <c r="F425" s="15" t="s">
        <v>112</v>
      </c>
      <c r="G425" s="3">
        <v>3</v>
      </c>
      <c r="H425" s="3" t="str">
        <f>_xlfn.XLOOKUP(E425,customers!$A$1:$A$1001,customers!$B$1:$B$1001,,0)</f>
        <v>Adelice Isabell</v>
      </c>
      <c r="I425" s="16" t="s">
        <v>7</v>
      </c>
      <c r="J425" s="4" t="str">
        <f>INDEX(products!$A$1:$F$49,MATCH(orders!$F425,products!$A$1:$A$49,0),MATCH(orders!J$1,products!$A$1:$F$1,0))</f>
        <v>Medium</v>
      </c>
      <c r="K425" s="7">
        <f>INDEX(products!$A$1:$F$49,MATCH(orders!$F425,products!$A$1:$A$49,0),MATCH(orders!K$1,products!$A$1:$F$1,0))</f>
        <v>12</v>
      </c>
      <c r="L425" s="11">
        <f>INDEX(products!$A$1:$F$49,MATCH(orders!$F425,products!$A$1:$A$49,0),MATCH(orders!L$1,products!$A$1:$F$1,0))</f>
        <v>0.5</v>
      </c>
      <c r="M425" s="26">
        <f>$G425*$K425*$L425</f>
        <v>18</v>
      </c>
    </row>
    <row r="426" spans="1:13">
      <c r="A426" s="18" t="s">
        <v>892</v>
      </c>
      <c r="B426" s="22">
        <v>44431</v>
      </c>
      <c r="C426" s="17">
        <f>YEAR($B426)</f>
        <v>2021</v>
      </c>
      <c r="D426" s="17">
        <f>MONTH($B426)</f>
        <v>8</v>
      </c>
      <c r="E426" s="18" t="s">
        <v>893</v>
      </c>
      <c r="F426" s="13" t="s">
        <v>60</v>
      </c>
      <c r="G426" s="18">
        <v>3</v>
      </c>
      <c r="H426" s="18" t="str">
        <f>_xlfn.XLOOKUP(E426,customers!$A$1:$A$1001,customers!$B$1:$B$1001,,0)</f>
        <v>Yulma Dombrell</v>
      </c>
      <c r="I426" s="14" t="s">
        <v>5</v>
      </c>
      <c r="J426" s="19" t="str">
        <f>INDEX(products!$A$1:$F$49,MATCH(orders!$F426,products!$A$1:$A$49,0),MATCH(orders!J$1,products!$A$1:$F$1,0))</f>
        <v>Medium</v>
      </c>
      <c r="K426" s="20">
        <f>INDEX(products!$A$1:$F$49,MATCH(orders!$F426,products!$A$1:$A$49,0),MATCH(orders!K$1,products!$A$1:$F$1,0))</f>
        <v>12</v>
      </c>
      <c r="L426" s="21">
        <f>INDEX(products!$A$1:$F$49,MATCH(orders!$F426,products!$A$1:$A$49,0),MATCH(orders!L$1,products!$A$1:$F$1,0))</f>
        <v>1.1000000000000001</v>
      </c>
      <c r="M426" s="25">
        <f>$G426*$K426*$L426</f>
        <v>39.6</v>
      </c>
    </row>
    <row r="427" spans="1:13">
      <c r="A427" s="3" t="s">
        <v>894</v>
      </c>
      <c r="B427" s="23">
        <v>44428</v>
      </c>
      <c r="C427" s="12">
        <f>YEAR($B427)</f>
        <v>2021</v>
      </c>
      <c r="D427" s="12">
        <f>MONTH($B427)</f>
        <v>8</v>
      </c>
      <c r="E427" s="3" t="s">
        <v>895</v>
      </c>
      <c r="F427" s="15" t="s">
        <v>177</v>
      </c>
      <c r="G427" s="3">
        <v>2</v>
      </c>
      <c r="H427" s="3" t="str">
        <f>_xlfn.XLOOKUP(E427,customers!$A$1:$A$1001,customers!$B$1:$B$1001,,0)</f>
        <v>Alric Darth</v>
      </c>
      <c r="I427" s="16" t="s">
        <v>5</v>
      </c>
      <c r="J427" s="4" t="str">
        <f>INDEX(products!$A$1:$F$49,MATCH(orders!$F427,products!$A$1:$A$49,0),MATCH(orders!J$1,products!$A$1:$F$1,0))</f>
        <v>Large</v>
      </c>
      <c r="K427" s="7">
        <f>INDEX(products!$A$1:$F$49,MATCH(orders!$F427,products!$A$1:$A$49,0),MATCH(orders!K$1,products!$A$1:$F$1,0))</f>
        <v>12</v>
      </c>
      <c r="L427" s="11">
        <f>INDEX(products!$A$1:$F$49,MATCH(orders!$F427,products!$A$1:$A$49,0),MATCH(orders!L$1,products!$A$1:$F$1,0))</f>
        <v>1.1000000000000001</v>
      </c>
      <c r="M427" s="26">
        <f>$G427*$K427*$L427</f>
        <v>26.400000000000002</v>
      </c>
    </row>
    <row r="428" spans="1:13">
      <c r="A428" s="18" t="s">
        <v>896</v>
      </c>
      <c r="B428" s="22">
        <v>43556</v>
      </c>
      <c r="C428" s="17">
        <f>YEAR($B428)</f>
        <v>2019</v>
      </c>
      <c r="D428" s="17">
        <f>MONTH($B428)</f>
        <v>4</v>
      </c>
      <c r="E428" s="18" t="s">
        <v>897</v>
      </c>
      <c r="F428" s="13" t="s">
        <v>130</v>
      </c>
      <c r="G428" s="18">
        <v>4</v>
      </c>
      <c r="H428" s="18" t="str">
        <f>_xlfn.XLOOKUP(E428,customers!$A$1:$A$1001,customers!$B$1:$B$1001,,0)</f>
        <v>Manuel Darrigoe</v>
      </c>
      <c r="I428" s="14" t="s">
        <v>5</v>
      </c>
      <c r="J428" s="19" t="str">
        <f>INDEX(products!$A$1:$F$49,MATCH(orders!$F428,products!$A$1:$A$49,0),MATCH(orders!J$1,products!$A$1:$F$1,0))</f>
        <v>Small</v>
      </c>
      <c r="K428" s="20">
        <f>INDEX(products!$A$1:$F$49,MATCH(orders!$F428,products!$A$1:$A$49,0),MATCH(orders!K$1,products!$A$1:$F$1,0))</f>
        <v>6</v>
      </c>
      <c r="L428" s="21">
        <f>INDEX(products!$A$1:$F$49,MATCH(orders!$F428,products!$A$1:$A$49,0),MATCH(orders!L$1,products!$A$1:$F$1,0))</f>
        <v>1.1000000000000001</v>
      </c>
      <c r="M428" s="25">
        <f>$G428*$K428*$L428</f>
        <v>26.400000000000002</v>
      </c>
    </row>
    <row r="429" spans="1:13">
      <c r="A429" s="3" t="s">
        <v>898</v>
      </c>
      <c r="B429" s="23">
        <v>44224</v>
      </c>
      <c r="C429" s="12">
        <f>YEAR($B429)</f>
        <v>2021</v>
      </c>
      <c r="D429" s="12">
        <f>MONTH($B429)</f>
        <v>1</v>
      </c>
      <c r="E429" s="3" t="s">
        <v>899</v>
      </c>
      <c r="F429" s="15" t="s">
        <v>115</v>
      </c>
      <c r="G429" s="3">
        <v>3</v>
      </c>
      <c r="H429" s="3" t="str">
        <f>_xlfn.XLOOKUP(E429,customers!$A$1:$A$1001,customers!$B$1:$B$1001,,0)</f>
        <v>Kynthia Berick</v>
      </c>
      <c r="I429" s="16" t="s">
        <v>7</v>
      </c>
      <c r="J429" s="4" t="str">
        <f>INDEX(products!$A$1:$F$49,MATCH(orders!$F429,products!$A$1:$A$49,0),MATCH(orders!J$1,products!$A$1:$F$1,0))</f>
        <v>Large</v>
      </c>
      <c r="K429" s="7">
        <f>INDEX(products!$A$1:$F$49,MATCH(orders!$F429,products!$A$1:$A$49,0),MATCH(orders!K$1,products!$A$1:$F$1,0))</f>
        <v>6</v>
      </c>
      <c r="L429" s="11">
        <f>INDEX(products!$A$1:$F$49,MATCH(orders!$F429,products!$A$1:$A$49,0),MATCH(orders!L$1,products!$A$1:$F$1,0))</f>
        <v>0.5</v>
      </c>
      <c r="M429" s="26">
        <f>$G429*$K429*$L429</f>
        <v>9</v>
      </c>
    </row>
    <row r="430" spans="1:13">
      <c r="A430" s="18" t="s">
        <v>900</v>
      </c>
      <c r="B430" s="22">
        <v>43759</v>
      </c>
      <c r="C430" s="17">
        <f>YEAR($B430)</f>
        <v>2019</v>
      </c>
      <c r="D430" s="17">
        <f>MONTH($B430)</f>
        <v>10</v>
      </c>
      <c r="E430" s="18" t="s">
        <v>901</v>
      </c>
      <c r="F430" s="13" t="s">
        <v>73</v>
      </c>
      <c r="G430" s="18">
        <v>5</v>
      </c>
      <c r="H430" s="18" t="str">
        <f>_xlfn.XLOOKUP(E430,customers!$A$1:$A$1001,customers!$B$1:$B$1001,,0)</f>
        <v>Minetta Ackrill</v>
      </c>
      <c r="I430" s="14" t="s">
        <v>5</v>
      </c>
      <c r="J430" s="19" t="str">
        <f>INDEX(products!$A$1:$F$49,MATCH(orders!$F430,products!$A$1:$A$49,0),MATCH(orders!J$1,products!$A$1:$F$1,0))</f>
        <v>Small</v>
      </c>
      <c r="K430" s="20">
        <f>INDEX(products!$A$1:$F$49,MATCH(orders!$F430,products!$A$1:$A$49,0),MATCH(orders!K$1,products!$A$1:$F$1,0))</f>
        <v>24</v>
      </c>
      <c r="L430" s="21">
        <f>INDEX(products!$A$1:$F$49,MATCH(orders!$F430,products!$A$1:$A$49,0),MATCH(orders!L$1,products!$A$1:$F$1,0))</f>
        <v>1.1000000000000001</v>
      </c>
      <c r="M430" s="25">
        <f>$G430*$K430*$L430</f>
        <v>132</v>
      </c>
    </row>
    <row r="431" spans="1:13">
      <c r="A431" s="3" t="s">
        <v>902</v>
      </c>
      <c r="B431" s="23">
        <v>44367</v>
      </c>
      <c r="C431" s="12">
        <f>YEAR($B431)</f>
        <v>2021</v>
      </c>
      <c r="D431" s="12">
        <f>MONTH($B431)</f>
        <v>6</v>
      </c>
      <c r="E431" s="3" t="s">
        <v>795</v>
      </c>
      <c r="F431" s="15" t="s">
        <v>144</v>
      </c>
      <c r="G431" s="3">
        <v>6</v>
      </c>
      <c r="H431" s="3" t="str">
        <f>_xlfn.XLOOKUP(E431,customers!$A$1:$A$1001,customers!$B$1:$B$1001,,0)</f>
        <v>Terri Farra</v>
      </c>
      <c r="I431" s="16" t="s">
        <v>4</v>
      </c>
      <c r="J431" s="4" t="str">
        <f>INDEX(products!$A$1:$F$49,MATCH(orders!$F431,products!$A$1:$A$49,0),MATCH(orders!J$1,products!$A$1:$F$1,0))</f>
        <v>Large</v>
      </c>
      <c r="K431" s="7">
        <f>INDEX(products!$A$1:$F$49,MATCH(orders!$F431,products!$A$1:$A$49,0),MATCH(orders!K$1,products!$A$1:$F$1,0))</f>
        <v>6</v>
      </c>
      <c r="L431" s="11">
        <f>INDEX(products!$A$1:$F$49,MATCH(orders!$F431,products!$A$1:$A$49,0),MATCH(orders!L$1,products!$A$1:$F$1,0))</f>
        <v>1.1000000000000001</v>
      </c>
      <c r="M431" s="26">
        <f>$G431*$K431*$L431</f>
        <v>39.6</v>
      </c>
    </row>
    <row r="432" spans="1:13">
      <c r="A432" s="18" t="s">
        <v>903</v>
      </c>
      <c r="B432" s="22">
        <v>44504</v>
      </c>
      <c r="C432" s="17">
        <f>YEAR($B432)</f>
        <v>2021</v>
      </c>
      <c r="D432" s="17">
        <f>MONTH($B432)</f>
        <v>11</v>
      </c>
      <c r="E432" s="18" t="s">
        <v>904</v>
      </c>
      <c r="F432" s="13" t="s">
        <v>122</v>
      </c>
      <c r="G432" s="18">
        <v>2</v>
      </c>
      <c r="H432" s="18" t="str">
        <f>_xlfn.XLOOKUP(E432,customers!$A$1:$A$1001,customers!$B$1:$B$1001,,0)</f>
        <v>Melosa Kippen</v>
      </c>
      <c r="I432" s="14" t="s">
        <v>7</v>
      </c>
      <c r="J432" s="19" t="str">
        <f>INDEX(products!$A$1:$F$49,MATCH(orders!$F432,products!$A$1:$A$49,0),MATCH(orders!J$1,products!$A$1:$F$1,0))</f>
        <v>Large</v>
      </c>
      <c r="K432" s="20">
        <f>INDEX(products!$A$1:$F$49,MATCH(orders!$F432,products!$A$1:$A$49,0),MATCH(orders!K$1,products!$A$1:$F$1,0))</f>
        <v>12</v>
      </c>
      <c r="L432" s="21">
        <f>INDEX(products!$A$1:$F$49,MATCH(orders!$F432,products!$A$1:$A$49,0),MATCH(orders!L$1,products!$A$1:$F$1,0))</f>
        <v>0.5</v>
      </c>
      <c r="M432" s="25">
        <f>$G432*$K432*$L432</f>
        <v>12</v>
      </c>
    </row>
    <row r="433" spans="1:13">
      <c r="A433" s="3" t="s">
        <v>905</v>
      </c>
      <c r="B433" s="23">
        <v>44291</v>
      </c>
      <c r="C433" s="12">
        <f>YEAR($B433)</f>
        <v>2021</v>
      </c>
      <c r="D433" s="12">
        <f>MONTH($B433)</f>
        <v>4</v>
      </c>
      <c r="E433" s="3" t="s">
        <v>906</v>
      </c>
      <c r="F433" s="15" t="s">
        <v>73</v>
      </c>
      <c r="G433" s="3">
        <v>3</v>
      </c>
      <c r="H433" s="3" t="str">
        <f>_xlfn.XLOOKUP(E433,customers!$A$1:$A$1001,customers!$B$1:$B$1001,,0)</f>
        <v>Witty Ranson</v>
      </c>
      <c r="I433" s="16" t="s">
        <v>5</v>
      </c>
      <c r="J433" s="4" t="str">
        <f>INDEX(products!$A$1:$F$49,MATCH(orders!$F433,products!$A$1:$A$49,0),MATCH(orders!J$1,products!$A$1:$F$1,0))</f>
        <v>Small</v>
      </c>
      <c r="K433" s="7">
        <f>INDEX(products!$A$1:$F$49,MATCH(orders!$F433,products!$A$1:$A$49,0),MATCH(orders!K$1,products!$A$1:$F$1,0))</f>
        <v>24</v>
      </c>
      <c r="L433" s="11">
        <f>INDEX(products!$A$1:$F$49,MATCH(orders!$F433,products!$A$1:$A$49,0),MATCH(orders!L$1,products!$A$1:$F$1,0))</f>
        <v>1.1000000000000001</v>
      </c>
      <c r="M433" s="26">
        <f>$G433*$K433*$L433</f>
        <v>79.2</v>
      </c>
    </row>
    <row r="434" spans="1:13">
      <c r="A434" s="18" t="s">
        <v>907</v>
      </c>
      <c r="B434" s="22">
        <v>43808</v>
      </c>
      <c r="C434" s="17">
        <f>YEAR($B434)</f>
        <v>2019</v>
      </c>
      <c r="D434" s="17">
        <f>MONTH($B434)</f>
        <v>12</v>
      </c>
      <c r="E434" s="18" t="s">
        <v>908</v>
      </c>
      <c r="F434" s="13" t="s">
        <v>115</v>
      </c>
      <c r="G434" s="18">
        <v>2</v>
      </c>
      <c r="H434" s="18" t="str">
        <f>_xlfn.XLOOKUP(E434,customers!$A$1:$A$1001,customers!$B$1:$B$1001,,0)</f>
        <v>Rod Gowdie</v>
      </c>
      <c r="I434" s="14" t="s">
        <v>7</v>
      </c>
      <c r="J434" s="19" t="str">
        <f>INDEX(products!$A$1:$F$49,MATCH(orders!$F434,products!$A$1:$A$49,0),MATCH(orders!J$1,products!$A$1:$F$1,0))</f>
        <v>Large</v>
      </c>
      <c r="K434" s="20">
        <f>INDEX(products!$A$1:$F$49,MATCH(orders!$F434,products!$A$1:$A$49,0),MATCH(orders!K$1,products!$A$1:$F$1,0))</f>
        <v>6</v>
      </c>
      <c r="L434" s="21">
        <f>INDEX(products!$A$1:$F$49,MATCH(orders!$F434,products!$A$1:$A$49,0),MATCH(orders!L$1,products!$A$1:$F$1,0))</f>
        <v>0.5</v>
      </c>
      <c r="M434" s="25">
        <f>$G434*$K434*$L434</f>
        <v>6</v>
      </c>
    </row>
    <row r="435" spans="1:13">
      <c r="A435" s="3" t="s">
        <v>909</v>
      </c>
      <c r="B435" s="23">
        <v>44563</v>
      </c>
      <c r="C435" s="12">
        <f>YEAR($B435)</f>
        <v>2022</v>
      </c>
      <c r="D435" s="12">
        <f>MONTH($B435)</f>
        <v>1</v>
      </c>
      <c r="E435" s="3" t="s">
        <v>910</v>
      </c>
      <c r="F435" s="15" t="s">
        <v>73</v>
      </c>
      <c r="G435" s="3">
        <v>6</v>
      </c>
      <c r="H435" s="3" t="str">
        <f>_xlfn.XLOOKUP(E435,customers!$A$1:$A$1001,customers!$B$1:$B$1001,,0)</f>
        <v>Lemuel Rignold</v>
      </c>
      <c r="I435" s="16" t="s">
        <v>5</v>
      </c>
      <c r="J435" s="4" t="str">
        <f>INDEX(products!$A$1:$F$49,MATCH(orders!$F435,products!$A$1:$A$49,0),MATCH(orders!J$1,products!$A$1:$F$1,0))</f>
        <v>Small</v>
      </c>
      <c r="K435" s="7">
        <f>INDEX(products!$A$1:$F$49,MATCH(orders!$F435,products!$A$1:$A$49,0),MATCH(orders!K$1,products!$A$1:$F$1,0))</f>
        <v>24</v>
      </c>
      <c r="L435" s="11">
        <f>INDEX(products!$A$1:$F$49,MATCH(orders!$F435,products!$A$1:$A$49,0),MATCH(orders!L$1,products!$A$1:$F$1,0))</f>
        <v>1.1000000000000001</v>
      </c>
      <c r="M435" s="26">
        <f>$G435*$K435*$L435</f>
        <v>158.4</v>
      </c>
    </row>
    <row r="436" spans="1:13">
      <c r="A436" s="18" t="s">
        <v>911</v>
      </c>
      <c r="B436" s="22">
        <v>43807</v>
      </c>
      <c r="C436" s="17">
        <f>YEAR($B436)</f>
        <v>2019</v>
      </c>
      <c r="D436" s="17">
        <f>MONTH($B436)</f>
        <v>12</v>
      </c>
      <c r="E436" s="18" t="s">
        <v>912</v>
      </c>
      <c r="F436" s="13" t="s">
        <v>122</v>
      </c>
      <c r="G436" s="18">
        <v>6</v>
      </c>
      <c r="H436" s="18" t="str">
        <f>_xlfn.XLOOKUP(E436,customers!$A$1:$A$1001,customers!$B$1:$B$1001,,0)</f>
        <v>Nevsa Fields</v>
      </c>
      <c r="I436" s="14" t="s">
        <v>7</v>
      </c>
      <c r="J436" s="19" t="str">
        <f>INDEX(products!$A$1:$F$49,MATCH(orders!$F436,products!$A$1:$A$49,0),MATCH(orders!J$1,products!$A$1:$F$1,0))</f>
        <v>Large</v>
      </c>
      <c r="K436" s="20">
        <f>INDEX(products!$A$1:$F$49,MATCH(orders!$F436,products!$A$1:$A$49,0),MATCH(orders!K$1,products!$A$1:$F$1,0))</f>
        <v>12</v>
      </c>
      <c r="L436" s="21">
        <f>INDEX(products!$A$1:$F$49,MATCH(orders!$F436,products!$A$1:$A$49,0),MATCH(orders!L$1,products!$A$1:$F$1,0))</f>
        <v>0.5</v>
      </c>
      <c r="M436" s="25">
        <f>$G436*$K436*$L436</f>
        <v>36</v>
      </c>
    </row>
    <row r="437" spans="1:13">
      <c r="A437" s="3" t="s">
        <v>913</v>
      </c>
      <c r="B437" s="23">
        <v>44528</v>
      </c>
      <c r="C437" s="12">
        <f>YEAR($B437)</f>
        <v>2021</v>
      </c>
      <c r="D437" s="12">
        <f>MONTH($B437)</f>
        <v>11</v>
      </c>
      <c r="E437" s="3" t="s">
        <v>914</v>
      </c>
      <c r="F437" s="15" t="s">
        <v>97</v>
      </c>
      <c r="G437" s="3">
        <v>1</v>
      </c>
      <c r="H437" s="3" t="str">
        <f>_xlfn.XLOOKUP(E437,customers!$A$1:$A$1001,customers!$B$1:$B$1001,,0)</f>
        <v>Chance Rowthorn</v>
      </c>
      <c r="I437" s="16" t="s">
        <v>4</v>
      </c>
      <c r="J437" s="4" t="str">
        <f>INDEX(products!$A$1:$F$49,MATCH(orders!$F437,products!$A$1:$A$49,0),MATCH(orders!J$1,products!$A$1:$F$1,0))</f>
        <v>Medium</v>
      </c>
      <c r="K437" s="7">
        <f>INDEX(products!$A$1:$F$49,MATCH(orders!$F437,products!$A$1:$A$49,0),MATCH(orders!K$1,products!$A$1:$F$1,0))</f>
        <v>18</v>
      </c>
      <c r="L437" s="11">
        <f>INDEX(products!$A$1:$F$49,MATCH(orders!$F437,products!$A$1:$A$49,0),MATCH(orders!L$1,products!$A$1:$F$1,0))</f>
        <v>1.1000000000000001</v>
      </c>
      <c r="M437" s="26">
        <f>$G437*$K437*$L437</f>
        <v>19.8</v>
      </c>
    </row>
    <row r="438" spans="1:13">
      <c r="A438" s="18" t="s">
        <v>915</v>
      </c>
      <c r="B438" s="22">
        <v>44631</v>
      </c>
      <c r="C438" s="17">
        <f>YEAR($B438)</f>
        <v>2022</v>
      </c>
      <c r="D438" s="17">
        <f>MONTH($B438)</f>
        <v>3</v>
      </c>
      <c r="E438" s="18" t="s">
        <v>916</v>
      </c>
      <c r="F438" s="13" t="s">
        <v>115</v>
      </c>
      <c r="G438" s="18">
        <v>2</v>
      </c>
      <c r="H438" s="18" t="str">
        <f>_xlfn.XLOOKUP(E438,customers!$A$1:$A$1001,customers!$B$1:$B$1001,,0)</f>
        <v>Orly Ryland</v>
      </c>
      <c r="I438" s="14" t="s">
        <v>7</v>
      </c>
      <c r="J438" s="19" t="str">
        <f>INDEX(products!$A$1:$F$49,MATCH(orders!$F438,products!$A$1:$A$49,0),MATCH(orders!J$1,products!$A$1:$F$1,0))</f>
        <v>Large</v>
      </c>
      <c r="K438" s="20">
        <f>INDEX(products!$A$1:$F$49,MATCH(orders!$F438,products!$A$1:$A$49,0),MATCH(orders!K$1,products!$A$1:$F$1,0))</f>
        <v>6</v>
      </c>
      <c r="L438" s="21">
        <f>INDEX(products!$A$1:$F$49,MATCH(orders!$F438,products!$A$1:$A$49,0),MATCH(orders!L$1,products!$A$1:$F$1,0))</f>
        <v>0.5</v>
      </c>
      <c r="M438" s="25">
        <f>$G438*$K438*$L438</f>
        <v>6</v>
      </c>
    </row>
    <row r="439" spans="1:13">
      <c r="A439" s="3" t="s">
        <v>917</v>
      </c>
      <c r="B439" s="23">
        <v>44213</v>
      </c>
      <c r="C439" s="12">
        <f>YEAR($B439)</f>
        <v>2021</v>
      </c>
      <c r="D439" s="12">
        <f>MONTH($B439)</f>
        <v>1</v>
      </c>
      <c r="E439" s="3" t="s">
        <v>918</v>
      </c>
      <c r="F439" s="15" t="s">
        <v>251</v>
      </c>
      <c r="G439" s="3">
        <v>1</v>
      </c>
      <c r="H439" s="3" t="str">
        <f>_xlfn.XLOOKUP(E439,customers!$A$1:$A$1001,customers!$B$1:$B$1001,,0)</f>
        <v>Willabella Abramski</v>
      </c>
      <c r="I439" s="16" t="s">
        <v>5</v>
      </c>
      <c r="J439" s="4" t="str">
        <f>INDEX(products!$A$1:$F$49,MATCH(orders!$F439,products!$A$1:$A$49,0),MATCH(orders!J$1,products!$A$1:$F$1,0))</f>
        <v>Small</v>
      </c>
      <c r="K439" s="7">
        <f>INDEX(products!$A$1:$F$49,MATCH(orders!$F439,products!$A$1:$A$49,0),MATCH(orders!K$1,products!$A$1:$F$1,0))</f>
        <v>12</v>
      </c>
      <c r="L439" s="11">
        <f>INDEX(products!$A$1:$F$49,MATCH(orders!$F439,products!$A$1:$A$49,0),MATCH(orders!L$1,products!$A$1:$F$1,0))</f>
        <v>1.1000000000000001</v>
      </c>
      <c r="M439" s="26">
        <f>$G439*$K439*$L439</f>
        <v>13.200000000000001</v>
      </c>
    </row>
    <row r="440" spans="1:13">
      <c r="A440" s="18" t="s">
        <v>919</v>
      </c>
      <c r="B440" s="22">
        <v>43483</v>
      </c>
      <c r="C440" s="17">
        <f>YEAR($B440)</f>
        <v>2019</v>
      </c>
      <c r="D440" s="17">
        <f>MONTH($B440)</f>
        <v>1</v>
      </c>
      <c r="E440" s="18" t="s">
        <v>920</v>
      </c>
      <c r="F440" s="13" t="s">
        <v>130</v>
      </c>
      <c r="G440" s="18">
        <v>2</v>
      </c>
      <c r="H440" s="18" t="str">
        <f>_xlfn.XLOOKUP(E440,customers!$A$1:$A$1001,customers!$B$1:$B$1001,,0)</f>
        <v>Morgen Seson</v>
      </c>
      <c r="I440" s="14" t="s">
        <v>5</v>
      </c>
      <c r="J440" s="19" t="str">
        <f>INDEX(products!$A$1:$F$49,MATCH(orders!$F440,products!$A$1:$A$49,0),MATCH(orders!J$1,products!$A$1:$F$1,0))</f>
        <v>Small</v>
      </c>
      <c r="K440" s="20">
        <f>INDEX(products!$A$1:$F$49,MATCH(orders!$F440,products!$A$1:$A$49,0),MATCH(orders!K$1,products!$A$1:$F$1,0))</f>
        <v>6</v>
      </c>
      <c r="L440" s="21">
        <f>INDEX(products!$A$1:$F$49,MATCH(orders!$F440,products!$A$1:$A$49,0),MATCH(orders!L$1,products!$A$1:$F$1,0))</f>
        <v>1.1000000000000001</v>
      </c>
      <c r="M440" s="25">
        <f>$G440*$K440*$L440</f>
        <v>13.200000000000001</v>
      </c>
    </row>
    <row r="441" spans="1:13">
      <c r="A441" s="3" t="s">
        <v>921</v>
      </c>
      <c r="B441" s="23">
        <v>43562</v>
      </c>
      <c r="C441" s="12">
        <f>YEAR($B441)</f>
        <v>2019</v>
      </c>
      <c r="D441" s="12">
        <f>MONTH($B441)</f>
        <v>4</v>
      </c>
      <c r="E441" s="3" t="s">
        <v>922</v>
      </c>
      <c r="F441" s="15" t="s">
        <v>65</v>
      </c>
      <c r="G441" s="3">
        <v>4</v>
      </c>
      <c r="H441" s="3" t="str">
        <f>_xlfn.XLOOKUP(E441,customers!$A$1:$A$1001,customers!$B$1:$B$1001,,0)</f>
        <v>Chickie Ragless</v>
      </c>
      <c r="I441" s="16" t="s">
        <v>4</v>
      </c>
      <c r="J441" s="4" t="str">
        <f>INDEX(products!$A$1:$F$49,MATCH(orders!$F441,products!$A$1:$A$49,0),MATCH(orders!J$1,products!$A$1:$F$1,0))</f>
        <v>Small</v>
      </c>
      <c r="K441" s="7">
        <f>INDEX(products!$A$1:$F$49,MATCH(orders!$F441,products!$A$1:$A$49,0),MATCH(orders!K$1,products!$A$1:$F$1,0))</f>
        <v>18</v>
      </c>
      <c r="L441" s="11">
        <f>INDEX(products!$A$1:$F$49,MATCH(orders!$F441,products!$A$1:$A$49,0),MATCH(orders!L$1,products!$A$1:$F$1,0))</f>
        <v>1.1000000000000001</v>
      </c>
      <c r="M441" s="26">
        <f>$G441*$K441*$L441</f>
        <v>79.2</v>
      </c>
    </row>
    <row r="442" spans="1:13">
      <c r="A442" s="18" t="s">
        <v>923</v>
      </c>
      <c r="B442" s="22">
        <v>44230</v>
      </c>
      <c r="C442" s="17">
        <f>YEAR($B442)</f>
        <v>2021</v>
      </c>
      <c r="D442" s="17">
        <f>MONTH($B442)</f>
        <v>2</v>
      </c>
      <c r="E442" s="18" t="s">
        <v>924</v>
      </c>
      <c r="F442" s="13" t="s">
        <v>273</v>
      </c>
      <c r="G442" s="18">
        <v>4</v>
      </c>
      <c r="H442" s="18" t="str">
        <f>_xlfn.XLOOKUP(E442,customers!$A$1:$A$1001,customers!$B$1:$B$1001,,0)</f>
        <v>Freda Hollows</v>
      </c>
      <c r="I442" s="14" t="s">
        <v>6</v>
      </c>
      <c r="J442" s="19" t="str">
        <f>INDEX(products!$A$1:$F$49,MATCH(orders!$F442,products!$A$1:$A$49,0),MATCH(orders!J$1,products!$A$1:$F$1,0))</f>
        <v>Medium</v>
      </c>
      <c r="K442" s="20">
        <f>INDEX(products!$A$1:$F$49,MATCH(orders!$F442,products!$A$1:$A$49,0),MATCH(orders!K$1,products!$A$1:$F$1,0))</f>
        <v>18</v>
      </c>
      <c r="L442" s="21">
        <f>INDEX(products!$A$1:$F$49,MATCH(orders!$F442,products!$A$1:$A$49,0),MATCH(orders!L$1,products!$A$1:$F$1,0))</f>
        <v>0.5</v>
      </c>
      <c r="M442" s="25">
        <f>$G442*$K442*$L442</f>
        <v>36</v>
      </c>
    </row>
    <row r="443" spans="1:13">
      <c r="A443" s="3" t="s">
        <v>925</v>
      </c>
      <c r="B443" s="23">
        <v>43573</v>
      </c>
      <c r="C443" s="12">
        <f>YEAR($B443)</f>
        <v>2019</v>
      </c>
      <c r="D443" s="12">
        <f>MONTH($B443)</f>
        <v>4</v>
      </c>
      <c r="E443" s="3" t="s">
        <v>926</v>
      </c>
      <c r="F443" s="15" t="s">
        <v>138</v>
      </c>
      <c r="G443" s="3">
        <v>3</v>
      </c>
      <c r="H443" s="3" t="str">
        <f>_xlfn.XLOOKUP(E443,customers!$A$1:$A$1001,customers!$B$1:$B$1001,,0)</f>
        <v>Livy Lathleiff</v>
      </c>
      <c r="I443" s="16" t="s">
        <v>7</v>
      </c>
      <c r="J443" s="4" t="str">
        <f>INDEX(products!$A$1:$F$49,MATCH(orders!$F443,products!$A$1:$A$49,0),MATCH(orders!J$1,products!$A$1:$F$1,0))</f>
        <v>Small</v>
      </c>
      <c r="K443" s="7">
        <f>INDEX(products!$A$1:$F$49,MATCH(orders!$F443,products!$A$1:$A$49,0),MATCH(orders!K$1,products!$A$1:$F$1,0))</f>
        <v>24</v>
      </c>
      <c r="L443" s="11">
        <f>INDEX(products!$A$1:$F$49,MATCH(orders!$F443,products!$A$1:$A$49,0),MATCH(orders!L$1,products!$A$1:$F$1,0))</f>
        <v>0.5</v>
      </c>
      <c r="M443" s="26">
        <f>$G443*$K443*$L443</f>
        <v>36</v>
      </c>
    </row>
    <row r="444" spans="1:13">
      <c r="A444" s="18" t="s">
        <v>927</v>
      </c>
      <c r="B444" s="22">
        <v>44384</v>
      </c>
      <c r="C444" s="17">
        <f>YEAR($B444)</f>
        <v>2021</v>
      </c>
      <c r="D444" s="17">
        <f>MONTH($B444)</f>
        <v>7</v>
      </c>
      <c r="E444" s="18" t="s">
        <v>928</v>
      </c>
      <c r="F444" s="13" t="s">
        <v>73</v>
      </c>
      <c r="G444" s="18">
        <v>5</v>
      </c>
      <c r="H444" s="18" t="str">
        <f>_xlfn.XLOOKUP(E444,customers!$A$1:$A$1001,customers!$B$1:$B$1001,,0)</f>
        <v>Koralle Heads</v>
      </c>
      <c r="I444" s="14" t="s">
        <v>5</v>
      </c>
      <c r="J444" s="19" t="str">
        <f>INDEX(products!$A$1:$F$49,MATCH(orders!$F444,products!$A$1:$A$49,0),MATCH(orders!J$1,products!$A$1:$F$1,0))</f>
        <v>Small</v>
      </c>
      <c r="K444" s="20">
        <f>INDEX(products!$A$1:$F$49,MATCH(orders!$F444,products!$A$1:$A$49,0),MATCH(orders!K$1,products!$A$1:$F$1,0))</f>
        <v>24</v>
      </c>
      <c r="L444" s="21">
        <f>INDEX(products!$A$1:$F$49,MATCH(orders!$F444,products!$A$1:$A$49,0),MATCH(orders!L$1,products!$A$1:$F$1,0))</f>
        <v>1.1000000000000001</v>
      </c>
      <c r="M444" s="25">
        <f>$G444*$K444*$L444</f>
        <v>132</v>
      </c>
    </row>
    <row r="445" spans="1:13">
      <c r="A445" s="3" t="s">
        <v>929</v>
      </c>
      <c r="B445" s="23">
        <v>44250</v>
      </c>
      <c r="C445" s="12">
        <f>YEAR($B445)</f>
        <v>2021</v>
      </c>
      <c r="D445" s="12">
        <f>MONTH($B445)</f>
        <v>2</v>
      </c>
      <c r="E445" s="3" t="s">
        <v>930</v>
      </c>
      <c r="F445" s="15" t="s">
        <v>92</v>
      </c>
      <c r="G445" s="3">
        <v>5</v>
      </c>
      <c r="H445" s="3" t="str">
        <f>_xlfn.XLOOKUP(E445,customers!$A$1:$A$1001,customers!$B$1:$B$1001,,0)</f>
        <v>Theo Bowne</v>
      </c>
      <c r="I445" s="16" t="s">
        <v>4</v>
      </c>
      <c r="J445" s="4" t="str">
        <f>INDEX(products!$A$1:$F$49,MATCH(orders!$F445,products!$A$1:$A$49,0),MATCH(orders!J$1,products!$A$1:$F$1,0))</f>
        <v>Small</v>
      </c>
      <c r="K445" s="7">
        <f>INDEX(products!$A$1:$F$49,MATCH(orders!$F445,products!$A$1:$A$49,0),MATCH(orders!K$1,products!$A$1:$F$1,0))</f>
        <v>6</v>
      </c>
      <c r="L445" s="11">
        <f>INDEX(products!$A$1:$F$49,MATCH(orders!$F445,products!$A$1:$A$49,0),MATCH(orders!L$1,products!$A$1:$F$1,0))</f>
        <v>1.1000000000000001</v>
      </c>
      <c r="M445" s="26">
        <f>$G445*$K445*$L445</f>
        <v>33</v>
      </c>
    </row>
    <row r="446" spans="1:13">
      <c r="A446" s="18" t="s">
        <v>931</v>
      </c>
      <c r="B446" s="22">
        <v>44418</v>
      </c>
      <c r="C446" s="17">
        <f>YEAR($B446)</f>
        <v>2021</v>
      </c>
      <c r="D446" s="17">
        <f>MONTH($B446)</f>
        <v>8</v>
      </c>
      <c r="E446" s="18" t="s">
        <v>932</v>
      </c>
      <c r="F446" s="13" t="s">
        <v>109</v>
      </c>
      <c r="G446" s="18">
        <v>6</v>
      </c>
      <c r="H446" s="18" t="str">
        <f>_xlfn.XLOOKUP(E446,customers!$A$1:$A$1001,customers!$B$1:$B$1001,,0)</f>
        <v>Rasia Jacquemard</v>
      </c>
      <c r="I446" s="14" t="s">
        <v>4</v>
      </c>
      <c r="J446" s="19" t="str">
        <f>INDEX(products!$A$1:$F$49,MATCH(orders!$F446,products!$A$1:$A$49,0),MATCH(orders!J$1,products!$A$1:$F$1,0))</f>
        <v>Small</v>
      </c>
      <c r="K446" s="20">
        <f>INDEX(products!$A$1:$F$49,MATCH(orders!$F446,products!$A$1:$A$49,0),MATCH(orders!K$1,products!$A$1:$F$1,0))</f>
        <v>12</v>
      </c>
      <c r="L446" s="21">
        <f>INDEX(products!$A$1:$F$49,MATCH(orders!$F446,products!$A$1:$A$49,0),MATCH(orders!L$1,products!$A$1:$F$1,0))</f>
        <v>1.1000000000000001</v>
      </c>
      <c r="M446" s="25">
        <f>$G446*$K446*$L446</f>
        <v>79.2</v>
      </c>
    </row>
    <row r="447" spans="1:13">
      <c r="A447" s="3" t="s">
        <v>933</v>
      </c>
      <c r="B447" s="23">
        <v>43784</v>
      </c>
      <c r="C447" s="12">
        <f>YEAR($B447)</f>
        <v>2019</v>
      </c>
      <c r="D447" s="12">
        <f>MONTH($B447)</f>
        <v>11</v>
      </c>
      <c r="E447" s="3" t="s">
        <v>934</v>
      </c>
      <c r="F447" s="15" t="s">
        <v>273</v>
      </c>
      <c r="G447" s="3">
        <v>2</v>
      </c>
      <c r="H447" s="3" t="str">
        <f>_xlfn.XLOOKUP(E447,customers!$A$1:$A$1001,customers!$B$1:$B$1001,,0)</f>
        <v>Kizzie Warman</v>
      </c>
      <c r="I447" s="16" t="s">
        <v>6</v>
      </c>
      <c r="J447" s="4" t="str">
        <f>INDEX(products!$A$1:$F$49,MATCH(orders!$F447,products!$A$1:$A$49,0),MATCH(orders!J$1,products!$A$1:$F$1,0))</f>
        <v>Medium</v>
      </c>
      <c r="K447" s="7">
        <f>INDEX(products!$A$1:$F$49,MATCH(orders!$F447,products!$A$1:$A$49,0),MATCH(orders!K$1,products!$A$1:$F$1,0))</f>
        <v>18</v>
      </c>
      <c r="L447" s="11">
        <f>INDEX(products!$A$1:$F$49,MATCH(orders!$F447,products!$A$1:$A$49,0),MATCH(orders!L$1,products!$A$1:$F$1,0))</f>
        <v>0.5</v>
      </c>
      <c r="M447" s="26">
        <f>$G447*$K447*$L447</f>
        <v>18</v>
      </c>
    </row>
    <row r="448" spans="1:13">
      <c r="A448" s="18" t="s">
        <v>935</v>
      </c>
      <c r="B448" s="22">
        <v>43816</v>
      </c>
      <c r="C448" s="17">
        <f>YEAR($B448)</f>
        <v>2019</v>
      </c>
      <c r="D448" s="17">
        <f>MONTH($B448)</f>
        <v>12</v>
      </c>
      <c r="E448" s="18" t="s">
        <v>936</v>
      </c>
      <c r="F448" s="13" t="s">
        <v>248</v>
      </c>
      <c r="G448" s="18">
        <v>1</v>
      </c>
      <c r="H448" s="18" t="str">
        <f>_xlfn.XLOOKUP(E448,customers!$A$1:$A$1001,customers!$B$1:$B$1001,,0)</f>
        <v>Wain Cholomin</v>
      </c>
      <c r="I448" s="14" t="s">
        <v>6</v>
      </c>
      <c r="J448" s="19" t="str">
        <f>INDEX(products!$A$1:$F$49,MATCH(orders!$F448,products!$A$1:$A$49,0),MATCH(orders!J$1,products!$A$1:$F$1,0))</f>
        <v>Large</v>
      </c>
      <c r="K448" s="20">
        <f>INDEX(products!$A$1:$F$49,MATCH(orders!$F448,products!$A$1:$A$49,0),MATCH(orders!K$1,products!$A$1:$F$1,0))</f>
        <v>6</v>
      </c>
      <c r="L448" s="21">
        <f>INDEX(products!$A$1:$F$49,MATCH(orders!$F448,products!$A$1:$A$49,0),MATCH(orders!L$1,products!$A$1:$F$1,0))</f>
        <v>0.5</v>
      </c>
      <c r="M448" s="25">
        <f>$G448*$K448*$L448</f>
        <v>3</v>
      </c>
    </row>
    <row r="449" spans="1:13">
      <c r="A449" s="3" t="s">
        <v>937</v>
      </c>
      <c r="B449" s="23">
        <v>43908</v>
      </c>
      <c r="C449" s="12">
        <f>YEAR($B449)</f>
        <v>2020</v>
      </c>
      <c r="D449" s="12">
        <f>MONTH($B449)</f>
        <v>3</v>
      </c>
      <c r="E449" s="3" t="s">
        <v>938</v>
      </c>
      <c r="F449" s="15" t="s">
        <v>103</v>
      </c>
      <c r="G449" s="3">
        <v>3</v>
      </c>
      <c r="H449" s="3" t="str">
        <f>_xlfn.XLOOKUP(E449,customers!$A$1:$A$1001,customers!$B$1:$B$1001,,0)</f>
        <v>Arleen Braidman</v>
      </c>
      <c r="I449" s="16" t="s">
        <v>4</v>
      </c>
      <c r="J449" s="4" t="str">
        <f>INDEX(products!$A$1:$F$49,MATCH(orders!$F449,products!$A$1:$A$49,0),MATCH(orders!J$1,products!$A$1:$F$1,0))</f>
        <v>Medium</v>
      </c>
      <c r="K449" s="7">
        <f>INDEX(products!$A$1:$F$49,MATCH(orders!$F449,products!$A$1:$A$49,0),MATCH(orders!K$1,products!$A$1:$F$1,0))</f>
        <v>12</v>
      </c>
      <c r="L449" s="11">
        <f>INDEX(products!$A$1:$F$49,MATCH(orders!$F449,products!$A$1:$A$49,0),MATCH(orders!L$1,products!$A$1:$F$1,0))</f>
        <v>1.1000000000000001</v>
      </c>
      <c r="M449" s="26">
        <f>$G449*$K449*$L449</f>
        <v>39.6</v>
      </c>
    </row>
    <row r="450" spans="1:13">
      <c r="A450" s="18" t="s">
        <v>939</v>
      </c>
      <c r="B450" s="22">
        <v>44718</v>
      </c>
      <c r="C450" s="17">
        <f>YEAR($B450)</f>
        <v>2022</v>
      </c>
      <c r="D450" s="17">
        <f>MONTH($B450)</f>
        <v>6</v>
      </c>
      <c r="E450" s="18" t="s">
        <v>940</v>
      </c>
      <c r="F450" s="13" t="s">
        <v>408</v>
      </c>
      <c r="G450" s="18">
        <v>1</v>
      </c>
      <c r="H450" s="18" t="str">
        <f>_xlfn.XLOOKUP(E450,customers!$A$1:$A$1001,customers!$B$1:$B$1001,,0)</f>
        <v>Pru Durban</v>
      </c>
      <c r="I450" s="14" t="s">
        <v>7</v>
      </c>
      <c r="J450" s="19" t="str">
        <f>INDEX(products!$A$1:$F$49,MATCH(orders!$F450,products!$A$1:$A$49,0),MATCH(orders!J$1,products!$A$1:$F$1,0))</f>
        <v>Medium</v>
      </c>
      <c r="K450" s="20">
        <f>INDEX(products!$A$1:$F$49,MATCH(orders!$F450,products!$A$1:$A$49,0),MATCH(orders!K$1,products!$A$1:$F$1,0))</f>
        <v>24</v>
      </c>
      <c r="L450" s="21">
        <f>INDEX(products!$A$1:$F$49,MATCH(orders!$F450,products!$A$1:$A$49,0),MATCH(orders!L$1,products!$A$1:$F$1,0))</f>
        <v>0.5</v>
      </c>
      <c r="M450" s="25">
        <f>$G450*$K450*$L450</f>
        <v>12</v>
      </c>
    </row>
    <row r="451" spans="1:13">
      <c r="A451" s="3" t="s">
        <v>941</v>
      </c>
      <c r="B451" s="23">
        <v>44336</v>
      </c>
      <c r="C451" s="12">
        <f>YEAR($B451)</f>
        <v>2021</v>
      </c>
      <c r="D451" s="12">
        <f>MONTH($B451)</f>
        <v>5</v>
      </c>
      <c r="E451" s="3" t="s">
        <v>942</v>
      </c>
      <c r="F451" s="15" t="s">
        <v>92</v>
      </c>
      <c r="G451" s="3">
        <v>2</v>
      </c>
      <c r="H451" s="3" t="str">
        <f>_xlfn.XLOOKUP(E451,customers!$A$1:$A$1001,customers!$B$1:$B$1001,,0)</f>
        <v>Antone Harrold</v>
      </c>
      <c r="I451" s="16" t="s">
        <v>4</v>
      </c>
      <c r="J451" s="4" t="str">
        <f>INDEX(products!$A$1:$F$49,MATCH(orders!$F451,products!$A$1:$A$49,0),MATCH(orders!J$1,products!$A$1:$F$1,0))</f>
        <v>Small</v>
      </c>
      <c r="K451" s="7">
        <f>INDEX(products!$A$1:$F$49,MATCH(orders!$F451,products!$A$1:$A$49,0),MATCH(orders!K$1,products!$A$1:$F$1,0))</f>
        <v>6</v>
      </c>
      <c r="L451" s="11">
        <f>INDEX(products!$A$1:$F$49,MATCH(orders!$F451,products!$A$1:$A$49,0),MATCH(orders!L$1,products!$A$1:$F$1,0))</f>
        <v>1.1000000000000001</v>
      </c>
      <c r="M451" s="26">
        <f>$G451*$K451*$L451</f>
        <v>13.200000000000001</v>
      </c>
    </row>
    <row r="452" spans="1:13">
      <c r="A452" s="18" t="s">
        <v>943</v>
      </c>
      <c r="B452" s="22">
        <v>44207</v>
      </c>
      <c r="C452" s="17">
        <f>YEAR($B452)</f>
        <v>2021</v>
      </c>
      <c r="D452" s="17">
        <f>MONTH($B452)</f>
        <v>1</v>
      </c>
      <c r="E452" s="18" t="s">
        <v>944</v>
      </c>
      <c r="F452" s="13" t="s">
        <v>53</v>
      </c>
      <c r="G452" s="18">
        <v>5</v>
      </c>
      <c r="H452" s="18" t="str">
        <f>_xlfn.XLOOKUP(E452,customers!$A$1:$A$1001,customers!$B$1:$B$1001,,0)</f>
        <v>Sim Pamphilon</v>
      </c>
      <c r="I452" s="14" t="s">
        <v>4</v>
      </c>
      <c r="J452" s="19" t="str">
        <f>INDEX(products!$A$1:$F$49,MATCH(orders!$F452,products!$A$1:$A$49,0),MATCH(orders!J$1,products!$A$1:$F$1,0))</f>
        <v>Large</v>
      </c>
      <c r="K452" s="20">
        <f>INDEX(products!$A$1:$F$49,MATCH(orders!$F452,products!$A$1:$A$49,0),MATCH(orders!K$1,products!$A$1:$F$1,0))</f>
        <v>18</v>
      </c>
      <c r="L452" s="21">
        <f>INDEX(products!$A$1:$F$49,MATCH(orders!$F452,products!$A$1:$A$49,0),MATCH(orders!L$1,products!$A$1:$F$1,0))</f>
        <v>1.1000000000000001</v>
      </c>
      <c r="M452" s="25">
        <f>$G452*$K452*$L452</f>
        <v>99.000000000000014</v>
      </c>
    </row>
    <row r="453" spans="1:13">
      <c r="A453" s="3" t="s">
        <v>945</v>
      </c>
      <c r="B453" s="23">
        <v>43518</v>
      </c>
      <c r="C453" s="12">
        <f>YEAR($B453)</f>
        <v>2019</v>
      </c>
      <c r="D453" s="12">
        <f>MONTH($B453)</f>
        <v>2</v>
      </c>
      <c r="E453" s="3" t="s">
        <v>946</v>
      </c>
      <c r="F453" s="15" t="s">
        <v>141</v>
      </c>
      <c r="G453" s="3">
        <v>2</v>
      </c>
      <c r="H453" s="3" t="str">
        <f>_xlfn.XLOOKUP(E453,customers!$A$1:$A$1001,customers!$B$1:$B$1001,,0)</f>
        <v>Mohandis Spurden</v>
      </c>
      <c r="I453" s="16" t="s">
        <v>6</v>
      </c>
      <c r="J453" s="4" t="str">
        <f>INDEX(products!$A$1:$F$49,MATCH(orders!$F453,products!$A$1:$A$49,0),MATCH(orders!J$1,products!$A$1:$F$1,0))</f>
        <v>Medium</v>
      </c>
      <c r="K453" s="7">
        <f>INDEX(products!$A$1:$F$49,MATCH(orders!$F453,products!$A$1:$A$49,0),MATCH(orders!K$1,products!$A$1:$F$1,0))</f>
        <v>24</v>
      </c>
      <c r="L453" s="11">
        <f>INDEX(products!$A$1:$F$49,MATCH(orders!$F453,products!$A$1:$A$49,0),MATCH(orders!L$1,products!$A$1:$F$1,0))</f>
        <v>0.5</v>
      </c>
      <c r="M453" s="26">
        <f>$G453*$K453*$L453</f>
        <v>24</v>
      </c>
    </row>
    <row r="454" spans="1:13">
      <c r="A454" s="18" t="s">
        <v>947</v>
      </c>
      <c r="B454" s="22">
        <v>44524</v>
      </c>
      <c r="C454" s="17">
        <f>YEAR($B454)</f>
        <v>2021</v>
      </c>
      <c r="D454" s="17">
        <f>MONTH($B454)</f>
        <v>11</v>
      </c>
      <c r="E454" s="18" t="s">
        <v>920</v>
      </c>
      <c r="F454" s="13" t="s">
        <v>106</v>
      </c>
      <c r="G454" s="18">
        <v>3</v>
      </c>
      <c r="H454" s="18" t="str">
        <f>_xlfn.XLOOKUP(E454,customers!$A$1:$A$1001,customers!$B$1:$B$1001,,0)</f>
        <v>Morgen Seson</v>
      </c>
      <c r="I454" s="14" t="s">
        <v>7</v>
      </c>
      <c r="J454" s="19" t="str">
        <f>INDEX(products!$A$1:$F$49,MATCH(orders!$F454,products!$A$1:$A$49,0),MATCH(orders!J$1,products!$A$1:$F$1,0))</f>
        <v>Medium</v>
      </c>
      <c r="K454" s="20">
        <f>INDEX(products!$A$1:$F$49,MATCH(orders!$F454,products!$A$1:$A$49,0),MATCH(orders!K$1,products!$A$1:$F$1,0))</f>
        <v>6</v>
      </c>
      <c r="L454" s="21">
        <f>INDEX(products!$A$1:$F$49,MATCH(orders!$F454,products!$A$1:$A$49,0),MATCH(orders!L$1,products!$A$1:$F$1,0))</f>
        <v>0.5</v>
      </c>
      <c r="M454" s="25">
        <f>$G454*$K454*$L454</f>
        <v>9</v>
      </c>
    </row>
    <row r="455" spans="1:13">
      <c r="A455" s="3" t="s">
        <v>948</v>
      </c>
      <c r="B455" s="23">
        <v>44579</v>
      </c>
      <c r="C455" s="12">
        <f>YEAR($B455)</f>
        <v>2022</v>
      </c>
      <c r="D455" s="12">
        <f>MONTH($B455)</f>
        <v>1</v>
      </c>
      <c r="E455" s="3" t="s">
        <v>949</v>
      </c>
      <c r="F455" s="15" t="s">
        <v>248</v>
      </c>
      <c r="G455" s="3">
        <v>4</v>
      </c>
      <c r="H455" s="3" t="str">
        <f>_xlfn.XLOOKUP(E455,customers!$A$1:$A$1001,customers!$B$1:$B$1001,,0)</f>
        <v>Nalani Pirrone</v>
      </c>
      <c r="I455" s="16" t="s">
        <v>6</v>
      </c>
      <c r="J455" s="4" t="str">
        <f>INDEX(products!$A$1:$F$49,MATCH(orders!$F455,products!$A$1:$A$49,0),MATCH(orders!J$1,products!$A$1:$F$1,0))</f>
        <v>Large</v>
      </c>
      <c r="K455" s="7">
        <f>INDEX(products!$A$1:$F$49,MATCH(orders!$F455,products!$A$1:$A$49,0),MATCH(orders!K$1,products!$A$1:$F$1,0))</f>
        <v>6</v>
      </c>
      <c r="L455" s="11">
        <f>INDEX(products!$A$1:$F$49,MATCH(orders!$F455,products!$A$1:$A$49,0),MATCH(orders!L$1,products!$A$1:$F$1,0))</f>
        <v>0.5</v>
      </c>
      <c r="M455" s="26">
        <f>$G455*$K455*$L455</f>
        <v>12</v>
      </c>
    </row>
    <row r="456" spans="1:13">
      <c r="A456" s="18" t="s">
        <v>950</v>
      </c>
      <c r="B456" s="22">
        <v>44421</v>
      </c>
      <c r="C456" s="17">
        <f>YEAR($B456)</f>
        <v>2021</v>
      </c>
      <c r="D456" s="17">
        <f>MONTH($B456)</f>
        <v>8</v>
      </c>
      <c r="E456" s="18" t="s">
        <v>951</v>
      </c>
      <c r="F456" s="13" t="s">
        <v>106</v>
      </c>
      <c r="G456" s="18">
        <v>4</v>
      </c>
      <c r="H456" s="18" t="str">
        <f>_xlfn.XLOOKUP(E456,customers!$A$1:$A$1001,customers!$B$1:$B$1001,,0)</f>
        <v>Reube Cawley</v>
      </c>
      <c r="I456" s="14" t="s">
        <v>7</v>
      </c>
      <c r="J456" s="19" t="str">
        <f>INDEX(products!$A$1:$F$49,MATCH(orders!$F456,products!$A$1:$A$49,0),MATCH(orders!J$1,products!$A$1:$F$1,0))</f>
        <v>Medium</v>
      </c>
      <c r="K456" s="20">
        <f>INDEX(products!$A$1:$F$49,MATCH(orders!$F456,products!$A$1:$A$49,0),MATCH(orders!K$1,products!$A$1:$F$1,0))</f>
        <v>6</v>
      </c>
      <c r="L456" s="21">
        <f>INDEX(products!$A$1:$F$49,MATCH(orders!$F456,products!$A$1:$A$49,0),MATCH(orders!L$1,products!$A$1:$F$1,0))</f>
        <v>0.5</v>
      </c>
      <c r="M456" s="25">
        <f>$G456*$K456*$L456</f>
        <v>12</v>
      </c>
    </row>
    <row r="457" spans="1:13">
      <c r="A457" s="3" t="s">
        <v>952</v>
      </c>
      <c r="B457" s="23">
        <v>43841</v>
      </c>
      <c r="C457" s="12">
        <f>YEAR($B457)</f>
        <v>2020</v>
      </c>
      <c r="D457" s="12">
        <f>MONTH($B457)</f>
        <v>1</v>
      </c>
      <c r="E457" s="3" t="s">
        <v>953</v>
      </c>
      <c r="F457" s="15" t="s">
        <v>358</v>
      </c>
      <c r="G457" s="3">
        <v>2</v>
      </c>
      <c r="H457" s="3" t="str">
        <f>_xlfn.XLOOKUP(E457,customers!$A$1:$A$1001,customers!$B$1:$B$1001,,0)</f>
        <v>Stan Barribal</v>
      </c>
      <c r="I457" s="16" t="s">
        <v>5</v>
      </c>
      <c r="J457" s="4" t="str">
        <f>INDEX(products!$A$1:$F$49,MATCH(orders!$F457,products!$A$1:$A$49,0),MATCH(orders!J$1,products!$A$1:$F$1,0))</f>
        <v>Small</v>
      </c>
      <c r="K457" s="7">
        <f>INDEX(products!$A$1:$F$49,MATCH(orders!$F457,products!$A$1:$A$49,0),MATCH(orders!K$1,products!$A$1:$F$1,0))</f>
        <v>18</v>
      </c>
      <c r="L457" s="11">
        <f>INDEX(products!$A$1:$F$49,MATCH(orders!$F457,products!$A$1:$A$49,0),MATCH(orders!L$1,products!$A$1:$F$1,0))</f>
        <v>1.1000000000000001</v>
      </c>
      <c r="M457" s="26">
        <f>$G457*$K457*$L457</f>
        <v>39.6</v>
      </c>
    </row>
    <row r="458" spans="1:13">
      <c r="A458" s="18" t="s">
        <v>954</v>
      </c>
      <c r="B458" s="22">
        <v>44017</v>
      </c>
      <c r="C458" s="17">
        <f>YEAR($B458)</f>
        <v>2020</v>
      </c>
      <c r="D458" s="17">
        <f>MONTH($B458)</f>
        <v>7</v>
      </c>
      <c r="E458" s="18" t="s">
        <v>955</v>
      </c>
      <c r="F458" s="13" t="s">
        <v>141</v>
      </c>
      <c r="G458" s="18">
        <v>2</v>
      </c>
      <c r="H458" s="18" t="str">
        <f>_xlfn.XLOOKUP(E458,customers!$A$1:$A$1001,customers!$B$1:$B$1001,,0)</f>
        <v>Agnes Adamides</v>
      </c>
      <c r="I458" s="14" t="s">
        <v>6</v>
      </c>
      <c r="J458" s="19" t="str">
        <f>INDEX(products!$A$1:$F$49,MATCH(orders!$F458,products!$A$1:$A$49,0),MATCH(orders!J$1,products!$A$1:$F$1,0))</f>
        <v>Medium</v>
      </c>
      <c r="K458" s="20">
        <f>INDEX(products!$A$1:$F$49,MATCH(orders!$F458,products!$A$1:$A$49,0),MATCH(orders!K$1,products!$A$1:$F$1,0))</f>
        <v>24</v>
      </c>
      <c r="L458" s="21">
        <f>INDEX(products!$A$1:$F$49,MATCH(orders!$F458,products!$A$1:$A$49,0),MATCH(orders!L$1,products!$A$1:$F$1,0))</f>
        <v>0.5</v>
      </c>
      <c r="M458" s="25">
        <f>$G458*$K458*$L458</f>
        <v>24</v>
      </c>
    </row>
    <row r="459" spans="1:13">
      <c r="A459" s="3" t="s">
        <v>956</v>
      </c>
      <c r="B459" s="23">
        <v>43671</v>
      </c>
      <c r="C459" s="12">
        <f>YEAR($B459)</f>
        <v>2019</v>
      </c>
      <c r="D459" s="12">
        <f>MONTH($B459)</f>
        <v>7</v>
      </c>
      <c r="E459" s="3" t="s">
        <v>957</v>
      </c>
      <c r="F459" s="15" t="s">
        <v>100</v>
      </c>
      <c r="G459" s="3">
        <v>5</v>
      </c>
      <c r="H459" s="3" t="str">
        <f>_xlfn.XLOOKUP(E459,customers!$A$1:$A$1001,customers!$B$1:$B$1001,,0)</f>
        <v>Carmelita Thowes</v>
      </c>
      <c r="I459" s="16" t="s">
        <v>6</v>
      </c>
      <c r="J459" s="4" t="str">
        <f>INDEX(products!$A$1:$F$49,MATCH(orders!$F459,products!$A$1:$A$49,0),MATCH(orders!J$1,products!$A$1:$F$1,0))</f>
        <v>Medium</v>
      </c>
      <c r="K459" s="7">
        <f>INDEX(products!$A$1:$F$49,MATCH(orders!$F459,products!$A$1:$A$49,0),MATCH(orders!K$1,products!$A$1:$F$1,0))</f>
        <v>6</v>
      </c>
      <c r="L459" s="11">
        <f>INDEX(products!$A$1:$F$49,MATCH(orders!$F459,products!$A$1:$A$49,0),MATCH(orders!L$1,products!$A$1:$F$1,0))</f>
        <v>0.5</v>
      </c>
      <c r="M459" s="26">
        <f>$G459*$K459*$L459</f>
        <v>15</v>
      </c>
    </row>
    <row r="460" spans="1:13">
      <c r="A460" s="18" t="s">
        <v>958</v>
      </c>
      <c r="B460" s="22">
        <v>44707</v>
      </c>
      <c r="C460" s="17">
        <f>YEAR($B460)</f>
        <v>2022</v>
      </c>
      <c r="D460" s="17">
        <f>MONTH($B460)</f>
        <v>5</v>
      </c>
      <c r="E460" s="18" t="s">
        <v>959</v>
      </c>
      <c r="F460" s="13" t="s">
        <v>199</v>
      </c>
      <c r="G460" s="18">
        <v>4</v>
      </c>
      <c r="H460" s="18" t="str">
        <f>_xlfn.XLOOKUP(E460,customers!$A$1:$A$1001,customers!$B$1:$B$1001,,0)</f>
        <v>Rodolfo Willoway</v>
      </c>
      <c r="I460" s="14" t="s">
        <v>5</v>
      </c>
      <c r="J460" s="19" t="str">
        <f>INDEX(products!$A$1:$F$49,MATCH(orders!$F460,products!$A$1:$A$49,0),MATCH(orders!J$1,products!$A$1:$F$1,0))</f>
        <v>Large</v>
      </c>
      <c r="K460" s="20">
        <f>INDEX(products!$A$1:$F$49,MATCH(orders!$F460,products!$A$1:$A$49,0),MATCH(orders!K$1,products!$A$1:$F$1,0))</f>
        <v>18</v>
      </c>
      <c r="L460" s="21">
        <f>INDEX(products!$A$1:$F$49,MATCH(orders!$F460,products!$A$1:$A$49,0),MATCH(orders!L$1,products!$A$1:$F$1,0))</f>
        <v>1.1000000000000001</v>
      </c>
      <c r="M460" s="25">
        <f>$G460*$K460*$L460</f>
        <v>79.2</v>
      </c>
    </row>
    <row r="461" spans="1:13">
      <c r="A461" s="3" t="s">
        <v>960</v>
      </c>
      <c r="B461" s="23">
        <v>43840</v>
      </c>
      <c r="C461" s="12">
        <f>YEAR($B461)</f>
        <v>2020</v>
      </c>
      <c r="D461" s="12">
        <f>MONTH($B461)</f>
        <v>1</v>
      </c>
      <c r="E461" s="3" t="s">
        <v>961</v>
      </c>
      <c r="F461" s="15" t="s">
        <v>531</v>
      </c>
      <c r="G461" s="3">
        <v>5</v>
      </c>
      <c r="H461" s="3" t="str">
        <f>_xlfn.XLOOKUP(E461,customers!$A$1:$A$1001,customers!$B$1:$B$1001,,0)</f>
        <v>Alvis Elwin</v>
      </c>
      <c r="I461" s="16" t="s">
        <v>6</v>
      </c>
      <c r="J461" s="4" t="str">
        <f>INDEX(products!$A$1:$F$49,MATCH(orders!$F461,products!$A$1:$A$49,0),MATCH(orders!J$1,products!$A$1:$F$1,0))</f>
        <v>Small</v>
      </c>
      <c r="K461" s="7">
        <f>INDEX(products!$A$1:$F$49,MATCH(orders!$F461,products!$A$1:$A$49,0),MATCH(orders!K$1,products!$A$1:$F$1,0))</f>
        <v>24</v>
      </c>
      <c r="L461" s="11">
        <f>INDEX(products!$A$1:$F$49,MATCH(orders!$F461,products!$A$1:$A$49,0),MATCH(orders!L$1,products!$A$1:$F$1,0))</f>
        <v>0.5</v>
      </c>
      <c r="M461" s="26">
        <f>$G461*$K461*$L461</f>
        <v>60</v>
      </c>
    </row>
    <row r="462" spans="1:13">
      <c r="A462" s="18" t="s">
        <v>962</v>
      </c>
      <c r="B462" s="22">
        <v>43602</v>
      </c>
      <c r="C462" s="17">
        <f>YEAR($B462)</f>
        <v>2019</v>
      </c>
      <c r="D462" s="17">
        <f>MONTH($B462)</f>
        <v>5</v>
      </c>
      <c r="E462" s="18" t="s">
        <v>963</v>
      </c>
      <c r="F462" s="13" t="s">
        <v>138</v>
      </c>
      <c r="G462" s="18">
        <v>3</v>
      </c>
      <c r="H462" s="18" t="str">
        <f>_xlfn.XLOOKUP(E462,customers!$A$1:$A$1001,customers!$B$1:$B$1001,,0)</f>
        <v>Araldo Bilbrook</v>
      </c>
      <c r="I462" s="14" t="s">
        <v>7</v>
      </c>
      <c r="J462" s="19" t="str">
        <f>INDEX(products!$A$1:$F$49,MATCH(orders!$F462,products!$A$1:$A$49,0),MATCH(orders!J$1,products!$A$1:$F$1,0))</f>
        <v>Small</v>
      </c>
      <c r="K462" s="20">
        <f>INDEX(products!$A$1:$F$49,MATCH(orders!$F462,products!$A$1:$A$49,0),MATCH(orders!K$1,products!$A$1:$F$1,0))</f>
        <v>24</v>
      </c>
      <c r="L462" s="21">
        <f>INDEX(products!$A$1:$F$49,MATCH(orders!$F462,products!$A$1:$A$49,0),MATCH(orders!L$1,products!$A$1:$F$1,0))</f>
        <v>0.5</v>
      </c>
      <c r="M462" s="25">
        <f>$G462*$K462*$L462</f>
        <v>36</v>
      </c>
    </row>
    <row r="463" spans="1:13">
      <c r="A463" s="3" t="s">
        <v>964</v>
      </c>
      <c r="B463" s="23">
        <v>44036</v>
      </c>
      <c r="C463" s="12">
        <f>YEAR($B463)</f>
        <v>2020</v>
      </c>
      <c r="D463" s="12">
        <f>MONTH($B463)</f>
        <v>7</v>
      </c>
      <c r="E463" s="3" t="s">
        <v>965</v>
      </c>
      <c r="F463" s="15" t="s">
        <v>122</v>
      </c>
      <c r="G463" s="3">
        <v>4</v>
      </c>
      <c r="H463" s="3" t="str">
        <f>_xlfn.XLOOKUP(E463,customers!$A$1:$A$1001,customers!$B$1:$B$1001,,0)</f>
        <v>Ransell McKall</v>
      </c>
      <c r="I463" s="16" t="s">
        <v>7</v>
      </c>
      <c r="J463" s="4" t="str">
        <f>INDEX(products!$A$1:$F$49,MATCH(orders!$F463,products!$A$1:$A$49,0),MATCH(orders!J$1,products!$A$1:$F$1,0))</f>
        <v>Large</v>
      </c>
      <c r="K463" s="7">
        <f>INDEX(products!$A$1:$F$49,MATCH(orders!$F463,products!$A$1:$A$49,0),MATCH(orders!K$1,products!$A$1:$F$1,0))</f>
        <v>12</v>
      </c>
      <c r="L463" s="11">
        <f>INDEX(products!$A$1:$F$49,MATCH(orders!$F463,products!$A$1:$A$49,0),MATCH(orders!L$1,products!$A$1:$F$1,0))</f>
        <v>0.5</v>
      </c>
      <c r="M463" s="26">
        <f>$G463*$K463*$L463</f>
        <v>24</v>
      </c>
    </row>
    <row r="464" spans="1:13">
      <c r="A464" s="18" t="s">
        <v>966</v>
      </c>
      <c r="B464" s="22">
        <v>44124</v>
      </c>
      <c r="C464" s="17">
        <f>YEAR($B464)</f>
        <v>2020</v>
      </c>
      <c r="D464" s="17">
        <f>MONTH($B464)</f>
        <v>10</v>
      </c>
      <c r="E464" s="18" t="s">
        <v>967</v>
      </c>
      <c r="F464" s="13" t="s">
        <v>258</v>
      </c>
      <c r="G464" s="18">
        <v>5</v>
      </c>
      <c r="H464" s="18" t="str">
        <f>_xlfn.XLOOKUP(E464,customers!$A$1:$A$1001,customers!$B$1:$B$1001,,0)</f>
        <v>Borg Daile</v>
      </c>
      <c r="I464" s="14" t="s">
        <v>5</v>
      </c>
      <c r="J464" s="19" t="str">
        <f>INDEX(products!$A$1:$F$49,MATCH(orders!$F464,products!$A$1:$A$49,0),MATCH(orders!J$1,products!$A$1:$F$1,0))</f>
        <v>Large</v>
      </c>
      <c r="K464" s="20">
        <f>INDEX(products!$A$1:$F$49,MATCH(orders!$F464,products!$A$1:$A$49,0),MATCH(orders!K$1,products!$A$1:$F$1,0))</f>
        <v>6</v>
      </c>
      <c r="L464" s="21">
        <f>INDEX(products!$A$1:$F$49,MATCH(orders!$F464,products!$A$1:$A$49,0),MATCH(orders!L$1,products!$A$1:$F$1,0))</f>
        <v>1.1000000000000001</v>
      </c>
      <c r="M464" s="25">
        <f>$G464*$K464*$L464</f>
        <v>33</v>
      </c>
    </row>
    <row r="465" spans="1:13">
      <c r="A465" s="3" t="s">
        <v>968</v>
      </c>
      <c r="B465" s="23">
        <v>43730</v>
      </c>
      <c r="C465" s="12">
        <f>YEAR($B465)</f>
        <v>2019</v>
      </c>
      <c r="D465" s="12">
        <f>MONTH($B465)</f>
        <v>9</v>
      </c>
      <c r="E465" s="3" t="s">
        <v>969</v>
      </c>
      <c r="F465" s="15" t="s">
        <v>112</v>
      </c>
      <c r="G465" s="3">
        <v>2</v>
      </c>
      <c r="H465" s="3" t="str">
        <f>_xlfn.XLOOKUP(E465,customers!$A$1:$A$1001,customers!$B$1:$B$1001,,0)</f>
        <v>Adolphe Treherne</v>
      </c>
      <c r="I465" s="16" t="s">
        <v>7</v>
      </c>
      <c r="J465" s="4" t="str">
        <f>INDEX(products!$A$1:$F$49,MATCH(orders!$F465,products!$A$1:$A$49,0),MATCH(orders!J$1,products!$A$1:$F$1,0))</f>
        <v>Medium</v>
      </c>
      <c r="K465" s="7">
        <f>INDEX(products!$A$1:$F$49,MATCH(orders!$F465,products!$A$1:$A$49,0),MATCH(orders!K$1,products!$A$1:$F$1,0))</f>
        <v>12</v>
      </c>
      <c r="L465" s="11">
        <f>INDEX(products!$A$1:$F$49,MATCH(orders!$F465,products!$A$1:$A$49,0),MATCH(orders!L$1,products!$A$1:$F$1,0))</f>
        <v>0.5</v>
      </c>
      <c r="M465" s="26">
        <f>$G465*$K465*$L465</f>
        <v>12</v>
      </c>
    </row>
    <row r="466" spans="1:13">
      <c r="A466" s="18" t="s">
        <v>970</v>
      </c>
      <c r="B466" s="22">
        <v>43989</v>
      </c>
      <c r="C466" s="17">
        <f>YEAR($B466)</f>
        <v>2020</v>
      </c>
      <c r="D466" s="17">
        <f>MONTH($B466)</f>
        <v>6</v>
      </c>
      <c r="E466" s="18" t="s">
        <v>971</v>
      </c>
      <c r="F466" s="13" t="s">
        <v>241</v>
      </c>
      <c r="G466" s="18">
        <v>4</v>
      </c>
      <c r="H466" s="18" t="str">
        <f>_xlfn.XLOOKUP(E466,customers!$A$1:$A$1001,customers!$B$1:$B$1001,,0)</f>
        <v>Annetta Brentnall</v>
      </c>
      <c r="I466" s="14" t="s">
        <v>6</v>
      </c>
      <c r="J466" s="19" t="str">
        <f>INDEX(products!$A$1:$F$49,MATCH(orders!$F466,products!$A$1:$A$49,0),MATCH(orders!J$1,products!$A$1:$F$1,0))</f>
        <v>Small</v>
      </c>
      <c r="K466" s="20">
        <f>INDEX(products!$A$1:$F$49,MATCH(orders!$F466,products!$A$1:$A$49,0),MATCH(orders!K$1,products!$A$1:$F$1,0))</f>
        <v>18</v>
      </c>
      <c r="L466" s="21">
        <f>INDEX(products!$A$1:$F$49,MATCH(orders!$F466,products!$A$1:$A$49,0),MATCH(orders!L$1,products!$A$1:$F$1,0))</f>
        <v>0.5</v>
      </c>
      <c r="M466" s="25">
        <f>$G466*$K466*$L466</f>
        <v>36</v>
      </c>
    </row>
    <row r="467" spans="1:13">
      <c r="A467" s="3" t="s">
        <v>972</v>
      </c>
      <c r="B467" s="23">
        <v>43814</v>
      </c>
      <c r="C467" s="12">
        <f>YEAR($B467)</f>
        <v>2019</v>
      </c>
      <c r="D467" s="12">
        <f>MONTH($B467)</f>
        <v>12</v>
      </c>
      <c r="E467" s="3" t="s">
        <v>973</v>
      </c>
      <c r="F467" s="15" t="s">
        <v>182</v>
      </c>
      <c r="G467" s="3">
        <v>1</v>
      </c>
      <c r="H467" s="3" t="str">
        <f>_xlfn.XLOOKUP(E467,customers!$A$1:$A$1001,customers!$B$1:$B$1001,,0)</f>
        <v>Dick Drinkall</v>
      </c>
      <c r="I467" s="16" t="s">
        <v>5</v>
      </c>
      <c r="J467" s="4" t="str">
        <f>INDEX(products!$A$1:$F$49,MATCH(orders!$F467,products!$A$1:$A$49,0),MATCH(orders!J$1,products!$A$1:$F$1,0))</f>
        <v>Medium</v>
      </c>
      <c r="K467" s="7">
        <f>INDEX(products!$A$1:$F$49,MATCH(orders!$F467,products!$A$1:$A$49,0),MATCH(orders!K$1,products!$A$1:$F$1,0))</f>
        <v>6</v>
      </c>
      <c r="L467" s="11">
        <f>INDEX(products!$A$1:$F$49,MATCH(orders!$F467,products!$A$1:$A$49,0),MATCH(orders!L$1,products!$A$1:$F$1,0))</f>
        <v>1.1000000000000001</v>
      </c>
      <c r="M467" s="26">
        <f>$G467*$K467*$L467</f>
        <v>6.6000000000000005</v>
      </c>
    </row>
    <row r="468" spans="1:13">
      <c r="A468" s="18" t="s">
        <v>974</v>
      </c>
      <c r="B468" s="22">
        <v>44171</v>
      </c>
      <c r="C468" s="17">
        <f>YEAR($B468)</f>
        <v>2020</v>
      </c>
      <c r="D468" s="17">
        <f>MONTH($B468)</f>
        <v>12</v>
      </c>
      <c r="E468" s="18" t="s">
        <v>975</v>
      </c>
      <c r="F468" s="13" t="s">
        <v>157</v>
      </c>
      <c r="G468" s="18">
        <v>3</v>
      </c>
      <c r="H468" s="18" t="str">
        <f>_xlfn.XLOOKUP(E468,customers!$A$1:$A$1001,customers!$B$1:$B$1001,,0)</f>
        <v>Dagny Kornel</v>
      </c>
      <c r="I468" s="14" t="s">
        <v>7</v>
      </c>
      <c r="J468" s="19" t="str">
        <f>INDEX(products!$A$1:$F$49,MATCH(orders!$F468,products!$A$1:$A$49,0),MATCH(orders!J$1,products!$A$1:$F$1,0))</f>
        <v>Large</v>
      </c>
      <c r="K468" s="20">
        <f>INDEX(products!$A$1:$F$49,MATCH(orders!$F468,products!$A$1:$A$49,0),MATCH(orders!K$1,products!$A$1:$F$1,0))</f>
        <v>18</v>
      </c>
      <c r="L468" s="21">
        <f>INDEX(products!$A$1:$F$49,MATCH(orders!$F468,products!$A$1:$A$49,0),MATCH(orders!L$1,products!$A$1:$F$1,0))</f>
        <v>0.5</v>
      </c>
      <c r="M468" s="25">
        <f>$G468*$K468*$L468</f>
        <v>27</v>
      </c>
    </row>
    <row r="469" spans="1:13">
      <c r="A469" s="3" t="s">
        <v>976</v>
      </c>
      <c r="B469" s="23">
        <v>44536</v>
      </c>
      <c r="C469" s="12">
        <f>YEAR($B469)</f>
        <v>2021</v>
      </c>
      <c r="D469" s="12">
        <f>MONTH($B469)</f>
        <v>12</v>
      </c>
      <c r="E469" s="3" t="s">
        <v>977</v>
      </c>
      <c r="F469" s="15" t="s">
        <v>152</v>
      </c>
      <c r="G469" s="3">
        <v>1</v>
      </c>
      <c r="H469" s="3" t="str">
        <f>_xlfn.XLOOKUP(E469,customers!$A$1:$A$1001,customers!$B$1:$B$1001,,0)</f>
        <v>Rhona Lequeux</v>
      </c>
      <c r="I469" s="16" t="s">
        <v>7</v>
      </c>
      <c r="J469" s="4" t="str">
        <f>INDEX(products!$A$1:$F$49,MATCH(orders!$F469,products!$A$1:$A$49,0),MATCH(orders!J$1,products!$A$1:$F$1,0))</f>
        <v>Small</v>
      </c>
      <c r="K469" s="7">
        <f>INDEX(products!$A$1:$F$49,MATCH(orders!$F469,products!$A$1:$A$49,0),MATCH(orders!K$1,products!$A$1:$F$1,0))</f>
        <v>12</v>
      </c>
      <c r="L469" s="11">
        <f>INDEX(products!$A$1:$F$49,MATCH(orders!$F469,products!$A$1:$A$49,0),MATCH(orders!L$1,products!$A$1:$F$1,0))</f>
        <v>0.5</v>
      </c>
      <c r="M469" s="26">
        <f>$G469*$K469*$L469</f>
        <v>6</v>
      </c>
    </row>
    <row r="470" spans="1:13">
      <c r="A470" s="18" t="s">
        <v>978</v>
      </c>
      <c r="B470" s="22">
        <v>44023</v>
      </c>
      <c r="C470" s="17">
        <f>YEAR($B470)</f>
        <v>2020</v>
      </c>
      <c r="D470" s="17">
        <f>MONTH($B470)</f>
        <v>7</v>
      </c>
      <c r="E470" s="18" t="s">
        <v>979</v>
      </c>
      <c r="F470" s="13" t="s">
        <v>76</v>
      </c>
      <c r="G470" s="18">
        <v>3</v>
      </c>
      <c r="H470" s="18" t="str">
        <f>_xlfn.XLOOKUP(E470,customers!$A$1:$A$1001,customers!$B$1:$B$1001,,0)</f>
        <v>Julius Mccaull</v>
      </c>
      <c r="I470" s="14" t="s">
        <v>7</v>
      </c>
      <c r="J470" s="19" t="str">
        <f>INDEX(products!$A$1:$F$49,MATCH(orders!$F470,products!$A$1:$A$49,0),MATCH(orders!J$1,products!$A$1:$F$1,0))</f>
        <v>Small</v>
      </c>
      <c r="K470" s="20">
        <f>INDEX(products!$A$1:$F$49,MATCH(orders!$F470,products!$A$1:$A$49,0),MATCH(orders!K$1,products!$A$1:$F$1,0))</f>
        <v>6</v>
      </c>
      <c r="L470" s="21">
        <f>INDEX(products!$A$1:$F$49,MATCH(orders!$F470,products!$A$1:$A$49,0),MATCH(orders!L$1,products!$A$1:$F$1,0))</f>
        <v>0.5</v>
      </c>
      <c r="M470" s="25">
        <f>$G470*$K470*$L470</f>
        <v>9</v>
      </c>
    </row>
    <row r="471" spans="1:13">
      <c r="A471" s="3" t="s">
        <v>980</v>
      </c>
      <c r="B471" s="23">
        <v>44375</v>
      </c>
      <c r="C471" s="12">
        <f>YEAR($B471)</f>
        <v>2021</v>
      </c>
      <c r="D471" s="12">
        <f>MONTH($B471)</f>
        <v>6</v>
      </c>
      <c r="E471" s="3" t="s">
        <v>981</v>
      </c>
      <c r="F471" s="15" t="s">
        <v>100</v>
      </c>
      <c r="G471" s="3">
        <v>5</v>
      </c>
      <c r="H471" s="3" t="str">
        <f>_xlfn.XLOOKUP(E471,customers!$A$1:$A$1001,customers!$B$1:$B$1001,,0)</f>
        <v>Ailey Brash</v>
      </c>
      <c r="I471" s="16" t="s">
        <v>6</v>
      </c>
      <c r="J471" s="4" t="str">
        <f>INDEX(products!$A$1:$F$49,MATCH(orders!$F471,products!$A$1:$A$49,0),MATCH(orders!J$1,products!$A$1:$F$1,0))</f>
        <v>Medium</v>
      </c>
      <c r="K471" s="7">
        <f>INDEX(products!$A$1:$F$49,MATCH(orders!$F471,products!$A$1:$A$49,0),MATCH(orders!K$1,products!$A$1:$F$1,0))</f>
        <v>6</v>
      </c>
      <c r="L471" s="11">
        <f>INDEX(products!$A$1:$F$49,MATCH(orders!$F471,products!$A$1:$A$49,0),MATCH(orders!L$1,products!$A$1:$F$1,0))</f>
        <v>0.5</v>
      </c>
      <c r="M471" s="26">
        <f>$G471*$K471*$L471</f>
        <v>15</v>
      </c>
    </row>
    <row r="472" spans="1:13">
      <c r="A472" s="18" t="s">
        <v>982</v>
      </c>
      <c r="B472" s="22">
        <v>44656</v>
      </c>
      <c r="C472" s="17">
        <f>YEAR($B472)</f>
        <v>2022</v>
      </c>
      <c r="D472" s="17">
        <f>MONTH($B472)</f>
        <v>4</v>
      </c>
      <c r="E472" s="18" t="s">
        <v>983</v>
      </c>
      <c r="F472" s="13" t="s">
        <v>60</v>
      </c>
      <c r="G472" s="18">
        <v>1</v>
      </c>
      <c r="H472" s="18" t="str">
        <f>_xlfn.XLOOKUP(E472,customers!$A$1:$A$1001,customers!$B$1:$B$1001,,0)</f>
        <v>Alberto Hutchinson</v>
      </c>
      <c r="I472" s="14" t="s">
        <v>5</v>
      </c>
      <c r="J472" s="19" t="str">
        <f>INDEX(products!$A$1:$F$49,MATCH(orders!$F472,products!$A$1:$A$49,0),MATCH(orders!J$1,products!$A$1:$F$1,0))</f>
        <v>Medium</v>
      </c>
      <c r="K472" s="20">
        <f>INDEX(products!$A$1:$F$49,MATCH(orders!$F472,products!$A$1:$A$49,0),MATCH(orders!K$1,products!$A$1:$F$1,0))</f>
        <v>12</v>
      </c>
      <c r="L472" s="21">
        <f>INDEX(products!$A$1:$F$49,MATCH(orders!$F472,products!$A$1:$A$49,0),MATCH(orders!L$1,products!$A$1:$F$1,0))</f>
        <v>1.1000000000000001</v>
      </c>
      <c r="M472" s="25">
        <f>$G472*$K472*$L472</f>
        <v>13.200000000000001</v>
      </c>
    </row>
    <row r="473" spans="1:13">
      <c r="A473" s="3" t="s">
        <v>984</v>
      </c>
      <c r="B473" s="23">
        <v>44644</v>
      </c>
      <c r="C473" s="12">
        <f>YEAR($B473)</f>
        <v>2022</v>
      </c>
      <c r="D473" s="12">
        <f>MONTH($B473)</f>
        <v>3</v>
      </c>
      <c r="E473" s="3" t="s">
        <v>985</v>
      </c>
      <c r="F473" s="15" t="s">
        <v>157</v>
      </c>
      <c r="G473" s="3">
        <v>4</v>
      </c>
      <c r="H473" s="3" t="str">
        <f>_xlfn.XLOOKUP(E473,customers!$A$1:$A$1001,customers!$B$1:$B$1001,,0)</f>
        <v>Lamond Gheeraert</v>
      </c>
      <c r="I473" s="16" t="s">
        <v>7</v>
      </c>
      <c r="J473" s="4" t="str">
        <f>INDEX(products!$A$1:$F$49,MATCH(orders!$F473,products!$A$1:$A$49,0),MATCH(orders!J$1,products!$A$1:$F$1,0))</f>
        <v>Large</v>
      </c>
      <c r="K473" s="7">
        <f>INDEX(products!$A$1:$F$49,MATCH(orders!$F473,products!$A$1:$A$49,0),MATCH(orders!K$1,products!$A$1:$F$1,0))</f>
        <v>18</v>
      </c>
      <c r="L473" s="11">
        <f>INDEX(products!$A$1:$F$49,MATCH(orders!$F473,products!$A$1:$A$49,0),MATCH(orders!L$1,products!$A$1:$F$1,0))</f>
        <v>0.5</v>
      </c>
      <c r="M473" s="26">
        <f>$G473*$K473*$L473</f>
        <v>36</v>
      </c>
    </row>
    <row r="474" spans="1:13">
      <c r="A474" s="18" t="s">
        <v>986</v>
      </c>
      <c r="B474" s="22">
        <v>43869</v>
      </c>
      <c r="C474" s="17">
        <f>YEAR($B474)</f>
        <v>2020</v>
      </c>
      <c r="D474" s="17">
        <f>MONTH($B474)</f>
        <v>2</v>
      </c>
      <c r="E474" s="18" t="s">
        <v>987</v>
      </c>
      <c r="F474" s="13" t="s">
        <v>157</v>
      </c>
      <c r="G474" s="18">
        <v>2</v>
      </c>
      <c r="H474" s="18" t="str">
        <f>_xlfn.XLOOKUP(E474,customers!$A$1:$A$1001,customers!$B$1:$B$1001,,0)</f>
        <v>Roxine Drivers</v>
      </c>
      <c r="I474" s="14" t="s">
        <v>7</v>
      </c>
      <c r="J474" s="19" t="str">
        <f>INDEX(products!$A$1:$F$49,MATCH(orders!$F474,products!$A$1:$A$49,0),MATCH(orders!J$1,products!$A$1:$F$1,0))</f>
        <v>Large</v>
      </c>
      <c r="K474" s="20">
        <f>INDEX(products!$A$1:$F$49,MATCH(orders!$F474,products!$A$1:$A$49,0),MATCH(orders!K$1,products!$A$1:$F$1,0))</f>
        <v>18</v>
      </c>
      <c r="L474" s="21">
        <f>INDEX(products!$A$1:$F$49,MATCH(orders!$F474,products!$A$1:$A$49,0),MATCH(orders!L$1,products!$A$1:$F$1,0))</f>
        <v>0.5</v>
      </c>
      <c r="M474" s="25">
        <f>$G474*$K474*$L474</f>
        <v>18</v>
      </c>
    </row>
    <row r="475" spans="1:13">
      <c r="A475" s="3" t="s">
        <v>988</v>
      </c>
      <c r="B475" s="23">
        <v>44603</v>
      </c>
      <c r="C475" s="12">
        <f>YEAR($B475)</f>
        <v>2022</v>
      </c>
      <c r="D475" s="12">
        <f>MONTH($B475)</f>
        <v>2</v>
      </c>
      <c r="E475" s="3" t="s">
        <v>989</v>
      </c>
      <c r="F475" s="15" t="s">
        <v>89</v>
      </c>
      <c r="G475" s="3">
        <v>2</v>
      </c>
      <c r="H475" s="3" t="str">
        <f>_xlfn.XLOOKUP(E475,customers!$A$1:$A$1001,customers!$B$1:$B$1001,,0)</f>
        <v>Heloise Zeal</v>
      </c>
      <c r="I475" s="16" t="s">
        <v>6</v>
      </c>
      <c r="J475" s="4" t="str">
        <f>INDEX(products!$A$1:$F$49,MATCH(orders!$F475,products!$A$1:$A$49,0),MATCH(orders!J$1,products!$A$1:$F$1,0))</f>
        <v>Small</v>
      </c>
      <c r="K475" s="7">
        <f>INDEX(products!$A$1:$F$49,MATCH(orders!$F475,products!$A$1:$A$49,0),MATCH(orders!K$1,products!$A$1:$F$1,0))</f>
        <v>6</v>
      </c>
      <c r="L475" s="11">
        <f>INDEX(products!$A$1:$F$49,MATCH(orders!$F475,products!$A$1:$A$49,0),MATCH(orders!L$1,products!$A$1:$F$1,0))</f>
        <v>0.5</v>
      </c>
      <c r="M475" s="26">
        <f>$G475*$K475*$L475</f>
        <v>6</v>
      </c>
    </row>
    <row r="476" spans="1:13">
      <c r="A476" s="18" t="s">
        <v>990</v>
      </c>
      <c r="B476" s="22">
        <v>44014</v>
      </c>
      <c r="C476" s="17">
        <f>YEAR($B476)</f>
        <v>2020</v>
      </c>
      <c r="D476" s="17">
        <f>MONTH($B476)</f>
        <v>7</v>
      </c>
      <c r="E476" s="18" t="s">
        <v>991</v>
      </c>
      <c r="F476" s="13" t="s">
        <v>65</v>
      </c>
      <c r="G476" s="18">
        <v>1</v>
      </c>
      <c r="H476" s="18" t="str">
        <f>_xlfn.XLOOKUP(E476,customers!$A$1:$A$1001,customers!$B$1:$B$1001,,0)</f>
        <v>Granger Smallcombe</v>
      </c>
      <c r="I476" s="14" t="s">
        <v>4</v>
      </c>
      <c r="J476" s="19" t="str">
        <f>INDEX(products!$A$1:$F$49,MATCH(orders!$F476,products!$A$1:$A$49,0),MATCH(orders!J$1,products!$A$1:$F$1,0))</f>
        <v>Small</v>
      </c>
      <c r="K476" s="20">
        <f>INDEX(products!$A$1:$F$49,MATCH(orders!$F476,products!$A$1:$A$49,0),MATCH(orders!K$1,products!$A$1:$F$1,0))</f>
        <v>18</v>
      </c>
      <c r="L476" s="21">
        <f>INDEX(products!$A$1:$F$49,MATCH(orders!$F476,products!$A$1:$A$49,0),MATCH(orders!L$1,products!$A$1:$F$1,0))</f>
        <v>1.1000000000000001</v>
      </c>
      <c r="M476" s="25">
        <f>$G476*$K476*$L476</f>
        <v>19.8</v>
      </c>
    </row>
    <row r="477" spans="1:13">
      <c r="A477" s="3" t="s">
        <v>992</v>
      </c>
      <c r="B477" s="23">
        <v>44767</v>
      </c>
      <c r="C477" s="12">
        <f>YEAR($B477)</f>
        <v>2022</v>
      </c>
      <c r="D477" s="12">
        <f>MONTH($B477)</f>
        <v>7</v>
      </c>
      <c r="E477" s="3" t="s">
        <v>993</v>
      </c>
      <c r="F477" s="15" t="s">
        <v>49</v>
      </c>
      <c r="G477" s="3">
        <v>2</v>
      </c>
      <c r="H477" s="3" t="str">
        <f>_xlfn.XLOOKUP(E477,customers!$A$1:$A$1001,customers!$B$1:$B$1001,,0)</f>
        <v>Daryn Dibley</v>
      </c>
      <c r="I477" s="16" t="s">
        <v>5</v>
      </c>
      <c r="J477" s="4" t="str">
        <f>INDEX(products!$A$1:$F$49,MATCH(orders!$F477,products!$A$1:$A$49,0),MATCH(orders!J$1,products!$A$1:$F$1,0))</f>
        <v>Medium</v>
      </c>
      <c r="K477" s="7">
        <f>INDEX(products!$A$1:$F$49,MATCH(orders!$F477,products!$A$1:$A$49,0),MATCH(orders!K$1,products!$A$1:$F$1,0))</f>
        <v>18</v>
      </c>
      <c r="L477" s="11">
        <f>INDEX(products!$A$1:$F$49,MATCH(orders!$F477,products!$A$1:$A$49,0),MATCH(orders!L$1,products!$A$1:$F$1,0))</f>
        <v>1.1000000000000001</v>
      </c>
      <c r="M477" s="26">
        <f>$G477*$K477*$L477</f>
        <v>39.6</v>
      </c>
    </row>
    <row r="478" spans="1:13">
      <c r="A478" s="18" t="s">
        <v>994</v>
      </c>
      <c r="B478" s="22">
        <v>44274</v>
      </c>
      <c r="C478" s="17">
        <f>YEAR($B478)</f>
        <v>2021</v>
      </c>
      <c r="D478" s="17">
        <f>MONTH($B478)</f>
        <v>3</v>
      </c>
      <c r="E478" s="18" t="s">
        <v>995</v>
      </c>
      <c r="F478" s="13" t="s">
        <v>130</v>
      </c>
      <c r="G478" s="18">
        <v>6</v>
      </c>
      <c r="H478" s="18" t="str">
        <f>_xlfn.XLOOKUP(E478,customers!$A$1:$A$1001,customers!$B$1:$B$1001,,0)</f>
        <v>Gardy Dimitriou</v>
      </c>
      <c r="I478" s="14" t="s">
        <v>5</v>
      </c>
      <c r="J478" s="19" t="str">
        <f>INDEX(products!$A$1:$F$49,MATCH(orders!$F478,products!$A$1:$A$49,0),MATCH(orders!J$1,products!$A$1:$F$1,0))</f>
        <v>Small</v>
      </c>
      <c r="K478" s="20">
        <f>INDEX(products!$A$1:$F$49,MATCH(orders!$F478,products!$A$1:$A$49,0),MATCH(orders!K$1,products!$A$1:$F$1,0))</f>
        <v>6</v>
      </c>
      <c r="L478" s="21">
        <f>INDEX(products!$A$1:$F$49,MATCH(orders!$F478,products!$A$1:$A$49,0),MATCH(orders!L$1,products!$A$1:$F$1,0))</f>
        <v>1.1000000000000001</v>
      </c>
      <c r="M478" s="25">
        <f>$G478*$K478*$L478</f>
        <v>39.6</v>
      </c>
    </row>
    <row r="479" spans="1:13">
      <c r="A479" s="3" t="s">
        <v>996</v>
      </c>
      <c r="B479" s="23">
        <v>43962</v>
      </c>
      <c r="C479" s="12">
        <f>YEAR($B479)</f>
        <v>2020</v>
      </c>
      <c r="D479" s="12">
        <f>MONTH($B479)</f>
        <v>5</v>
      </c>
      <c r="E479" s="3" t="s">
        <v>997</v>
      </c>
      <c r="F479" s="15" t="s">
        <v>199</v>
      </c>
      <c r="G479" s="3">
        <v>6</v>
      </c>
      <c r="H479" s="3" t="str">
        <f>_xlfn.XLOOKUP(E479,customers!$A$1:$A$1001,customers!$B$1:$B$1001,,0)</f>
        <v>Fanny Flanagan</v>
      </c>
      <c r="I479" s="16" t="s">
        <v>5</v>
      </c>
      <c r="J479" s="4" t="str">
        <f>INDEX(products!$A$1:$F$49,MATCH(orders!$F479,products!$A$1:$A$49,0),MATCH(orders!J$1,products!$A$1:$F$1,0))</f>
        <v>Large</v>
      </c>
      <c r="K479" s="7">
        <f>INDEX(products!$A$1:$F$49,MATCH(orders!$F479,products!$A$1:$A$49,0),MATCH(orders!K$1,products!$A$1:$F$1,0))</f>
        <v>18</v>
      </c>
      <c r="L479" s="11">
        <f>INDEX(products!$A$1:$F$49,MATCH(orders!$F479,products!$A$1:$A$49,0),MATCH(orders!L$1,products!$A$1:$F$1,0))</f>
        <v>1.1000000000000001</v>
      </c>
      <c r="M479" s="26">
        <f>$G479*$K479*$L479</f>
        <v>118.80000000000001</v>
      </c>
    </row>
    <row r="480" spans="1:13">
      <c r="A480" s="18" t="s">
        <v>998</v>
      </c>
      <c r="B480" s="22">
        <v>43624</v>
      </c>
      <c r="C480" s="17">
        <f>YEAR($B480)</f>
        <v>2019</v>
      </c>
      <c r="D480" s="17">
        <f>MONTH($B480)</f>
        <v>6</v>
      </c>
      <c r="E480" s="18" t="s">
        <v>981</v>
      </c>
      <c r="F480" s="13" t="s">
        <v>182</v>
      </c>
      <c r="G480" s="18">
        <v>6</v>
      </c>
      <c r="H480" s="18" t="str">
        <f>_xlfn.XLOOKUP(E480,customers!$A$1:$A$1001,customers!$B$1:$B$1001,,0)</f>
        <v>Ailey Brash</v>
      </c>
      <c r="I480" s="14" t="s">
        <v>5</v>
      </c>
      <c r="J480" s="19" t="str">
        <f>INDEX(products!$A$1:$F$49,MATCH(orders!$F480,products!$A$1:$A$49,0),MATCH(orders!J$1,products!$A$1:$F$1,0))</f>
        <v>Medium</v>
      </c>
      <c r="K480" s="20">
        <f>INDEX(products!$A$1:$F$49,MATCH(orders!$F480,products!$A$1:$A$49,0),MATCH(orders!K$1,products!$A$1:$F$1,0))</f>
        <v>6</v>
      </c>
      <c r="L480" s="21">
        <f>INDEX(products!$A$1:$F$49,MATCH(orders!$F480,products!$A$1:$A$49,0),MATCH(orders!L$1,products!$A$1:$F$1,0))</f>
        <v>1.1000000000000001</v>
      </c>
      <c r="M480" s="25">
        <f>$G480*$K480*$L480</f>
        <v>39.6</v>
      </c>
    </row>
    <row r="481" spans="1:13">
      <c r="A481" s="3" t="s">
        <v>998</v>
      </c>
      <c r="B481" s="23">
        <v>43624</v>
      </c>
      <c r="C481" s="12">
        <f>YEAR($B481)</f>
        <v>2019</v>
      </c>
      <c r="D481" s="12">
        <f>MONTH($B481)</f>
        <v>6</v>
      </c>
      <c r="E481" s="3" t="s">
        <v>981</v>
      </c>
      <c r="F481" s="15" t="s">
        <v>100</v>
      </c>
      <c r="G481" s="3">
        <v>4</v>
      </c>
      <c r="H481" s="3" t="str">
        <f>_xlfn.XLOOKUP(E481,customers!$A$1:$A$1001,customers!$B$1:$B$1001,,0)</f>
        <v>Ailey Brash</v>
      </c>
      <c r="I481" s="16" t="s">
        <v>6</v>
      </c>
      <c r="J481" s="4" t="str">
        <f>INDEX(products!$A$1:$F$49,MATCH(orders!$F481,products!$A$1:$A$49,0),MATCH(orders!J$1,products!$A$1:$F$1,0))</f>
        <v>Medium</v>
      </c>
      <c r="K481" s="7">
        <f>INDEX(products!$A$1:$F$49,MATCH(orders!$F481,products!$A$1:$A$49,0),MATCH(orders!K$1,products!$A$1:$F$1,0))</f>
        <v>6</v>
      </c>
      <c r="L481" s="11">
        <f>INDEX(products!$A$1:$F$49,MATCH(orders!$F481,products!$A$1:$A$49,0),MATCH(orders!L$1,products!$A$1:$F$1,0))</f>
        <v>0.5</v>
      </c>
      <c r="M481" s="26">
        <f>$G481*$K481*$L481</f>
        <v>12</v>
      </c>
    </row>
    <row r="482" spans="1:13">
      <c r="A482" s="18" t="s">
        <v>998</v>
      </c>
      <c r="B482" s="22">
        <v>43624</v>
      </c>
      <c r="C482" s="17">
        <f>YEAR($B482)</f>
        <v>2019</v>
      </c>
      <c r="D482" s="17">
        <f>MONTH($B482)</f>
        <v>6</v>
      </c>
      <c r="E482" s="18" t="s">
        <v>981</v>
      </c>
      <c r="F482" s="13" t="s">
        <v>56</v>
      </c>
      <c r="G482" s="18">
        <v>1</v>
      </c>
      <c r="H482" s="18" t="str">
        <f>_xlfn.XLOOKUP(E482,customers!$A$1:$A$1001,customers!$B$1:$B$1001,,0)</f>
        <v>Ailey Brash</v>
      </c>
      <c r="I482" s="14" t="s">
        <v>7</v>
      </c>
      <c r="J482" s="19" t="str">
        <f>INDEX(products!$A$1:$F$49,MATCH(orders!$F482,products!$A$1:$A$49,0),MATCH(orders!J$1,products!$A$1:$F$1,0))</f>
        <v>Small</v>
      </c>
      <c r="K482" s="20">
        <f>INDEX(products!$A$1:$F$49,MATCH(orders!$F482,products!$A$1:$A$49,0),MATCH(orders!K$1,products!$A$1:$F$1,0))</f>
        <v>18</v>
      </c>
      <c r="L482" s="21">
        <f>INDEX(products!$A$1:$F$49,MATCH(orders!$F482,products!$A$1:$A$49,0),MATCH(orders!L$1,products!$A$1:$F$1,0))</f>
        <v>0.5</v>
      </c>
      <c r="M482" s="25">
        <f>$G482*$K482*$L482</f>
        <v>9</v>
      </c>
    </row>
    <row r="483" spans="1:13">
      <c r="A483" s="3" t="s">
        <v>999</v>
      </c>
      <c r="B483" s="23">
        <v>43747</v>
      </c>
      <c r="C483" s="12">
        <f>YEAR($B483)</f>
        <v>2019</v>
      </c>
      <c r="D483" s="12">
        <f>MONTH($B483)</f>
        <v>10</v>
      </c>
      <c r="E483" s="3" t="s">
        <v>1000</v>
      </c>
      <c r="F483" s="15" t="s">
        <v>115</v>
      </c>
      <c r="G483" s="3">
        <v>2</v>
      </c>
      <c r="H483" s="3" t="str">
        <f>_xlfn.XLOOKUP(E483,customers!$A$1:$A$1001,customers!$B$1:$B$1001,,0)</f>
        <v>Nanny Izhakov</v>
      </c>
      <c r="I483" s="16" t="s">
        <v>7</v>
      </c>
      <c r="J483" s="4" t="str">
        <f>INDEX(products!$A$1:$F$49,MATCH(orders!$F483,products!$A$1:$A$49,0),MATCH(orders!J$1,products!$A$1:$F$1,0))</f>
        <v>Large</v>
      </c>
      <c r="K483" s="7">
        <f>INDEX(products!$A$1:$F$49,MATCH(orders!$F483,products!$A$1:$A$49,0),MATCH(orders!K$1,products!$A$1:$F$1,0))</f>
        <v>6</v>
      </c>
      <c r="L483" s="11">
        <f>INDEX(products!$A$1:$F$49,MATCH(orders!$F483,products!$A$1:$A$49,0),MATCH(orders!L$1,products!$A$1:$F$1,0))</f>
        <v>0.5</v>
      </c>
      <c r="M483" s="26">
        <f>$G483*$K483*$L483</f>
        <v>6</v>
      </c>
    </row>
    <row r="484" spans="1:13">
      <c r="A484" s="18" t="s">
        <v>1001</v>
      </c>
      <c r="B484" s="22">
        <v>44247</v>
      </c>
      <c r="C484" s="17">
        <f>YEAR($B484)</f>
        <v>2021</v>
      </c>
      <c r="D484" s="17">
        <f>MONTH($B484)</f>
        <v>2</v>
      </c>
      <c r="E484" s="18" t="s">
        <v>1002</v>
      </c>
      <c r="F484" s="13" t="s">
        <v>106</v>
      </c>
      <c r="G484" s="18">
        <v>5</v>
      </c>
      <c r="H484" s="18" t="str">
        <f>_xlfn.XLOOKUP(E484,customers!$A$1:$A$1001,customers!$B$1:$B$1001,,0)</f>
        <v>Stanly Keets</v>
      </c>
      <c r="I484" s="14" t="s">
        <v>7</v>
      </c>
      <c r="J484" s="19" t="str">
        <f>INDEX(products!$A$1:$F$49,MATCH(orders!$F484,products!$A$1:$A$49,0),MATCH(orders!J$1,products!$A$1:$F$1,0))</f>
        <v>Medium</v>
      </c>
      <c r="K484" s="20">
        <f>INDEX(products!$A$1:$F$49,MATCH(orders!$F484,products!$A$1:$A$49,0),MATCH(orders!K$1,products!$A$1:$F$1,0))</f>
        <v>6</v>
      </c>
      <c r="L484" s="21">
        <f>INDEX(products!$A$1:$F$49,MATCH(orders!$F484,products!$A$1:$A$49,0),MATCH(orders!L$1,products!$A$1:$F$1,0))</f>
        <v>0.5</v>
      </c>
      <c r="M484" s="25">
        <f>$G484*$K484*$L484</f>
        <v>15</v>
      </c>
    </row>
    <row r="485" spans="1:13">
      <c r="A485" s="3" t="s">
        <v>1003</v>
      </c>
      <c r="B485" s="23">
        <v>43790</v>
      </c>
      <c r="C485" s="12">
        <f>YEAR($B485)</f>
        <v>2019</v>
      </c>
      <c r="D485" s="12">
        <f>MONTH($B485)</f>
        <v>11</v>
      </c>
      <c r="E485" s="3" t="s">
        <v>1004</v>
      </c>
      <c r="F485" s="15" t="s">
        <v>53</v>
      </c>
      <c r="G485" s="3">
        <v>2</v>
      </c>
      <c r="H485" s="3" t="str">
        <f>_xlfn.XLOOKUP(E485,customers!$A$1:$A$1001,customers!$B$1:$B$1001,,0)</f>
        <v>Orion Dyott</v>
      </c>
      <c r="I485" s="16" t="s">
        <v>4</v>
      </c>
      <c r="J485" s="4" t="str">
        <f>INDEX(products!$A$1:$F$49,MATCH(orders!$F485,products!$A$1:$A$49,0),MATCH(orders!J$1,products!$A$1:$F$1,0))</f>
        <v>Large</v>
      </c>
      <c r="K485" s="7">
        <f>INDEX(products!$A$1:$F$49,MATCH(orders!$F485,products!$A$1:$A$49,0),MATCH(orders!K$1,products!$A$1:$F$1,0))</f>
        <v>18</v>
      </c>
      <c r="L485" s="11">
        <f>INDEX(products!$A$1:$F$49,MATCH(orders!$F485,products!$A$1:$A$49,0),MATCH(orders!L$1,products!$A$1:$F$1,0))</f>
        <v>1.1000000000000001</v>
      </c>
      <c r="M485" s="26">
        <f>$G485*$K485*$L485</f>
        <v>39.6</v>
      </c>
    </row>
    <row r="486" spans="1:13">
      <c r="A486" s="18" t="s">
        <v>1005</v>
      </c>
      <c r="B486" s="22">
        <v>44479</v>
      </c>
      <c r="C486" s="17">
        <f>YEAR($B486)</f>
        <v>2021</v>
      </c>
      <c r="D486" s="17">
        <f>MONTH($B486)</f>
        <v>10</v>
      </c>
      <c r="E486" s="18" t="s">
        <v>1006</v>
      </c>
      <c r="F486" s="13" t="s">
        <v>210</v>
      </c>
      <c r="G486" s="18">
        <v>6</v>
      </c>
      <c r="H486" s="18" t="str">
        <f>_xlfn.XLOOKUP(E486,customers!$A$1:$A$1001,customers!$B$1:$B$1001,,0)</f>
        <v>Keefer Cake</v>
      </c>
      <c r="I486" s="14" t="s">
        <v>4</v>
      </c>
      <c r="J486" s="19" t="str">
        <f>INDEX(products!$A$1:$F$49,MATCH(orders!$F486,products!$A$1:$A$49,0),MATCH(orders!J$1,products!$A$1:$F$1,0))</f>
        <v>Large</v>
      </c>
      <c r="K486" s="20">
        <f>INDEX(products!$A$1:$F$49,MATCH(orders!$F486,products!$A$1:$A$49,0),MATCH(orders!K$1,products!$A$1:$F$1,0))</f>
        <v>24</v>
      </c>
      <c r="L486" s="21">
        <f>INDEX(products!$A$1:$F$49,MATCH(orders!$F486,products!$A$1:$A$49,0),MATCH(orders!L$1,products!$A$1:$F$1,0))</f>
        <v>1.1000000000000001</v>
      </c>
      <c r="M486" s="25">
        <f>$G486*$K486*$L486</f>
        <v>158.4</v>
      </c>
    </row>
    <row r="487" spans="1:13">
      <c r="A487" s="3" t="s">
        <v>1007</v>
      </c>
      <c r="B487" s="23">
        <v>44413</v>
      </c>
      <c r="C487" s="12">
        <f>YEAR($B487)</f>
        <v>2021</v>
      </c>
      <c r="D487" s="12">
        <f>MONTH($B487)</f>
        <v>8</v>
      </c>
      <c r="E487" s="3" t="s">
        <v>1008</v>
      </c>
      <c r="F487" s="15" t="s">
        <v>152</v>
      </c>
      <c r="G487" s="3">
        <v>6</v>
      </c>
      <c r="H487" s="3" t="str">
        <f>_xlfn.XLOOKUP(E487,customers!$A$1:$A$1001,customers!$B$1:$B$1001,,0)</f>
        <v>Morna Hansed</v>
      </c>
      <c r="I487" s="16" t="s">
        <v>7</v>
      </c>
      <c r="J487" s="4" t="str">
        <f>INDEX(products!$A$1:$F$49,MATCH(orders!$F487,products!$A$1:$A$49,0),MATCH(orders!J$1,products!$A$1:$F$1,0))</f>
        <v>Small</v>
      </c>
      <c r="K487" s="7">
        <f>INDEX(products!$A$1:$F$49,MATCH(orders!$F487,products!$A$1:$A$49,0),MATCH(orders!K$1,products!$A$1:$F$1,0))</f>
        <v>12</v>
      </c>
      <c r="L487" s="11">
        <f>INDEX(products!$A$1:$F$49,MATCH(orders!$F487,products!$A$1:$A$49,0),MATCH(orders!L$1,products!$A$1:$F$1,0))</f>
        <v>0.5</v>
      </c>
      <c r="M487" s="26">
        <f>$G487*$K487*$L487</f>
        <v>36</v>
      </c>
    </row>
    <row r="488" spans="1:13">
      <c r="A488" s="18" t="s">
        <v>1009</v>
      </c>
      <c r="B488" s="22">
        <v>44043</v>
      </c>
      <c r="C488" s="17">
        <f>YEAR($B488)</f>
        <v>2020</v>
      </c>
      <c r="D488" s="17">
        <f>MONTH($B488)</f>
        <v>7</v>
      </c>
      <c r="E488" s="18" t="s">
        <v>1010</v>
      </c>
      <c r="F488" s="13" t="s">
        <v>65</v>
      </c>
      <c r="G488" s="18">
        <v>6</v>
      </c>
      <c r="H488" s="18" t="str">
        <f>_xlfn.XLOOKUP(E488,customers!$A$1:$A$1001,customers!$B$1:$B$1001,,0)</f>
        <v>Franny Kienlein</v>
      </c>
      <c r="I488" s="14" t="s">
        <v>4</v>
      </c>
      <c r="J488" s="19" t="str">
        <f>INDEX(products!$A$1:$F$49,MATCH(orders!$F488,products!$A$1:$A$49,0),MATCH(orders!J$1,products!$A$1:$F$1,0))</f>
        <v>Small</v>
      </c>
      <c r="K488" s="20">
        <f>INDEX(products!$A$1:$F$49,MATCH(orders!$F488,products!$A$1:$A$49,0),MATCH(orders!K$1,products!$A$1:$F$1,0))</f>
        <v>18</v>
      </c>
      <c r="L488" s="21">
        <f>INDEX(products!$A$1:$F$49,MATCH(orders!$F488,products!$A$1:$A$49,0),MATCH(orders!L$1,products!$A$1:$F$1,0))</f>
        <v>1.1000000000000001</v>
      </c>
      <c r="M488" s="25">
        <f>$G488*$K488*$L488</f>
        <v>118.80000000000001</v>
      </c>
    </row>
    <row r="489" spans="1:13">
      <c r="A489" s="3" t="s">
        <v>1011</v>
      </c>
      <c r="B489" s="23">
        <v>44093</v>
      </c>
      <c r="C489" s="12">
        <f>YEAR($B489)</f>
        <v>2020</v>
      </c>
      <c r="D489" s="12">
        <f>MONTH($B489)</f>
        <v>9</v>
      </c>
      <c r="E489" s="3" t="s">
        <v>1012</v>
      </c>
      <c r="F489" s="15" t="s">
        <v>258</v>
      </c>
      <c r="G489" s="3">
        <v>6</v>
      </c>
      <c r="H489" s="3" t="str">
        <f>_xlfn.XLOOKUP(E489,customers!$A$1:$A$1001,customers!$B$1:$B$1001,,0)</f>
        <v>Klarika Egglestone</v>
      </c>
      <c r="I489" s="16" t="s">
        <v>5</v>
      </c>
      <c r="J489" s="4" t="str">
        <f>INDEX(products!$A$1:$F$49,MATCH(orders!$F489,products!$A$1:$A$49,0),MATCH(orders!J$1,products!$A$1:$F$1,0))</f>
        <v>Large</v>
      </c>
      <c r="K489" s="7">
        <f>INDEX(products!$A$1:$F$49,MATCH(orders!$F489,products!$A$1:$A$49,0),MATCH(orders!K$1,products!$A$1:$F$1,0))</f>
        <v>6</v>
      </c>
      <c r="L489" s="11">
        <f>INDEX(products!$A$1:$F$49,MATCH(orders!$F489,products!$A$1:$A$49,0),MATCH(orders!L$1,products!$A$1:$F$1,0))</f>
        <v>1.1000000000000001</v>
      </c>
      <c r="M489" s="26">
        <f>$G489*$K489*$L489</f>
        <v>39.6</v>
      </c>
    </row>
    <row r="490" spans="1:13">
      <c r="A490" s="18" t="s">
        <v>1013</v>
      </c>
      <c r="B490" s="22">
        <v>43954</v>
      </c>
      <c r="C490" s="17">
        <f>YEAR($B490)</f>
        <v>2020</v>
      </c>
      <c r="D490" s="17">
        <f>MONTH($B490)</f>
        <v>5</v>
      </c>
      <c r="E490" s="18" t="s">
        <v>1014</v>
      </c>
      <c r="F490" s="13" t="s">
        <v>82</v>
      </c>
      <c r="G490" s="18">
        <v>5</v>
      </c>
      <c r="H490" s="18" t="str">
        <f>_xlfn.XLOOKUP(E490,customers!$A$1:$A$1001,customers!$B$1:$B$1001,,0)</f>
        <v>Becky Semkins</v>
      </c>
      <c r="I490" s="14" t="s">
        <v>4</v>
      </c>
      <c r="J490" s="19" t="str">
        <f>INDEX(products!$A$1:$F$49,MATCH(orders!$F490,products!$A$1:$A$49,0),MATCH(orders!J$1,products!$A$1:$F$1,0))</f>
        <v>Medium</v>
      </c>
      <c r="K490" s="20">
        <f>INDEX(products!$A$1:$F$49,MATCH(orders!$F490,products!$A$1:$A$49,0),MATCH(orders!K$1,products!$A$1:$F$1,0))</f>
        <v>6</v>
      </c>
      <c r="L490" s="21">
        <f>INDEX(products!$A$1:$F$49,MATCH(orders!$F490,products!$A$1:$A$49,0),MATCH(orders!L$1,products!$A$1:$F$1,0))</f>
        <v>1.1000000000000001</v>
      </c>
      <c r="M490" s="25">
        <f>$G490*$K490*$L490</f>
        <v>33</v>
      </c>
    </row>
    <row r="491" spans="1:13">
      <c r="A491" s="3" t="s">
        <v>1015</v>
      </c>
      <c r="B491" s="23">
        <v>43654</v>
      </c>
      <c r="C491" s="12">
        <f>YEAR($B491)</f>
        <v>2019</v>
      </c>
      <c r="D491" s="12">
        <f>MONTH($B491)</f>
        <v>7</v>
      </c>
      <c r="E491" s="3" t="s">
        <v>1016</v>
      </c>
      <c r="F491" s="15" t="s">
        <v>157</v>
      </c>
      <c r="G491" s="3">
        <v>6</v>
      </c>
      <c r="H491" s="3" t="str">
        <f>_xlfn.XLOOKUP(E491,customers!$A$1:$A$1001,customers!$B$1:$B$1001,,0)</f>
        <v>Sean Lorenzetti</v>
      </c>
      <c r="I491" s="16" t="s">
        <v>7</v>
      </c>
      <c r="J491" s="4" t="str">
        <f>INDEX(products!$A$1:$F$49,MATCH(orders!$F491,products!$A$1:$A$49,0),MATCH(orders!J$1,products!$A$1:$F$1,0))</f>
        <v>Large</v>
      </c>
      <c r="K491" s="7">
        <f>INDEX(products!$A$1:$F$49,MATCH(orders!$F491,products!$A$1:$A$49,0),MATCH(orders!K$1,products!$A$1:$F$1,0))</f>
        <v>18</v>
      </c>
      <c r="L491" s="11">
        <f>INDEX(products!$A$1:$F$49,MATCH(orders!$F491,products!$A$1:$A$49,0),MATCH(orders!L$1,products!$A$1:$F$1,0))</f>
        <v>0.5</v>
      </c>
      <c r="M491" s="26">
        <f>$G491*$K491*$L491</f>
        <v>54</v>
      </c>
    </row>
    <row r="492" spans="1:13">
      <c r="A492" s="18" t="s">
        <v>1017</v>
      </c>
      <c r="B492" s="22">
        <v>43764</v>
      </c>
      <c r="C492" s="17">
        <f>YEAR($B492)</f>
        <v>2019</v>
      </c>
      <c r="D492" s="17">
        <f>MONTH($B492)</f>
        <v>10</v>
      </c>
      <c r="E492" s="18" t="s">
        <v>1018</v>
      </c>
      <c r="F492" s="13" t="s">
        <v>157</v>
      </c>
      <c r="G492" s="18">
        <v>2</v>
      </c>
      <c r="H492" s="18" t="str">
        <f>_xlfn.XLOOKUP(E492,customers!$A$1:$A$1001,customers!$B$1:$B$1001,,0)</f>
        <v>Bob Giannazzi</v>
      </c>
      <c r="I492" s="14" t="s">
        <v>7</v>
      </c>
      <c r="J492" s="19" t="str">
        <f>INDEX(products!$A$1:$F$49,MATCH(orders!$F492,products!$A$1:$A$49,0),MATCH(orders!J$1,products!$A$1:$F$1,0))</f>
        <v>Large</v>
      </c>
      <c r="K492" s="20">
        <f>INDEX(products!$A$1:$F$49,MATCH(orders!$F492,products!$A$1:$A$49,0),MATCH(orders!K$1,products!$A$1:$F$1,0))</f>
        <v>18</v>
      </c>
      <c r="L492" s="21">
        <f>INDEX(products!$A$1:$F$49,MATCH(orders!$F492,products!$A$1:$A$49,0),MATCH(orders!L$1,products!$A$1:$F$1,0))</f>
        <v>0.5</v>
      </c>
      <c r="M492" s="25">
        <f>$G492*$K492*$L492</f>
        <v>18</v>
      </c>
    </row>
    <row r="493" spans="1:13">
      <c r="A493" s="3" t="s">
        <v>1019</v>
      </c>
      <c r="B493" s="23">
        <v>44101</v>
      </c>
      <c r="C493" s="12">
        <f>YEAR($B493)</f>
        <v>2020</v>
      </c>
      <c r="D493" s="12">
        <f>MONTH($B493)</f>
        <v>9</v>
      </c>
      <c r="E493" s="3" t="s">
        <v>1020</v>
      </c>
      <c r="F493" s="15" t="s">
        <v>106</v>
      </c>
      <c r="G493" s="3">
        <v>6</v>
      </c>
      <c r="H493" s="3" t="str">
        <f>_xlfn.XLOOKUP(E493,customers!$A$1:$A$1001,customers!$B$1:$B$1001,,0)</f>
        <v>Kendra Backshell</v>
      </c>
      <c r="I493" s="16" t="s">
        <v>7</v>
      </c>
      <c r="J493" s="4" t="str">
        <f>INDEX(products!$A$1:$F$49,MATCH(orders!$F493,products!$A$1:$A$49,0),MATCH(orders!J$1,products!$A$1:$F$1,0))</f>
        <v>Medium</v>
      </c>
      <c r="K493" s="7">
        <f>INDEX(products!$A$1:$F$49,MATCH(orders!$F493,products!$A$1:$A$49,0),MATCH(orders!K$1,products!$A$1:$F$1,0))</f>
        <v>6</v>
      </c>
      <c r="L493" s="11">
        <f>INDEX(products!$A$1:$F$49,MATCH(orders!$F493,products!$A$1:$A$49,0),MATCH(orders!L$1,products!$A$1:$F$1,0))</f>
        <v>0.5</v>
      </c>
      <c r="M493" s="26">
        <f>$G493*$K493*$L493</f>
        <v>18</v>
      </c>
    </row>
    <row r="494" spans="1:13">
      <c r="A494" s="18" t="s">
        <v>1021</v>
      </c>
      <c r="B494" s="22">
        <v>44620</v>
      </c>
      <c r="C494" s="17">
        <f>YEAR($B494)</f>
        <v>2022</v>
      </c>
      <c r="D494" s="17">
        <f>MONTH($B494)</f>
        <v>2</v>
      </c>
      <c r="E494" s="18" t="s">
        <v>1022</v>
      </c>
      <c r="F494" s="13" t="s">
        <v>177</v>
      </c>
      <c r="G494" s="18">
        <v>1</v>
      </c>
      <c r="H494" s="18" t="str">
        <f>_xlfn.XLOOKUP(E494,customers!$A$1:$A$1001,customers!$B$1:$B$1001,,0)</f>
        <v>Uriah Lethbrig</v>
      </c>
      <c r="I494" s="14" t="s">
        <v>5</v>
      </c>
      <c r="J494" s="19" t="str">
        <f>INDEX(products!$A$1:$F$49,MATCH(orders!$F494,products!$A$1:$A$49,0),MATCH(orders!J$1,products!$A$1:$F$1,0))</f>
        <v>Large</v>
      </c>
      <c r="K494" s="20">
        <f>INDEX(products!$A$1:$F$49,MATCH(orders!$F494,products!$A$1:$A$49,0),MATCH(orders!K$1,products!$A$1:$F$1,0))</f>
        <v>12</v>
      </c>
      <c r="L494" s="21">
        <f>INDEX(products!$A$1:$F$49,MATCH(orders!$F494,products!$A$1:$A$49,0),MATCH(orders!L$1,products!$A$1:$F$1,0))</f>
        <v>1.1000000000000001</v>
      </c>
      <c r="M494" s="25">
        <f>$G494*$K494*$L494</f>
        <v>13.200000000000001</v>
      </c>
    </row>
    <row r="495" spans="1:13">
      <c r="A495" s="3" t="s">
        <v>1023</v>
      </c>
      <c r="B495" s="23">
        <v>44090</v>
      </c>
      <c r="C495" s="12">
        <f>YEAR($B495)</f>
        <v>2020</v>
      </c>
      <c r="D495" s="12">
        <f>MONTH($B495)</f>
        <v>9</v>
      </c>
      <c r="E495" s="3" t="s">
        <v>1024</v>
      </c>
      <c r="F495" s="15" t="s">
        <v>73</v>
      </c>
      <c r="G495" s="3">
        <v>6</v>
      </c>
      <c r="H495" s="3" t="str">
        <f>_xlfn.XLOOKUP(E495,customers!$A$1:$A$1001,customers!$B$1:$B$1001,,0)</f>
        <v>Sky Farnish</v>
      </c>
      <c r="I495" s="16" t="s">
        <v>5</v>
      </c>
      <c r="J495" s="4" t="str">
        <f>INDEX(products!$A$1:$F$49,MATCH(orders!$F495,products!$A$1:$A$49,0),MATCH(orders!J$1,products!$A$1:$F$1,0))</f>
        <v>Small</v>
      </c>
      <c r="K495" s="7">
        <f>INDEX(products!$A$1:$F$49,MATCH(orders!$F495,products!$A$1:$A$49,0),MATCH(orders!K$1,products!$A$1:$F$1,0))</f>
        <v>24</v>
      </c>
      <c r="L495" s="11">
        <f>INDEX(products!$A$1:$F$49,MATCH(orders!$F495,products!$A$1:$A$49,0),MATCH(orders!L$1,products!$A$1:$F$1,0))</f>
        <v>1.1000000000000001</v>
      </c>
      <c r="M495" s="26">
        <f>$G495*$K495*$L495</f>
        <v>158.4</v>
      </c>
    </row>
    <row r="496" spans="1:13">
      <c r="A496" s="18" t="s">
        <v>1025</v>
      </c>
      <c r="B496" s="22">
        <v>44132</v>
      </c>
      <c r="C496" s="17">
        <f>YEAR($B496)</f>
        <v>2020</v>
      </c>
      <c r="D496" s="17">
        <f>MONTH($B496)</f>
        <v>10</v>
      </c>
      <c r="E496" s="18" t="s">
        <v>1026</v>
      </c>
      <c r="F496" s="13" t="s">
        <v>76</v>
      </c>
      <c r="G496" s="18">
        <v>2</v>
      </c>
      <c r="H496" s="18" t="str">
        <f>_xlfn.XLOOKUP(E496,customers!$A$1:$A$1001,customers!$B$1:$B$1001,,0)</f>
        <v>Felicia Jecock</v>
      </c>
      <c r="I496" s="14" t="s">
        <v>7</v>
      </c>
      <c r="J496" s="19" t="str">
        <f>INDEX(products!$A$1:$F$49,MATCH(orders!$F496,products!$A$1:$A$49,0),MATCH(orders!J$1,products!$A$1:$F$1,0))</f>
        <v>Small</v>
      </c>
      <c r="K496" s="20">
        <f>INDEX(products!$A$1:$F$49,MATCH(orders!$F496,products!$A$1:$A$49,0),MATCH(orders!K$1,products!$A$1:$F$1,0))</f>
        <v>6</v>
      </c>
      <c r="L496" s="21">
        <f>INDEX(products!$A$1:$F$49,MATCH(orders!$F496,products!$A$1:$A$49,0),MATCH(orders!L$1,products!$A$1:$F$1,0))</f>
        <v>0.5</v>
      </c>
      <c r="M496" s="25">
        <f>$G496*$K496*$L496</f>
        <v>6</v>
      </c>
    </row>
    <row r="497" spans="1:13">
      <c r="A497" s="3" t="s">
        <v>1027</v>
      </c>
      <c r="B497" s="23">
        <v>43710</v>
      </c>
      <c r="C497" s="12">
        <f>YEAR($B497)</f>
        <v>2019</v>
      </c>
      <c r="D497" s="12">
        <f>MONTH($B497)</f>
        <v>9</v>
      </c>
      <c r="E497" s="3" t="s">
        <v>1028</v>
      </c>
      <c r="F497" s="15" t="s">
        <v>531</v>
      </c>
      <c r="G497" s="3">
        <v>5</v>
      </c>
      <c r="H497" s="3" t="str">
        <f>_xlfn.XLOOKUP(E497,customers!$A$1:$A$1001,customers!$B$1:$B$1001,,0)</f>
        <v>Currey MacAllister</v>
      </c>
      <c r="I497" s="16" t="s">
        <v>6</v>
      </c>
      <c r="J497" s="4" t="str">
        <f>INDEX(products!$A$1:$F$49,MATCH(orders!$F497,products!$A$1:$A$49,0),MATCH(orders!J$1,products!$A$1:$F$1,0))</f>
        <v>Small</v>
      </c>
      <c r="K497" s="7">
        <f>INDEX(products!$A$1:$F$49,MATCH(orders!$F497,products!$A$1:$A$49,0),MATCH(orders!K$1,products!$A$1:$F$1,0))</f>
        <v>24</v>
      </c>
      <c r="L497" s="11">
        <f>INDEX(products!$A$1:$F$49,MATCH(orders!$F497,products!$A$1:$A$49,0),MATCH(orders!L$1,products!$A$1:$F$1,0))</f>
        <v>0.5</v>
      </c>
      <c r="M497" s="26">
        <f>$G497*$K497*$L497</f>
        <v>60</v>
      </c>
    </row>
    <row r="498" spans="1:13">
      <c r="A498" s="18" t="s">
        <v>1029</v>
      </c>
      <c r="B498" s="22">
        <v>44438</v>
      </c>
      <c r="C498" s="17">
        <f>YEAR($B498)</f>
        <v>2021</v>
      </c>
      <c r="D498" s="17">
        <f>MONTH($B498)</f>
        <v>8</v>
      </c>
      <c r="E498" s="18" t="s">
        <v>1030</v>
      </c>
      <c r="F498" s="13" t="s">
        <v>109</v>
      </c>
      <c r="G498" s="18">
        <v>3</v>
      </c>
      <c r="H498" s="18" t="str">
        <f>_xlfn.XLOOKUP(E498,customers!$A$1:$A$1001,customers!$B$1:$B$1001,,0)</f>
        <v>Hamlen Pallister</v>
      </c>
      <c r="I498" s="14" t="s">
        <v>4</v>
      </c>
      <c r="J498" s="19" t="str">
        <f>INDEX(products!$A$1:$F$49,MATCH(orders!$F498,products!$A$1:$A$49,0),MATCH(orders!J$1,products!$A$1:$F$1,0))</f>
        <v>Small</v>
      </c>
      <c r="K498" s="20">
        <f>INDEX(products!$A$1:$F$49,MATCH(orders!$F498,products!$A$1:$A$49,0),MATCH(orders!K$1,products!$A$1:$F$1,0))</f>
        <v>12</v>
      </c>
      <c r="L498" s="21">
        <f>INDEX(products!$A$1:$F$49,MATCH(orders!$F498,products!$A$1:$A$49,0),MATCH(orders!L$1,products!$A$1:$F$1,0))</f>
        <v>1.1000000000000001</v>
      </c>
      <c r="M498" s="25">
        <f>$G498*$K498*$L498</f>
        <v>39.6</v>
      </c>
    </row>
    <row r="499" spans="1:13">
      <c r="A499" s="3" t="s">
        <v>1031</v>
      </c>
      <c r="B499" s="23">
        <v>44351</v>
      </c>
      <c r="C499" s="12">
        <f>YEAR($B499)</f>
        <v>2021</v>
      </c>
      <c r="D499" s="12">
        <f>MONTH($B499)</f>
        <v>6</v>
      </c>
      <c r="E499" s="3" t="s">
        <v>1032</v>
      </c>
      <c r="F499" s="15" t="s">
        <v>76</v>
      </c>
      <c r="G499" s="3">
        <v>4</v>
      </c>
      <c r="H499" s="3" t="str">
        <f>_xlfn.XLOOKUP(E499,customers!$A$1:$A$1001,customers!$B$1:$B$1001,,0)</f>
        <v>Chantal Mersh</v>
      </c>
      <c r="I499" s="16" t="s">
        <v>7</v>
      </c>
      <c r="J499" s="4" t="str">
        <f>INDEX(products!$A$1:$F$49,MATCH(orders!$F499,products!$A$1:$A$49,0),MATCH(orders!J$1,products!$A$1:$F$1,0))</f>
        <v>Small</v>
      </c>
      <c r="K499" s="7">
        <f>INDEX(products!$A$1:$F$49,MATCH(orders!$F499,products!$A$1:$A$49,0),MATCH(orders!K$1,products!$A$1:$F$1,0))</f>
        <v>6</v>
      </c>
      <c r="L499" s="11">
        <f>INDEX(products!$A$1:$F$49,MATCH(orders!$F499,products!$A$1:$A$49,0),MATCH(orders!L$1,products!$A$1:$F$1,0))</f>
        <v>0.5</v>
      </c>
      <c r="M499" s="26">
        <f>$G499*$K499*$L499</f>
        <v>12</v>
      </c>
    </row>
    <row r="500" spans="1:13">
      <c r="A500" s="18" t="s">
        <v>1033</v>
      </c>
      <c r="B500" s="22">
        <v>44159</v>
      </c>
      <c r="C500" s="17">
        <f>YEAR($B500)</f>
        <v>2020</v>
      </c>
      <c r="D500" s="17">
        <f>MONTH($B500)</f>
        <v>11</v>
      </c>
      <c r="E500" s="18" t="s">
        <v>1034</v>
      </c>
      <c r="F500" s="13" t="s">
        <v>49</v>
      </c>
      <c r="G500" s="18">
        <v>5</v>
      </c>
      <c r="H500" s="18" t="str">
        <f>_xlfn.XLOOKUP(E500,customers!$A$1:$A$1001,customers!$B$1:$B$1001,,0)</f>
        <v>Gianni Price</v>
      </c>
      <c r="I500" s="14" t="s">
        <v>5</v>
      </c>
      <c r="J500" s="19" t="str">
        <f>INDEX(products!$A$1:$F$49,MATCH(orders!$F500,products!$A$1:$A$49,0),MATCH(orders!J$1,products!$A$1:$F$1,0))</f>
        <v>Medium</v>
      </c>
      <c r="K500" s="20">
        <f>INDEX(products!$A$1:$F$49,MATCH(orders!$F500,products!$A$1:$A$49,0),MATCH(orders!K$1,products!$A$1:$F$1,0))</f>
        <v>18</v>
      </c>
      <c r="L500" s="21">
        <f>INDEX(products!$A$1:$F$49,MATCH(orders!$F500,products!$A$1:$A$49,0),MATCH(orders!L$1,products!$A$1:$F$1,0))</f>
        <v>1.1000000000000001</v>
      </c>
      <c r="M500" s="25">
        <f>$G500*$K500*$L500</f>
        <v>99.000000000000014</v>
      </c>
    </row>
    <row r="501" spans="1:13">
      <c r="A501" s="3" t="s">
        <v>1035</v>
      </c>
      <c r="B501" s="23">
        <v>44003</v>
      </c>
      <c r="C501" s="12">
        <f>YEAR($B501)</f>
        <v>2020</v>
      </c>
      <c r="D501" s="12">
        <f>MONTH($B501)</f>
        <v>6</v>
      </c>
      <c r="E501" s="3" t="s">
        <v>1036</v>
      </c>
      <c r="F501" s="15" t="s">
        <v>60</v>
      </c>
      <c r="G501" s="3">
        <v>3</v>
      </c>
      <c r="H501" s="3" t="str">
        <f>_xlfn.XLOOKUP(E501,customers!$A$1:$A$1001,customers!$B$1:$B$1001,,0)</f>
        <v>Malynda Purbrick</v>
      </c>
      <c r="I501" s="16" t="s">
        <v>5</v>
      </c>
      <c r="J501" s="4" t="str">
        <f>INDEX(products!$A$1:$F$49,MATCH(orders!$F501,products!$A$1:$A$49,0),MATCH(orders!J$1,products!$A$1:$F$1,0))</f>
        <v>Medium</v>
      </c>
      <c r="K501" s="7">
        <f>INDEX(products!$A$1:$F$49,MATCH(orders!$F501,products!$A$1:$A$49,0),MATCH(orders!K$1,products!$A$1:$F$1,0))</f>
        <v>12</v>
      </c>
      <c r="L501" s="11">
        <f>INDEX(products!$A$1:$F$49,MATCH(orders!$F501,products!$A$1:$A$49,0),MATCH(orders!L$1,products!$A$1:$F$1,0))</f>
        <v>1.1000000000000001</v>
      </c>
      <c r="M501" s="26">
        <f>$G501*$K501*$L501</f>
        <v>39.6</v>
      </c>
    </row>
    <row r="502" spans="1:13">
      <c r="A502" s="18" t="s">
        <v>1037</v>
      </c>
      <c r="B502" s="22">
        <v>44025</v>
      </c>
      <c r="C502" s="17">
        <f>YEAR($B502)</f>
        <v>2020</v>
      </c>
      <c r="D502" s="17">
        <f>MONTH($B502)</f>
        <v>7</v>
      </c>
      <c r="E502" s="18" t="s">
        <v>1038</v>
      </c>
      <c r="F502" s="13" t="s">
        <v>138</v>
      </c>
      <c r="G502" s="18">
        <v>4</v>
      </c>
      <c r="H502" s="18" t="str">
        <f>_xlfn.XLOOKUP(E502,customers!$A$1:$A$1001,customers!$B$1:$B$1001,,0)</f>
        <v>Alf Housaman</v>
      </c>
      <c r="I502" s="14" t="s">
        <v>7</v>
      </c>
      <c r="J502" s="19" t="str">
        <f>INDEX(products!$A$1:$F$49,MATCH(orders!$F502,products!$A$1:$A$49,0),MATCH(orders!J$1,products!$A$1:$F$1,0))</f>
        <v>Small</v>
      </c>
      <c r="K502" s="20">
        <f>INDEX(products!$A$1:$F$49,MATCH(orders!$F502,products!$A$1:$A$49,0),MATCH(orders!K$1,products!$A$1:$F$1,0))</f>
        <v>24</v>
      </c>
      <c r="L502" s="21">
        <f>INDEX(products!$A$1:$F$49,MATCH(orders!$F502,products!$A$1:$A$49,0),MATCH(orders!L$1,products!$A$1:$F$1,0))</f>
        <v>0.5</v>
      </c>
      <c r="M502" s="25">
        <f>$G502*$K502*$L502</f>
        <v>48</v>
      </c>
    </row>
    <row r="503" spans="1:13">
      <c r="A503" s="3" t="s">
        <v>1039</v>
      </c>
      <c r="B503" s="23">
        <v>43467</v>
      </c>
      <c r="C503" s="12">
        <f>YEAR($B503)</f>
        <v>2019</v>
      </c>
      <c r="D503" s="12">
        <f>MONTH($B503)</f>
        <v>1</v>
      </c>
      <c r="E503" s="3" t="s">
        <v>1040</v>
      </c>
      <c r="F503" s="15" t="s">
        <v>133</v>
      </c>
      <c r="G503" s="3">
        <v>4</v>
      </c>
      <c r="H503" s="3" t="str">
        <f>_xlfn.XLOOKUP(E503,customers!$A$1:$A$1001,customers!$B$1:$B$1001,,0)</f>
        <v>Gladi Ducker</v>
      </c>
      <c r="I503" s="16" t="s">
        <v>7</v>
      </c>
      <c r="J503" s="4" t="str">
        <f>INDEX(products!$A$1:$F$49,MATCH(orders!$F503,products!$A$1:$A$49,0),MATCH(orders!J$1,products!$A$1:$F$1,0))</f>
        <v>Large</v>
      </c>
      <c r="K503" s="7">
        <f>INDEX(products!$A$1:$F$49,MATCH(orders!$F503,products!$A$1:$A$49,0),MATCH(orders!K$1,products!$A$1:$F$1,0))</f>
        <v>24</v>
      </c>
      <c r="L503" s="11">
        <f>INDEX(products!$A$1:$F$49,MATCH(orders!$F503,products!$A$1:$A$49,0),MATCH(orders!L$1,products!$A$1:$F$1,0))</f>
        <v>0.5</v>
      </c>
      <c r="M503" s="26">
        <f>$G503*$K503*$L503</f>
        <v>48</v>
      </c>
    </row>
    <row r="504" spans="1:13">
      <c r="A504" s="18" t="s">
        <v>1039</v>
      </c>
      <c r="B504" s="22">
        <v>43467</v>
      </c>
      <c r="C504" s="17">
        <f>YEAR($B504)</f>
        <v>2019</v>
      </c>
      <c r="D504" s="17">
        <f>MONTH($B504)</f>
        <v>1</v>
      </c>
      <c r="E504" s="18" t="s">
        <v>1040</v>
      </c>
      <c r="F504" s="13" t="s">
        <v>130</v>
      </c>
      <c r="G504" s="18">
        <v>4</v>
      </c>
      <c r="H504" s="18" t="str">
        <f>_xlfn.XLOOKUP(E504,customers!$A$1:$A$1001,customers!$B$1:$B$1001,,0)</f>
        <v>Gladi Ducker</v>
      </c>
      <c r="I504" s="14" t="s">
        <v>5</v>
      </c>
      <c r="J504" s="19" t="str">
        <f>INDEX(products!$A$1:$F$49,MATCH(orders!$F504,products!$A$1:$A$49,0),MATCH(orders!J$1,products!$A$1:$F$1,0))</f>
        <v>Small</v>
      </c>
      <c r="K504" s="20">
        <f>INDEX(products!$A$1:$F$49,MATCH(orders!$F504,products!$A$1:$A$49,0),MATCH(orders!K$1,products!$A$1:$F$1,0))</f>
        <v>6</v>
      </c>
      <c r="L504" s="21">
        <f>INDEX(products!$A$1:$F$49,MATCH(orders!$F504,products!$A$1:$A$49,0),MATCH(orders!L$1,products!$A$1:$F$1,0))</f>
        <v>1.1000000000000001</v>
      </c>
      <c r="M504" s="25">
        <f>$G504*$K504*$L504</f>
        <v>26.400000000000002</v>
      </c>
    </row>
    <row r="505" spans="1:13">
      <c r="A505" s="3" t="s">
        <v>1039</v>
      </c>
      <c r="B505" s="23">
        <v>43467</v>
      </c>
      <c r="C505" s="12">
        <f>YEAR($B505)</f>
        <v>2019</v>
      </c>
      <c r="D505" s="12">
        <f>MONTH($B505)</f>
        <v>1</v>
      </c>
      <c r="E505" s="3" t="s">
        <v>1040</v>
      </c>
      <c r="F505" s="15" t="s">
        <v>141</v>
      </c>
      <c r="G505" s="3">
        <v>4</v>
      </c>
      <c r="H505" s="3" t="str">
        <f>_xlfn.XLOOKUP(E505,customers!$A$1:$A$1001,customers!$B$1:$B$1001,,0)</f>
        <v>Gladi Ducker</v>
      </c>
      <c r="I505" s="16" t="s">
        <v>6</v>
      </c>
      <c r="J505" s="4" t="str">
        <f>INDEX(products!$A$1:$F$49,MATCH(orders!$F505,products!$A$1:$A$49,0),MATCH(orders!J$1,products!$A$1:$F$1,0))</f>
        <v>Medium</v>
      </c>
      <c r="K505" s="7">
        <f>INDEX(products!$A$1:$F$49,MATCH(orders!$F505,products!$A$1:$A$49,0),MATCH(orders!K$1,products!$A$1:$F$1,0))</f>
        <v>24</v>
      </c>
      <c r="L505" s="11">
        <f>INDEX(products!$A$1:$F$49,MATCH(orders!$F505,products!$A$1:$A$49,0),MATCH(orders!L$1,products!$A$1:$F$1,0))</f>
        <v>0.5</v>
      </c>
      <c r="M505" s="26">
        <f>$G505*$K505*$L505</f>
        <v>48</v>
      </c>
    </row>
    <row r="506" spans="1:13">
      <c r="A506" s="18" t="s">
        <v>1039</v>
      </c>
      <c r="B506" s="22">
        <v>43467</v>
      </c>
      <c r="C506" s="17">
        <f>YEAR($B506)</f>
        <v>2019</v>
      </c>
      <c r="D506" s="17">
        <f>MONTH($B506)</f>
        <v>1</v>
      </c>
      <c r="E506" s="18" t="s">
        <v>1040</v>
      </c>
      <c r="F506" s="13" t="s">
        <v>50</v>
      </c>
      <c r="G506" s="18">
        <v>3</v>
      </c>
      <c r="H506" s="18" t="str">
        <f>_xlfn.XLOOKUP(E506,customers!$A$1:$A$1001,customers!$B$1:$B$1001,,0)</f>
        <v>Gladi Ducker</v>
      </c>
      <c r="I506" s="14" t="s">
        <v>6</v>
      </c>
      <c r="J506" s="19" t="str">
        <f>INDEX(products!$A$1:$F$49,MATCH(orders!$F506,products!$A$1:$A$49,0),MATCH(orders!J$1,products!$A$1:$F$1,0))</f>
        <v>Medium</v>
      </c>
      <c r="K506" s="20">
        <f>INDEX(products!$A$1:$F$49,MATCH(orders!$F506,products!$A$1:$A$49,0),MATCH(orders!K$1,products!$A$1:$F$1,0))</f>
        <v>12</v>
      </c>
      <c r="L506" s="21">
        <f>INDEX(products!$A$1:$F$49,MATCH(orders!$F506,products!$A$1:$A$49,0),MATCH(orders!L$1,products!$A$1:$F$1,0))</f>
        <v>0.5</v>
      </c>
      <c r="M506" s="25">
        <f>$G506*$K506*$L506</f>
        <v>18</v>
      </c>
    </row>
    <row r="507" spans="1:13">
      <c r="A507" s="3" t="s">
        <v>1041</v>
      </c>
      <c r="B507" s="23">
        <v>44609</v>
      </c>
      <c r="C507" s="12">
        <f>YEAR($B507)</f>
        <v>2022</v>
      </c>
      <c r="D507" s="12">
        <f>MONTH($B507)</f>
        <v>2</v>
      </c>
      <c r="E507" s="3" t="s">
        <v>1042</v>
      </c>
      <c r="F507" s="15" t="s">
        <v>192</v>
      </c>
      <c r="G507" s="3">
        <v>6</v>
      </c>
      <c r="H507" s="3" t="str">
        <f>_xlfn.XLOOKUP(E507,customers!$A$1:$A$1001,customers!$B$1:$B$1001,,0)</f>
        <v>Wain Stearley</v>
      </c>
      <c r="I507" s="16" t="s">
        <v>6</v>
      </c>
      <c r="J507" s="4" t="str">
        <f>INDEX(products!$A$1:$F$49,MATCH(orders!$F507,products!$A$1:$A$49,0),MATCH(orders!J$1,products!$A$1:$F$1,0))</f>
        <v>Large</v>
      </c>
      <c r="K507" s="7">
        <f>INDEX(products!$A$1:$F$49,MATCH(orders!$F507,products!$A$1:$A$49,0),MATCH(orders!K$1,products!$A$1:$F$1,0))</f>
        <v>12</v>
      </c>
      <c r="L507" s="11">
        <f>INDEX(products!$A$1:$F$49,MATCH(orders!$F507,products!$A$1:$A$49,0),MATCH(orders!L$1,products!$A$1:$F$1,0))</f>
        <v>0.5</v>
      </c>
      <c r="M507" s="26">
        <f>$G507*$K507*$L507</f>
        <v>36</v>
      </c>
    </row>
    <row r="508" spans="1:13">
      <c r="A508" s="18" t="s">
        <v>1043</v>
      </c>
      <c r="B508" s="22">
        <v>44184</v>
      </c>
      <c r="C508" s="17">
        <f>YEAR($B508)</f>
        <v>2020</v>
      </c>
      <c r="D508" s="17">
        <f>MONTH($B508)</f>
        <v>12</v>
      </c>
      <c r="E508" s="18" t="s">
        <v>1044</v>
      </c>
      <c r="F508" s="13" t="s">
        <v>49</v>
      </c>
      <c r="G508" s="18">
        <v>2</v>
      </c>
      <c r="H508" s="18" t="str">
        <f>_xlfn.XLOOKUP(E508,customers!$A$1:$A$1001,customers!$B$1:$B$1001,,0)</f>
        <v>Diane-marie Wincer</v>
      </c>
      <c r="I508" s="14" t="s">
        <v>5</v>
      </c>
      <c r="J508" s="19" t="str">
        <f>INDEX(products!$A$1:$F$49,MATCH(orders!$F508,products!$A$1:$A$49,0),MATCH(orders!J$1,products!$A$1:$F$1,0))</f>
        <v>Medium</v>
      </c>
      <c r="K508" s="20">
        <f>INDEX(products!$A$1:$F$49,MATCH(orders!$F508,products!$A$1:$A$49,0),MATCH(orders!K$1,products!$A$1:$F$1,0))</f>
        <v>18</v>
      </c>
      <c r="L508" s="21">
        <f>INDEX(products!$A$1:$F$49,MATCH(orders!$F508,products!$A$1:$A$49,0),MATCH(orders!L$1,products!$A$1:$F$1,0))</f>
        <v>1.1000000000000001</v>
      </c>
      <c r="M508" s="25">
        <f>$G508*$K508*$L508</f>
        <v>39.6</v>
      </c>
    </row>
    <row r="509" spans="1:13">
      <c r="A509" s="3" t="s">
        <v>1045</v>
      </c>
      <c r="B509" s="23">
        <v>43516</v>
      </c>
      <c r="C509" s="12">
        <f>YEAR($B509)</f>
        <v>2019</v>
      </c>
      <c r="D509" s="12">
        <f>MONTH($B509)</f>
        <v>2</v>
      </c>
      <c r="E509" s="3" t="s">
        <v>1046</v>
      </c>
      <c r="F509" s="15" t="s">
        <v>49</v>
      </c>
      <c r="G509" s="3">
        <v>3</v>
      </c>
      <c r="H509" s="3" t="str">
        <f>_xlfn.XLOOKUP(E509,customers!$A$1:$A$1001,customers!$B$1:$B$1001,,0)</f>
        <v>Perry Lyfield</v>
      </c>
      <c r="I509" s="16" t="s">
        <v>5</v>
      </c>
      <c r="J509" s="4" t="str">
        <f>INDEX(products!$A$1:$F$49,MATCH(orders!$F509,products!$A$1:$A$49,0),MATCH(orders!J$1,products!$A$1:$F$1,0))</f>
        <v>Medium</v>
      </c>
      <c r="K509" s="7">
        <f>INDEX(products!$A$1:$F$49,MATCH(orders!$F509,products!$A$1:$A$49,0),MATCH(orders!K$1,products!$A$1:$F$1,0))</f>
        <v>18</v>
      </c>
      <c r="L509" s="11">
        <f>INDEX(products!$A$1:$F$49,MATCH(orders!$F509,products!$A$1:$A$49,0),MATCH(orders!L$1,products!$A$1:$F$1,0))</f>
        <v>1.1000000000000001</v>
      </c>
      <c r="M509" s="26">
        <f>$G509*$K509*$L509</f>
        <v>59.400000000000006</v>
      </c>
    </row>
    <row r="510" spans="1:13">
      <c r="A510" s="18" t="s">
        <v>1047</v>
      </c>
      <c r="B510" s="22">
        <v>44210</v>
      </c>
      <c r="C510" s="17">
        <f>YEAR($B510)</f>
        <v>2021</v>
      </c>
      <c r="D510" s="17">
        <f>MONTH($B510)</f>
        <v>1</v>
      </c>
      <c r="E510" s="18" t="s">
        <v>1048</v>
      </c>
      <c r="F510" s="13" t="s">
        <v>358</v>
      </c>
      <c r="G510" s="18">
        <v>6</v>
      </c>
      <c r="H510" s="18" t="str">
        <f>_xlfn.XLOOKUP(E510,customers!$A$1:$A$1001,customers!$B$1:$B$1001,,0)</f>
        <v>Heall Perris</v>
      </c>
      <c r="I510" s="14" t="s">
        <v>5</v>
      </c>
      <c r="J510" s="19" t="str">
        <f>INDEX(products!$A$1:$F$49,MATCH(orders!$F510,products!$A$1:$A$49,0),MATCH(orders!J$1,products!$A$1:$F$1,0))</f>
        <v>Small</v>
      </c>
      <c r="K510" s="20">
        <f>INDEX(products!$A$1:$F$49,MATCH(orders!$F510,products!$A$1:$A$49,0),MATCH(orders!K$1,products!$A$1:$F$1,0))</f>
        <v>18</v>
      </c>
      <c r="L510" s="21">
        <f>INDEX(products!$A$1:$F$49,MATCH(orders!$F510,products!$A$1:$A$49,0),MATCH(orders!L$1,products!$A$1:$F$1,0))</f>
        <v>1.1000000000000001</v>
      </c>
      <c r="M510" s="25">
        <f>$G510*$K510*$L510</f>
        <v>118.80000000000001</v>
      </c>
    </row>
    <row r="511" spans="1:13">
      <c r="A511" s="3" t="s">
        <v>1049</v>
      </c>
      <c r="B511" s="23">
        <v>43785</v>
      </c>
      <c r="C511" s="12">
        <f>YEAR($B511)</f>
        <v>2019</v>
      </c>
      <c r="D511" s="12">
        <f>MONTH($B511)</f>
        <v>11</v>
      </c>
      <c r="E511" s="3" t="s">
        <v>1034</v>
      </c>
      <c r="F511" s="15" t="s">
        <v>50</v>
      </c>
      <c r="G511" s="3">
        <v>3</v>
      </c>
      <c r="H511" s="3" t="str">
        <f>_xlfn.XLOOKUP(E511,customers!$A$1:$A$1001,customers!$B$1:$B$1001,,0)</f>
        <v>Gianni Price</v>
      </c>
      <c r="I511" s="16" t="s">
        <v>6</v>
      </c>
      <c r="J511" s="4" t="str">
        <f>INDEX(products!$A$1:$F$49,MATCH(orders!$F511,products!$A$1:$A$49,0),MATCH(orders!J$1,products!$A$1:$F$1,0))</f>
        <v>Medium</v>
      </c>
      <c r="K511" s="7">
        <f>INDEX(products!$A$1:$F$49,MATCH(orders!$F511,products!$A$1:$A$49,0),MATCH(orders!K$1,products!$A$1:$F$1,0))</f>
        <v>12</v>
      </c>
      <c r="L511" s="11">
        <f>INDEX(products!$A$1:$F$49,MATCH(orders!$F511,products!$A$1:$A$49,0),MATCH(orders!L$1,products!$A$1:$F$1,0))</f>
        <v>0.5</v>
      </c>
      <c r="M511" s="26">
        <f>$G511*$K511*$L511</f>
        <v>18</v>
      </c>
    </row>
    <row r="512" spans="1:13">
      <c r="A512" s="18" t="s">
        <v>1050</v>
      </c>
      <c r="B512" s="22">
        <v>43803</v>
      </c>
      <c r="C512" s="17">
        <f>YEAR($B512)</f>
        <v>2019</v>
      </c>
      <c r="D512" s="17">
        <f>MONTH($B512)</f>
        <v>12</v>
      </c>
      <c r="E512" s="18" t="s">
        <v>1051</v>
      </c>
      <c r="F512" s="13" t="s">
        <v>251</v>
      </c>
      <c r="G512" s="18">
        <v>3</v>
      </c>
      <c r="H512" s="18" t="str">
        <f>_xlfn.XLOOKUP(E512,customers!$A$1:$A$1001,customers!$B$1:$B$1001,,0)</f>
        <v>Camellia Kid</v>
      </c>
      <c r="I512" s="14" t="s">
        <v>5</v>
      </c>
      <c r="J512" s="19" t="str">
        <f>INDEX(products!$A$1:$F$49,MATCH(orders!$F512,products!$A$1:$A$49,0),MATCH(orders!J$1,products!$A$1:$F$1,0))</f>
        <v>Small</v>
      </c>
      <c r="K512" s="20">
        <f>INDEX(products!$A$1:$F$49,MATCH(orders!$F512,products!$A$1:$A$49,0),MATCH(orders!K$1,products!$A$1:$F$1,0))</f>
        <v>12</v>
      </c>
      <c r="L512" s="21">
        <f>INDEX(products!$A$1:$F$49,MATCH(orders!$F512,products!$A$1:$A$49,0),MATCH(orders!L$1,products!$A$1:$F$1,0))</f>
        <v>1.1000000000000001</v>
      </c>
      <c r="M512" s="25">
        <f>$G512*$K512*$L512</f>
        <v>39.6</v>
      </c>
    </row>
    <row r="513" spans="1:13">
      <c r="A513" s="3" t="s">
        <v>1052</v>
      </c>
      <c r="B513" s="23">
        <v>44043</v>
      </c>
      <c r="C513" s="12">
        <f>YEAR($B513)</f>
        <v>2020</v>
      </c>
      <c r="D513" s="12">
        <f>MONTH($B513)</f>
        <v>7</v>
      </c>
      <c r="E513" s="3" t="s">
        <v>1053</v>
      </c>
      <c r="F513" s="15" t="s">
        <v>79</v>
      </c>
      <c r="G513" s="3">
        <v>4</v>
      </c>
      <c r="H513" s="3" t="str">
        <f>_xlfn.XLOOKUP(E513,customers!$A$1:$A$1001,customers!$B$1:$B$1001,,0)</f>
        <v>Carolann Beine</v>
      </c>
      <c r="I513" s="16" t="s">
        <v>5</v>
      </c>
      <c r="J513" s="4" t="str">
        <f>INDEX(products!$A$1:$F$49,MATCH(orders!$F513,products!$A$1:$A$49,0),MATCH(orders!J$1,products!$A$1:$F$1,0))</f>
        <v>Medium</v>
      </c>
      <c r="K513" s="7">
        <f>INDEX(products!$A$1:$F$49,MATCH(orders!$F513,products!$A$1:$A$49,0),MATCH(orders!K$1,products!$A$1:$F$1,0))</f>
        <v>24</v>
      </c>
      <c r="L513" s="11">
        <f>INDEX(products!$A$1:$F$49,MATCH(orders!$F513,products!$A$1:$A$49,0),MATCH(orders!L$1,products!$A$1:$F$1,0))</f>
        <v>1.1000000000000001</v>
      </c>
      <c r="M513" s="26">
        <f>$G513*$K513*$L513</f>
        <v>105.60000000000001</v>
      </c>
    </row>
    <row r="514" spans="1:13">
      <c r="A514" s="18" t="s">
        <v>1054</v>
      </c>
      <c r="B514" s="22">
        <v>43535</v>
      </c>
      <c r="C514" s="17">
        <f>YEAR($B514)</f>
        <v>2019</v>
      </c>
      <c r="D514" s="17">
        <f>MONTH($B514)</f>
        <v>3</v>
      </c>
      <c r="E514" s="18" t="s">
        <v>1055</v>
      </c>
      <c r="F514" s="13" t="s">
        <v>115</v>
      </c>
      <c r="G514" s="18">
        <v>3</v>
      </c>
      <c r="H514" s="18" t="str">
        <f>_xlfn.XLOOKUP(E514,customers!$A$1:$A$1001,customers!$B$1:$B$1001,,0)</f>
        <v>Celia Bakeup</v>
      </c>
      <c r="I514" s="14" t="s">
        <v>7</v>
      </c>
      <c r="J514" s="19" t="str">
        <f>INDEX(products!$A$1:$F$49,MATCH(orders!$F514,products!$A$1:$A$49,0),MATCH(orders!J$1,products!$A$1:$F$1,0))</f>
        <v>Large</v>
      </c>
      <c r="K514" s="20">
        <f>INDEX(products!$A$1:$F$49,MATCH(orders!$F514,products!$A$1:$A$49,0),MATCH(orders!K$1,products!$A$1:$F$1,0))</f>
        <v>6</v>
      </c>
      <c r="L514" s="21">
        <f>INDEX(products!$A$1:$F$49,MATCH(orders!$F514,products!$A$1:$A$49,0),MATCH(orders!L$1,products!$A$1:$F$1,0))</f>
        <v>0.5</v>
      </c>
      <c r="M514" s="25">
        <f>$G514*$K514*$L514</f>
        <v>9</v>
      </c>
    </row>
    <row r="515" spans="1:13">
      <c r="A515" s="3" t="s">
        <v>1056</v>
      </c>
      <c r="B515" s="23">
        <v>44691</v>
      </c>
      <c r="C515" s="12">
        <f>YEAR($B515)</f>
        <v>2022</v>
      </c>
      <c r="D515" s="12">
        <f>MONTH($B515)</f>
        <v>5</v>
      </c>
      <c r="E515" s="3" t="s">
        <v>1057</v>
      </c>
      <c r="F515" s="15" t="s">
        <v>130</v>
      </c>
      <c r="G515" s="3">
        <v>5</v>
      </c>
      <c r="H515" s="3" t="str">
        <f>_xlfn.XLOOKUP(E515,customers!$A$1:$A$1001,customers!$B$1:$B$1001,,0)</f>
        <v>Nataniel Helkin</v>
      </c>
      <c r="I515" s="16" t="s">
        <v>5</v>
      </c>
      <c r="J515" s="4" t="str">
        <f>INDEX(products!$A$1:$F$49,MATCH(orders!$F515,products!$A$1:$A$49,0),MATCH(orders!J$1,products!$A$1:$F$1,0))</f>
        <v>Small</v>
      </c>
      <c r="K515" s="7">
        <f>INDEX(products!$A$1:$F$49,MATCH(orders!$F515,products!$A$1:$A$49,0),MATCH(orders!K$1,products!$A$1:$F$1,0))</f>
        <v>6</v>
      </c>
      <c r="L515" s="11">
        <f>INDEX(products!$A$1:$F$49,MATCH(orders!$F515,products!$A$1:$A$49,0),MATCH(orders!L$1,products!$A$1:$F$1,0))</f>
        <v>1.1000000000000001</v>
      </c>
      <c r="M515" s="26">
        <f>$G515*$K515*$L515</f>
        <v>33</v>
      </c>
    </row>
    <row r="516" spans="1:13">
      <c r="A516" s="18" t="s">
        <v>1058</v>
      </c>
      <c r="B516" s="22">
        <v>44555</v>
      </c>
      <c r="C516" s="17">
        <f>YEAR($B516)</f>
        <v>2021</v>
      </c>
      <c r="D516" s="17">
        <f>MONTH($B516)</f>
        <v>12</v>
      </c>
      <c r="E516" s="18" t="s">
        <v>1059</v>
      </c>
      <c r="F516" s="13" t="s">
        <v>531</v>
      </c>
      <c r="G516" s="18">
        <v>6</v>
      </c>
      <c r="H516" s="18" t="str">
        <f>_xlfn.XLOOKUP(E516,customers!$A$1:$A$1001,customers!$B$1:$B$1001,,0)</f>
        <v>Pippo Witherington</v>
      </c>
      <c r="I516" s="14" t="s">
        <v>6</v>
      </c>
      <c r="J516" s="19" t="str">
        <f>INDEX(products!$A$1:$F$49,MATCH(orders!$F516,products!$A$1:$A$49,0),MATCH(orders!J$1,products!$A$1:$F$1,0))</f>
        <v>Small</v>
      </c>
      <c r="K516" s="20">
        <f>INDEX(products!$A$1:$F$49,MATCH(orders!$F516,products!$A$1:$A$49,0),MATCH(orders!K$1,products!$A$1:$F$1,0))</f>
        <v>24</v>
      </c>
      <c r="L516" s="21">
        <f>INDEX(products!$A$1:$F$49,MATCH(orders!$F516,products!$A$1:$A$49,0),MATCH(orders!L$1,products!$A$1:$F$1,0))</f>
        <v>0.5</v>
      </c>
      <c r="M516" s="25">
        <f>$G516*$K516*$L516</f>
        <v>72</v>
      </c>
    </row>
    <row r="517" spans="1:13">
      <c r="A517" s="3" t="s">
        <v>1060</v>
      </c>
      <c r="B517" s="23">
        <v>44673</v>
      </c>
      <c r="C517" s="12">
        <f>YEAR($B517)</f>
        <v>2022</v>
      </c>
      <c r="D517" s="12">
        <f>MONTH($B517)</f>
        <v>4</v>
      </c>
      <c r="E517" s="3" t="s">
        <v>1061</v>
      </c>
      <c r="F517" s="15" t="s">
        <v>130</v>
      </c>
      <c r="G517" s="3">
        <v>3</v>
      </c>
      <c r="H517" s="3" t="str">
        <f>_xlfn.XLOOKUP(E517,customers!$A$1:$A$1001,customers!$B$1:$B$1001,,0)</f>
        <v>Tildie Tilzey</v>
      </c>
      <c r="I517" s="16" t="s">
        <v>5</v>
      </c>
      <c r="J517" s="4" t="str">
        <f>INDEX(products!$A$1:$F$49,MATCH(orders!$F517,products!$A$1:$A$49,0),MATCH(orders!J$1,products!$A$1:$F$1,0))</f>
        <v>Small</v>
      </c>
      <c r="K517" s="7">
        <f>INDEX(products!$A$1:$F$49,MATCH(orders!$F517,products!$A$1:$A$49,0),MATCH(orders!K$1,products!$A$1:$F$1,0))</f>
        <v>6</v>
      </c>
      <c r="L517" s="11">
        <f>INDEX(products!$A$1:$F$49,MATCH(orders!$F517,products!$A$1:$A$49,0),MATCH(orders!L$1,products!$A$1:$F$1,0))</f>
        <v>1.1000000000000001</v>
      </c>
      <c r="M517" s="26">
        <f>$G517*$K517*$L517</f>
        <v>19.8</v>
      </c>
    </row>
    <row r="518" spans="1:13">
      <c r="A518" s="18" t="s">
        <v>1062</v>
      </c>
      <c r="B518" s="22">
        <v>44723</v>
      </c>
      <c r="C518" s="17">
        <f>YEAR($B518)</f>
        <v>2022</v>
      </c>
      <c r="D518" s="17">
        <f>MONTH($B518)</f>
        <v>6</v>
      </c>
      <c r="E518" s="18" t="s">
        <v>1063</v>
      </c>
      <c r="F518" s="13" t="s">
        <v>251</v>
      </c>
      <c r="G518" s="18">
        <v>5</v>
      </c>
      <c r="H518" s="18" t="str">
        <f>_xlfn.XLOOKUP(E518,customers!$A$1:$A$1001,customers!$B$1:$B$1001,,0)</f>
        <v>Cindra Burling</v>
      </c>
      <c r="I518" s="14" t="s">
        <v>5</v>
      </c>
      <c r="J518" s="19" t="str">
        <f>INDEX(products!$A$1:$F$49,MATCH(orders!$F518,products!$A$1:$A$49,0),MATCH(orders!J$1,products!$A$1:$F$1,0))</f>
        <v>Small</v>
      </c>
      <c r="K518" s="20">
        <f>INDEX(products!$A$1:$F$49,MATCH(orders!$F518,products!$A$1:$A$49,0),MATCH(orders!K$1,products!$A$1:$F$1,0))</f>
        <v>12</v>
      </c>
      <c r="L518" s="21">
        <f>INDEX(products!$A$1:$F$49,MATCH(orders!$F518,products!$A$1:$A$49,0),MATCH(orders!L$1,products!$A$1:$F$1,0))</f>
        <v>1.1000000000000001</v>
      </c>
      <c r="M518" s="25">
        <f>$G518*$K518*$L518</f>
        <v>66</v>
      </c>
    </row>
    <row r="519" spans="1:13">
      <c r="A519" s="3" t="s">
        <v>1064</v>
      </c>
      <c r="B519" s="23">
        <v>44678</v>
      </c>
      <c r="C519" s="12">
        <f>YEAR($B519)</f>
        <v>2022</v>
      </c>
      <c r="D519" s="12">
        <f>MONTH($B519)</f>
        <v>4</v>
      </c>
      <c r="E519" s="3" t="s">
        <v>1065</v>
      </c>
      <c r="F519" s="15" t="s">
        <v>157</v>
      </c>
      <c r="G519" s="3">
        <v>2</v>
      </c>
      <c r="H519" s="3" t="str">
        <f>_xlfn.XLOOKUP(E519,customers!$A$1:$A$1001,customers!$B$1:$B$1001,,0)</f>
        <v>Channa Belamy</v>
      </c>
      <c r="I519" s="16" t="s">
        <v>7</v>
      </c>
      <c r="J519" s="4" t="str">
        <f>INDEX(products!$A$1:$F$49,MATCH(orders!$F519,products!$A$1:$A$49,0),MATCH(orders!J$1,products!$A$1:$F$1,0))</f>
        <v>Large</v>
      </c>
      <c r="K519" s="7">
        <f>INDEX(products!$A$1:$F$49,MATCH(orders!$F519,products!$A$1:$A$49,0),MATCH(orders!K$1,products!$A$1:$F$1,0))</f>
        <v>18</v>
      </c>
      <c r="L519" s="11">
        <f>INDEX(products!$A$1:$F$49,MATCH(orders!$F519,products!$A$1:$A$49,0),MATCH(orders!L$1,products!$A$1:$F$1,0))</f>
        <v>0.5</v>
      </c>
      <c r="M519" s="26">
        <f>$G519*$K519*$L519</f>
        <v>18</v>
      </c>
    </row>
    <row r="520" spans="1:13">
      <c r="A520" s="18" t="s">
        <v>1066</v>
      </c>
      <c r="B520" s="22">
        <v>44194</v>
      </c>
      <c r="C520" s="17">
        <f>YEAR($B520)</f>
        <v>2020</v>
      </c>
      <c r="D520" s="17">
        <f>MONTH($B520)</f>
        <v>12</v>
      </c>
      <c r="E520" s="18" t="s">
        <v>1067</v>
      </c>
      <c r="F520" s="13" t="s">
        <v>147</v>
      </c>
      <c r="G520" s="18">
        <v>5</v>
      </c>
      <c r="H520" s="18" t="str">
        <f>_xlfn.XLOOKUP(E520,customers!$A$1:$A$1001,customers!$B$1:$B$1001,,0)</f>
        <v>Karl Imorts</v>
      </c>
      <c r="I520" s="14" t="s">
        <v>4</v>
      </c>
      <c r="J520" s="19" t="str">
        <f>INDEX(products!$A$1:$F$49,MATCH(orders!$F520,products!$A$1:$A$49,0),MATCH(orders!J$1,products!$A$1:$F$1,0))</f>
        <v>Small</v>
      </c>
      <c r="K520" s="20">
        <f>INDEX(products!$A$1:$F$49,MATCH(orders!$F520,products!$A$1:$A$49,0),MATCH(orders!K$1,products!$A$1:$F$1,0))</f>
        <v>24</v>
      </c>
      <c r="L520" s="21">
        <f>INDEX(products!$A$1:$F$49,MATCH(orders!$F520,products!$A$1:$A$49,0),MATCH(orders!L$1,products!$A$1:$F$1,0))</f>
        <v>1.1000000000000001</v>
      </c>
      <c r="M520" s="25">
        <f>$G520*$K520*$L520</f>
        <v>132</v>
      </c>
    </row>
    <row r="521" spans="1:13">
      <c r="A521" s="3" t="s">
        <v>1068</v>
      </c>
      <c r="B521" s="23">
        <v>44026</v>
      </c>
      <c r="C521" s="12">
        <f>YEAR($B521)</f>
        <v>2020</v>
      </c>
      <c r="D521" s="12">
        <f>MONTH($B521)</f>
        <v>7</v>
      </c>
      <c r="E521" s="3" t="s">
        <v>1034</v>
      </c>
      <c r="F521" s="15" t="s">
        <v>187</v>
      </c>
      <c r="G521" s="3">
        <v>2</v>
      </c>
      <c r="H521" s="3" t="str">
        <f>_xlfn.XLOOKUP(E521,customers!$A$1:$A$1001,customers!$B$1:$B$1001,,0)</f>
        <v>Gianni Price</v>
      </c>
      <c r="I521" s="16" t="s">
        <v>4</v>
      </c>
      <c r="J521" s="4" t="str">
        <f>INDEX(products!$A$1:$F$49,MATCH(orders!$F521,products!$A$1:$A$49,0),MATCH(orders!J$1,products!$A$1:$F$1,0))</f>
        <v>Medium</v>
      </c>
      <c r="K521" s="7">
        <f>INDEX(products!$A$1:$F$49,MATCH(orders!$F521,products!$A$1:$A$49,0),MATCH(orders!K$1,products!$A$1:$F$1,0))</f>
        <v>24</v>
      </c>
      <c r="L521" s="11">
        <f>INDEX(products!$A$1:$F$49,MATCH(orders!$F521,products!$A$1:$A$49,0),MATCH(orders!L$1,products!$A$1:$F$1,0))</f>
        <v>1.1000000000000001</v>
      </c>
      <c r="M521" s="26">
        <f>$G521*$K521*$L521</f>
        <v>52.800000000000004</v>
      </c>
    </row>
    <row r="522" spans="1:13">
      <c r="A522" s="18" t="s">
        <v>1069</v>
      </c>
      <c r="B522" s="22">
        <v>44446</v>
      </c>
      <c r="C522" s="17">
        <f>YEAR($B522)</f>
        <v>2021</v>
      </c>
      <c r="D522" s="17">
        <f>MONTH($B522)</f>
        <v>9</v>
      </c>
      <c r="E522" s="18" t="s">
        <v>1070</v>
      </c>
      <c r="F522" s="13" t="s">
        <v>381</v>
      </c>
      <c r="G522" s="18">
        <v>1</v>
      </c>
      <c r="H522" s="18" t="str">
        <f>_xlfn.XLOOKUP(E522,customers!$A$1:$A$1001,customers!$B$1:$B$1001,,0)</f>
        <v>Mag Armistead</v>
      </c>
      <c r="I522" s="14" t="s">
        <v>5</v>
      </c>
      <c r="J522" s="19" t="str">
        <f>INDEX(products!$A$1:$F$49,MATCH(orders!$F522,products!$A$1:$A$49,0),MATCH(orders!J$1,products!$A$1:$F$1,0))</f>
        <v>Large</v>
      </c>
      <c r="K522" s="20">
        <f>INDEX(products!$A$1:$F$49,MATCH(orders!$F522,products!$A$1:$A$49,0),MATCH(orders!K$1,products!$A$1:$F$1,0))</f>
        <v>24</v>
      </c>
      <c r="L522" s="21">
        <f>INDEX(products!$A$1:$F$49,MATCH(orders!$F522,products!$A$1:$A$49,0),MATCH(orders!L$1,products!$A$1:$F$1,0))</f>
        <v>1.1000000000000001</v>
      </c>
      <c r="M522" s="25">
        <f>$G522*$K522*$L522</f>
        <v>26.400000000000002</v>
      </c>
    </row>
    <row r="523" spans="1:13">
      <c r="A523" s="3" t="s">
        <v>1069</v>
      </c>
      <c r="B523" s="23">
        <v>44446</v>
      </c>
      <c r="C523" s="12">
        <f>YEAR($B523)</f>
        <v>2021</v>
      </c>
      <c r="D523" s="12">
        <f>MONTH($B523)</f>
        <v>9</v>
      </c>
      <c r="E523" s="3" t="s">
        <v>1070</v>
      </c>
      <c r="F523" s="15" t="s">
        <v>177</v>
      </c>
      <c r="G523" s="3">
        <v>4</v>
      </c>
      <c r="H523" s="3" t="str">
        <f>_xlfn.XLOOKUP(E523,customers!$A$1:$A$1001,customers!$B$1:$B$1001,,0)</f>
        <v>Mag Armistead</v>
      </c>
      <c r="I523" s="16" t="s">
        <v>5</v>
      </c>
      <c r="J523" s="4" t="str">
        <f>INDEX(products!$A$1:$F$49,MATCH(orders!$F523,products!$A$1:$A$49,0),MATCH(orders!J$1,products!$A$1:$F$1,0))</f>
        <v>Large</v>
      </c>
      <c r="K523" s="7">
        <f>INDEX(products!$A$1:$F$49,MATCH(orders!$F523,products!$A$1:$A$49,0),MATCH(orders!K$1,products!$A$1:$F$1,0))</f>
        <v>12</v>
      </c>
      <c r="L523" s="11">
        <f>INDEX(products!$A$1:$F$49,MATCH(orders!$F523,products!$A$1:$A$49,0),MATCH(orders!L$1,products!$A$1:$F$1,0))</f>
        <v>1.1000000000000001</v>
      </c>
      <c r="M523" s="26">
        <f>$G523*$K523*$L523</f>
        <v>52.800000000000004</v>
      </c>
    </row>
    <row r="524" spans="1:13">
      <c r="A524" s="18" t="s">
        <v>1071</v>
      </c>
      <c r="B524" s="22">
        <v>43625</v>
      </c>
      <c r="C524" s="17">
        <f>YEAR($B524)</f>
        <v>2019</v>
      </c>
      <c r="D524" s="17">
        <f>MONTH($B524)</f>
        <v>6</v>
      </c>
      <c r="E524" s="18" t="s">
        <v>1072</v>
      </c>
      <c r="F524" s="13" t="s">
        <v>76</v>
      </c>
      <c r="G524" s="18">
        <v>5</v>
      </c>
      <c r="H524" s="18" t="str">
        <f>_xlfn.XLOOKUP(E524,customers!$A$1:$A$1001,customers!$B$1:$B$1001,,0)</f>
        <v>Vasili Upstone</v>
      </c>
      <c r="I524" s="14" t="s">
        <v>7</v>
      </c>
      <c r="J524" s="19" t="str">
        <f>INDEX(products!$A$1:$F$49,MATCH(orders!$F524,products!$A$1:$A$49,0),MATCH(orders!J$1,products!$A$1:$F$1,0))</f>
        <v>Small</v>
      </c>
      <c r="K524" s="20">
        <f>INDEX(products!$A$1:$F$49,MATCH(orders!$F524,products!$A$1:$A$49,0),MATCH(orders!K$1,products!$A$1:$F$1,0))</f>
        <v>6</v>
      </c>
      <c r="L524" s="21">
        <f>INDEX(products!$A$1:$F$49,MATCH(orders!$F524,products!$A$1:$A$49,0),MATCH(orders!L$1,products!$A$1:$F$1,0))</f>
        <v>0.5</v>
      </c>
      <c r="M524" s="25">
        <f>$G524*$K524*$L524</f>
        <v>15</v>
      </c>
    </row>
    <row r="525" spans="1:13">
      <c r="A525" s="3" t="s">
        <v>1073</v>
      </c>
      <c r="B525" s="23">
        <v>44129</v>
      </c>
      <c r="C525" s="12">
        <f>YEAR($B525)</f>
        <v>2020</v>
      </c>
      <c r="D525" s="12">
        <f>MONTH($B525)</f>
        <v>10</v>
      </c>
      <c r="E525" s="3" t="s">
        <v>1074</v>
      </c>
      <c r="F525" s="15" t="s">
        <v>531</v>
      </c>
      <c r="G525" s="3">
        <v>1</v>
      </c>
      <c r="H525" s="3" t="str">
        <f>_xlfn.XLOOKUP(E525,customers!$A$1:$A$1001,customers!$B$1:$B$1001,,0)</f>
        <v>Berty Beelby</v>
      </c>
      <c r="I525" s="16" t="s">
        <v>6</v>
      </c>
      <c r="J525" s="4" t="str">
        <f>INDEX(products!$A$1:$F$49,MATCH(orders!$F525,products!$A$1:$A$49,0),MATCH(orders!J$1,products!$A$1:$F$1,0))</f>
        <v>Small</v>
      </c>
      <c r="K525" s="7">
        <f>INDEX(products!$A$1:$F$49,MATCH(orders!$F525,products!$A$1:$A$49,0),MATCH(orders!K$1,products!$A$1:$F$1,0))</f>
        <v>24</v>
      </c>
      <c r="L525" s="11">
        <f>INDEX(products!$A$1:$F$49,MATCH(orders!$F525,products!$A$1:$A$49,0),MATCH(orders!L$1,products!$A$1:$F$1,0))</f>
        <v>0.5</v>
      </c>
      <c r="M525" s="26">
        <f>$G525*$K525*$L525</f>
        <v>12</v>
      </c>
    </row>
    <row r="526" spans="1:13">
      <c r="A526" s="18" t="s">
        <v>1075</v>
      </c>
      <c r="B526" s="22">
        <v>44255</v>
      </c>
      <c r="C526" s="17">
        <f>YEAR($B526)</f>
        <v>2021</v>
      </c>
      <c r="D526" s="17">
        <f>MONTH($B526)</f>
        <v>2</v>
      </c>
      <c r="E526" s="18" t="s">
        <v>1076</v>
      </c>
      <c r="F526" s="13" t="s">
        <v>258</v>
      </c>
      <c r="G526" s="18">
        <v>2</v>
      </c>
      <c r="H526" s="18" t="str">
        <f>_xlfn.XLOOKUP(E526,customers!$A$1:$A$1001,customers!$B$1:$B$1001,,0)</f>
        <v>Erny Stenyng</v>
      </c>
      <c r="I526" s="14" t="s">
        <v>5</v>
      </c>
      <c r="J526" s="19" t="str">
        <f>INDEX(products!$A$1:$F$49,MATCH(orders!$F526,products!$A$1:$A$49,0),MATCH(orders!J$1,products!$A$1:$F$1,0))</f>
        <v>Large</v>
      </c>
      <c r="K526" s="20">
        <f>INDEX(products!$A$1:$F$49,MATCH(orders!$F526,products!$A$1:$A$49,0),MATCH(orders!K$1,products!$A$1:$F$1,0))</f>
        <v>6</v>
      </c>
      <c r="L526" s="21">
        <f>INDEX(products!$A$1:$F$49,MATCH(orders!$F526,products!$A$1:$A$49,0),MATCH(orders!L$1,products!$A$1:$F$1,0))</f>
        <v>1.1000000000000001</v>
      </c>
      <c r="M526" s="25">
        <f>$G526*$K526*$L526</f>
        <v>13.200000000000001</v>
      </c>
    </row>
    <row r="527" spans="1:13">
      <c r="A527" s="3" t="s">
        <v>1077</v>
      </c>
      <c r="B527" s="23">
        <v>44038</v>
      </c>
      <c r="C527" s="12">
        <f>YEAR($B527)</f>
        <v>2020</v>
      </c>
      <c r="D527" s="12">
        <f>MONTH($B527)</f>
        <v>7</v>
      </c>
      <c r="E527" s="3" t="s">
        <v>1078</v>
      </c>
      <c r="F527" s="15" t="s">
        <v>248</v>
      </c>
      <c r="G527" s="3">
        <v>5</v>
      </c>
      <c r="H527" s="3" t="str">
        <f>_xlfn.XLOOKUP(E527,customers!$A$1:$A$1001,customers!$B$1:$B$1001,,0)</f>
        <v>Edin Yantsurev</v>
      </c>
      <c r="I527" s="16" t="s">
        <v>6</v>
      </c>
      <c r="J527" s="4" t="str">
        <f>INDEX(products!$A$1:$F$49,MATCH(orders!$F527,products!$A$1:$A$49,0),MATCH(orders!J$1,products!$A$1:$F$1,0))</f>
        <v>Large</v>
      </c>
      <c r="K527" s="7">
        <f>INDEX(products!$A$1:$F$49,MATCH(orders!$F527,products!$A$1:$A$49,0),MATCH(orders!K$1,products!$A$1:$F$1,0))</f>
        <v>6</v>
      </c>
      <c r="L527" s="11">
        <f>INDEX(products!$A$1:$F$49,MATCH(orders!$F527,products!$A$1:$A$49,0),MATCH(orders!L$1,products!$A$1:$F$1,0))</f>
        <v>0.5</v>
      </c>
      <c r="M527" s="26">
        <f>$G527*$K527*$L527</f>
        <v>15</v>
      </c>
    </row>
    <row r="528" spans="1:13">
      <c r="A528" s="18" t="s">
        <v>1079</v>
      </c>
      <c r="B528" s="22">
        <v>44717</v>
      </c>
      <c r="C528" s="17">
        <f>YEAR($B528)</f>
        <v>2022</v>
      </c>
      <c r="D528" s="17">
        <f>MONTH($B528)</f>
        <v>6</v>
      </c>
      <c r="E528" s="18" t="s">
        <v>1080</v>
      </c>
      <c r="F528" s="13" t="s">
        <v>248</v>
      </c>
      <c r="G528" s="18">
        <v>4</v>
      </c>
      <c r="H528" s="18" t="str">
        <f>_xlfn.XLOOKUP(E528,customers!$A$1:$A$1001,customers!$B$1:$B$1001,,0)</f>
        <v>Webb Speechly</v>
      </c>
      <c r="I528" s="14" t="s">
        <v>6</v>
      </c>
      <c r="J528" s="19" t="str">
        <f>INDEX(products!$A$1:$F$49,MATCH(orders!$F528,products!$A$1:$A$49,0),MATCH(orders!J$1,products!$A$1:$F$1,0))</f>
        <v>Large</v>
      </c>
      <c r="K528" s="20">
        <f>INDEX(products!$A$1:$F$49,MATCH(orders!$F528,products!$A$1:$A$49,0),MATCH(orders!K$1,products!$A$1:$F$1,0))</f>
        <v>6</v>
      </c>
      <c r="L528" s="21">
        <f>INDEX(products!$A$1:$F$49,MATCH(orders!$F528,products!$A$1:$A$49,0),MATCH(orders!L$1,products!$A$1:$F$1,0))</f>
        <v>0.5</v>
      </c>
      <c r="M528" s="25">
        <f>$G528*$K528*$L528</f>
        <v>12</v>
      </c>
    </row>
    <row r="529" spans="1:13">
      <c r="A529" s="3" t="s">
        <v>1081</v>
      </c>
      <c r="B529" s="23">
        <v>43517</v>
      </c>
      <c r="C529" s="12">
        <f>YEAR($B529)</f>
        <v>2019</v>
      </c>
      <c r="D529" s="12">
        <f>MONTH($B529)</f>
        <v>2</v>
      </c>
      <c r="E529" s="3" t="s">
        <v>1082</v>
      </c>
      <c r="F529" s="15" t="s">
        <v>76</v>
      </c>
      <c r="G529" s="3">
        <v>5</v>
      </c>
      <c r="H529" s="3" t="str">
        <f>_xlfn.XLOOKUP(E529,customers!$A$1:$A$1001,customers!$B$1:$B$1001,,0)</f>
        <v>Irvine Phillpot</v>
      </c>
      <c r="I529" s="16" t="s">
        <v>7</v>
      </c>
      <c r="J529" s="4" t="str">
        <f>INDEX(products!$A$1:$F$49,MATCH(orders!$F529,products!$A$1:$A$49,0),MATCH(orders!J$1,products!$A$1:$F$1,0))</f>
        <v>Small</v>
      </c>
      <c r="K529" s="7">
        <f>INDEX(products!$A$1:$F$49,MATCH(orders!$F529,products!$A$1:$A$49,0),MATCH(orders!K$1,products!$A$1:$F$1,0))</f>
        <v>6</v>
      </c>
      <c r="L529" s="11">
        <f>INDEX(products!$A$1:$F$49,MATCH(orders!$F529,products!$A$1:$A$49,0),MATCH(orders!L$1,products!$A$1:$F$1,0))</f>
        <v>0.5</v>
      </c>
      <c r="M529" s="26">
        <f>$G529*$K529*$L529</f>
        <v>15</v>
      </c>
    </row>
    <row r="530" spans="1:13">
      <c r="A530" s="18" t="s">
        <v>1083</v>
      </c>
      <c r="B530" s="22">
        <v>43926</v>
      </c>
      <c r="C530" s="17">
        <f>YEAR($B530)</f>
        <v>2020</v>
      </c>
      <c r="D530" s="17">
        <f>MONTH($B530)</f>
        <v>4</v>
      </c>
      <c r="E530" s="18" t="s">
        <v>1084</v>
      </c>
      <c r="F530" s="13" t="s">
        <v>89</v>
      </c>
      <c r="G530" s="18">
        <v>6</v>
      </c>
      <c r="H530" s="18" t="str">
        <f>_xlfn.XLOOKUP(E530,customers!$A$1:$A$1001,customers!$B$1:$B$1001,,0)</f>
        <v>Lem Pennacci</v>
      </c>
      <c r="I530" s="14" t="s">
        <v>6</v>
      </c>
      <c r="J530" s="19" t="str">
        <f>INDEX(products!$A$1:$F$49,MATCH(orders!$F530,products!$A$1:$A$49,0),MATCH(orders!J$1,products!$A$1:$F$1,0))</f>
        <v>Small</v>
      </c>
      <c r="K530" s="20">
        <f>INDEX(products!$A$1:$F$49,MATCH(orders!$F530,products!$A$1:$A$49,0),MATCH(orders!K$1,products!$A$1:$F$1,0))</f>
        <v>6</v>
      </c>
      <c r="L530" s="21">
        <f>INDEX(products!$A$1:$F$49,MATCH(orders!$F530,products!$A$1:$A$49,0),MATCH(orders!L$1,products!$A$1:$F$1,0))</f>
        <v>0.5</v>
      </c>
      <c r="M530" s="25">
        <f>$G530*$K530*$L530</f>
        <v>18</v>
      </c>
    </row>
    <row r="531" spans="1:13">
      <c r="A531" s="3" t="s">
        <v>1085</v>
      </c>
      <c r="B531" s="23">
        <v>43475</v>
      </c>
      <c r="C531" s="12">
        <f>YEAR($B531)</f>
        <v>2019</v>
      </c>
      <c r="D531" s="12">
        <f>MONTH($B531)</f>
        <v>1</v>
      </c>
      <c r="E531" s="3" t="s">
        <v>1086</v>
      </c>
      <c r="F531" s="15" t="s">
        <v>248</v>
      </c>
      <c r="G531" s="3">
        <v>6</v>
      </c>
      <c r="H531" s="3" t="str">
        <f>_xlfn.XLOOKUP(E531,customers!$A$1:$A$1001,customers!$B$1:$B$1001,,0)</f>
        <v>Starr Arpin</v>
      </c>
      <c r="I531" s="16" t="s">
        <v>6</v>
      </c>
      <c r="J531" s="4" t="str">
        <f>INDEX(products!$A$1:$F$49,MATCH(orders!$F531,products!$A$1:$A$49,0),MATCH(orders!J$1,products!$A$1:$F$1,0))</f>
        <v>Large</v>
      </c>
      <c r="K531" s="7">
        <f>INDEX(products!$A$1:$F$49,MATCH(orders!$F531,products!$A$1:$A$49,0),MATCH(orders!K$1,products!$A$1:$F$1,0))</f>
        <v>6</v>
      </c>
      <c r="L531" s="11">
        <f>INDEX(products!$A$1:$F$49,MATCH(orders!$F531,products!$A$1:$A$49,0),MATCH(orders!L$1,products!$A$1:$F$1,0))</f>
        <v>0.5</v>
      </c>
      <c r="M531" s="26">
        <f>$G531*$K531*$L531</f>
        <v>18</v>
      </c>
    </row>
    <row r="532" spans="1:13">
      <c r="A532" s="18" t="s">
        <v>1087</v>
      </c>
      <c r="B532" s="22">
        <v>44663</v>
      </c>
      <c r="C532" s="17">
        <f>YEAR($B532)</f>
        <v>2022</v>
      </c>
      <c r="D532" s="17">
        <f>MONTH($B532)</f>
        <v>4</v>
      </c>
      <c r="E532" s="18" t="s">
        <v>1088</v>
      </c>
      <c r="F532" s="13" t="s">
        <v>273</v>
      </c>
      <c r="G532" s="18">
        <v>6</v>
      </c>
      <c r="H532" s="18" t="str">
        <f>_xlfn.XLOOKUP(E532,customers!$A$1:$A$1001,customers!$B$1:$B$1001,,0)</f>
        <v>Donny Fries</v>
      </c>
      <c r="I532" s="14" t="s">
        <v>6</v>
      </c>
      <c r="J532" s="19" t="str">
        <f>INDEX(products!$A$1:$F$49,MATCH(orders!$F532,products!$A$1:$A$49,0),MATCH(orders!J$1,products!$A$1:$F$1,0))</f>
        <v>Medium</v>
      </c>
      <c r="K532" s="20">
        <f>INDEX(products!$A$1:$F$49,MATCH(orders!$F532,products!$A$1:$A$49,0),MATCH(orders!K$1,products!$A$1:$F$1,0))</f>
        <v>18</v>
      </c>
      <c r="L532" s="21">
        <f>INDEX(products!$A$1:$F$49,MATCH(orders!$F532,products!$A$1:$A$49,0),MATCH(orders!L$1,products!$A$1:$F$1,0))</f>
        <v>0.5</v>
      </c>
      <c r="M532" s="25">
        <f>$G532*$K532*$L532</f>
        <v>54</v>
      </c>
    </row>
    <row r="533" spans="1:13">
      <c r="A533" s="3" t="s">
        <v>1089</v>
      </c>
      <c r="B533" s="23">
        <v>44591</v>
      </c>
      <c r="C533" s="12">
        <f>YEAR($B533)</f>
        <v>2022</v>
      </c>
      <c r="D533" s="12">
        <f>MONTH($B533)</f>
        <v>1</v>
      </c>
      <c r="E533" s="3" t="s">
        <v>1090</v>
      </c>
      <c r="F533" s="15" t="s">
        <v>381</v>
      </c>
      <c r="G533" s="3">
        <v>5</v>
      </c>
      <c r="H533" s="3" t="str">
        <f>_xlfn.XLOOKUP(E533,customers!$A$1:$A$1001,customers!$B$1:$B$1001,,0)</f>
        <v>Rana Sharer</v>
      </c>
      <c r="I533" s="16" t="s">
        <v>5</v>
      </c>
      <c r="J533" s="4" t="str">
        <f>INDEX(products!$A$1:$F$49,MATCH(orders!$F533,products!$A$1:$A$49,0),MATCH(orders!J$1,products!$A$1:$F$1,0))</f>
        <v>Large</v>
      </c>
      <c r="K533" s="7">
        <f>INDEX(products!$A$1:$F$49,MATCH(orders!$F533,products!$A$1:$A$49,0),MATCH(orders!K$1,products!$A$1:$F$1,0))</f>
        <v>24</v>
      </c>
      <c r="L533" s="11">
        <f>INDEX(products!$A$1:$F$49,MATCH(orders!$F533,products!$A$1:$A$49,0),MATCH(orders!L$1,products!$A$1:$F$1,0))</f>
        <v>1.1000000000000001</v>
      </c>
      <c r="M533" s="26">
        <f>$G533*$K533*$L533</f>
        <v>132</v>
      </c>
    </row>
    <row r="534" spans="1:13">
      <c r="A534" s="18" t="s">
        <v>1091</v>
      </c>
      <c r="B534" s="22">
        <v>44330</v>
      </c>
      <c r="C534" s="17">
        <f>YEAR($B534)</f>
        <v>2021</v>
      </c>
      <c r="D534" s="17">
        <f>MONTH($B534)</f>
        <v>5</v>
      </c>
      <c r="E534" s="18" t="s">
        <v>1092</v>
      </c>
      <c r="F534" s="13" t="s">
        <v>273</v>
      </c>
      <c r="G534" s="18">
        <v>2</v>
      </c>
      <c r="H534" s="18" t="str">
        <f>_xlfn.XLOOKUP(E534,customers!$A$1:$A$1001,customers!$B$1:$B$1001,,0)</f>
        <v>Nannie Naseby</v>
      </c>
      <c r="I534" s="14" t="s">
        <v>6</v>
      </c>
      <c r="J534" s="19" t="str">
        <f>INDEX(products!$A$1:$F$49,MATCH(orders!$F534,products!$A$1:$A$49,0),MATCH(orders!J$1,products!$A$1:$F$1,0))</f>
        <v>Medium</v>
      </c>
      <c r="K534" s="20">
        <f>INDEX(products!$A$1:$F$49,MATCH(orders!$F534,products!$A$1:$A$49,0),MATCH(orders!K$1,products!$A$1:$F$1,0))</f>
        <v>18</v>
      </c>
      <c r="L534" s="21">
        <f>INDEX(products!$A$1:$F$49,MATCH(orders!$F534,products!$A$1:$A$49,0),MATCH(orders!L$1,products!$A$1:$F$1,0))</f>
        <v>0.5</v>
      </c>
      <c r="M534" s="25">
        <f>$G534*$K534*$L534</f>
        <v>18</v>
      </c>
    </row>
    <row r="535" spans="1:13">
      <c r="A535" s="3" t="s">
        <v>1093</v>
      </c>
      <c r="B535" s="23">
        <v>44724</v>
      </c>
      <c r="C535" s="12">
        <f>YEAR($B535)</f>
        <v>2022</v>
      </c>
      <c r="D535" s="12">
        <f>MONTH($B535)</f>
        <v>6</v>
      </c>
      <c r="E535" s="3" t="s">
        <v>1094</v>
      </c>
      <c r="F535" s="15" t="s">
        <v>106</v>
      </c>
      <c r="G535" s="3">
        <v>4</v>
      </c>
      <c r="H535" s="3" t="str">
        <f>_xlfn.XLOOKUP(E535,customers!$A$1:$A$1001,customers!$B$1:$B$1001,,0)</f>
        <v>Rea Offell</v>
      </c>
      <c r="I535" s="16" t="s">
        <v>7</v>
      </c>
      <c r="J535" s="4" t="str">
        <f>INDEX(products!$A$1:$F$49,MATCH(orders!$F535,products!$A$1:$A$49,0),MATCH(orders!J$1,products!$A$1:$F$1,0))</f>
        <v>Medium</v>
      </c>
      <c r="K535" s="7">
        <f>INDEX(products!$A$1:$F$49,MATCH(orders!$F535,products!$A$1:$A$49,0),MATCH(orders!K$1,products!$A$1:$F$1,0))</f>
        <v>6</v>
      </c>
      <c r="L535" s="11">
        <f>INDEX(products!$A$1:$F$49,MATCH(orders!$F535,products!$A$1:$A$49,0),MATCH(orders!L$1,products!$A$1:$F$1,0))</f>
        <v>0.5</v>
      </c>
      <c r="M535" s="26">
        <f>$G535*$K535*$L535</f>
        <v>12</v>
      </c>
    </row>
    <row r="536" spans="1:13">
      <c r="A536" s="18" t="s">
        <v>1095</v>
      </c>
      <c r="B536" s="22">
        <v>44563</v>
      </c>
      <c r="C536" s="17">
        <f>YEAR($B536)</f>
        <v>2022</v>
      </c>
      <c r="D536" s="17">
        <f>MONTH($B536)</f>
        <v>1</v>
      </c>
      <c r="E536" s="18" t="s">
        <v>1096</v>
      </c>
      <c r="F536" s="13" t="s">
        <v>162</v>
      </c>
      <c r="G536" s="18">
        <v>2</v>
      </c>
      <c r="H536" s="18" t="str">
        <f>_xlfn.XLOOKUP(E536,customers!$A$1:$A$1001,customers!$B$1:$B$1001,,0)</f>
        <v>Kris O'Cullen</v>
      </c>
      <c r="I536" s="14" t="s">
        <v>6</v>
      </c>
      <c r="J536" s="19" t="str">
        <f>INDEX(products!$A$1:$F$49,MATCH(orders!$F536,products!$A$1:$A$49,0),MATCH(orders!J$1,products!$A$1:$F$1,0))</f>
        <v>Large</v>
      </c>
      <c r="K536" s="20">
        <f>INDEX(products!$A$1:$F$49,MATCH(orders!$F536,products!$A$1:$A$49,0),MATCH(orders!K$1,products!$A$1:$F$1,0))</f>
        <v>18</v>
      </c>
      <c r="L536" s="21">
        <f>INDEX(products!$A$1:$F$49,MATCH(orders!$F536,products!$A$1:$A$49,0),MATCH(orders!L$1,products!$A$1:$F$1,0))</f>
        <v>0.5</v>
      </c>
      <c r="M536" s="25">
        <f>$G536*$K536*$L536</f>
        <v>18</v>
      </c>
    </row>
    <row r="537" spans="1:13">
      <c r="A537" s="3" t="s">
        <v>1097</v>
      </c>
      <c r="B537" s="23">
        <v>44585</v>
      </c>
      <c r="C537" s="12">
        <f>YEAR($B537)</f>
        <v>2022</v>
      </c>
      <c r="D537" s="12">
        <f>MONTH($B537)</f>
        <v>1</v>
      </c>
      <c r="E537" s="3" t="s">
        <v>1098</v>
      </c>
      <c r="F537" s="15" t="s">
        <v>76</v>
      </c>
      <c r="G537" s="3">
        <v>2</v>
      </c>
      <c r="H537" s="3" t="str">
        <f>_xlfn.XLOOKUP(E537,customers!$A$1:$A$1001,customers!$B$1:$B$1001,,0)</f>
        <v>Timoteo Glisane</v>
      </c>
      <c r="I537" s="16" t="s">
        <v>7</v>
      </c>
      <c r="J537" s="4" t="str">
        <f>INDEX(products!$A$1:$F$49,MATCH(orders!$F537,products!$A$1:$A$49,0),MATCH(orders!J$1,products!$A$1:$F$1,0))</f>
        <v>Small</v>
      </c>
      <c r="K537" s="7">
        <f>INDEX(products!$A$1:$F$49,MATCH(orders!$F537,products!$A$1:$A$49,0),MATCH(orders!K$1,products!$A$1:$F$1,0))</f>
        <v>6</v>
      </c>
      <c r="L537" s="11">
        <f>INDEX(products!$A$1:$F$49,MATCH(orders!$F537,products!$A$1:$A$49,0),MATCH(orders!L$1,products!$A$1:$F$1,0))</f>
        <v>0.5</v>
      </c>
      <c r="M537" s="26">
        <f>$G537*$K537*$L537</f>
        <v>6</v>
      </c>
    </row>
    <row r="538" spans="1:13">
      <c r="A538" s="18" t="s">
        <v>1099</v>
      </c>
      <c r="B538" s="22">
        <v>43544</v>
      </c>
      <c r="C538" s="17">
        <f>YEAR($B538)</f>
        <v>2019</v>
      </c>
      <c r="D538" s="17">
        <f>MONTH($B538)</f>
        <v>3</v>
      </c>
      <c r="E538" s="18" t="s">
        <v>1034</v>
      </c>
      <c r="F538" s="13" t="s">
        <v>53</v>
      </c>
      <c r="G538" s="18">
        <v>3</v>
      </c>
      <c r="H538" s="18" t="str">
        <f>_xlfn.XLOOKUP(E538,customers!$A$1:$A$1001,customers!$B$1:$B$1001,,0)</f>
        <v>Gianni Price</v>
      </c>
      <c r="I538" s="14" t="s">
        <v>4</v>
      </c>
      <c r="J538" s="19" t="str">
        <f>INDEX(products!$A$1:$F$49,MATCH(orders!$F538,products!$A$1:$A$49,0),MATCH(orders!J$1,products!$A$1:$F$1,0))</f>
        <v>Large</v>
      </c>
      <c r="K538" s="20">
        <f>INDEX(products!$A$1:$F$49,MATCH(orders!$F538,products!$A$1:$A$49,0),MATCH(orders!K$1,products!$A$1:$F$1,0))</f>
        <v>18</v>
      </c>
      <c r="L538" s="21">
        <f>INDEX(products!$A$1:$F$49,MATCH(orders!$F538,products!$A$1:$A$49,0),MATCH(orders!L$1,products!$A$1:$F$1,0))</f>
        <v>1.1000000000000001</v>
      </c>
      <c r="M538" s="25">
        <f>$G538*$K538*$L538</f>
        <v>59.400000000000006</v>
      </c>
    </row>
    <row r="539" spans="1:13">
      <c r="A539" s="3" t="s">
        <v>1100</v>
      </c>
      <c r="B539" s="23">
        <v>44156</v>
      </c>
      <c r="C539" s="12">
        <f>YEAR($B539)</f>
        <v>2020</v>
      </c>
      <c r="D539" s="12">
        <f>MONTH($B539)</f>
        <v>11</v>
      </c>
      <c r="E539" s="3" t="s">
        <v>1101</v>
      </c>
      <c r="F539" s="15" t="s">
        <v>141</v>
      </c>
      <c r="G539" s="3">
        <v>4</v>
      </c>
      <c r="H539" s="3" t="str">
        <f>_xlfn.XLOOKUP(E539,customers!$A$1:$A$1001,customers!$B$1:$B$1001,,0)</f>
        <v>Hildegarde Brangan</v>
      </c>
      <c r="I539" s="16" t="s">
        <v>6</v>
      </c>
      <c r="J539" s="4" t="str">
        <f>INDEX(products!$A$1:$F$49,MATCH(orders!$F539,products!$A$1:$A$49,0),MATCH(orders!J$1,products!$A$1:$F$1,0))</f>
        <v>Medium</v>
      </c>
      <c r="K539" s="7">
        <f>INDEX(products!$A$1:$F$49,MATCH(orders!$F539,products!$A$1:$A$49,0),MATCH(orders!K$1,products!$A$1:$F$1,0))</f>
        <v>24</v>
      </c>
      <c r="L539" s="11">
        <f>INDEX(products!$A$1:$F$49,MATCH(orders!$F539,products!$A$1:$A$49,0),MATCH(orders!L$1,products!$A$1:$F$1,0))</f>
        <v>0.5</v>
      </c>
      <c r="M539" s="26">
        <f>$G539*$K539*$L539</f>
        <v>48</v>
      </c>
    </row>
    <row r="540" spans="1:13">
      <c r="A540" s="18" t="s">
        <v>1102</v>
      </c>
      <c r="B540" s="22">
        <v>44482</v>
      </c>
      <c r="C540" s="17">
        <f>YEAR($B540)</f>
        <v>2021</v>
      </c>
      <c r="D540" s="17">
        <f>MONTH($B540)</f>
        <v>10</v>
      </c>
      <c r="E540" s="18" t="s">
        <v>1103</v>
      </c>
      <c r="F540" s="13" t="s">
        <v>92</v>
      </c>
      <c r="G540" s="18">
        <v>4</v>
      </c>
      <c r="H540" s="18" t="str">
        <f>_xlfn.XLOOKUP(E540,customers!$A$1:$A$1001,customers!$B$1:$B$1001,,0)</f>
        <v>Amii Gallyon</v>
      </c>
      <c r="I540" s="14" t="s">
        <v>4</v>
      </c>
      <c r="J540" s="19" t="str">
        <f>INDEX(products!$A$1:$F$49,MATCH(orders!$F540,products!$A$1:$A$49,0),MATCH(orders!J$1,products!$A$1:$F$1,0))</f>
        <v>Small</v>
      </c>
      <c r="K540" s="20">
        <f>INDEX(products!$A$1:$F$49,MATCH(orders!$F540,products!$A$1:$A$49,0),MATCH(orders!K$1,products!$A$1:$F$1,0))</f>
        <v>6</v>
      </c>
      <c r="L540" s="21">
        <f>INDEX(products!$A$1:$F$49,MATCH(orders!$F540,products!$A$1:$A$49,0),MATCH(orders!L$1,products!$A$1:$F$1,0))</f>
        <v>1.1000000000000001</v>
      </c>
      <c r="M540" s="25">
        <f>$G540*$K540*$L540</f>
        <v>26.400000000000002</v>
      </c>
    </row>
    <row r="541" spans="1:13">
      <c r="A541" s="3" t="s">
        <v>1104</v>
      </c>
      <c r="B541" s="23">
        <v>44488</v>
      </c>
      <c r="C541" s="12">
        <f>YEAR($B541)</f>
        <v>2021</v>
      </c>
      <c r="D541" s="12">
        <f>MONTH($B541)</f>
        <v>10</v>
      </c>
      <c r="E541" s="3" t="s">
        <v>1105</v>
      </c>
      <c r="F541" s="15" t="s">
        <v>115</v>
      </c>
      <c r="G541" s="3">
        <v>5</v>
      </c>
      <c r="H541" s="3" t="str">
        <f>_xlfn.XLOOKUP(E541,customers!$A$1:$A$1001,customers!$B$1:$B$1001,,0)</f>
        <v>Birgit Domange</v>
      </c>
      <c r="I541" s="16" t="s">
        <v>7</v>
      </c>
      <c r="J541" s="4" t="str">
        <f>INDEX(products!$A$1:$F$49,MATCH(orders!$F541,products!$A$1:$A$49,0),MATCH(orders!J$1,products!$A$1:$F$1,0))</f>
        <v>Large</v>
      </c>
      <c r="K541" s="7">
        <f>INDEX(products!$A$1:$F$49,MATCH(orders!$F541,products!$A$1:$A$49,0),MATCH(orders!K$1,products!$A$1:$F$1,0))</f>
        <v>6</v>
      </c>
      <c r="L541" s="11">
        <f>INDEX(products!$A$1:$F$49,MATCH(orders!$F541,products!$A$1:$A$49,0),MATCH(orders!L$1,products!$A$1:$F$1,0))</f>
        <v>0.5</v>
      </c>
      <c r="M541" s="26">
        <f>$G541*$K541*$L541</f>
        <v>15</v>
      </c>
    </row>
    <row r="542" spans="1:13">
      <c r="A542" s="18" t="s">
        <v>1106</v>
      </c>
      <c r="B542" s="22">
        <v>43584</v>
      </c>
      <c r="C542" s="17">
        <f>YEAR($B542)</f>
        <v>2019</v>
      </c>
      <c r="D542" s="17">
        <f>MONTH($B542)</f>
        <v>4</v>
      </c>
      <c r="E542" s="18" t="s">
        <v>1107</v>
      </c>
      <c r="F542" s="13" t="s">
        <v>273</v>
      </c>
      <c r="G542" s="18">
        <v>4</v>
      </c>
      <c r="H542" s="18" t="str">
        <f>_xlfn.XLOOKUP(E542,customers!$A$1:$A$1001,customers!$B$1:$B$1001,,0)</f>
        <v>Killian Osler</v>
      </c>
      <c r="I542" s="14" t="s">
        <v>6</v>
      </c>
      <c r="J542" s="19" t="str">
        <f>INDEX(products!$A$1:$F$49,MATCH(orders!$F542,products!$A$1:$A$49,0),MATCH(orders!J$1,products!$A$1:$F$1,0))</f>
        <v>Medium</v>
      </c>
      <c r="K542" s="20">
        <f>INDEX(products!$A$1:$F$49,MATCH(orders!$F542,products!$A$1:$A$49,0),MATCH(orders!K$1,products!$A$1:$F$1,0))</f>
        <v>18</v>
      </c>
      <c r="L542" s="21">
        <f>INDEX(products!$A$1:$F$49,MATCH(orders!$F542,products!$A$1:$A$49,0),MATCH(orders!L$1,products!$A$1:$F$1,0))</f>
        <v>0.5</v>
      </c>
      <c r="M542" s="25">
        <f>$G542*$K542*$L542</f>
        <v>36</v>
      </c>
    </row>
    <row r="543" spans="1:13">
      <c r="A543" s="3" t="s">
        <v>1108</v>
      </c>
      <c r="B543" s="23">
        <v>43750</v>
      </c>
      <c r="C543" s="12">
        <f>YEAR($B543)</f>
        <v>2019</v>
      </c>
      <c r="D543" s="12">
        <f>MONTH($B543)</f>
        <v>10</v>
      </c>
      <c r="E543" s="3" t="s">
        <v>1109</v>
      </c>
      <c r="F543" s="15" t="s">
        <v>177</v>
      </c>
      <c r="G543" s="3">
        <v>1</v>
      </c>
      <c r="H543" s="3" t="str">
        <f>_xlfn.XLOOKUP(E543,customers!$A$1:$A$1001,customers!$B$1:$B$1001,,0)</f>
        <v>Lora Dukes</v>
      </c>
      <c r="I543" s="16" t="s">
        <v>5</v>
      </c>
      <c r="J543" s="4" t="str">
        <f>INDEX(products!$A$1:$F$49,MATCH(orders!$F543,products!$A$1:$A$49,0),MATCH(orders!J$1,products!$A$1:$F$1,0))</f>
        <v>Large</v>
      </c>
      <c r="K543" s="7">
        <f>INDEX(products!$A$1:$F$49,MATCH(orders!$F543,products!$A$1:$A$49,0),MATCH(orders!K$1,products!$A$1:$F$1,0))</f>
        <v>12</v>
      </c>
      <c r="L543" s="11">
        <f>INDEX(products!$A$1:$F$49,MATCH(orders!$F543,products!$A$1:$A$49,0),MATCH(orders!L$1,products!$A$1:$F$1,0))</f>
        <v>1.1000000000000001</v>
      </c>
      <c r="M543" s="26">
        <f>$G543*$K543*$L543</f>
        <v>13.200000000000001</v>
      </c>
    </row>
    <row r="544" spans="1:13">
      <c r="A544" s="18" t="s">
        <v>1110</v>
      </c>
      <c r="B544" s="22">
        <v>44335</v>
      </c>
      <c r="C544" s="17">
        <f>YEAR($B544)</f>
        <v>2021</v>
      </c>
      <c r="D544" s="17">
        <f>MONTH($B544)</f>
        <v>5</v>
      </c>
      <c r="E544" s="18" t="s">
        <v>1111</v>
      </c>
      <c r="F544" s="13" t="s">
        <v>73</v>
      </c>
      <c r="G544" s="18">
        <v>4</v>
      </c>
      <c r="H544" s="18" t="str">
        <f>_xlfn.XLOOKUP(E544,customers!$A$1:$A$1001,customers!$B$1:$B$1001,,0)</f>
        <v>Zack Pellett</v>
      </c>
      <c r="I544" s="14" t="s">
        <v>5</v>
      </c>
      <c r="J544" s="19" t="str">
        <f>INDEX(products!$A$1:$F$49,MATCH(orders!$F544,products!$A$1:$A$49,0),MATCH(orders!J$1,products!$A$1:$F$1,0))</f>
        <v>Small</v>
      </c>
      <c r="K544" s="20">
        <f>INDEX(products!$A$1:$F$49,MATCH(orders!$F544,products!$A$1:$A$49,0),MATCH(orders!K$1,products!$A$1:$F$1,0))</f>
        <v>24</v>
      </c>
      <c r="L544" s="21">
        <f>INDEX(products!$A$1:$F$49,MATCH(orders!$F544,products!$A$1:$A$49,0),MATCH(orders!L$1,products!$A$1:$F$1,0))</f>
        <v>1.1000000000000001</v>
      </c>
      <c r="M544" s="25">
        <f>$G544*$K544*$L544</f>
        <v>105.60000000000001</v>
      </c>
    </row>
    <row r="545" spans="1:13">
      <c r="A545" s="3" t="s">
        <v>1112</v>
      </c>
      <c r="B545" s="23">
        <v>44380</v>
      </c>
      <c r="C545" s="12">
        <f>YEAR($B545)</f>
        <v>2021</v>
      </c>
      <c r="D545" s="12">
        <f>MONTH($B545)</f>
        <v>7</v>
      </c>
      <c r="E545" s="3" t="s">
        <v>1113</v>
      </c>
      <c r="F545" s="15" t="s">
        <v>82</v>
      </c>
      <c r="G545" s="3">
        <v>2</v>
      </c>
      <c r="H545" s="3" t="str">
        <f>_xlfn.XLOOKUP(E545,customers!$A$1:$A$1001,customers!$B$1:$B$1001,,0)</f>
        <v>Ilaire Sprakes</v>
      </c>
      <c r="I545" s="16" t="s">
        <v>4</v>
      </c>
      <c r="J545" s="4" t="str">
        <f>INDEX(products!$A$1:$F$49,MATCH(orders!$F545,products!$A$1:$A$49,0),MATCH(orders!J$1,products!$A$1:$F$1,0))</f>
        <v>Medium</v>
      </c>
      <c r="K545" s="7">
        <f>INDEX(products!$A$1:$F$49,MATCH(orders!$F545,products!$A$1:$A$49,0),MATCH(orders!K$1,products!$A$1:$F$1,0))</f>
        <v>6</v>
      </c>
      <c r="L545" s="11">
        <f>INDEX(products!$A$1:$F$49,MATCH(orders!$F545,products!$A$1:$A$49,0),MATCH(orders!L$1,products!$A$1:$F$1,0))</f>
        <v>1.1000000000000001</v>
      </c>
      <c r="M545" s="26">
        <f>$G545*$K545*$L545</f>
        <v>13.200000000000001</v>
      </c>
    </row>
    <row r="546" spans="1:13">
      <c r="A546" s="18" t="s">
        <v>1114</v>
      </c>
      <c r="B546" s="22">
        <v>43869</v>
      </c>
      <c r="C546" s="17">
        <f>YEAR($B546)</f>
        <v>2020</v>
      </c>
      <c r="D546" s="17">
        <f>MONTH($B546)</f>
        <v>2</v>
      </c>
      <c r="E546" s="18" t="s">
        <v>1115</v>
      </c>
      <c r="F546" s="13" t="s">
        <v>381</v>
      </c>
      <c r="G546" s="18">
        <v>2</v>
      </c>
      <c r="H546" s="18" t="str">
        <f>_xlfn.XLOOKUP(E546,customers!$A$1:$A$1001,customers!$B$1:$B$1001,,0)</f>
        <v>Heda Fromant</v>
      </c>
      <c r="I546" s="14" t="s">
        <v>5</v>
      </c>
      <c r="J546" s="19" t="str">
        <f>INDEX(products!$A$1:$F$49,MATCH(orders!$F546,products!$A$1:$A$49,0),MATCH(orders!J$1,products!$A$1:$F$1,0))</f>
        <v>Large</v>
      </c>
      <c r="K546" s="20">
        <f>INDEX(products!$A$1:$F$49,MATCH(orders!$F546,products!$A$1:$A$49,0),MATCH(orders!K$1,products!$A$1:$F$1,0))</f>
        <v>24</v>
      </c>
      <c r="L546" s="21">
        <f>INDEX(products!$A$1:$F$49,MATCH(orders!$F546,products!$A$1:$A$49,0),MATCH(orders!L$1,products!$A$1:$F$1,0))</f>
        <v>1.1000000000000001</v>
      </c>
      <c r="M546" s="25">
        <f>$G546*$K546*$L546</f>
        <v>52.800000000000004</v>
      </c>
    </row>
    <row r="547" spans="1:13">
      <c r="A547" s="3" t="s">
        <v>1116</v>
      </c>
      <c r="B547" s="23">
        <v>44120</v>
      </c>
      <c r="C547" s="12">
        <f>YEAR($B547)</f>
        <v>2020</v>
      </c>
      <c r="D547" s="12">
        <f>MONTH($B547)</f>
        <v>10</v>
      </c>
      <c r="E547" s="3" t="s">
        <v>1117</v>
      </c>
      <c r="F547" s="15" t="s">
        <v>115</v>
      </c>
      <c r="G547" s="3">
        <v>4</v>
      </c>
      <c r="H547" s="3" t="str">
        <f>_xlfn.XLOOKUP(E547,customers!$A$1:$A$1001,customers!$B$1:$B$1001,,0)</f>
        <v>Rufus Flear</v>
      </c>
      <c r="I547" s="16" t="s">
        <v>7</v>
      </c>
      <c r="J547" s="4" t="str">
        <f>INDEX(products!$A$1:$F$49,MATCH(orders!$F547,products!$A$1:$A$49,0),MATCH(orders!J$1,products!$A$1:$F$1,0))</f>
        <v>Large</v>
      </c>
      <c r="K547" s="7">
        <f>INDEX(products!$A$1:$F$49,MATCH(orders!$F547,products!$A$1:$A$49,0),MATCH(orders!K$1,products!$A$1:$F$1,0))</f>
        <v>6</v>
      </c>
      <c r="L547" s="11">
        <f>INDEX(products!$A$1:$F$49,MATCH(orders!$F547,products!$A$1:$A$49,0),MATCH(orders!L$1,products!$A$1:$F$1,0))</f>
        <v>0.5</v>
      </c>
      <c r="M547" s="26">
        <f>$G547*$K547*$L547</f>
        <v>12</v>
      </c>
    </row>
    <row r="548" spans="1:13">
      <c r="A548" s="18" t="s">
        <v>1118</v>
      </c>
      <c r="B548" s="22">
        <v>44127</v>
      </c>
      <c r="C548" s="17">
        <f>YEAR($B548)</f>
        <v>2020</v>
      </c>
      <c r="D548" s="17">
        <f>MONTH($B548)</f>
        <v>10</v>
      </c>
      <c r="E548" s="18" t="s">
        <v>1119</v>
      </c>
      <c r="F548" s="13" t="s">
        <v>147</v>
      </c>
      <c r="G548" s="18">
        <v>3</v>
      </c>
      <c r="H548" s="18" t="str">
        <f>_xlfn.XLOOKUP(E548,customers!$A$1:$A$1001,customers!$B$1:$B$1001,,0)</f>
        <v>Dom Milella</v>
      </c>
      <c r="I548" s="14" t="s">
        <v>4</v>
      </c>
      <c r="J548" s="19" t="str">
        <f>INDEX(products!$A$1:$F$49,MATCH(orders!$F548,products!$A$1:$A$49,0),MATCH(orders!J$1,products!$A$1:$F$1,0))</f>
        <v>Small</v>
      </c>
      <c r="K548" s="20">
        <f>INDEX(products!$A$1:$F$49,MATCH(orders!$F548,products!$A$1:$A$49,0),MATCH(orders!K$1,products!$A$1:$F$1,0))</f>
        <v>24</v>
      </c>
      <c r="L548" s="21">
        <f>INDEX(products!$A$1:$F$49,MATCH(orders!$F548,products!$A$1:$A$49,0),MATCH(orders!L$1,products!$A$1:$F$1,0))</f>
        <v>1.1000000000000001</v>
      </c>
      <c r="M548" s="25">
        <f>$G548*$K548*$L548</f>
        <v>79.2</v>
      </c>
    </row>
    <row r="549" spans="1:13">
      <c r="A549" s="3" t="s">
        <v>1120</v>
      </c>
      <c r="B549" s="23">
        <v>44265</v>
      </c>
      <c r="C549" s="12">
        <f>YEAR($B549)</f>
        <v>2021</v>
      </c>
      <c r="D549" s="12">
        <f>MONTH($B549)</f>
        <v>3</v>
      </c>
      <c r="E549" s="3" t="s">
        <v>1121</v>
      </c>
      <c r="F549" s="15" t="s">
        <v>103</v>
      </c>
      <c r="G549" s="3">
        <v>3</v>
      </c>
      <c r="H549" s="3" t="str">
        <f>_xlfn.XLOOKUP(E549,customers!$A$1:$A$1001,customers!$B$1:$B$1001,,0)</f>
        <v>Wilek Lightollers</v>
      </c>
      <c r="I549" s="16" t="s">
        <v>4</v>
      </c>
      <c r="J549" s="4" t="str">
        <f>INDEX(products!$A$1:$F$49,MATCH(orders!$F549,products!$A$1:$A$49,0),MATCH(orders!J$1,products!$A$1:$F$1,0))</f>
        <v>Medium</v>
      </c>
      <c r="K549" s="7">
        <f>INDEX(products!$A$1:$F$49,MATCH(orders!$F549,products!$A$1:$A$49,0),MATCH(orders!K$1,products!$A$1:$F$1,0))</f>
        <v>12</v>
      </c>
      <c r="L549" s="11">
        <f>INDEX(products!$A$1:$F$49,MATCH(orders!$F549,products!$A$1:$A$49,0),MATCH(orders!L$1,products!$A$1:$F$1,0))</f>
        <v>1.1000000000000001</v>
      </c>
      <c r="M549" s="26">
        <f>$G549*$K549*$L549</f>
        <v>39.6</v>
      </c>
    </row>
    <row r="550" spans="1:13">
      <c r="A550" s="18" t="s">
        <v>1122</v>
      </c>
      <c r="B550" s="22">
        <v>44384</v>
      </c>
      <c r="C550" s="17">
        <f>YEAR($B550)</f>
        <v>2021</v>
      </c>
      <c r="D550" s="17">
        <f>MONTH($B550)</f>
        <v>7</v>
      </c>
      <c r="E550" s="18" t="s">
        <v>1123</v>
      </c>
      <c r="F550" s="13" t="s">
        <v>192</v>
      </c>
      <c r="G550" s="18">
        <v>3</v>
      </c>
      <c r="H550" s="18" t="str">
        <f>_xlfn.XLOOKUP(E550,customers!$A$1:$A$1001,customers!$B$1:$B$1001,,0)</f>
        <v>Bette-ann Munden</v>
      </c>
      <c r="I550" s="14" t="s">
        <v>6</v>
      </c>
      <c r="J550" s="19" t="str">
        <f>INDEX(products!$A$1:$F$49,MATCH(orders!$F550,products!$A$1:$A$49,0),MATCH(orders!J$1,products!$A$1:$F$1,0))</f>
        <v>Large</v>
      </c>
      <c r="K550" s="20">
        <f>INDEX(products!$A$1:$F$49,MATCH(orders!$F550,products!$A$1:$A$49,0),MATCH(orders!K$1,products!$A$1:$F$1,0))</f>
        <v>12</v>
      </c>
      <c r="L550" s="21">
        <f>INDEX(products!$A$1:$F$49,MATCH(orders!$F550,products!$A$1:$A$49,0),MATCH(orders!L$1,products!$A$1:$F$1,0))</f>
        <v>0.5</v>
      </c>
      <c r="M550" s="25">
        <f>$G550*$K550*$L550</f>
        <v>18</v>
      </c>
    </row>
    <row r="551" spans="1:13">
      <c r="A551" s="3" t="s">
        <v>1124</v>
      </c>
      <c r="B551" s="23">
        <v>44232</v>
      </c>
      <c r="C551" s="12">
        <f>YEAR($B551)</f>
        <v>2021</v>
      </c>
      <c r="D551" s="12">
        <f>MONTH($B551)</f>
        <v>2</v>
      </c>
      <c r="E551" s="3" t="s">
        <v>1121</v>
      </c>
      <c r="F551" s="15" t="s">
        <v>92</v>
      </c>
      <c r="G551" s="3">
        <v>4</v>
      </c>
      <c r="H551" s="3" t="str">
        <f>_xlfn.XLOOKUP(E551,customers!$A$1:$A$1001,customers!$B$1:$B$1001,,0)</f>
        <v>Wilek Lightollers</v>
      </c>
      <c r="I551" s="16" t="s">
        <v>4</v>
      </c>
      <c r="J551" s="4" t="str">
        <f>INDEX(products!$A$1:$F$49,MATCH(orders!$F551,products!$A$1:$A$49,0),MATCH(orders!J$1,products!$A$1:$F$1,0))</f>
        <v>Small</v>
      </c>
      <c r="K551" s="7">
        <f>INDEX(products!$A$1:$F$49,MATCH(orders!$F551,products!$A$1:$A$49,0),MATCH(orders!K$1,products!$A$1:$F$1,0))</f>
        <v>6</v>
      </c>
      <c r="L551" s="11">
        <f>INDEX(products!$A$1:$F$49,MATCH(orders!$F551,products!$A$1:$A$49,0),MATCH(orders!L$1,products!$A$1:$F$1,0))</f>
        <v>1.1000000000000001</v>
      </c>
      <c r="M551" s="26">
        <f>$G551*$K551*$L551</f>
        <v>26.400000000000002</v>
      </c>
    </row>
    <row r="552" spans="1:13">
      <c r="A552" s="18" t="s">
        <v>1125</v>
      </c>
      <c r="B552" s="22">
        <v>44176</v>
      </c>
      <c r="C552" s="17">
        <f>YEAR($B552)</f>
        <v>2020</v>
      </c>
      <c r="D552" s="17">
        <f>MONTH($B552)</f>
        <v>12</v>
      </c>
      <c r="E552" s="18" t="s">
        <v>1126</v>
      </c>
      <c r="F552" s="13" t="s">
        <v>97</v>
      </c>
      <c r="G552" s="18">
        <v>6</v>
      </c>
      <c r="H552" s="18" t="str">
        <f>_xlfn.XLOOKUP(E552,customers!$A$1:$A$1001,customers!$B$1:$B$1001,,0)</f>
        <v>Nick Brakespear</v>
      </c>
      <c r="I552" s="14" t="s">
        <v>4</v>
      </c>
      <c r="J552" s="19" t="str">
        <f>INDEX(products!$A$1:$F$49,MATCH(orders!$F552,products!$A$1:$A$49,0),MATCH(orders!J$1,products!$A$1:$F$1,0))</f>
        <v>Medium</v>
      </c>
      <c r="K552" s="20">
        <f>INDEX(products!$A$1:$F$49,MATCH(orders!$F552,products!$A$1:$A$49,0),MATCH(orders!K$1,products!$A$1:$F$1,0))</f>
        <v>18</v>
      </c>
      <c r="L552" s="21">
        <f>INDEX(products!$A$1:$F$49,MATCH(orders!$F552,products!$A$1:$A$49,0),MATCH(orders!L$1,products!$A$1:$F$1,0))</f>
        <v>1.1000000000000001</v>
      </c>
      <c r="M552" s="25">
        <f>$G552*$K552*$L552</f>
        <v>118.80000000000001</v>
      </c>
    </row>
    <row r="553" spans="1:13">
      <c r="A553" s="3" t="s">
        <v>1127</v>
      </c>
      <c r="B553" s="23">
        <v>44694</v>
      </c>
      <c r="C553" s="12">
        <f>YEAR($B553)</f>
        <v>2022</v>
      </c>
      <c r="D553" s="12">
        <f>MONTH($B553)</f>
        <v>5</v>
      </c>
      <c r="E553" s="3" t="s">
        <v>1128</v>
      </c>
      <c r="F553" s="15" t="s">
        <v>258</v>
      </c>
      <c r="G553" s="3">
        <v>2</v>
      </c>
      <c r="H553" s="3" t="str">
        <f>_xlfn.XLOOKUP(E553,customers!$A$1:$A$1001,customers!$B$1:$B$1001,,0)</f>
        <v>Malynda Glawsop</v>
      </c>
      <c r="I553" s="16" t="s">
        <v>5</v>
      </c>
      <c r="J553" s="4" t="str">
        <f>INDEX(products!$A$1:$F$49,MATCH(orders!$F553,products!$A$1:$A$49,0),MATCH(orders!J$1,products!$A$1:$F$1,0))</f>
        <v>Large</v>
      </c>
      <c r="K553" s="7">
        <f>INDEX(products!$A$1:$F$49,MATCH(orders!$F553,products!$A$1:$A$49,0),MATCH(orders!K$1,products!$A$1:$F$1,0))</f>
        <v>6</v>
      </c>
      <c r="L553" s="11">
        <f>INDEX(products!$A$1:$F$49,MATCH(orders!$F553,products!$A$1:$A$49,0),MATCH(orders!L$1,products!$A$1:$F$1,0))</f>
        <v>1.1000000000000001</v>
      </c>
      <c r="M553" s="26">
        <f>$G553*$K553*$L553</f>
        <v>13.200000000000001</v>
      </c>
    </row>
    <row r="554" spans="1:13">
      <c r="A554" s="18" t="s">
        <v>1129</v>
      </c>
      <c r="B554" s="22">
        <v>43761</v>
      </c>
      <c r="C554" s="17">
        <f>YEAR($B554)</f>
        <v>2019</v>
      </c>
      <c r="D554" s="17">
        <f>MONTH($B554)</f>
        <v>10</v>
      </c>
      <c r="E554" s="18" t="s">
        <v>1130</v>
      </c>
      <c r="F554" s="13" t="s">
        <v>408</v>
      </c>
      <c r="G554" s="18">
        <v>4</v>
      </c>
      <c r="H554" s="18" t="str">
        <f>_xlfn.XLOOKUP(E554,customers!$A$1:$A$1001,customers!$B$1:$B$1001,,0)</f>
        <v>Granville Alberts</v>
      </c>
      <c r="I554" s="14" t="s">
        <v>7</v>
      </c>
      <c r="J554" s="19" t="str">
        <f>INDEX(products!$A$1:$F$49,MATCH(orders!$F554,products!$A$1:$A$49,0),MATCH(orders!J$1,products!$A$1:$F$1,0))</f>
        <v>Medium</v>
      </c>
      <c r="K554" s="20">
        <f>INDEX(products!$A$1:$F$49,MATCH(orders!$F554,products!$A$1:$A$49,0),MATCH(orders!K$1,products!$A$1:$F$1,0))</f>
        <v>24</v>
      </c>
      <c r="L554" s="21">
        <f>INDEX(products!$A$1:$F$49,MATCH(orders!$F554,products!$A$1:$A$49,0),MATCH(orders!L$1,products!$A$1:$F$1,0))</f>
        <v>0.5</v>
      </c>
      <c r="M554" s="25">
        <f>$G554*$K554*$L554</f>
        <v>48</v>
      </c>
    </row>
    <row r="555" spans="1:13">
      <c r="A555" s="3" t="s">
        <v>1131</v>
      </c>
      <c r="B555" s="23">
        <v>44085</v>
      </c>
      <c r="C555" s="12">
        <f>YEAR($B555)</f>
        <v>2020</v>
      </c>
      <c r="D555" s="12">
        <f>MONTH($B555)</f>
        <v>9</v>
      </c>
      <c r="E555" s="3" t="s">
        <v>1132</v>
      </c>
      <c r="F555" s="15" t="s">
        <v>92</v>
      </c>
      <c r="G555" s="3">
        <v>5</v>
      </c>
      <c r="H555" s="3" t="str">
        <f>_xlfn.XLOOKUP(E555,customers!$A$1:$A$1001,customers!$B$1:$B$1001,,0)</f>
        <v>Vasily Polglase</v>
      </c>
      <c r="I555" s="16" t="s">
        <v>4</v>
      </c>
      <c r="J555" s="4" t="str">
        <f>INDEX(products!$A$1:$F$49,MATCH(orders!$F555,products!$A$1:$A$49,0),MATCH(orders!J$1,products!$A$1:$F$1,0))</f>
        <v>Small</v>
      </c>
      <c r="K555" s="7">
        <f>INDEX(products!$A$1:$F$49,MATCH(orders!$F555,products!$A$1:$A$49,0),MATCH(orders!K$1,products!$A$1:$F$1,0))</f>
        <v>6</v>
      </c>
      <c r="L555" s="11">
        <f>INDEX(products!$A$1:$F$49,MATCH(orders!$F555,products!$A$1:$A$49,0),MATCH(orders!L$1,products!$A$1:$F$1,0))</f>
        <v>1.1000000000000001</v>
      </c>
      <c r="M555" s="26">
        <f>$G555*$K555*$L555</f>
        <v>33</v>
      </c>
    </row>
    <row r="556" spans="1:13">
      <c r="A556" s="18" t="s">
        <v>1133</v>
      </c>
      <c r="B556" s="22">
        <v>43737</v>
      </c>
      <c r="C556" s="17">
        <f>YEAR($B556)</f>
        <v>2019</v>
      </c>
      <c r="D556" s="17">
        <f>MONTH($B556)</f>
        <v>9</v>
      </c>
      <c r="E556" s="18" t="s">
        <v>1134</v>
      </c>
      <c r="F556" s="13" t="s">
        <v>125</v>
      </c>
      <c r="G556" s="18">
        <v>2</v>
      </c>
      <c r="H556" s="18" t="str">
        <f>_xlfn.XLOOKUP(E556,customers!$A$1:$A$1001,customers!$B$1:$B$1001,,0)</f>
        <v>Madelaine Sharples</v>
      </c>
      <c r="I556" s="14" t="s">
        <v>7</v>
      </c>
      <c r="J556" s="19" t="str">
        <f>INDEX(products!$A$1:$F$49,MATCH(orders!$F556,products!$A$1:$A$49,0),MATCH(orders!J$1,products!$A$1:$F$1,0))</f>
        <v>Medium</v>
      </c>
      <c r="K556" s="20">
        <f>INDEX(products!$A$1:$F$49,MATCH(orders!$F556,products!$A$1:$A$49,0),MATCH(orders!K$1,products!$A$1:$F$1,0))</f>
        <v>18</v>
      </c>
      <c r="L556" s="21">
        <f>INDEX(products!$A$1:$F$49,MATCH(orders!$F556,products!$A$1:$A$49,0),MATCH(orders!L$1,products!$A$1:$F$1,0))</f>
        <v>0.5</v>
      </c>
      <c r="M556" s="25">
        <f>$G556*$K556*$L556</f>
        <v>18</v>
      </c>
    </row>
    <row r="557" spans="1:13">
      <c r="A557" s="3" t="s">
        <v>1135</v>
      </c>
      <c r="B557" s="23">
        <v>44258</v>
      </c>
      <c r="C557" s="12">
        <f>YEAR($B557)</f>
        <v>2021</v>
      </c>
      <c r="D557" s="12">
        <f>MONTH($B557)</f>
        <v>3</v>
      </c>
      <c r="E557" s="3" t="s">
        <v>1136</v>
      </c>
      <c r="F557" s="15" t="s">
        <v>248</v>
      </c>
      <c r="G557" s="3">
        <v>6</v>
      </c>
      <c r="H557" s="3" t="str">
        <f>_xlfn.XLOOKUP(E557,customers!$A$1:$A$1001,customers!$B$1:$B$1001,,0)</f>
        <v>Sigfrid Busch</v>
      </c>
      <c r="I557" s="16" t="s">
        <v>6</v>
      </c>
      <c r="J557" s="4" t="str">
        <f>INDEX(products!$A$1:$F$49,MATCH(orders!$F557,products!$A$1:$A$49,0),MATCH(orders!J$1,products!$A$1:$F$1,0))</f>
        <v>Large</v>
      </c>
      <c r="K557" s="7">
        <f>INDEX(products!$A$1:$F$49,MATCH(orders!$F557,products!$A$1:$A$49,0),MATCH(orders!K$1,products!$A$1:$F$1,0))</f>
        <v>6</v>
      </c>
      <c r="L557" s="11">
        <f>INDEX(products!$A$1:$F$49,MATCH(orders!$F557,products!$A$1:$A$49,0),MATCH(orders!L$1,products!$A$1:$F$1,0))</f>
        <v>0.5</v>
      </c>
      <c r="M557" s="26">
        <f>$G557*$K557*$L557</f>
        <v>18</v>
      </c>
    </row>
    <row r="558" spans="1:13">
      <c r="A558" s="18" t="s">
        <v>1137</v>
      </c>
      <c r="B558" s="22">
        <v>44523</v>
      </c>
      <c r="C558" s="17">
        <f>YEAR($B558)</f>
        <v>2021</v>
      </c>
      <c r="D558" s="17">
        <f>MONTH($B558)</f>
        <v>11</v>
      </c>
      <c r="E558" s="18" t="s">
        <v>1138</v>
      </c>
      <c r="F558" s="13" t="s">
        <v>103</v>
      </c>
      <c r="G558" s="18">
        <v>2</v>
      </c>
      <c r="H558" s="18" t="str">
        <f>_xlfn.XLOOKUP(E558,customers!$A$1:$A$1001,customers!$B$1:$B$1001,,0)</f>
        <v>Cissiee Raisbeck</v>
      </c>
      <c r="I558" s="14" t="s">
        <v>4</v>
      </c>
      <c r="J558" s="19" t="str">
        <f>INDEX(products!$A$1:$F$49,MATCH(orders!$F558,products!$A$1:$A$49,0),MATCH(orders!J$1,products!$A$1:$F$1,0))</f>
        <v>Medium</v>
      </c>
      <c r="K558" s="20">
        <f>INDEX(products!$A$1:$F$49,MATCH(orders!$F558,products!$A$1:$A$49,0),MATCH(orders!K$1,products!$A$1:$F$1,0))</f>
        <v>12</v>
      </c>
      <c r="L558" s="21">
        <f>INDEX(products!$A$1:$F$49,MATCH(orders!$F558,products!$A$1:$A$49,0),MATCH(orders!L$1,products!$A$1:$F$1,0))</f>
        <v>1.1000000000000001</v>
      </c>
      <c r="M558" s="25">
        <f>$G558*$K558*$L558</f>
        <v>26.400000000000002</v>
      </c>
    </row>
    <row r="559" spans="1:13">
      <c r="A559" s="3" t="s">
        <v>1139</v>
      </c>
      <c r="B559" s="23">
        <v>44506</v>
      </c>
      <c r="C559" s="12">
        <f>YEAR($B559)</f>
        <v>2021</v>
      </c>
      <c r="D559" s="12">
        <f>MONTH($B559)</f>
        <v>11</v>
      </c>
      <c r="E559" s="3" t="s">
        <v>1034</v>
      </c>
      <c r="F559" s="15" t="s">
        <v>162</v>
      </c>
      <c r="G559" s="3">
        <v>4</v>
      </c>
      <c r="H559" s="3" t="str">
        <f>_xlfn.XLOOKUP(E559,customers!$A$1:$A$1001,customers!$B$1:$B$1001,,0)</f>
        <v>Gianni Price</v>
      </c>
      <c r="I559" s="16" t="s">
        <v>6</v>
      </c>
      <c r="J559" s="4" t="str">
        <f>INDEX(products!$A$1:$F$49,MATCH(orders!$F559,products!$A$1:$A$49,0),MATCH(orders!J$1,products!$A$1:$F$1,0))</f>
        <v>Large</v>
      </c>
      <c r="K559" s="7">
        <f>INDEX(products!$A$1:$F$49,MATCH(orders!$F559,products!$A$1:$A$49,0),MATCH(orders!K$1,products!$A$1:$F$1,0))</f>
        <v>18</v>
      </c>
      <c r="L559" s="11">
        <f>INDEX(products!$A$1:$F$49,MATCH(orders!$F559,products!$A$1:$A$49,0),MATCH(orders!L$1,products!$A$1:$F$1,0))</f>
        <v>0.5</v>
      </c>
      <c r="M559" s="26">
        <f>$G559*$K559*$L559</f>
        <v>36</v>
      </c>
    </row>
    <row r="560" spans="1:13">
      <c r="A560" s="18" t="s">
        <v>1140</v>
      </c>
      <c r="B560" s="22">
        <v>44225</v>
      </c>
      <c r="C560" s="17">
        <f>YEAR($B560)</f>
        <v>2021</v>
      </c>
      <c r="D560" s="17">
        <f>MONTH($B560)</f>
        <v>1</v>
      </c>
      <c r="E560" s="18" t="s">
        <v>1141</v>
      </c>
      <c r="F560" s="13" t="s">
        <v>192</v>
      </c>
      <c r="G560" s="18">
        <v>4</v>
      </c>
      <c r="H560" s="18" t="str">
        <f>_xlfn.XLOOKUP(E560,customers!$A$1:$A$1001,customers!$B$1:$B$1001,,0)</f>
        <v>Kenton Wetherick</v>
      </c>
      <c r="I560" s="14" t="s">
        <v>6</v>
      </c>
      <c r="J560" s="19" t="str">
        <f>INDEX(products!$A$1:$F$49,MATCH(orders!$F560,products!$A$1:$A$49,0),MATCH(orders!J$1,products!$A$1:$F$1,0))</f>
        <v>Large</v>
      </c>
      <c r="K560" s="20">
        <f>INDEX(products!$A$1:$F$49,MATCH(orders!$F560,products!$A$1:$A$49,0),MATCH(orders!K$1,products!$A$1:$F$1,0))</f>
        <v>12</v>
      </c>
      <c r="L560" s="21">
        <f>INDEX(products!$A$1:$F$49,MATCH(orders!$F560,products!$A$1:$A$49,0),MATCH(orders!L$1,products!$A$1:$F$1,0))</f>
        <v>0.5</v>
      </c>
      <c r="M560" s="25">
        <f>$G560*$K560*$L560</f>
        <v>24</v>
      </c>
    </row>
    <row r="561" spans="1:13">
      <c r="A561" s="3" t="s">
        <v>1142</v>
      </c>
      <c r="B561" s="23">
        <v>44667</v>
      </c>
      <c r="C561" s="12">
        <f>YEAR($B561)</f>
        <v>2022</v>
      </c>
      <c r="D561" s="12">
        <f>MONTH($B561)</f>
        <v>4</v>
      </c>
      <c r="E561" s="3" t="s">
        <v>1143</v>
      </c>
      <c r="F561" s="15" t="s">
        <v>241</v>
      </c>
      <c r="G561" s="3">
        <v>3</v>
      </c>
      <c r="H561" s="3" t="str">
        <f>_xlfn.XLOOKUP(E561,customers!$A$1:$A$1001,customers!$B$1:$B$1001,,0)</f>
        <v>Reamonn Aynold</v>
      </c>
      <c r="I561" s="16" t="s">
        <v>6</v>
      </c>
      <c r="J561" s="4" t="str">
        <f>INDEX(products!$A$1:$F$49,MATCH(orders!$F561,products!$A$1:$A$49,0),MATCH(orders!J$1,products!$A$1:$F$1,0))</f>
        <v>Small</v>
      </c>
      <c r="K561" s="7">
        <f>INDEX(products!$A$1:$F$49,MATCH(orders!$F561,products!$A$1:$A$49,0),MATCH(orders!K$1,products!$A$1:$F$1,0))</f>
        <v>18</v>
      </c>
      <c r="L561" s="11">
        <f>INDEX(products!$A$1:$F$49,MATCH(orders!$F561,products!$A$1:$A$49,0),MATCH(orders!L$1,products!$A$1:$F$1,0))</f>
        <v>0.5</v>
      </c>
      <c r="M561" s="26">
        <f>$G561*$K561*$L561</f>
        <v>27</v>
      </c>
    </row>
    <row r="562" spans="1:13">
      <c r="A562" s="18" t="s">
        <v>1144</v>
      </c>
      <c r="B562" s="22">
        <v>44401</v>
      </c>
      <c r="C562" s="17">
        <f>YEAR($B562)</f>
        <v>2021</v>
      </c>
      <c r="D562" s="17">
        <f>MONTH($B562)</f>
        <v>7</v>
      </c>
      <c r="E562" s="18" t="s">
        <v>1145</v>
      </c>
      <c r="F562" s="13" t="s">
        <v>258</v>
      </c>
      <c r="G562" s="18">
        <v>6</v>
      </c>
      <c r="H562" s="18" t="str">
        <f>_xlfn.XLOOKUP(E562,customers!$A$1:$A$1001,customers!$B$1:$B$1001,,0)</f>
        <v>Hatty Dovydenas</v>
      </c>
      <c r="I562" s="14" t="s">
        <v>5</v>
      </c>
      <c r="J562" s="19" t="str">
        <f>INDEX(products!$A$1:$F$49,MATCH(orders!$F562,products!$A$1:$A$49,0),MATCH(orders!J$1,products!$A$1:$F$1,0))</f>
        <v>Large</v>
      </c>
      <c r="K562" s="20">
        <f>INDEX(products!$A$1:$F$49,MATCH(orders!$F562,products!$A$1:$A$49,0),MATCH(orders!K$1,products!$A$1:$F$1,0))</f>
        <v>6</v>
      </c>
      <c r="L562" s="21">
        <f>INDEX(products!$A$1:$F$49,MATCH(orders!$F562,products!$A$1:$A$49,0),MATCH(orders!L$1,products!$A$1:$F$1,0))</f>
        <v>1.1000000000000001</v>
      </c>
      <c r="M562" s="25">
        <f>$G562*$K562*$L562</f>
        <v>39.6</v>
      </c>
    </row>
    <row r="563" spans="1:13">
      <c r="A563" s="3" t="s">
        <v>1146</v>
      </c>
      <c r="B563" s="23">
        <v>43688</v>
      </c>
      <c r="C563" s="12">
        <f>YEAR($B563)</f>
        <v>2019</v>
      </c>
      <c r="D563" s="12">
        <f>MONTH($B563)</f>
        <v>8</v>
      </c>
      <c r="E563" s="3" t="s">
        <v>1147</v>
      </c>
      <c r="F563" s="15" t="s">
        <v>258</v>
      </c>
      <c r="G563" s="3">
        <v>6</v>
      </c>
      <c r="H563" s="3" t="str">
        <f>_xlfn.XLOOKUP(E563,customers!$A$1:$A$1001,customers!$B$1:$B$1001,,0)</f>
        <v>Nathaniel Bloxland</v>
      </c>
      <c r="I563" s="16" t="s">
        <v>5</v>
      </c>
      <c r="J563" s="4" t="str">
        <f>INDEX(products!$A$1:$F$49,MATCH(orders!$F563,products!$A$1:$A$49,0),MATCH(orders!J$1,products!$A$1:$F$1,0))</f>
        <v>Large</v>
      </c>
      <c r="K563" s="7">
        <f>INDEX(products!$A$1:$F$49,MATCH(orders!$F563,products!$A$1:$A$49,0),MATCH(orders!K$1,products!$A$1:$F$1,0))</f>
        <v>6</v>
      </c>
      <c r="L563" s="11">
        <f>INDEX(products!$A$1:$F$49,MATCH(orders!$F563,products!$A$1:$A$49,0),MATCH(orders!L$1,products!$A$1:$F$1,0))</f>
        <v>1.1000000000000001</v>
      </c>
      <c r="M563" s="26">
        <f>$G563*$K563*$L563</f>
        <v>39.6</v>
      </c>
    </row>
    <row r="564" spans="1:13">
      <c r="A564" s="18" t="s">
        <v>1148</v>
      </c>
      <c r="B564" s="22">
        <v>43669</v>
      </c>
      <c r="C564" s="17">
        <f>YEAR($B564)</f>
        <v>2019</v>
      </c>
      <c r="D564" s="17">
        <f>MONTH($B564)</f>
        <v>7</v>
      </c>
      <c r="E564" s="18" t="s">
        <v>1149</v>
      </c>
      <c r="F564" s="13" t="s">
        <v>50</v>
      </c>
      <c r="G564" s="18">
        <v>6</v>
      </c>
      <c r="H564" s="18" t="str">
        <f>_xlfn.XLOOKUP(E564,customers!$A$1:$A$1001,customers!$B$1:$B$1001,,0)</f>
        <v>Brendan Grece</v>
      </c>
      <c r="I564" s="14" t="s">
        <v>6</v>
      </c>
      <c r="J564" s="19" t="str">
        <f>INDEX(products!$A$1:$F$49,MATCH(orders!$F564,products!$A$1:$A$49,0),MATCH(orders!J$1,products!$A$1:$F$1,0))</f>
        <v>Medium</v>
      </c>
      <c r="K564" s="20">
        <f>INDEX(products!$A$1:$F$49,MATCH(orders!$F564,products!$A$1:$A$49,0),MATCH(orders!K$1,products!$A$1:$F$1,0))</f>
        <v>12</v>
      </c>
      <c r="L564" s="21">
        <f>INDEX(products!$A$1:$F$49,MATCH(orders!$F564,products!$A$1:$A$49,0),MATCH(orders!L$1,products!$A$1:$F$1,0))</f>
        <v>0.5</v>
      </c>
      <c r="M564" s="25">
        <f>$G564*$K564*$L564</f>
        <v>36</v>
      </c>
    </row>
    <row r="565" spans="1:13">
      <c r="A565" s="3" t="s">
        <v>1150</v>
      </c>
      <c r="B565" s="23">
        <v>43991</v>
      </c>
      <c r="C565" s="12">
        <f>YEAR($B565)</f>
        <v>2020</v>
      </c>
      <c r="D565" s="12">
        <f>MONTH($B565)</f>
        <v>6</v>
      </c>
      <c r="E565" s="3" t="s">
        <v>1151</v>
      </c>
      <c r="F565" s="15" t="s">
        <v>381</v>
      </c>
      <c r="G565" s="3">
        <v>6</v>
      </c>
      <c r="H565" s="3" t="str">
        <f>_xlfn.XLOOKUP(E565,customers!$A$1:$A$1001,customers!$B$1:$B$1001,,0)</f>
        <v>Alonso Best</v>
      </c>
      <c r="I565" s="16" t="s">
        <v>5</v>
      </c>
      <c r="J565" s="4" t="str">
        <f>INDEX(products!$A$1:$F$49,MATCH(orders!$F565,products!$A$1:$A$49,0),MATCH(orders!J$1,products!$A$1:$F$1,0))</f>
        <v>Large</v>
      </c>
      <c r="K565" s="7">
        <f>INDEX(products!$A$1:$F$49,MATCH(orders!$F565,products!$A$1:$A$49,0),MATCH(orders!K$1,products!$A$1:$F$1,0))</f>
        <v>24</v>
      </c>
      <c r="L565" s="11">
        <f>INDEX(products!$A$1:$F$49,MATCH(orders!$F565,products!$A$1:$A$49,0),MATCH(orders!L$1,products!$A$1:$F$1,0))</f>
        <v>1.1000000000000001</v>
      </c>
      <c r="M565" s="26">
        <f>$G565*$K565*$L565</f>
        <v>158.4</v>
      </c>
    </row>
    <row r="566" spans="1:13">
      <c r="A566" s="18" t="s">
        <v>1152</v>
      </c>
      <c r="B566" s="22">
        <v>43883</v>
      </c>
      <c r="C566" s="17">
        <f>YEAR($B566)</f>
        <v>2020</v>
      </c>
      <c r="D566" s="17">
        <f>MONTH($B566)</f>
        <v>2</v>
      </c>
      <c r="E566" s="18" t="s">
        <v>1153</v>
      </c>
      <c r="F566" s="13" t="s">
        <v>152</v>
      </c>
      <c r="G566" s="18">
        <v>2</v>
      </c>
      <c r="H566" s="18" t="str">
        <f>_xlfn.XLOOKUP(E566,customers!$A$1:$A$1001,customers!$B$1:$B$1001,,0)</f>
        <v>Abbe Thys</v>
      </c>
      <c r="I566" s="14" t="s">
        <v>7</v>
      </c>
      <c r="J566" s="19" t="str">
        <f>INDEX(products!$A$1:$F$49,MATCH(orders!$F566,products!$A$1:$A$49,0),MATCH(orders!J$1,products!$A$1:$F$1,0))</f>
        <v>Small</v>
      </c>
      <c r="K566" s="20">
        <f>INDEX(products!$A$1:$F$49,MATCH(orders!$F566,products!$A$1:$A$49,0),MATCH(orders!K$1,products!$A$1:$F$1,0))</f>
        <v>12</v>
      </c>
      <c r="L566" s="21">
        <f>INDEX(products!$A$1:$F$49,MATCH(orders!$F566,products!$A$1:$A$49,0),MATCH(orders!L$1,products!$A$1:$F$1,0))</f>
        <v>0.5</v>
      </c>
      <c r="M566" s="25">
        <f>$G566*$K566*$L566</f>
        <v>12</v>
      </c>
    </row>
    <row r="567" spans="1:13">
      <c r="A567" s="3" t="s">
        <v>1154</v>
      </c>
      <c r="B567" s="23">
        <v>44031</v>
      </c>
      <c r="C567" s="12">
        <f>YEAR($B567)</f>
        <v>2020</v>
      </c>
      <c r="D567" s="12">
        <f>MONTH($B567)</f>
        <v>7</v>
      </c>
      <c r="E567" s="3" t="s">
        <v>1155</v>
      </c>
      <c r="F567" s="15" t="s">
        <v>60</v>
      </c>
      <c r="G567" s="3">
        <v>4</v>
      </c>
      <c r="H567" s="3" t="str">
        <f>_xlfn.XLOOKUP(E567,customers!$A$1:$A$1001,customers!$B$1:$B$1001,,0)</f>
        <v>Jackquelin Chugg</v>
      </c>
      <c r="I567" s="16" t="s">
        <v>5</v>
      </c>
      <c r="J567" s="4" t="str">
        <f>INDEX(products!$A$1:$F$49,MATCH(orders!$F567,products!$A$1:$A$49,0),MATCH(orders!J$1,products!$A$1:$F$1,0))</f>
        <v>Medium</v>
      </c>
      <c r="K567" s="7">
        <f>INDEX(products!$A$1:$F$49,MATCH(orders!$F567,products!$A$1:$A$49,0),MATCH(orders!K$1,products!$A$1:$F$1,0))</f>
        <v>12</v>
      </c>
      <c r="L567" s="11">
        <f>INDEX(products!$A$1:$F$49,MATCH(orders!$F567,products!$A$1:$A$49,0),MATCH(orders!L$1,products!$A$1:$F$1,0))</f>
        <v>1.1000000000000001</v>
      </c>
      <c r="M567" s="26">
        <f>$G567*$K567*$L567</f>
        <v>52.800000000000004</v>
      </c>
    </row>
    <row r="568" spans="1:13">
      <c r="A568" s="18" t="s">
        <v>1156</v>
      </c>
      <c r="B568" s="22">
        <v>44459</v>
      </c>
      <c r="C568" s="17">
        <f>YEAR($B568)</f>
        <v>2021</v>
      </c>
      <c r="D568" s="17">
        <f>MONTH($B568)</f>
        <v>9</v>
      </c>
      <c r="E568" s="18" t="s">
        <v>1157</v>
      </c>
      <c r="F568" s="13" t="s">
        <v>68</v>
      </c>
      <c r="G568" s="18">
        <v>6</v>
      </c>
      <c r="H568" s="18" t="str">
        <f>_xlfn.XLOOKUP(E568,customers!$A$1:$A$1001,customers!$B$1:$B$1001,,0)</f>
        <v>Audra Kelston</v>
      </c>
      <c r="I568" s="14" t="s">
        <v>6</v>
      </c>
      <c r="J568" s="19" t="str">
        <f>INDEX(products!$A$1:$F$49,MATCH(orders!$F568,products!$A$1:$A$49,0),MATCH(orders!J$1,products!$A$1:$F$1,0))</f>
        <v>Large</v>
      </c>
      <c r="K568" s="20">
        <f>INDEX(products!$A$1:$F$49,MATCH(orders!$F568,products!$A$1:$A$49,0),MATCH(orders!K$1,products!$A$1:$F$1,0))</f>
        <v>24</v>
      </c>
      <c r="L568" s="21">
        <f>INDEX(products!$A$1:$F$49,MATCH(orders!$F568,products!$A$1:$A$49,0),MATCH(orders!L$1,products!$A$1:$F$1,0))</f>
        <v>0.5</v>
      </c>
      <c r="M568" s="25">
        <f>$G568*$K568*$L568</f>
        <v>72</v>
      </c>
    </row>
    <row r="569" spans="1:13">
      <c r="A569" s="3" t="s">
        <v>1158</v>
      </c>
      <c r="B569" s="23">
        <v>44318</v>
      </c>
      <c r="C569" s="12">
        <f>YEAR($B569)</f>
        <v>2021</v>
      </c>
      <c r="D569" s="12">
        <f>MONTH($B569)</f>
        <v>5</v>
      </c>
      <c r="E569" s="3" t="s">
        <v>1159</v>
      </c>
      <c r="F569" s="15" t="s">
        <v>141</v>
      </c>
      <c r="G569" s="3">
        <v>6</v>
      </c>
      <c r="H569" s="3" t="str">
        <f>_xlfn.XLOOKUP(E569,customers!$A$1:$A$1001,customers!$B$1:$B$1001,,0)</f>
        <v>Elvina Angel</v>
      </c>
      <c r="I569" s="16" t="s">
        <v>6</v>
      </c>
      <c r="J569" s="4" t="str">
        <f>INDEX(products!$A$1:$F$49,MATCH(orders!$F569,products!$A$1:$A$49,0),MATCH(orders!J$1,products!$A$1:$F$1,0))</f>
        <v>Medium</v>
      </c>
      <c r="K569" s="7">
        <f>INDEX(products!$A$1:$F$49,MATCH(orders!$F569,products!$A$1:$A$49,0),MATCH(orders!K$1,products!$A$1:$F$1,0))</f>
        <v>24</v>
      </c>
      <c r="L569" s="11">
        <f>INDEX(products!$A$1:$F$49,MATCH(orders!$F569,products!$A$1:$A$49,0),MATCH(orders!L$1,products!$A$1:$F$1,0))</f>
        <v>0.5</v>
      </c>
      <c r="M569" s="26">
        <f>$G569*$K569*$L569</f>
        <v>72</v>
      </c>
    </row>
    <row r="570" spans="1:13">
      <c r="A570" s="18" t="s">
        <v>1160</v>
      </c>
      <c r="B570" s="22">
        <v>44526</v>
      </c>
      <c r="C570" s="17">
        <f>YEAR($B570)</f>
        <v>2021</v>
      </c>
      <c r="D570" s="17">
        <f>MONTH($B570)</f>
        <v>11</v>
      </c>
      <c r="E570" s="18" t="s">
        <v>1161</v>
      </c>
      <c r="F570" s="13" t="s">
        <v>130</v>
      </c>
      <c r="G570" s="18">
        <v>4</v>
      </c>
      <c r="H570" s="18" t="str">
        <f>_xlfn.XLOOKUP(E570,customers!$A$1:$A$1001,customers!$B$1:$B$1001,,0)</f>
        <v>Claiborne Mottram</v>
      </c>
      <c r="I570" s="14" t="s">
        <v>5</v>
      </c>
      <c r="J570" s="19" t="str">
        <f>INDEX(products!$A$1:$F$49,MATCH(orders!$F570,products!$A$1:$A$49,0),MATCH(orders!J$1,products!$A$1:$F$1,0))</f>
        <v>Small</v>
      </c>
      <c r="K570" s="20">
        <f>INDEX(products!$A$1:$F$49,MATCH(orders!$F570,products!$A$1:$A$49,0),MATCH(orders!K$1,products!$A$1:$F$1,0))</f>
        <v>6</v>
      </c>
      <c r="L570" s="21">
        <f>INDEX(products!$A$1:$F$49,MATCH(orders!$F570,products!$A$1:$A$49,0),MATCH(orders!L$1,products!$A$1:$F$1,0))</f>
        <v>1.1000000000000001</v>
      </c>
      <c r="M570" s="25">
        <f>$G570*$K570*$L570</f>
        <v>26.400000000000002</v>
      </c>
    </row>
    <row r="571" spans="1:13">
      <c r="A571" s="3" t="s">
        <v>1162</v>
      </c>
      <c r="B571" s="23">
        <v>43879</v>
      </c>
      <c r="C571" s="12">
        <f>YEAR($B571)</f>
        <v>2020</v>
      </c>
      <c r="D571" s="12">
        <f>MONTH($B571)</f>
        <v>2</v>
      </c>
      <c r="E571" s="3" t="s">
        <v>1151</v>
      </c>
      <c r="F571" s="15" t="s">
        <v>187</v>
      </c>
      <c r="G571" s="3">
        <v>6</v>
      </c>
      <c r="H571" s="3" t="str">
        <f>_xlfn.XLOOKUP(E571,customers!$A$1:$A$1001,customers!$B$1:$B$1001,,0)</f>
        <v>Alonso Best</v>
      </c>
      <c r="I571" s="16" t="s">
        <v>4</v>
      </c>
      <c r="J571" s="4" t="str">
        <f>INDEX(products!$A$1:$F$49,MATCH(orders!$F571,products!$A$1:$A$49,0),MATCH(orders!J$1,products!$A$1:$F$1,0))</f>
        <v>Medium</v>
      </c>
      <c r="K571" s="7">
        <f>INDEX(products!$A$1:$F$49,MATCH(orders!$F571,products!$A$1:$A$49,0),MATCH(orders!K$1,products!$A$1:$F$1,0))</f>
        <v>24</v>
      </c>
      <c r="L571" s="11">
        <f>INDEX(products!$A$1:$F$49,MATCH(orders!$F571,products!$A$1:$A$49,0),MATCH(orders!L$1,products!$A$1:$F$1,0))</f>
        <v>1.1000000000000001</v>
      </c>
      <c r="M571" s="26">
        <f>$G571*$K571*$L571</f>
        <v>158.4</v>
      </c>
    </row>
    <row r="572" spans="1:13">
      <c r="A572" s="18" t="s">
        <v>1163</v>
      </c>
      <c r="B572" s="22">
        <v>43928</v>
      </c>
      <c r="C572" s="17">
        <f>YEAR($B572)</f>
        <v>2020</v>
      </c>
      <c r="D572" s="17">
        <f>MONTH($B572)</f>
        <v>4</v>
      </c>
      <c r="E572" s="18" t="s">
        <v>1164</v>
      </c>
      <c r="F572" s="13" t="s">
        <v>531</v>
      </c>
      <c r="G572" s="18">
        <v>4</v>
      </c>
      <c r="H572" s="18" t="str">
        <f>_xlfn.XLOOKUP(E572,customers!$A$1:$A$1001,customers!$B$1:$B$1001,,0)</f>
        <v>Donalt Sangwin</v>
      </c>
      <c r="I572" s="14" t="s">
        <v>6</v>
      </c>
      <c r="J572" s="19" t="str">
        <f>INDEX(products!$A$1:$F$49,MATCH(orders!$F572,products!$A$1:$A$49,0),MATCH(orders!J$1,products!$A$1:$F$1,0))</f>
        <v>Small</v>
      </c>
      <c r="K572" s="20">
        <f>INDEX(products!$A$1:$F$49,MATCH(orders!$F572,products!$A$1:$A$49,0),MATCH(orders!K$1,products!$A$1:$F$1,0))</f>
        <v>24</v>
      </c>
      <c r="L572" s="21">
        <f>INDEX(products!$A$1:$F$49,MATCH(orders!$F572,products!$A$1:$A$49,0),MATCH(orders!L$1,products!$A$1:$F$1,0))</f>
        <v>0.5</v>
      </c>
      <c r="M572" s="25">
        <f>$G572*$K572*$L572</f>
        <v>48</v>
      </c>
    </row>
    <row r="573" spans="1:13">
      <c r="A573" s="3" t="s">
        <v>1165</v>
      </c>
      <c r="B573" s="23">
        <v>44592</v>
      </c>
      <c r="C573" s="12">
        <f>YEAR($B573)</f>
        <v>2022</v>
      </c>
      <c r="D573" s="12">
        <f>MONTH($B573)</f>
        <v>1</v>
      </c>
      <c r="E573" s="3" t="s">
        <v>1166</v>
      </c>
      <c r="F573" s="15" t="s">
        <v>210</v>
      </c>
      <c r="G573" s="3">
        <v>4</v>
      </c>
      <c r="H573" s="3" t="str">
        <f>_xlfn.XLOOKUP(E573,customers!$A$1:$A$1001,customers!$B$1:$B$1001,,0)</f>
        <v>Elizabet Aizikowitz</v>
      </c>
      <c r="I573" s="16" t="s">
        <v>4</v>
      </c>
      <c r="J573" s="4" t="str">
        <f>INDEX(products!$A$1:$F$49,MATCH(orders!$F573,products!$A$1:$A$49,0),MATCH(orders!J$1,products!$A$1:$F$1,0))</f>
        <v>Large</v>
      </c>
      <c r="K573" s="7">
        <f>INDEX(products!$A$1:$F$49,MATCH(orders!$F573,products!$A$1:$A$49,0),MATCH(orders!K$1,products!$A$1:$F$1,0))</f>
        <v>24</v>
      </c>
      <c r="L573" s="11">
        <f>INDEX(products!$A$1:$F$49,MATCH(orders!$F573,products!$A$1:$A$49,0),MATCH(orders!L$1,products!$A$1:$F$1,0))</f>
        <v>1.1000000000000001</v>
      </c>
      <c r="M573" s="26">
        <f>$G573*$K573*$L573</f>
        <v>105.60000000000001</v>
      </c>
    </row>
    <row r="574" spans="1:13">
      <c r="A574" s="18" t="s">
        <v>1167</v>
      </c>
      <c r="B574" s="22">
        <v>43515</v>
      </c>
      <c r="C574" s="17">
        <f>YEAR($B574)</f>
        <v>2019</v>
      </c>
      <c r="D574" s="17">
        <f>MONTH($B574)</f>
        <v>2</v>
      </c>
      <c r="E574" s="18" t="s">
        <v>1168</v>
      </c>
      <c r="F574" s="13" t="s">
        <v>162</v>
      </c>
      <c r="G574" s="18">
        <v>2</v>
      </c>
      <c r="H574" s="18" t="str">
        <f>_xlfn.XLOOKUP(E574,customers!$A$1:$A$1001,customers!$B$1:$B$1001,,0)</f>
        <v>Herbie Peppard</v>
      </c>
      <c r="I574" s="14" t="s">
        <v>6</v>
      </c>
      <c r="J574" s="19" t="str">
        <f>INDEX(products!$A$1:$F$49,MATCH(orders!$F574,products!$A$1:$A$49,0),MATCH(orders!J$1,products!$A$1:$F$1,0))</f>
        <v>Large</v>
      </c>
      <c r="K574" s="20">
        <f>INDEX(products!$A$1:$F$49,MATCH(orders!$F574,products!$A$1:$A$49,0),MATCH(orders!K$1,products!$A$1:$F$1,0))</f>
        <v>18</v>
      </c>
      <c r="L574" s="21">
        <f>INDEX(products!$A$1:$F$49,MATCH(orders!$F574,products!$A$1:$A$49,0),MATCH(orders!L$1,products!$A$1:$F$1,0))</f>
        <v>0.5</v>
      </c>
      <c r="M574" s="25">
        <f>$G574*$K574*$L574</f>
        <v>18</v>
      </c>
    </row>
    <row r="575" spans="1:13">
      <c r="A575" s="3" t="s">
        <v>1169</v>
      </c>
      <c r="B575" s="23">
        <v>43781</v>
      </c>
      <c r="C575" s="12">
        <f>YEAR($B575)</f>
        <v>2019</v>
      </c>
      <c r="D575" s="12">
        <f>MONTH($B575)</f>
        <v>11</v>
      </c>
      <c r="E575" s="3" t="s">
        <v>1170</v>
      </c>
      <c r="F575" s="15" t="s">
        <v>103</v>
      </c>
      <c r="G575" s="3">
        <v>6</v>
      </c>
      <c r="H575" s="3" t="str">
        <f>_xlfn.XLOOKUP(E575,customers!$A$1:$A$1001,customers!$B$1:$B$1001,,0)</f>
        <v>Cornie Venour</v>
      </c>
      <c r="I575" s="16" t="s">
        <v>4</v>
      </c>
      <c r="J575" s="4" t="str">
        <f>INDEX(products!$A$1:$F$49,MATCH(orders!$F575,products!$A$1:$A$49,0),MATCH(orders!J$1,products!$A$1:$F$1,0))</f>
        <v>Medium</v>
      </c>
      <c r="K575" s="7">
        <f>INDEX(products!$A$1:$F$49,MATCH(orders!$F575,products!$A$1:$A$49,0),MATCH(orders!K$1,products!$A$1:$F$1,0))</f>
        <v>12</v>
      </c>
      <c r="L575" s="11">
        <f>INDEX(products!$A$1:$F$49,MATCH(orders!$F575,products!$A$1:$A$49,0),MATCH(orders!L$1,products!$A$1:$F$1,0))</f>
        <v>1.1000000000000001</v>
      </c>
      <c r="M575" s="26">
        <f>$G575*$K575*$L575</f>
        <v>79.2</v>
      </c>
    </row>
    <row r="576" spans="1:13">
      <c r="A576" s="18" t="s">
        <v>1171</v>
      </c>
      <c r="B576" s="22">
        <v>44697</v>
      </c>
      <c r="C576" s="17">
        <f>YEAR($B576)</f>
        <v>2022</v>
      </c>
      <c r="D576" s="17">
        <f>MONTH($B576)</f>
        <v>5</v>
      </c>
      <c r="E576" s="18" t="s">
        <v>1172</v>
      </c>
      <c r="F576" s="13" t="s">
        <v>133</v>
      </c>
      <c r="G576" s="18">
        <v>6</v>
      </c>
      <c r="H576" s="18" t="str">
        <f>_xlfn.XLOOKUP(E576,customers!$A$1:$A$1001,customers!$B$1:$B$1001,,0)</f>
        <v>Maggy Harby</v>
      </c>
      <c r="I576" s="14" t="s">
        <v>7</v>
      </c>
      <c r="J576" s="19" t="str">
        <f>INDEX(products!$A$1:$F$49,MATCH(orders!$F576,products!$A$1:$A$49,0),MATCH(orders!J$1,products!$A$1:$F$1,0))</f>
        <v>Large</v>
      </c>
      <c r="K576" s="20">
        <f>INDEX(products!$A$1:$F$49,MATCH(orders!$F576,products!$A$1:$A$49,0),MATCH(orders!K$1,products!$A$1:$F$1,0))</f>
        <v>24</v>
      </c>
      <c r="L576" s="21">
        <f>INDEX(products!$A$1:$F$49,MATCH(orders!$F576,products!$A$1:$A$49,0),MATCH(orders!L$1,products!$A$1:$F$1,0))</f>
        <v>0.5</v>
      </c>
      <c r="M576" s="25">
        <f>$G576*$K576*$L576</f>
        <v>72</v>
      </c>
    </row>
    <row r="577" spans="1:13">
      <c r="A577" s="3" t="s">
        <v>1173</v>
      </c>
      <c r="B577" s="23">
        <v>44239</v>
      </c>
      <c r="C577" s="12">
        <f>YEAR($B577)</f>
        <v>2021</v>
      </c>
      <c r="D577" s="12">
        <f>MONTH($B577)</f>
        <v>2</v>
      </c>
      <c r="E577" s="3" t="s">
        <v>1174</v>
      </c>
      <c r="F577" s="15" t="s">
        <v>182</v>
      </c>
      <c r="G577" s="3">
        <v>2</v>
      </c>
      <c r="H577" s="3" t="str">
        <f>_xlfn.XLOOKUP(E577,customers!$A$1:$A$1001,customers!$B$1:$B$1001,,0)</f>
        <v>Reggie Thickpenny</v>
      </c>
      <c r="I577" s="16" t="s">
        <v>5</v>
      </c>
      <c r="J577" s="4" t="str">
        <f>INDEX(products!$A$1:$F$49,MATCH(orders!$F577,products!$A$1:$A$49,0),MATCH(orders!J$1,products!$A$1:$F$1,0))</f>
        <v>Medium</v>
      </c>
      <c r="K577" s="7">
        <f>INDEX(products!$A$1:$F$49,MATCH(orders!$F577,products!$A$1:$A$49,0),MATCH(orders!K$1,products!$A$1:$F$1,0))</f>
        <v>6</v>
      </c>
      <c r="L577" s="11">
        <f>INDEX(products!$A$1:$F$49,MATCH(orders!$F577,products!$A$1:$A$49,0),MATCH(orders!L$1,products!$A$1:$F$1,0))</f>
        <v>1.1000000000000001</v>
      </c>
      <c r="M577" s="26">
        <f>$G577*$K577*$L577</f>
        <v>13.200000000000001</v>
      </c>
    </row>
    <row r="578" spans="1:13">
      <c r="A578" s="18" t="s">
        <v>1175</v>
      </c>
      <c r="B578" s="22">
        <v>44290</v>
      </c>
      <c r="C578" s="17">
        <f>YEAR($B578)</f>
        <v>2021</v>
      </c>
      <c r="D578" s="17">
        <f>MONTH($B578)</f>
        <v>4</v>
      </c>
      <c r="E578" s="18" t="s">
        <v>1176</v>
      </c>
      <c r="F578" s="13" t="s">
        <v>92</v>
      </c>
      <c r="G578" s="18">
        <v>6</v>
      </c>
      <c r="H578" s="18" t="str">
        <f>_xlfn.XLOOKUP(E578,customers!$A$1:$A$1001,customers!$B$1:$B$1001,,0)</f>
        <v>Phyllys Ormerod</v>
      </c>
      <c r="I578" s="14" t="s">
        <v>4</v>
      </c>
      <c r="J578" s="19" t="str">
        <f>INDEX(products!$A$1:$F$49,MATCH(orders!$F578,products!$A$1:$A$49,0),MATCH(orders!J$1,products!$A$1:$F$1,0))</f>
        <v>Small</v>
      </c>
      <c r="K578" s="20">
        <f>INDEX(products!$A$1:$F$49,MATCH(orders!$F578,products!$A$1:$A$49,0),MATCH(orders!K$1,products!$A$1:$F$1,0))</f>
        <v>6</v>
      </c>
      <c r="L578" s="21">
        <f>INDEX(products!$A$1:$F$49,MATCH(orders!$F578,products!$A$1:$A$49,0),MATCH(orders!L$1,products!$A$1:$F$1,0))</f>
        <v>1.1000000000000001</v>
      </c>
      <c r="M578" s="25">
        <f>$G578*$K578*$L578</f>
        <v>39.6</v>
      </c>
    </row>
    <row r="579" spans="1:13">
      <c r="A579" s="3" t="s">
        <v>1177</v>
      </c>
      <c r="B579" s="23">
        <v>44410</v>
      </c>
      <c r="C579" s="12">
        <f>YEAR($B579)</f>
        <v>2021</v>
      </c>
      <c r="D579" s="12">
        <f>MONTH($B579)</f>
        <v>8</v>
      </c>
      <c r="E579" s="3" t="s">
        <v>1151</v>
      </c>
      <c r="F579" s="15" t="s">
        <v>152</v>
      </c>
      <c r="G579" s="3">
        <v>4</v>
      </c>
      <c r="H579" s="3" t="str">
        <f>_xlfn.XLOOKUP(E579,customers!$A$1:$A$1001,customers!$B$1:$B$1001,,0)</f>
        <v>Alonso Best</v>
      </c>
      <c r="I579" s="16" t="s">
        <v>7</v>
      </c>
      <c r="J579" s="4" t="str">
        <f>INDEX(products!$A$1:$F$49,MATCH(orders!$F579,products!$A$1:$A$49,0),MATCH(orders!J$1,products!$A$1:$F$1,0))</f>
        <v>Small</v>
      </c>
      <c r="K579" s="7">
        <f>INDEX(products!$A$1:$F$49,MATCH(orders!$F579,products!$A$1:$A$49,0),MATCH(orders!K$1,products!$A$1:$F$1,0))</f>
        <v>12</v>
      </c>
      <c r="L579" s="11">
        <f>INDEX(products!$A$1:$F$49,MATCH(orders!$F579,products!$A$1:$A$49,0),MATCH(orders!L$1,products!$A$1:$F$1,0))</f>
        <v>0.5</v>
      </c>
      <c r="M579" s="26">
        <f>$G579*$K579*$L579</f>
        <v>24</v>
      </c>
    </row>
    <row r="580" spans="1:13">
      <c r="A580" s="18" t="s">
        <v>1178</v>
      </c>
      <c r="B580" s="22">
        <v>44720</v>
      </c>
      <c r="C580" s="17">
        <f>YEAR($B580)</f>
        <v>2022</v>
      </c>
      <c r="D580" s="17">
        <f>MONTH($B580)</f>
        <v>6</v>
      </c>
      <c r="E580" s="18" t="s">
        <v>1179</v>
      </c>
      <c r="F580" s="13" t="s">
        <v>381</v>
      </c>
      <c r="G580" s="18">
        <v>3</v>
      </c>
      <c r="H580" s="18" t="str">
        <f>_xlfn.XLOOKUP(E580,customers!$A$1:$A$1001,customers!$B$1:$B$1001,,0)</f>
        <v>Tymon Zanetti</v>
      </c>
      <c r="I580" s="14" t="s">
        <v>5</v>
      </c>
      <c r="J580" s="19" t="str">
        <f>INDEX(products!$A$1:$F$49,MATCH(orders!$F580,products!$A$1:$A$49,0),MATCH(orders!J$1,products!$A$1:$F$1,0))</f>
        <v>Large</v>
      </c>
      <c r="K580" s="20">
        <f>INDEX(products!$A$1:$F$49,MATCH(orders!$F580,products!$A$1:$A$49,0),MATCH(orders!K$1,products!$A$1:$F$1,0))</f>
        <v>24</v>
      </c>
      <c r="L580" s="21">
        <f>INDEX(products!$A$1:$F$49,MATCH(orders!$F580,products!$A$1:$A$49,0),MATCH(orders!L$1,products!$A$1:$F$1,0))</f>
        <v>1.1000000000000001</v>
      </c>
      <c r="M580" s="25">
        <f>$G580*$K580*$L580</f>
        <v>79.2</v>
      </c>
    </row>
    <row r="581" spans="1:13">
      <c r="A581" s="3" t="s">
        <v>1178</v>
      </c>
      <c r="B581" s="23">
        <v>44720</v>
      </c>
      <c r="C581" s="12">
        <f>YEAR($B581)</f>
        <v>2022</v>
      </c>
      <c r="D581" s="12">
        <f>MONTH($B581)</f>
        <v>6</v>
      </c>
      <c r="E581" s="3" t="s">
        <v>1179</v>
      </c>
      <c r="F581" s="15" t="s">
        <v>248</v>
      </c>
      <c r="G581" s="3">
        <v>5</v>
      </c>
      <c r="H581" s="3" t="str">
        <f>_xlfn.XLOOKUP(E581,customers!$A$1:$A$1001,customers!$B$1:$B$1001,,0)</f>
        <v>Tymon Zanetti</v>
      </c>
      <c r="I581" s="16" t="s">
        <v>6</v>
      </c>
      <c r="J581" s="4" t="str">
        <f>INDEX(products!$A$1:$F$49,MATCH(orders!$F581,products!$A$1:$A$49,0),MATCH(orders!J$1,products!$A$1:$F$1,0))</f>
        <v>Large</v>
      </c>
      <c r="K581" s="7">
        <f>INDEX(products!$A$1:$F$49,MATCH(orders!$F581,products!$A$1:$A$49,0),MATCH(orders!K$1,products!$A$1:$F$1,0))</f>
        <v>6</v>
      </c>
      <c r="L581" s="11">
        <f>INDEX(products!$A$1:$F$49,MATCH(orders!$F581,products!$A$1:$A$49,0),MATCH(orders!L$1,products!$A$1:$F$1,0))</f>
        <v>0.5</v>
      </c>
      <c r="M581" s="26">
        <f>$G581*$K581*$L581</f>
        <v>15</v>
      </c>
    </row>
    <row r="582" spans="1:13">
      <c r="A582" s="18" t="s">
        <v>1180</v>
      </c>
      <c r="B582" s="22">
        <v>43965</v>
      </c>
      <c r="C582" s="17">
        <f>YEAR($B582)</f>
        <v>2020</v>
      </c>
      <c r="D582" s="17">
        <f>MONTH($B582)</f>
        <v>5</v>
      </c>
      <c r="E582" s="18" t="s">
        <v>1181</v>
      </c>
      <c r="F582" s="13" t="s">
        <v>182</v>
      </c>
      <c r="G582" s="18">
        <v>3</v>
      </c>
      <c r="H582" s="18" t="str">
        <f>_xlfn.XLOOKUP(E582,customers!$A$1:$A$1001,customers!$B$1:$B$1001,,0)</f>
        <v>Reinaldos Kirtley</v>
      </c>
      <c r="I582" s="14" t="s">
        <v>5</v>
      </c>
      <c r="J582" s="19" t="str">
        <f>INDEX(products!$A$1:$F$49,MATCH(orders!$F582,products!$A$1:$A$49,0),MATCH(orders!J$1,products!$A$1:$F$1,0))</f>
        <v>Medium</v>
      </c>
      <c r="K582" s="20">
        <f>INDEX(products!$A$1:$F$49,MATCH(orders!$F582,products!$A$1:$A$49,0),MATCH(orders!K$1,products!$A$1:$F$1,0))</f>
        <v>6</v>
      </c>
      <c r="L582" s="21">
        <f>INDEX(products!$A$1:$F$49,MATCH(orders!$F582,products!$A$1:$A$49,0),MATCH(orders!L$1,products!$A$1:$F$1,0))</f>
        <v>1.1000000000000001</v>
      </c>
      <c r="M582" s="25">
        <f>$G582*$K582*$L582</f>
        <v>19.8</v>
      </c>
    </row>
    <row r="583" spans="1:13">
      <c r="A583" s="3" t="s">
        <v>1182</v>
      </c>
      <c r="B583" s="23">
        <v>44190</v>
      </c>
      <c r="C583" s="12">
        <f>YEAR($B583)</f>
        <v>2020</v>
      </c>
      <c r="D583" s="12">
        <f>MONTH($B583)</f>
        <v>12</v>
      </c>
      <c r="E583" s="3" t="s">
        <v>1183</v>
      </c>
      <c r="F583" s="15" t="s">
        <v>138</v>
      </c>
      <c r="G583" s="3">
        <v>5</v>
      </c>
      <c r="H583" s="3" t="str">
        <f>_xlfn.XLOOKUP(E583,customers!$A$1:$A$1001,customers!$B$1:$B$1001,,0)</f>
        <v>Carney Clemencet</v>
      </c>
      <c r="I583" s="16" t="s">
        <v>7</v>
      </c>
      <c r="J583" s="4" t="str">
        <f>INDEX(products!$A$1:$F$49,MATCH(orders!$F583,products!$A$1:$A$49,0),MATCH(orders!J$1,products!$A$1:$F$1,0))</f>
        <v>Small</v>
      </c>
      <c r="K583" s="7">
        <f>INDEX(products!$A$1:$F$49,MATCH(orders!$F583,products!$A$1:$A$49,0),MATCH(orders!K$1,products!$A$1:$F$1,0))</f>
        <v>24</v>
      </c>
      <c r="L583" s="11">
        <f>INDEX(products!$A$1:$F$49,MATCH(orders!$F583,products!$A$1:$A$49,0),MATCH(orders!L$1,products!$A$1:$F$1,0))</f>
        <v>0.5</v>
      </c>
      <c r="M583" s="26">
        <f>$G583*$K583*$L583</f>
        <v>60</v>
      </c>
    </row>
    <row r="584" spans="1:13">
      <c r="A584" s="18" t="s">
        <v>1184</v>
      </c>
      <c r="B584" s="22">
        <v>44382</v>
      </c>
      <c r="C584" s="17">
        <f>YEAR($B584)</f>
        <v>2021</v>
      </c>
      <c r="D584" s="17">
        <f>MONTH($B584)</f>
        <v>7</v>
      </c>
      <c r="E584" s="18" t="s">
        <v>1185</v>
      </c>
      <c r="F584" s="13" t="s">
        <v>210</v>
      </c>
      <c r="G584" s="18">
        <v>5</v>
      </c>
      <c r="H584" s="18" t="str">
        <f>_xlfn.XLOOKUP(E584,customers!$A$1:$A$1001,customers!$B$1:$B$1001,,0)</f>
        <v>Russell Donet</v>
      </c>
      <c r="I584" s="14" t="s">
        <v>4</v>
      </c>
      <c r="J584" s="19" t="str">
        <f>INDEX(products!$A$1:$F$49,MATCH(orders!$F584,products!$A$1:$A$49,0),MATCH(orders!J$1,products!$A$1:$F$1,0))</f>
        <v>Large</v>
      </c>
      <c r="K584" s="20">
        <f>INDEX(products!$A$1:$F$49,MATCH(orders!$F584,products!$A$1:$A$49,0),MATCH(orders!K$1,products!$A$1:$F$1,0))</f>
        <v>24</v>
      </c>
      <c r="L584" s="21">
        <f>INDEX(products!$A$1:$F$49,MATCH(orders!$F584,products!$A$1:$A$49,0),MATCH(orders!L$1,products!$A$1:$F$1,0))</f>
        <v>1.1000000000000001</v>
      </c>
      <c r="M584" s="25">
        <f>$G584*$K584*$L584</f>
        <v>132</v>
      </c>
    </row>
    <row r="585" spans="1:13">
      <c r="A585" s="3" t="s">
        <v>1186</v>
      </c>
      <c r="B585" s="23">
        <v>43538</v>
      </c>
      <c r="C585" s="12">
        <f>YEAR($B585)</f>
        <v>2019</v>
      </c>
      <c r="D585" s="12">
        <f>MONTH($B585)</f>
        <v>3</v>
      </c>
      <c r="E585" s="3" t="s">
        <v>1187</v>
      </c>
      <c r="F585" s="15" t="s">
        <v>133</v>
      </c>
      <c r="G585" s="3">
        <v>1</v>
      </c>
      <c r="H585" s="3" t="str">
        <f>_xlfn.XLOOKUP(E585,customers!$A$1:$A$1001,customers!$B$1:$B$1001,,0)</f>
        <v>Sidney Gawen</v>
      </c>
      <c r="I585" s="16" t="s">
        <v>7</v>
      </c>
      <c r="J585" s="4" t="str">
        <f>INDEX(products!$A$1:$F$49,MATCH(orders!$F585,products!$A$1:$A$49,0),MATCH(orders!J$1,products!$A$1:$F$1,0))</f>
        <v>Large</v>
      </c>
      <c r="K585" s="7">
        <f>INDEX(products!$A$1:$F$49,MATCH(orders!$F585,products!$A$1:$A$49,0),MATCH(orders!K$1,products!$A$1:$F$1,0))</f>
        <v>24</v>
      </c>
      <c r="L585" s="11">
        <f>INDEX(products!$A$1:$F$49,MATCH(orders!$F585,products!$A$1:$A$49,0),MATCH(orders!L$1,products!$A$1:$F$1,0))</f>
        <v>0.5</v>
      </c>
      <c r="M585" s="26">
        <f>$G585*$K585*$L585</f>
        <v>12</v>
      </c>
    </row>
    <row r="586" spans="1:13">
      <c r="A586" s="18" t="s">
        <v>1188</v>
      </c>
      <c r="B586" s="22">
        <v>44262</v>
      </c>
      <c r="C586" s="17">
        <f>YEAR($B586)</f>
        <v>2021</v>
      </c>
      <c r="D586" s="17">
        <f>MONTH($B586)</f>
        <v>3</v>
      </c>
      <c r="E586" s="18" t="s">
        <v>1189</v>
      </c>
      <c r="F586" s="13" t="s">
        <v>89</v>
      </c>
      <c r="G586" s="18">
        <v>6</v>
      </c>
      <c r="H586" s="18" t="str">
        <f>_xlfn.XLOOKUP(E586,customers!$A$1:$A$1001,customers!$B$1:$B$1001,,0)</f>
        <v>Rickey Readie</v>
      </c>
      <c r="I586" s="14" t="s">
        <v>6</v>
      </c>
      <c r="J586" s="19" t="str">
        <f>INDEX(products!$A$1:$F$49,MATCH(orders!$F586,products!$A$1:$A$49,0),MATCH(orders!J$1,products!$A$1:$F$1,0))</f>
        <v>Small</v>
      </c>
      <c r="K586" s="20">
        <f>INDEX(products!$A$1:$F$49,MATCH(orders!$F586,products!$A$1:$A$49,0),MATCH(orders!K$1,products!$A$1:$F$1,0))</f>
        <v>6</v>
      </c>
      <c r="L586" s="21">
        <f>INDEX(products!$A$1:$F$49,MATCH(orders!$F586,products!$A$1:$A$49,0),MATCH(orders!L$1,products!$A$1:$F$1,0))</f>
        <v>0.5</v>
      </c>
      <c r="M586" s="25">
        <f>$G586*$K586*$L586</f>
        <v>18</v>
      </c>
    </row>
    <row r="587" spans="1:13">
      <c r="A587" s="3" t="s">
        <v>1190</v>
      </c>
      <c r="B587" s="23">
        <v>44505</v>
      </c>
      <c r="C587" s="12">
        <f>YEAR($B587)</f>
        <v>2021</v>
      </c>
      <c r="D587" s="12">
        <f>MONTH($B587)</f>
        <v>11</v>
      </c>
      <c r="E587" s="3" t="s">
        <v>1191</v>
      </c>
      <c r="F587" s="15" t="s">
        <v>531</v>
      </c>
      <c r="G587" s="3">
        <v>2</v>
      </c>
      <c r="H587" s="3" t="str">
        <f>_xlfn.XLOOKUP(E587,customers!$A$1:$A$1001,customers!$B$1:$B$1001,,0)</f>
        <v>Cody Verissimo</v>
      </c>
      <c r="I587" s="16" t="s">
        <v>6</v>
      </c>
      <c r="J587" s="4" t="str">
        <f>INDEX(products!$A$1:$F$49,MATCH(orders!$F587,products!$A$1:$A$49,0),MATCH(orders!J$1,products!$A$1:$F$1,0))</f>
        <v>Small</v>
      </c>
      <c r="K587" s="7">
        <f>INDEX(products!$A$1:$F$49,MATCH(orders!$F587,products!$A$1:$A$49,0),MATCH(orders!K$1,products!$A$1:$F$1,0))</f>
        <v>24</v>
      </c>
      <c r="L587" s="11">
        <f>INDEX(products!$A$1:$F$49,MATCH(orders!$F587,products!$A$1:$A$49,0),MATCH(orders!L$1,products!$A$1:$F$1,0))</f>
        <v>0.5</v>
      </c>
      <c r="M587" s="26">
        <f>$G587*$K587*$L587</f>
        <v>24</v>
      </c>
    </row>
    <row r="588" spans="1:13">
      <c r="A588" s="18" t="s">
        <v>1192</v>
      </c>
      <c r="B588" s="22">
        <v>43867</v>
      </c>
      <c r="C588" s="17">
        <f>YEAR($B588)</f>
        <v>2020</v>
      </c>
      <c r="D588" s="17">
        <f>MONTH($B588)</f>
        <v>2</v>
      </c>
      <c r="E588" s="18" t="s">
        <v>1193</v>
      </c>
      <c r="F588" s="13" t="s">
        <v>106</v>
      </c>
      <c r="G588" s="18">
        <v>3</v>
      </c>
      <c r="H588" s="18" t="str">
        <f>_xlfn.XLOOKUP(E588,customers!$A$1:$A$1001,customers!$B$1:$B$1001,,0)</f>
        <v>Zilvia Claisse</v>
      </c>
      <c r="I588" s="14" t="s">
        <v>7</v>
      </c>
      <c r="J588" s="19" t="str">
        <f>INDEX(products!$A$1:$F$49,MATCH(orders!$F588,products!$A$1:$A$49,0),MATCH(orders!J$1,products!$A$1:$F$1,0))</f>
        <v>Medium</v>
      </c>
      <c r="K588" s="20">
        <f>INDEX(products!$A$1:$F$49,MATCH(orders!$F588,products!$A$1:$A$49,0),MATCH(orders!K$1,products!$A$1:$F$1,0))</f>
        <v>6</v>
      </c>
      <c r="L588" s="21">
        <f>INDEX(products!$A$1:$F$49,MATCH(orders!$F588,products!$A$1:$A$49,0),MATCH(orders!L$1,products!$A$1:$F$1,0))</f>
        <v>0.5</v>
      </c>
      <c r="M588" s="25">
        <f>$G588*$K588*$L588</f>
        <v>9</v>
      </c>
    </row>
    <row r="589" spans="1:13">
      <c r="A589" s="3" t="s">
        <v>1194</v>
      </c>
      <c r="B589" s="23">
        <v>44267</v>
      </c>
      <c r="C589" s="12">
        <f>YEAR($B589)</f>
        <v>2021</v>
      </c>
      <c r="D589" s="12">
        <f>MONTH($B589)</f>
        <v>3</v>
      </c>
      <c r="E589" s="3" t="s">
        <v>1195</v>
      </c>
      <c r="F589" s="15" t="s">
        <v>49</v>
      </c>
      <c r="G589" s="3">
        <v>1</v>
      </c>
      <c r="H589" s="3" t="str">
        <f>_xlfn.XLOOKUP(E589,customers!$A$1:$A$1001,customers!$B$1:$B$1001,,0)</f>
        <v>Bar O' Mahony</v>
      </c>
      <c r="I589" s="16" t="s">
        <v>5</v>
      </c>
      <c r="J589" s="4" t="str">
        <f>INDEX(products!$A$1:$F$49,MATCH(orders!$F589,products!$A$1:$A$49,0),MATCH(orders!J$1,products!$A$1:$F$1,0))</f>
        <v>Medium</v>
      </c>
      <c r="K589" s="7">
        <f>INDEX(products!$A$1:$F$49,MATCH(orders!$F589,products!$A$1:$A$49,0),MATCH(orders!K$1,products!$A$1:$F$1,0))</f>
        <v>18</v>
      </c>
      <c r="L589" s="11">
        <f>INDEX(products!$A$1:$F$49,MATCH(orders!$F589,products!$A$1:$A$49,0),MATCH(orders!L$1,products!$A$1:$F$1,0))</f>
        <v>1.1000000000000001</v>
      </c>
      <c r="M589" s="26">
        <f>$G589*$K589*$L589</f>
        <v>19.8</v>
      </c>
    </row>
    <row r="590" spans="1:13">
      <c r="A590" s="18" t="s">
        <v>1196</v>
      </c>
      <c r="B590" s="22">
        <v>44046</v>
      </c>
      <c r="C590" s="17">
        <f>YEAR($B590)</f>
        <v>2020</v>
      </c>
      <c r="D590" s="17">
        <f>MONTH($B590)</f>
        <v>8</v>
      </c>
      <c r="E590" s="18" t="s">
        <v>1197</v>
      </c>
      <c r="F590" s="13" t="s">
        <v>68</v>
      </c>
      <c r="G590" s="18">
        <v>2</v>
      </c>
      <c r="H590" s="18" t="str">
        <f>_xlfn.XLOOKUP(E590,customers!$A$1:$A$1001,customers!$B$1:$B$1001,,0)</f>
        <v>Valenka Stansbury</v>
      </c>
      <c r="I590" s="14" t="s">
        <v>6</v>
      </c>
      <c r="J590" s="19" t="str">
        <f>INDEX(products!$A$1:$F$49,MATCH(orders!$F590,products!$A$1:$A$49,0),MATCH(orders!J$1,products!$A$1:$F$1,0))</f>
        <v>Large</v>
      </c>
      <c r="K590" s="20">
        <f>INDEX(products!$A$1:$F$49,MATCH(orders!$F590,products!$A$1:$A$49,0),MATCH(orders!K$1,products!$A$1:$F$1,0))</f>
        <v>24</v>
      </c>
      <c r="L590" s="21">
        <f>INDEX(products!$A$1:$F$49,MATCH(orders!$F590,products!$A$1:$A$49,0),MATCH(orders!L$1,products!$A$1:$F$1,0))</f>
        <v>0.5</v>
      </c>
      <c r="M590" s="25">
        <f>$G590*$K590*$L590</f>
        <v>24</v>
      </c>
    </row>
    <row r="591" spans="1:13">
      <c r="A591" s="3" t="s">
        <v>1198</v>
      </c>
      <c r="B591" s="23">
        <v>43671</v>
      </c>
      <c r="C591" s="12">
        <f>YEAR($B591)</f>
        <v>2019</v>
      </c>
      <c r="D591" s="12">
        <f>MONTH($B591)</f>
        <v>7</v>
      </c>
      <c r="E591" s="3" t="s">
        <v>1199</v>
      </c>
      <c r="F591" s="15" t="s">
        <v>82</v>
      </c>
      <c r="G591" s="3">
        <v>6</v>
      </c>
      <c r="H591" s="3" t="str">
        <f>_xlfn.XLOOKUP(E591,customers!$A$1:$A$1001,customers!$B$1:$B$1001,,0)</f>
        <v>Daniel Heinonen</v>
      </c>
      <c r="I591" s="16" t="s">
        <v>4</v>
      </c>
      <c r="J591" s="4" t="str">
        <f>INDEX(products!$A$1:$F$49,MATCH(orders!$F591,products!$A$1:$A$49,0),MATCH(orders!J$1,products!$A$1:$F$1,0))</f>
        <v>Medium</v>
      </c>
      <c r="K591" s="7">
        <f>INDEX(products!$A$1:$F$49,MATCH(orders!$F591,products!$A$1:$A$49,0),MATCH(orders!K$1,products!$A$1:$F$1,0))</f>
        <v>6</v>
      </c>
      <c r="L591" s="11">
        <f>INDEX(products!$A$1:$F$49,MATCH(orders!$F591,products!$A$1:$A$49,0),MATCH(orders!L$1,products!$A$1:$F$1,0))</f>
        <v>1.1000000000000001</v>
      </c>
      <c r="M591" s="26">
        <f>$G591*$K591*$L591</f>
        <v>39.6</v>
      </c>
    </row>
    <row r="592" spans="1:13">
      <c r="A592" s="18" t="s">
        <v>1200</v>
      </c>
      <c r="B592" s="22">
        <v>43950</v>
      </c>
      <c r="C592" s="17">
        <f>YEAR($B592)</f>
        <v>2020</v>
      </c>
      <c r="D592" s="17">
        <f>MONTH($B592)</f>
        <v>4</v>
      </c>
      <c r="E592" s="18" t="s">
        <v>1201</v>
      </c>
      <c r="F592" s="13" t="s">
        <v>60</v>
      </c>
      <c r="G592" s="18">
        <v>2</v>
      </c>
      <c r="H592" s="18" t="str">
        <f>_xlfn.XLOOKUP(E592,customers!$A$1:$A$1001,customers!$B$1:$B$1001,,0)</f>
        <v>Jewelle Shenton</v>
      </c>
      <c r="I592" s="14" t="s">
        <v>5</v>
      </c>
      <c r="J592" s="19" t="str">
        <f>INDEX(products!$A$1:$F$49,MATCH(orders!$F592,products!$A$1:$A$49,0),MATCH(orders!J$1,products!$A$1:$F$1,0))</f>
        <v>Medium</v>
      </c>
      <c r="K592" s="20">
        <f>INDEX(products!$A$1:$F$49,MATCH(orders!$F592,products!$A$1:$A$49,0),MATCH(orders!K$1,products!$A$1:$F$1,0))</f>
        <v>12</v>
      </c>
      <c r="L592" s="21">
        <f>INDEX(products!$A$1:$F$49,MATCH(orders!$F592,products!$A$1:$A$49,0),MATCH(orders!L$1,products!$A$1:$F$1,0))</f>
        <v>1.1000000000000001</v>
      </c>
      <c r="M592" s="25">
        <f>$G592*$K592*$L592</f>
        <v>26.400000000000002</v>
      </c>
    </row>
    <row r="593" spans="1:13">
      <c r="A593" s="3" t="s">
        <v>1202</v>
      </c>
      <c r="B593" s="23">
        <v>43587</v>
      </c>
      <c r="C593" s="12">
        <f>YEAR($B593)</f>
        <v>2019</v>
      </c>
      <c r="D593" s="12">
        <f>MONTH($B593)</f>
        <v>5</v>
      </c>
      <c r="E593" s="3" t="s">
        <v>1203</v>
      </c>
      <c r="F593" s="15" t="s">
        <v>60</v>
      </c>
      <c r="G593" s="3">
        <v>3</v>
      </c>
      <c r="H593" s="3" t="str">
        <f>_xlfn.XLOOKUP(E593,customers!$A$1:$A$1001,customers!$B$1:$B$1001,,0)</f>
        <v>Jennifer Wilkisson</v>
      </c>
      <c r="I593" s="16" t="s">
        <v>5</v>
      </c>
      <c r="J593" s="4" t="str">
        <f>INDEX(products!$A$1:$F$49,MATCH(orders!$F593,products!$A$1:$A$49,0),MATCH(orders!J$1,products!$A$1:$F$1,0))</f>
        <v>Medium</v>
      </c>
      <c r="K593" s="7">
        <f>INDEX(products!$A$1:$F$49,MATCH(orders!$F593,products!$A$1:$A$49,0),MATCH(orders!K$1,products!$A$1:$F$1,0))</f>
        <v>12</v>
      </c>
      <c r="L593" s="11">
        <f>INDEX(products!$A$1:$F$49,MATCH(orders!$F593,products!$A$1:$A$49,0),MATCH(orders!L$1,products!$A$1:$F$1,0))</f>
        <v>1.1000000000000001</v>
      </c>
      <c r="M593" s="26">
        <f>$G593*$K593*$L593</f>
        <v>39.6</v>
      </c>
    </row>
    <row r="594" spans="1:13">
      <c r="A594" s="18" t="s">
        <v>1204</v>
      </c>
      <c r="B594" s="22">
        <v>44437</v>
      </c>
      <c r="C594" s="17">
        <f>YEAR($B594)</f>
        <v>2021</v>
      </c>
      <c r="D594" s="17">
        <f>MONTH($B594)</f>
        <v>8</v>
      </c>
      <c r="E594" s="18" t="s">
        <v>1205</v>
      </c>
      <c r="F594" s="13" t="s">
        <v>133</v>
      </c>
      <c r="G594" s="18">
        <v>2</v>
      </c>
      <c r="H594" s="18" t="str">
        <f>_xlfn.XLOOKUP(E594,customers!$A$1:$A$1001,customers!$B$1:$B$1001,,0)</f>
        <v>Kylie Mowat</v>
      </c>
      <c r="I594" s="14" t="s">
        <v>7</v>
      </c>
      <c r="J594" s="19" t="str">
        <f>INDEX(products!$A$1:$F$49,MATCH(orders!$F594,products!$A$1:$A$49,0),MATCH(orders!J$1,products!$A$1:$F$1,0))</f>
        <v>Large</v>
      </c>
      <c r="K594" s="20">
        <f>INDEX(products!$A$1:$F$49,MATCH(orders!$F594,products!$A$1:$A$49,0),MATCH(orders!K$1,products!$A$1:$F$1,0))</f>
        <v>24</v>
      </c>
      <c r="L594" s="21">
        <f>INDEX(products!$A$1:$F$49,MATCH(orders!$F594,products!$A$1:$A$49,0),MATCH(orders!L$1,products!$A$1:$F$1,0))</f>
        <v>0.5</v>
      </c>
      <c r="M594" s="25">
        <f>$G594*$K594*$L594</f>
        <v>24</v>
      </c>
    </row>
    <row r="595" spans="1:13">
      <c r="A595" s="3" t="s">
        <v>1206</v>
      </c>
      <c r="B595" s="23">
        <v>43903</v>
      </c>
      <c r="C595" s="12">
        <f>YEAR($B595)</f>
        <v>2020</v>
      </c>
      <c r="D595" s="12">
        <f>MONTH($B595)</f>
        <v>3</v>
      </c>
      <c r="E595" s="3" t="s">
        <v>1191</v>
      </c>
      <c r="F595" s="15" t="s">
        <v>141</v>
      </c>
      <c r="G595" s="3">
        <v>1</v>
      </c>
      <c r="H595" s="3" t="str">
        <f>_xlfn.XLOOKUP(E595,customers!$A$1:$A$1001,customers!$B$1:$B$1001,,0)</f>
        <v>Cody Verissimo</v>
      </c>
      <c r="I595" s="16" t="s">
        <v>6</v>
      </c>
      <c r="J595" s="4" t="str">
        <f>INDEX(products!$A$1:$F$49,MATCH(orders!$F595,products!$A$1:$A$49,0),MATCH(orders!J$1,products!$A$1:$F$1,0))</f>
        <v>Medium</v>
      </c>
      <c r="K595" s="7">
        <f>INDEX(products!$A$1:$F$49,MATCH(orders!$F595,products!$A$1:$A$49,0),MATCH(orders!K$1,products!$A$1:$F$1,0))</f>
        <v>24</v>
      </c>
      <c r="L595" s="11">
        <f>INDEX(products!$A$1:$F$49,MATCH(orders!$F595,products!$A$1:$A$49,0),MATCH(orders!L$1,products!$A$1:$F$1,0))</f>
        <v>0.5</v>
      </c>
      <c r="M595" s="26">
        <f>$G595*$K595*$L595</f>
        <v>12</v>
      </c>
    </row>
    <row r="596" spans="1:13">
      <c r="A596" s="18" t="s">
        <v>1207</v>
      </c>
      <c r="B596" s="22">
        <v>43512</v>
      </c>
      <c r="C596" s="17">
        <f>YEAR($B596)</f>
        <v>2019</v>
      </c>
      <c r="D596" s="17">
        <f>MONTH($B596)</f>
        <v>2</v>
      </c>
      <c r="E596" s="18" t="s">
        <v>1208</v>
      </c>
      <c r="F596" s="13" t="s">
        <v>408</v>
      </c>
      <c r="G596" s="18">
        <v>2</v>
      </c>
      <c r="H596" s="18" t="str">
        <f>_xlfn.XLOOKUP(E596,customers!$A$1:$A$1001,customers!$B$1:$B$1001,,0)</f>
        <v>Gabriel Starcks</v>
      </c>
      <c r="I596" s="14" t="s">
        <v>7</v>
      </c>
      <c r="J596" s="19" t="str">
        <f>INDEX(products!$A$1:$F$49,MATCH(orders!$F596,products!$A$1:$A$49,0),MATCH(orders!J$1,products!$A$1:$F$1,0))</f>
        <v>Medium</v>
      </c>
      <c r="K596" s="20">
        <f>INDEX(products!$A$1:$F$49,MATCH(orders!$F596,products!$A$1:$A$49,0),MATCH(orders!K$1,products!$A$1:$F$1,0))</f>
        <v>24</v>
      </c>
      <c r="L596" s="21">
        <f>INDEX(products!$A$1:$F$49,MATCH(orders!$F596,products!$A$1:$A$49,0),MATCH(orders!L$1,products!$A$1:$F$1,0))</f>
        <v>0.5</v>
      </c>
      <c r="M596" s="25">
        <f>$G596*$K596*$L596</f>
        <v>24</v>
      </c>
    </row>
    <row r="597" spans="1:13">
      <c r="A597" s="3" t="s">
        <v>1209</v>
      </c>
      <c r="B597" s="23">
        <v>44527</v>
      </c>
      <c r="C597" s="12">
        <f>YEAR($B597)</f>
        <v>2021</v>
      </c>
      <c r="D597" s="12">
        <f>MONTH($B597)</f>
        <v>11</v>
      </c>
      <c r="E597" s="3" t="s">
        <v>1210</v>
      </c>
      <c r="F597" s="15" t="s">
        <v>241</v>
      </c>
      <c r="G597" s="3">
        <v>1</v>
      </c>
      <c r="H597" s="3" t="str">
        <f>_xlfn.XLOOKUP(E597,customers!$A$1:$A$1001,customers!$B$1:$B$1001,,0)</f>
        <v>Darby Dummer</v>
      </c>
      <c r="I597" s="16" t="s">
        <v>6</v>
      </c>
      <c r="J597" s="4" t="str">
        <f>INDEX(products!$A$1:$F$49,MATCH(orders!$F597,products!$A$1:$A$49,0),MATCH(orders!J$1,products!$A$1:$F$1,0))</f>
        <v>Small</v>
      </c>
      <c r="K597" s="7">
        <f>INDEX(products!$A$1:$F$49,MATCH(orders!$F597,products!$A$1:$A$49,0),MATCH(orders!K$1,products!$A$1:$F$1,0))</f>
        <v>18</v>
      </c>
      <c r="L597" s="11">
        <f>INDEX(products!$A$1:$F$49,MATCH(orders!$F597,products!$A$1:$A$49,0),MATCH(orders!L$1,products!$A$1:$F$1,0))</f>
        <v>0.5</v>
      </c>
      <c r="M597" s="26">
        <f>$G597*$K597*$L597</f>
        <v>9</v>
      </c>
    </row>
    <row r="598" spans="1:13">
      <c r="A598" s="18" t="s">
        <v>1211</v>
      </c>
      <c r="B598" s="22">
        <v>44523</v>
      </c>
      <c r="C598" s="17">
        <f>YEAR($B598)</f>
        <v>2021</v>
      </c>
      <c r="D598" s="17">
        <f>MONTH($B598)</f>
        <v>11</v>
      </c>
      <c r="E598" s="18" t="s">
        <v>1212</v>
      </c>
      <c r="F598" s="13" t="s">
        <v>152</v>
      </c>
      <c r="G598" s="18">
        <v>5</v>
      </c>
      <c r="H598" s="18" t="str">
        <f>_xlfn.XLOOKUP(E598,customers!$A$1:$A$1001,customers!$B$1:$B$1001,,0)</f>
        <v>Kienan Scholard</v>
      </c>
      <c r="I598" s="14" t="s">
        <v>7</v>
      </c>
      <c r="J598" s="19" t="str">
        <f>INDEX(products!$A$1:$F$49,MATCH(orders!$F598,products!$A$1:$A$49,0),MATCH(orders!J$1,products!$A$1:$F$1,0))</f>
        <v>Small</v>
      </c>
      <c r="K598" s="20">
        <f>INDEX(products!$A$1:$F$49,MATCH(orders!$F598,products!$A$1:$A$49,0),MATCH(orders!K$1,products!$A$1:$F$1,0))</f>
        <v>12</v>
      </c>
      <c r="L598" s="21">
        <f>INDEX(products!$A$1:$F$49,MATCH(orders!$F598,products!$A$1:$A$49,0),MATCH(orders!L$1,products!$A$1:$F$1,0))</f>
        <v>0.5</v>
      </c>
      <c r="M598" s="25">
        <f>$G598*$K598*$L598</f>
        <v>30</v>
      </c>
    </row>
    <row r="599" spans="1:13">
      <c r="A599" s="3" t="s">
        <v>1213</v>
      </c>
      <c r="B599" s="23">
        <v>44532</v>
      </c>
      <c r="C599" s="12">
        <f>YEAR($B599)</f>
        <v>2021</v>
      </c>
      <c r="D599" s="12">
        <f>MONTH($B599)</f>
        <v>12</v>
      </c>
      <c r="E599" s="3" t="s">
        <v>1214</v>
      </c>
      <c r="F599" s="15" t="s">
        <v>82</v>
      </c>
      <c r="G599" s="3">
        <v>4</v>
      </c>
      <c r="H599" s="3" t="str">
        <f>_xlfn.XLOOKUP(E599,customers!$A$1:$A$1001,customers!$B$1:$B$1001,,0)</f>
        <v>Bo Kindley</v>
      </c>
      <c r="I599" s="16" t="s">
        <v>4</v>
      </c>
      <c r="J599" s="4" t="str">
        <f>INDEX(products!$A$1:$F$49,MATCH(orders!$F599,products!$A$1:$A$49,0),MATCH(orders!J$1,products!$A$1:$F$1,0))</f>
        <v>Medium</v>
      </c>
      <c r="K599" s="7">
        <f>INDEX(products!$A$1:$F$49,MATCH(orders!$F599,products!$A$1:$A$49,0),MATCH(orders!K$1,products!$A$1:$F$1,0))</f>
        <v>6</v>
      </c>
      <c r="L599" s="11">
        <f>INDEX(products!$A$1:$F$49,MATCH(orders!$F599,products!$A$1:$A$49,0),MATCH(orders!L$1,products!$A$1:$F$1,0))</f>
        <v>1.1000000000000001</v>
      </c>
      <c r="M599" s="26">
        <f>$G599*$K599*$L599</f>
        <v>26.400000000000002</v>
      </c>
    </row>
    <row r="600" spans="1:13">
      <c r="A600" s="18" t="s">
        <v>1215</v>
      </c>
      <c r="B600" s="22">
        <v>43471</v>
      </c>
      <c r="C600" s="17">
        <f>YEAR($B600)</f>
        <v>2019</v>
      </c>
      <c r="D600" s="17">
        <f>MONTH($B600)</f>
        <v>1</v>
      </c>
      <c r="E600" s="18" t="s">
        <v>1216</v>
      </c>
      <c r="F600" s="13" t="s">
        <v>53</v>
      </c>
      <c r="G600" s="18">
        <v>4</v>
      </c>
      <c r="H600" s="18" t="str">
        <f>_xlfn.XLOOKUP(E600,customers!$A$1:$A$1001,customers!$B$1:$B$1001,,0)</f>
        <v>Krissie Hammett</v>
      </c>
      <c r="I600" s="14" t="s">
        <v>4</v>
      </c>
      <c r="J600" s="19" t="str">
        <f>INDEX(products!$A$1:$F$49,MATCH(orders!$F600,products!$A$1:$A$49,0),MATCH(orders!J$1,products!$A$1:$F$1,0))</f>
        <v>Large</v>
      </c>
      <c r="K600" s="20">
        <f>INDEX(products!$A$1:$F$49,MATCH(orders!$F600,products!$A$1:$A$49,0),MATCH(orders!K$1,products!$A$1:$F$1,0))</f>
        <v>18</v>
      </c>
      <c r="L600" s="21">
        <f>INDEX(products!$A$1:$F$49,MATCH(orders!$F600,products!$A$1:$A$49,0),MATCH(orders!L$1,products!$A$1:$F$1,0))</f>
        <v>1.1000000000000001</v>
      </c>
      <c r="M600" s="25">
        <f>$G600*$K600*$L600</f>
        <v>79.2</v>
      </c>
    </row>
    <row r="601" spans="1:13">
      <c r="A601" s="3" t="s">
        <v>1217</v>
      </c>
      <c r="B601" s="23">
        <v>44321</v>
      </c>
      <c r="C601" s="12">
        <f>YEAR($B601)</f>
        <v>2021</v>
      </c>
      <c r="D601" s="12">
        <f>MONTH($B601)</f>
        <v>5</v>
      </c>
      <c r="E601" s="3" t="s">
        <v>1218</v>
      </c>
      <c r="F601" s="15" t="s">
        <v>408</v>
      </c>
      <c r="G601" s="3">
        <v>4</v>
      </c>
      <c r="H601" s="3" t="str">
        <f>_xlfn.XLOOKUP(E601,customers!$A$1:$A$1001,customers!$B$1:$B$1001,,0)</f>
        <v>Alisha Hulburt</v>
      </c>
      <c r="I601" s="16" t="s">
        <v>7</v>
      </c>
      <c r="J601" s="4" t="str">
        <f>INDEX(products!$A$1:$F$49,MATCH(orders!$F601,products!$A$1:$A$49,0),MATCH(orders!J$1,products!$A$1:$F$1,0))</f>
        <v>Medium</v>
      </c>
      <c r="K601" s="7">
        <f>INDEX(products!$A$1:$F$49,MATCH(orders!$F601,products!$A$1:$A$49,0),MATCH(orders!K$1,products!$A$1:$F$1,0))</f>
        <v>24</v>
      </c>
      <c r="L601" s="11">
        <f>INDEX(products!$A$1:$F$49,MATCH(orders!$F601,products!$A$1:$A$49,0),MATCH(orders!L$1,products!$A$1:$F$1,0))</f>
        <v>0.5</v>
      </c>
      <c r="M601" s="26">
        <f>$G601*$K601*$L601</f>
        <v>48</v>
      </c>
    </row>
    <row r="602" spans="1:13">
      <c r="A602" s="18" t="s">
        <v>1219</v>
      </c>
      <c r="B602" s="22">
        <v>44492</v>
      </c>
      <c r="C602" s="17">
        <f>YEAR($B602)</f>
        <v>2021</v>
      </c>
      <c r="D602" s="17">
        <f>MONTH($B602)</f>
        <v>10</v>
      </c>
      <c r="E602" s="18" t="s">
        <v>1220</v>
      </c>
      <c r="F602" s="13" t="s">
        <v>241</v>
      </c>
      <c r="G602" s="18">
        <v>1</v>
      </c>
      <c r="H602" s="18" t="str">
        <f>_xlfn.XLOOKUP(E602,customers!$A$1:$A$1001,customers!$B$1:$B$1001,,0)</f>
        <v>Peyter Lauritzen</v>
      </c>
      <c r="I602" s="14" t="s">
        <v>6</v>
      </c>
      <c r="J602" s="19" t="str">
        <f>INDEX(products!$A$1:$F$49,MATCH(orders!$F602,products!$A$1:$A$49,0),MATCH(orders!J$1,products!$A$1:$F$1,0))</f>
        <v>Small</v>
      </c>
      <c r="K602" s="20">
        <f>INDEX(products!$A$1:$F$49,MATCH(orders!$F602,products!$A$1:$A$49,0),MATCH(orders!K$1,products!$A$1:$F$1,0))</f>
        <v>18</v>
      </c>
      <c r="L602" s="21">
        <f>INDEX(products!$A$1:$F$49,MATCH(orders!$F602,products!$A$1:$A$49,0),MATCH(orders!L$1,products!$A$1:$F$1,0))</f>
        <v>0.5</v>
      </c>
      <c r="M602" s="25">
        <f>$G602*$K602*$L602</f>
        <v>9</v>
      </c>
    </row>
    <row r="603" spans="1:13">
      <c r="A603" s="3" t="s">
        <v>1221</v>
      </c>
      <c r="B603" s="23">
        <v>43815</v>
      </c>
      <c r="C603" s="12">
        <f>YEAR($B603)</f>
        <v>2019</v>
      </c>
      <c r="D603" s="12">
        <f>MONTH($B603)</f>
        <v>12</v>
      </c>
      <c r="E603" s="3" t="s">
        <v>1222</v>
      </c>
      <c r="F603" s="15" t="s">
        <v>141</v>
      </c>
      <c r="G603" s="3">
        <v>4</v>
      </c>
      <c r="H603" s="3" t="str">
        <f>_xlfn.XLOOKUP(E603,customers!$A$1:$A$1001,customers!$B$1:$B$1001,,0)</f>
        <v>Aurelia Burgwin</v>
      </c>
      <c r="I603" s="16" t="s">
        <v>6</v>
      </c>
      <c r="J603" s="4" t="str">
        <f>INDEX(products!$A$1:$F$49,MATCH(orders!$F603,products!$A$1:$A$49,0),MATCH(orders!J$1,products!$A$1:$F$1,0))</f>
        <v>Medium</v>
      </c>
      <c r="K603" s="7">
        <f>INDEX(products!$A$1:$F$49,MATCH(orders!$F603,products!$A$1:$A$49,0),MATCH(orders!K$1,products!$A$1:$F$1,0))</f>
        <v>24</v>
      </c>
      <c r="L603" s="11">
        <f>INDEX(products!$A$1:$F$49,MATCH(orders!$F603,products!$A$1:$A$49,0),MATCH(orders!L$1,products!$A$1:$F$1,0))</f>
        <v>0.5</v>
      </c>
      <c r="M603" s="26">
        <f>$G603*$K603*$L603</f>
        <v>48</v>
      </c>
    </row>
    <row r="604" spans="1:13">
      <c r="A604" s="18" t="s">
        <v>1223</v>
      </c>
      <c r="B604" s="22">
        <v>43603</v>
      </c>
      <c r="C604" s="17">
        <f>YEAR($B604)</f>
        <v>2019</v>
      </c>
      <c r="D604" s="17">
        <f>MONTH($B604)</f>
        <v>5</v>
      </c>
      <c r="E604" s="18" t="s">
        <v>1224</v>
      </c>
      <c r="F604" s="13" t="s">
        <v>177</v>
      </c>
      <c r="G604" s="18">
        <v>5</v>
      </c>
      <c r="H604" s="18" t="str">
        <f>_xlfn.XLOOKUP(E604,customers!$A$1:$A$1001,customers!$B$1:$B$1001,,0)</f>
        <v>Emalee Rolin</v>
      </c>
      <c r="I604" s="14" t="s">
        <v>5</v>
      </c>
      <c r="J604" s="19" t="str">
        <f>INDEX(products!$A$1:$F$49,MATCH(orders!$F604,products!$A$1:$A$49,0),MATCH(orders!J$1,products!$A$1:$F$1,0))</f>
        <v>Large</v>
      </c>
      <c r="K604" s="20">
        <f>INDEX(products!$A$1:$F$49,MATCH(orders!$F604,products!$A$1:$A$49,0),MATCH(orders!K$1,products!$A$1:$F$1,0))</f>
        <v>12</v>
      </c>
      <c r="L604" s="21">
        <f>INDEX(products!$A$1:$F$49,MATCH(orders!$F604,products!$A$1:$A$49,0),MATCH(orders!L$1,products!$A$1:$F$1,0))</f>
        <v>1.1000000000000001</v>
      </c>
      <c r="M604" s="25">
        <f>$G604*$K604*$L604</f>
        <v>66</v>
      </c>
    </row>
    <row r="605" spans="1:13">
      <c r="A605" s="3" t="s">
        <v>1225</v>
      </c>
      <c r="B605" s="23">
        <v>43660</v>
      </c>
      <c r="C605" s="12">
        <f>YEAR($B605)</f>
        <v>2019</v>
      </c>
      <c r="D605" s="12">
        <f>MONTH($B605)</f>
        <v>7</v>
      </c>
      <c r="E605" s="3" t="s">
        <v>1226</v>
      </c>
      <c r="F605" s="15" t="s">
        <v>187</v>
      </c>
      <c r="G605" s="3">
        <v>3</v>
      </c>
      <c r="H605" s="3" t="str">
        <f>_xlfn.XLOOKUP(E605,customers!$A$1:$A$1001,customers!$B$1:$B$1001,,0)</f>
        <v>Donavon Fowle</v>
      </c>
      <c r="I605" s="16" t="s">
        <v>4</v>
      </c>
      <c r="J605" s="4" t="str">
        <f>INDEX(products!$A$1:$F$49,MATCH(orders!$F605,products!$A$1:$A$49,0),MATCH(orders!J$1,products!$A$1:$F$1,0))</f>
        <v>Medium</v>
      </c>
      <c r="K605" s="7">
        <f>INDEX(products!$A$1:$F$49,MATCH(orders!$F605,products!$A$1:$A$49,0),MATCH(orders!K$1,products!$A$1:$F$1,0))</f>
        <v>24</v>
      </c>
      <c r="L605" s="11">
        <f>INDEX(products!$A$1:$F$49,MATCH(orders!$F605,products!$A$1:$A$49,0),MATCH(orders!L$1,products!$A$1:$F$1,0))</f>
        <v>1.1000000000000001</v>
      </c>
      <c r="M605" s="26">
        <f>$G605*$K605*$L605</f>
        <v>79.2</v>
      </c>
    </row>
    <row r="606" spans="1:13">
      <c r="A606" s="18" t="s">
        <v>1227</v>
      </c>
      <c r="B606" s="22">
        <v>44148</v>
      </c>
      <c r="C606" s="17">
        <f>YEAR($B606)</f>
        <v>2020</v>
      </c>
      <c r="D606" s="17">
        <f>MONTH($B606)</f>
        <v>11</v>
      </c>
      <c r="E606" s="18" t="s">
        <v>1228</v>
      </c>
      <c r="F606" s="13" t="s">
        <v>141</v>
      </c>
      <c r="G606" s="18">
        <v>4</v>
      </c>
      <c r="H606" s="18" t="str">
        <f>_xlfn.XLOOKUP(E606,customers!$A$1:$A$1001,customers!$B$1:$B$1001,,0)</f>
        <v>Jorge Bettison</v>
      </c>
      <c r="I606" s="14" t="s">
        <v>6</v>
      </c>
      <c r="J606" s="19" t="str">
        <f>INDEX(products!$A$1:$F$49,MATCH(orders!$F606,products!$A$1:$A$49,0),MATCH(orders!J$1,products!$A$1:$F$1,0))</f>
        <v>Medium</v>
      </c>
      <c r="K606" s="20">
        <f>INDEX(products!$A$1:$F$49,MATCH(orders!$F606,products!$A$1:$A$49,0),MATCH(orders!K$1,products!$A$1:$F$1,0))</f>
        <v>24</v>
      </c>
      <c r="L606" s="21">
        <f>INDEX(products!$A$1:$F$49,MATCH(orders!$F606,products!$A$1:$A$49,0),MATCH(orders!L$1,products!$A$1:$F$1,0))</f>
        <v>0.5</v>
      </c>
      <c r="M606" s="25">
        <f>$G606*$K606*$L606</f>
        <v>48</v>
      </c>
    </row>
    <row r="607" spans="1:13">
      <c r="A607" s="3" t="s">
        <v>1229</v>
      </c>
      <c r="B607" s="23">
        <v>44028</v>
      </c>
      <c r="C607" s="12">
        <f>YEAR($B607)</f>
        <v>2020</v>
      </c>
      <c r="D607" s="12">
        <f>MONTH($B607)</f>
        <v>7</v>
      </c>
      <c r="E607" s="3" t="s">
        <v>1230</v>
      </c>
      <c r="F607" s="15" t="s">
        <v>248</v>
      </c>
      <c r="G607" s="3">
        <v>5</v>
      </c>
      <c r="H607" s="3" t="str">
        <f>_xlfn.XLOOKUP(E607,customers!$A$1:$A$1001,customers!$B$1:$B$1001,,0)</f>
        <v>Wang Powlesland</v>
      </c>
      <c r="I607" s="16" t="s">
        <v>6</v>
      </c>
      <c r="J607" s="4" t="str">
        <f>INDEX(products!$A$1:$F$49,MATCH(orders!$F607,products!$A$1:$A$49,0),MATCH(orders!J$1,products!$A$1:$F$1,0))</f>
        <v>Large</v>
      </c>
      <c r="K607" s="7">
        <f>INDEX(products!$A$1:$F$49,MATCH(orders!$F607,products!$A$1:$A$49,0),MATCH(orders!K$1,products!$A$1:$F$1,0))</f>
        <v>6</v>
      </c>
      <c r="L607" s="11">
        <f>INDEX(products!$A$1:$F$49,MATCH(orders!$F607,products!$A$1:$A$49,0),MATCH(orders!L$1,products!$A$1:$F$1,0))</f>
        <v>0.5</v>
      </c>
      <c r="M607" s="26">
        <f>$G607*$K607*$L607</f>
        <v>15</v>
      </c>
    </row>
    <row r="608" spans="1:13">
      <c r="A608" s="18" t="s">
        <v>1231</v>
      </c>
      <c r="B608" s="22">
        <v>44138</v>
      </c>
      <c r="C608" s="17">
        <f>YEAR($B608)</f>
        <v>2020</v>
      </c>
      <c r="D608" s="17">
        <f>MONTH($B608)</f>
        <v>11</v>
      </c>
      <c r="E608" s="18" t="s">
        <v>1191</v>
      </c>
      <c r="F608" s="13" t="s">
        <v>152</v>
      </c>
      <c r="G608" s="18">
        <v>3</v>
      </c>
      <c r="H608" s="18" t="str">
        <f>_xlfn.XLOOKUP(E608,customers!$A$1:$A$1001,customers!$B$1:$B$1001,,0)</f>
        <v>Cody Verissimo</v>
      </c>
      <c r="I608" s="14" t="s">
        <v>7</v>
      </c>
      <c r="J608" s="19" t="str">
        <f>INDEX(products!$A$1:$F$49,MATCH(orders!$F608,products!$A$1:$A$49,0),MATCH(orders!J$1,products!$A$1:$F$1,0))</f>
        <v>Small</v>
      </c>
      <c r="K608" s="20">
        <f>INDEX(products!$A$1:$F$49,MATCH(orders!$F608,products!$A$1:$A$49,0),MATCH(orders!K$1,products!$A$1:$F$1,0))</f>
        <v>12</v>
      </c>
      <c r="L608" s="21">
        <f>INDEX(products!$A$1:$F$49,MATCH(orders!$F608,products!$A$1:$A$49,0),MATCH(orders!L$1,products!$A$1:$F$1,0))</f>
        <v>0.5</v>
      </c>
      <c r="M608" s="25">
        <f>$G608*$K608*$L608</f>
        <v>18</v>
      </c>
    </row>
    <row r="609" spans="1:13">
      <c r="A609" s="3" t="s">
        <v>1232</v>
      </c>
      <c r="B609" s="23">
        <v>44640</v>
      </c>
      <c r="C609" s="12">
        <f>YEAR($B609)</f>
        <v>2022</v>
      </c>
      <c r="D609" s="12">
        <f>MONTH($B609)</f>
        <v>3</v>
      </c>
      <c r="E609" s="3" t="s">
        <v>1233</v>
      </c>
      <c r="F609" s="15" t="s">
        <v>92</v>
      </c>
      <c r="G609" s="3">
        <v>1</v>
      </c>
      <c r="H609" s="3" t="str">
        <f>_xlfn.XLOOKUP(E609,customers!$A$1:$A$1001,customers!$B$1:$B$1001,,0)</f>
        <v>Laurence Ellingham</v>
      </c>
      <c r="I609" s="16" t="s">
        <v>4</v>
      </c>
      <c r="J609" s="4" t="str">
        <f>INDEX(products!$A$1:$F$49,MATCH(orders!$F609,products!$A$1:$A$49,0),MATCH(orders!J$1,products!$A$1:$F$1,0))</f>
        <v>Small</v>
      </c>
      <c r="K609" s="7">
        <f>INDEX(products!$A$1:$F$49,MATCH(orders!$F609,products!$A$1:$A$49,0),MATCH(orders!K$1,products!$A$1:$F$1,0))</f>
        <v>6</v>
      </c>
      <c r="L609" s="11">
        <f>INDEX(products!$A$1:$F$49,MATCH(orders!$F609,products!$A$1:$A$49,0),MATCH(orders!L$1,products!$A$1:$F$1,0))</f>
        <v>1.1000000000000001</v>
      </c>
      <c r="M609" s="26">
        <f>$G609*$K609*$L609</f>
        <v>6.6000000000000005</v>
      </c>
    </row>
    <row r="610" spans="1:13">
      <c r="A610" s="18" t="s">
        <v>1234</v>
      </c>
      <c r="B610" s="22">
        <v>44608</v>
      </c>
      <c r="C610" s="17">
        <f>YEAR($B610)</f>
        <v>2022</v>
      </c>
      <c r="D610" s="17">
        <f>MONTH($B610)</f>
        <v>2</v>
      </c>
      <c r="E610" s="18" t="s">
        <v>1235</v>
      </c>
      <c r="F610" s="13" t="s">
        <v>73</v>
      </c>
      <c r="G610" s="18">
        <v>2</v>
      </c>
      <c r="H610" s="18" t="str">
        <f>_xlfn.XLOOKUP(E610,customers!$A$1:$A$1001,customers!$B$1:$B$1001,,0)</f>
        <v>Billy Neiland</v>
      </c>
      <c r="I610" s="14" t="s">
        <v>5</v>
      </c>
      <c r="J610" s="19" t="str">
        <f>INDEX(products!$A$1:$F$49,MATCH(orders!$F610,products!$A$1:$A$49,0),MATCH(orders!J$1,products!$A$1:$F$1,0))</f>
        <v>Small</v>
      </c>
      <c r="K610" s="20">
        <f>INDEX(products!$A$1:$F$49,MATCH(orders!$F610,products!$A$1:$A$49,0),MATCH(orders!K$1,products!$A$1:$F$1,0))</f>
        <v>24</v>
      </c>
      <c r="L610" s="21">
        <f>INDEX(products!$A$1:$F$49,MATCH(orders!$F610,products!$A$1:$A$49,0),MATCH(orders!L$1,products!$A$1:$F$1,0))</f>
        <v>1.1000000000000001</v>
      </c>
      <c r="M610" s="25">
        <f>$G610*$K610*$L610</f>
        <v>52.800000000000004</v>
      </c>
    </row>
    <row r="611" spans="1:13">
      <c r="A611" s="3" t="s">
        <v>1236</v>
      </c>
      <c r="B611" s="23">
        <v>44147</v>
      </c>
      <c r="C611" s="12">
        <f>YEAR($B611)</f>
        <v>2020</v>
      </c>
      <c r="D611" s="12">
        <f>MONTH($B611)</f>
        <v>11</v>
      </c>
      <c r="E611" s="3" t="s">
        <v>1237</v>
      </c>
      <c r="F611" s="15" t="s">
        <v>192</v>
      </c>
      <c r="G611" s="3">
        <v>6</v>
      </c>
      <c r="H611" s="3" t="str">
        <f>_xlfn.XLOOKUP(E611,customers!$A$1:$A$1001,customers!$B$1:$B$1001,,0)</f>
        <v>Ancell Fendt</v>
      </c>
      <c r="I611" s="16" t="s">
        <v>6</v>
      </c>
      <c r="J611" s="4" t="str">
        <f>INDEX(products!$A$1:$F$49,MATCH(orders!$F611,products!$A$1:$A$49,0),MATCH(orders!J$1,products!$A$1:$F$1,0))</f>
        <v>Large</v>
      </c>
      <c r="K611" s="7">
        <f>INDEX(products!$A$1:$F$49,MATCH(orders!$F611,products!$A$1:$A$49,0),MATCH(orders!K$1,products!$A$1:$F$1,0))</f>
        <v>12</v>
      </c>
      <c r="L611" s="11">
        <f>INDEX(products!$A$1:$F$49,MATCH(orders!$F611,products!$A$1:$A$49,0),MATCH(orders!L$1,products!$A$1:$F$1,0))</f>
        <v>0.5</v>
      </c>
      <c r="M611" s="26">
        <f>$G611*$K611*$L611</f>
        <v>36</v>
      </c>
    </row>
    <row r="612" spans="1:13">
      <c r="A612" s="18" t="s">
        <v>1238</v>
      </c>
      <c r="B612" s="22">
        <v>43743</v>
      </c>
      <c r="C612" s="17">
        <f>YEAR($B612)</f>
        <v>2019</v>
      </c>
      <c r="D612" s="17">
        <f>MONTH($B612)</f>
        <v>10</v>
      </c>
      <c r="E612" s="18" t="s">
        <v>1239</v>
      </c>
      <c r="F612" s="13" t="s">
        <v>199</v>
      </c>
      <c r="G612" s="18">
        <v>4</v>
      </c>
      <c r="H612" s="18" t="str">
        <f>_xlfn.XLOOKUP(E612,customers!$A$1:$A$1001,customers!$B$1:$B$1001,,0)</f>
        <v>Angelia Cleyburn</v>
      </c>
      <c r="I612" s="14" t="s">
        <v>5</v>
      </c>
      <c r="J612" s="19" t="str">
        <f>INDEX(products!$A$1:$F$49,MATCH(orders!$F612,products!$A$1:$A$49,0),MATCH(orders!J$1,products!$A$1:$F$1,0))</f>
        <v>Large</v>
      </c>
      <c r="K612" s="20">
        <f>INDEX(products!$A$1:$F$49,MATCH(orders!$F612,products!$A$1:$A$49,0),MATCH(orders!K$1,products!$A$1:$F$1,0))</f>
        <v>18</v>
      </c>
      <c r="L612" s="21">
        <f>INDEX(products!$A$1:$F$49,MATCH(orders!$F612,products!$A$1:$A$49,0),MATCH(orders!L$1,products!$A$1:$F$1,0))</f>
        <v>1.1000000000000001</v>
      </c>
      <c r="M612" s="25">
        <f>$G612*$K612*$L612</f>
        <v>79.2</v>
      </c>
    </row>
    <row r="613" spans="1:13">
      <c r="A613" s="3" t="s">
        <v>1240</v>
      </c>
      <c r="B613" s="23">
        <v>43739</v>
      </c>
      <c r="C613" s="12">
        <f>YEAR($B613)</f>
        <v>2019</v>
      </c>
      <c r="D613" s="12">
        <f>MONTH($B613)</f>
        <v>10</v>
      </c>
      <c r="E613" s="3" t="s">
        <v>1241</v>
      </c>
      <c r="F613" s="15" t="s">
        <v>125</v>
      </c>
      <c r="G613" s="3">
        <v>2</v>
      </c>
      <c r="H613" s="3" t="str">
        <f>_xlfn.XLOOKUP(E613,customers!$A$1:$A$1001,customers!$B$1:$B$1001,,0)</f>
        <v>Temple Castiglione</v>
      </c>
      <c r="I613" s="16" t="s">
        <v>7</v>
      </c>
      <c r="J613" s="4" t="str">
        <f>INDEX(products!$A$1:$F$49,MATCH(orders!$F613,products!$A$1:$A$49,0),MATCH(orders!J$1,products!$A$1:$F$1,0))</f>
        <v>Medium</v>
      </c>
      <c r="K613" s="7">
        <f>INDEX(products!$A$1:$F$49,MATCH(orders!$F613,products!$A$1:$A$49,0),MATCH(orders!K$1,products!$A$1:$F$1,0))</f>
        <v>18</v>
      </c>
      <c r="L613" s="11">
        <f>INDEX(products!$A$1:$F$49,MATCH(orders!$F613,products!$A$1:$A$49,0),MATCH(orders!L$1,products!$A$1:$F$1,0))</f>
        <v>0.5</v>
      </c>
      <c r="M613" s="26">
        <f>$G613*$K613*$L613</f>
        <v>18</v>
      </c>
    </row>
    <row r="614" spans="1:13">
      <c r="A614" s="18" t="s">
        <v>1242</v>
      </c>
      <c r="B614" s="22">
        <v>43896</v>
      </c>
      <c r="C614" s="17">
        <f>YEAR($B614)</f>
        <v>2020</v>
      </c>
      <c r="D614" s="17">
        <f>MONTH($B614)</f>
        <v>3</v>
      </c>
      <c r="E614" s="18" t="s">
        <v>1243</v>
      </c>
      <c r="F614" s="13" t="s">
        <v>192</v>
      </c>
      <c r="G614" s="18">
        <v>4</v>
      </c>
      <c r="H614" s="18" t="str">
        <f>_xlfn.XLOOKUP(E614,customers!$A$1:$A$1001,customers!$B$1:$B$1001,,0)</f>
        <v>Betti Lacasa</v>
      </c>
      <c r="I614" s="14" t="s">
        <v>6</v>
      </c>
      <c r="J614" s="19" t="str">
        <f>INDEX(products!$A$1:$F$49,MATCH(orders!$F614,products!$A$1:$A$49,0),MATCH(orders!J$1,products!$A$1:$F$1,0))</f>
        <v>Large</v>
      </c>
      <c r="K614" s="20">
        <f>INDEX(products!$A$1:$F$49,MATCH(orders!$F614,products!$A$1:$A$49,0),MATCH(orders!K$1,products!$A$1:$F$1,0))</f>
        <v>12</v>
      </c>
      <c r="L614" s="21">
        <f>INDEX(products!$A$1:$F$49,MATCH(orders!$F614,products!$A$1:$A$49,0),MATCH(orders!L$1,products!$A$1:$F$1,0))</f>
        <v>0.5</v>
      </c>
      <c r="M614" s="25">
        <f>$G614*$K614*$L614</f>
        <v>24</v>
      </c>
    </row>
    <row r="615" spans="1:13">
      <c r="A615" s="3" t="s">
        <v>1244</v>
      </c>
      <c r="B615" s="23">
        <v>43761</v>
      </c>
      <c r="C615" s="12">
        <f>YEAR($B615)</f>
        <v>2019</v>
      </c>
      <c r="D615" s="12">
        <f>MONTH($B615)</f>
        <v>10</v>
      </c>
      <c r="E615" s="3" t="s">
        <v>1245</v>
      </c>
      <c r="F615" s="15" t="s">
        <v>157</v>
      </c>
      <c r="G615" s="3">
        <v>1</v>
      </c>
      <c r="H615" s="3" t="str">
        <f>_xlfn.XLOOKUP(E615,customers!$A$1:$A$1001,customers!$B$1:$B$1001,,0)</f>
        <v>Gunilla Lynch</v>
      </c>
      <c r="I615" s="16" t="s">
        <v>7</v>
      </c>
      <c r="J615" s="4" t="str">
        <f>INDEX(products!$A$1:$F$49,MATCH(orders!$F615,products!$A$1:$A$49,0),MATCH(orders!J$1,products!$A$1:$F$1,0))</f>
        <v>Large</v>
      </c>
      <c r="K615" s="7">
        <f>INDEX(products!$A$1:$F$49,MATCH(orders!$F615,products!$A$1:$A$49,0),MATCH(orders!K$1,products!$A$1:$F$1,0))</f>
        <v>18</v>
      </c>
      <c r="L615" s="11">
        <f>INDEX(products!$A$1:$F$49,MATCH(orders!$F615,products!$A$1:$A$49,0),MATCH(orders!L$1,products!$A$1:$F$1,0))</f>
        <v>0.5</v>
      </c>
      <c r="M615" s="26">
        <f>$G615*$K615*$L615</f>
        <v>9</v>
      </c>
    </row>
    <row r="616" spans="1:13">
      <c r="A616" s="18" t="s">
        <v>1246</v>
      </c>
      <c r="B616" s="22">
        <v>43944</v>
      </c>
      <c r="C616" s="17">
        <f>YEAR($B616)</f>
        <v>2020</v>
      </c>
      <c r="D616" s="17">
        <f>MONTH($B616)</f>
        <v>4</v>
      </c>
      <c r="E616" s="18" t="s">
        <v>1191</v>
      </c>
      <c r="F616" s="13" t="s">
        <v>141</v>
      </c>
      <c r="G616" s="18">
        <v>5</v>
      </c>
      <c r="H616" s="18" t="str">
        <f>_xlfn.XLOOKUP(E616,customers!$A$1:$A$1001,customers!$B$1:$B$1001,,0)</f>
        <v>Cody Verissimo</v>
      </c>
      <c r="I616" s="14" t="s">
        <v>6</v>
      </c>
      <c r="J616" s="19" t="str">
        <f>INDEX(products!$A$1:$F$49,MATCH(orders!$F616,products!$A$1:$A$49,0),MATCH(orders!J$1,products!$A$1:$F$1,0))</f>
        <v>Medium</v>
      </c>
      <c r="K616" s="20">
        <f>INDEX(products!$A$1:$F$49,MATCH(orders!$F616,products!$A$1:$A$49,0),MATCH(orders!K$1,products!$A$1:$F$1,0))</f>
        <v>24</v>
      </c>
      <c r="L616" s="21">
        <f>INDEX(products!$A$1:$F$49,MATCH(orders!$F616,products!$A$1:$A$49,0),MATCH(orders!L$1,products!$A$1:$F$1,0))</f>
        <v>0.5</v>
      </c>
      <c r="M616" s="25">
        <f>$G616*$K616*$L616</f>
        <v>60</v>
      </c>
    </row>
    <row r="617" spans="1:13">
      <c r="A617" s="3" t="s">
        <v>1247</v>
      </c>
      <c r="B617" s="23">
        <v>44006</v>
      </c>
      <c r="C617" s="12">
        <f>YEAR($B617)</f>
        <v>2020</v>
      </c>
      <c r="D617" s="12">
        <f>MONTH($B617)</f>
        <v>6</v>
      </c>
      <c r="E617" s="3" t="s">
        <v>1248</v>
      </c>
      <c r="F617" s="15" t="s">
        <v>187</v>
      </c>
      <c r="G617" s="3">
        <v>2</v>
      </c>
      <c r="H617" s="3" t="str">
        <f>_xlfn.XLOOKUP(E617,customers!$A$1:$A$1001,customers!$B$1:$B$1001,,0)</f>
        <v>Shay Couronne</v>
      </c>
      <c r="I617" s="16" t="s">
        <v>4</v>
      </c>
      <c r="J617" s="4" t="str">
        <f>INDEX(products!$A$1:$F$49,MATCH(orders!$F617,products!$A$1:$A$49,0),MATCH(orders!J$1,products!$A$1:$F$1,0))</f>
        <v>Medium</v>
      </c>
      <c r="K617" s="7">
        <f>INDEX(products!$A$1:$F$49,MATCH(orders!$F617,products!$A$1:$A$49,0),MATCH(orders!K$1,products!$A$1:$F$1,0))</f>
        <v>24</v>
      </c>
      <c r="L617" s="11">
        <f>INDEX(products!$A$1:$F$49,MATCH(orders!$F617,products!$A$1:$A$49,0),MATCH(orders!L$1,products!$A$1:$F$1,0))</f>
        <v>1.1000000000000001</v>
      </c>
      <c r="M617" s="26">
        <f>$G617*$K617*$L617</f>
        <v>52.800000000000004</v>
      </c>
    </row>
    <row r="618" spans="1:13">
      <c r="A618" s="18" t="s">
        <v>1249</v>
      </c>
      <c r="B618" s="22">
        <v>44271</v>
      </c>
      <c r="C618" s="17">
        <f>YEAR($B618)</f>
        <v>2021</v>
      </c>
      <c r="D618" s="17">
        <f>MONTH($B618)</f>
        <v>3</v>
      </c>
      <c r="E618" s="18" t="s">
        <v>1250</v>
      </c>
      <c r="F618" s="13" t="s">
        <v>76</v>
      </c>
      <c r="G618" s="18">
        <v>4</v>
      </c>
      <c r="H618" s="18" t="str">
        <f>_xlfn.XLOOKUP(E618,customers!$A$1:$A$1001,customers!$B$1:$B$1001,,0)</f>
        <v>Linus Flippelli</v>
      </c>
      <c r="I618" s="14" t="s">
        <v>7</v>
      </c>
      <c r="J618" s="19" t="str">
        <f>INDEX(products!$A$1:$F$49,MATCH(orders!$F618,products!$A$1:$A$49,0),MATCH(orders!J$1,products!$A$1:$F$1,0))</f>
        <v>Small</v>
      </c>
      <c r="K618" s="20">
        <f>INDEX(products!$A$1:$F$49,MATCH(orders!$F618,products!$A$1:$A$49,0),MATCH(orders!K$1,products!$A$1:$F$1,0))</f>
        <v>6</v>
      </c>
      <c r="L618" s="21">
        <f>INDEX(products!$A$1:$F$49,MATCH(orders!$F618,products!$A$1:$A$49,0),MATCH(orders!L$1,products!$A$1:$F$1,0))</f>
        <v>0.5</v>
      </c>
      <c r="M618" s="25">
        <f>$G618*$K618*$L618</f>
        <v>12</v>
      </c>
    </row>
    <row r="619" spans="1:13">
      <c r="A619" s="3" t="s">
        <v>1251</v>
      </c>
      <c r="B619" s="23">
        <v>43928</v>
      </c>
      <c r="C619" s="12">
        <f>YEAR($B619)</f>
        <v>2020</v>
      </c>
      <c r="D619" s="12">
        <f>MONTH($B619)</f>
        <v>4</v>
      </c>
      <c r="E619" s="3" t="s">
        <v>1252</v>
      </c>
      <c r="F619" s="15" t="s">
        <v>381</v>
      </c>
      <c r="G619" s="3">
        <v>1</v>
      </c>
      <c r="H619" s="3" t="str">
        <f>_xlfn.XLOOKUP(E619,customers!$A$1:$A$1001,customers!$B$1:$B$1001,,0)</f>
        <v>Rachelle Elizabeth</v>
      </c>
      <c r="I619" s="16" t="s">
        <v>5</v>
      </c>
      <c r="J619" s="4" t="str">
        <f>INDEX(products!$A$1:$F$49,MATCH(orders!$F619,products!$A$1:$A$49,0),MATCH(orders!J$1,products!$A$1:$F$1,0))</f>
        <v>Large</v>
      </c>
      <c r="K619" s="7">
        <f>INDEX(products!$A$1:$F$49,MATCH(orders!$F619,products!$A$1:$A$49,0),MATCH(orders!K$1,products!$A$1:$F$1,0))</f>
        <v>24</v>
      </c>
      <c r="L619" s="11">
        <f>INDEX(products!$A$1:$F$49,MATCH(orders!$F619,products!$A$1:$A$49,0),MATCH(orders!L$1,products!$A$1:$F$1,0))</f>
        <v>1.1000000000000001</v>
      </c>
      <c r="M619" s="26">
        <f>$G619*$K619*$L619</f>
        <v>26.400000000000002</v>
      </c>
    </row>
    <row r="620" spans="1:13">
      <c r="A620" s="18" t="s">
        <v>1253</v>
      </c>
      <c r="B620" s="22">
        <v>44469</v>
      </c>
      <c r="C620" s="17">
        <f>YEAR($B620)</f>
        <v>2021</v>
      </c>
      <c r="D620" s="17">
        <f>MONTH($B620)</f>
        <v>9</v>
      </c>
      <c r="E620" s="18" t="s">
        <v>1254</v>
      </c>
      <c r="F620" s="13" t="s">
        <v>199</v>
      </c>
      <c r="G620" s="18">
        <v>6</v>
      </c>
      <c r="H620" s="18" t="str">
        <f>_xlfn.XLOOKUP(E620,customers!$A$1:$A$1001,customers!$B$1:$B$1001,,0)</f>
        <v>Innis Renhard</v>
      </c>
      <c r="I620" s="14" t="s">
        <v>5</v>
      </c>
      <c r="J620" s="19" t="str">
        <f>INDEX(products!$A$1:$F$49,MATCH(orders!$F620,products!$A$1:$A$49,0),MATCH(orders!J$1,products!$A$1:$F$1,0))</f>
        <v>Large</v>
      </c>
      <c r="K620" s="20">
        <f>INDEX(products!$A$1:$F$49,MATCH(orders!$F620,products!$A$1:$A$49,0),MATCH(orders!K$1,products!$A$1:$F$1,0))</f>
        <v>18</v>
      </c>
      <c r="L620" s="21">
        <f>INDEX(products!$A$1:$F$49,MATCH(orders!$F620,products!$A$1:$A$49,0),MATCH(orders!L$1,products!$A$1:$F$1,0))</f>
        <v>1.1000000000000001</v>
      </c>
      <c r="M620" s="25">
        <f>$G620*$K620*$L620</f>
        <v>118.80000000000001</v>
      </c>
    </row>
    <row r="621" spans="1:13">
      <c r="A621" s="3" t="s">
        <v>1255</v>
      </c>
      <c r="B621" s="23">
        <v>44682</v>
      </c>
      <c r="C621" s="12">
        <f>YEAR($B621)</f>
        <v>2022</v>
      </c>
      <c r="D621" s="12">
        <f>MONTH($B621)</f>
        <v>5</v>
      </c>
      <c r="E621" s="3" t="s">
        <v>1256</v>
      </c>
      <c r="F621" s="15" t="s">
        <v>100</v>
      </c>
      <c r="G621" s="3">
        <v>2</v>
      </c>
      <c r="H621" s="3" t="str">
        <f>_xlfn.XLOOKUP(E621,customers!$A$1:$A$1001,customers!$B$1:$B$1001,,0)</f>
        <v>Winne Roche</v>
      </c>
      <c r="I621" s="16" t="s">
        <v>6</v>
      </c>
      <c r="J621" s="4" t="str">
        <f>INDEX(products!$A$1:$F$49,MATCH(orders!$F621,products!$A$1:$A$49,0),MATCH(orders!J$1,products!$A$1:$F$1,0))</f>
        <v>Medium</v>
      </c>
      <c r="K621" s="7">
        <f>INDEX(products!$A$1:$F$49,MATCH(orders!$F621,products!$A$1:$A$49,0),MATCH(orders!K$1,products!$A$1:$F$1,0))</f>
        <v>6</v>
      </c>
      <c r="L621" s="11">
        <f>INDEX(products!$A$1:$F$49,MATCH(orders!$F621,products!$A$1:$A$49,0),MATCH(orders!L$1,products!$A$1:$F$1,0))</f>
        <v>0.5</v>
      </c>
      <c r="M621" s="26">
        <f>$G621*$K621*$L621</f>
        <v>6</v>
      </c>
    </row>
    <row r="622" spans="1:13">
      <c r="A622" s="18" t="s">
        <v>1257</v>
      </c>
      <c r="B622" s="22">
        <v>44217</v>
      </c>
      <c r="C622" s="17">
        <f>YEAR($B622)</f>
        <v>2021</v>
      </c>
      <c r="D622" s="17">
        <f>MONTH($B622)</f>
        <v>1</v>
      </c>
      <c r="E622" s="18" t="s">
        <v>1258</v>
      </c>
      <c r="F622" s="13" t="s">
        <v>68</v>
      </c>
      <c r="G622" s="18">
        <v>6</v>
      </c>
      <c r="H622" s="18" t="str">
        <f>_xlfn.XLOOKUP(E622,customers!$A$1:$A$1001,customers!$B$1:$B$1001,,0)</f>
        <v>Linn Alaway</v>
      </c>
      <c r="I622" s="14" t="s">
        <v>6</v>
      </c>
      <c r="J622" s="19" t="str">
        <f>INDEX(products!$A$1:$F$49,MATCH(orders!$F622,products!$A$1:$A$49,0),MATCH(orders!J$1,products!$A$1:$F$1,0))</f>
        <v>Large</v>
      </c>
      <c r="K622" s="20">
        <f>INDEX(products!$A$1:$F$49,MATCH(orders!$F622,products!$A$1:$A$49,0),MATCH(orders!K$1,products!$A$1:$F$1,0))</f>
        <v>24</v>
      </c>
      <c r="L622" s="21">
        <f>INDEX(products!$A$1:$F$49,MATCH(orders!$F622,products!$A$1:$A$49,0),MATCH(orders!L$1,products!$A$1:$F$1,0))</f>
        <v>0.5</v>
      </c>
      <c r="M622" s="25">
        <f>$G622*$K622*$L622</f>
        <v>72</v>
      </c>
    </row>
    <row r="623" spans="1:13">
      <c r="A623" s="3" t="s">
        <v>1259</v>
      </c>
      <c r="B623" s="23">
        <v>44006</v>
      </c>
      <c r="C623" s="12">
        <f>YEAR($B623)</f>
        <v>2020</v>
      </c>
      <c r="D623" s="12">
        <f>MONTH($B623)</f>
        <v>6</v>
      </c>
      <c r="E623" s="3" t="s">
        <v>1260</v>
      </c>
      <c r="F623" s="15" t="s">
        <v>73</v>
      </c>
      <c r="G623" s="3">
        <v>6</v>
      </c>
      <c r="H623" s="3" t="str">
        <f>_xlfn.XLOOKUP(E623,customers!$A$1:$A$1001,customers!$B$1:$B$1001,,0)</f>
        <v>Cordy Odgaard</v>
      </c>
      <c r="I623" s="16" t="s">
        <v>5</v>
      </c>
      <c r="J623" s="4" t="str">
        <f>INDEX(products!$A$1:$F$49,MATCH(orders!$F623,products!$A$1:$A$49,0),MATCH(orders!J$1,products!$A$1:$F$1,0))</f>
        <v>Small</v>
      </c>
      <c r="K623" s="7">
        <f>INDEX(products!$A$1:$F$49,MATCH(orders!$F623,products!$A$1:$A$49,0),MATCH(orders!K$1,products!$A$1:$F$1,0))</f>
        <v>24</v>
      </c>
      <c r="L623" s="11">
        <f>INDEX(products!$A$1:$F$49,MATCH(orders!$F623,products!$A$1:$A$49,0),MATCH(orders!L$1,products!$A$1:$F$1,0))</f>
        <v>1.1000000000000001</v>
      </c>
      <c r="M623" s="26">
        <f>$G623*$K623*$L623</f>
        <v>158.4</v>
      </c>
    </row>
    <row r="624" spans="1:13">
      <c r="A624" s="18" t="s">
        <v>1261</v>
      </c>
      <c r="B624" s="22">
        <v>43527</v>
      </c>
      <c r="C624" s="17">
        <f>YEAR($B624)</f>
        <v>2019</v>
      </c>
      <c r="D624" s="17">
        <f>MONTH($B624)</f>
        <v>3</v>
      </c>
      <c r="E624" s="18" t="s">
        <v>1262</v>
      </c>
      <c r="F624" s="13" t="s">
        <v>147</v>
      </c>
      <c r="G624" s="18">
        <v>4</v>
      </c>
      <c r="H624" s="18" t="str">
        <f>_xlfn.XLOOKUP(E624,customers!$A$1:$A$1001,customers!$B$1:$B$1001,,0)</f>
        <v>Bertine Byrd</v>
      </c>
      <c r="I624" s="14" t="s">
        <v>4</v>
      </c>
      <c r="J624" s="19" t="str">
        <f>INDEX(products!$A$1:$F$49,MATCH(orders!$F624,products!$A$1:$A$49,0),MATCH(orders!J$1,products!$A$1:$F$1,0))</f>
        <v>Small</v>
      </c>
      <c r="K624" s="20">
        <f>INDEX(products!$A$1:$F$49,MATCH(orders!$F624,products!$A$1:$A$49,0),MATCH(orders!K$1,products!$A$1:$F$1,0))</f>
        <v>24</v>
      </c>
      <c r="L624" s="21">
        <f>INDEX(products!$A$1:$F$49,MATCH(orders!$F624,products!$A$1:$A$49,0),MATCH(orders!L$1,products!$A$1:$F$1,0))</f>
        <v>1.1000000000000001</v>
      </c>
      <c r="M624" s="25">
        <f>$G624*$K624*$L624</f>
        <v>105.60000000000001</v>
      </c>
    </row>
    <row r="625" spans="1:13">
      <c r="A625" s="3" t="s">
        <v>1263</v>
      </c>
      <c r="B625" s="23">
        <v>44224</v>
      </c>
      <c r="C625" s="12">
        <f>YEAR($B625)</f>
        <v>2021</v>
      </c>
      <c r="D625" s="12">
        <f>MONTH($B625)</f>
        <v>1</v>
      </c>
      <c r="E625" s="3" t="s">
        <v>1264</v>
      </c>
      <c r="F625" s="15" t="s">
        <v>65</v>
      </c>
      <c r="G625" s="3">
        <v>1</v>
      </c>
      <c r="H625" s="3" t="str">
        <f>_xlfn.XLOOKUP(E625,customers!$A$1:$A$1001,customers!$B$1:$B$1001,,0)</f>
        <v>Nelie Garnson</v>
      </c>
      <c r="I625" s="16" t="s">
        <v>4</v>
      </c>
      <c r="J625" s="4" t="str">
        <f>INDEX(products!$A$1:$F$49,MATCH(orders!$F625,products!$A$1:$A$49,0),MATCH(orders!J$1,products!$A$1:$F$1,0))</f>
        <v>Small</v>
      </c>
      <c r="K625" s="7">
        <f>INDEX(products!$A$1:$F$49,MATCH(orders!$F625,products!$A$1:$A$49,0),MATCH(orders!K$1,products!$A$1:$F$1,0))</f>
        <v>18</v>
      </c>
      <c r="L625" s="11">
        <f>INDEX(products!$A$1:$F$49,MATCH(orders!$F625,products!$A$1:$A$49,0),MATCH(orders!L$1,products!$A$1:$F$1,0))</f>
        <v>1.1000000000000001</v>
      </c>
      <c r="M625" s="26">
        <f>$G625*$K625*$L625</f>
        <v>19.8</v>
      </c>
    </row>
    <row r="626" spans="1:13">
      <c r="A626" s="18" t="s">
        <v>1265</v>
      </c>
      <c r="B626" s="22">
        <v>44010</v>
      </c>
      <c r="C626" s="17">
        <f>YEAR($B626)</f>
        <v>2020</v>
      </c>
      <c r="D626" s="17">
        <f>MONTH($B626)</f>
        <v>6</v>
      </c>
      <c r="E626" s="18" t="s">
        <v>1266</v>
      </c>
      <c r="F626" s="13" t="s">
        <v>122</v>
      </c>
      <c r="G626" s="18">
        <v>2</v>
      </c>
      <c r="H626" s="18" t="str">
        <f>_xlfn.XLOOKUP(E626,customers!$A$1:$A$1001,customers!$B$1:$B$1001,,0)</f>
        <v>Dianne Chardin</v>
      </c>
      <c r="I626" s="14" t="s">
        <v>7</v>
      </c>
      <c r="J626" s="19" t="str">
        <f>INDEX(products!$A$1:$F$49,MATCH(orders!$F626,products!$A$1:$A$49,0),MATCH(orders!J$1,products!$A$1:$F$1,0))</f>
        <v>Large</v>
      </c>
      <c r="K626" s="20">
        <f>INDEX(products!$A$1:$F$49,MATCH(orders!$F626,products!$A$1:$A$49,0),MATCH(orders!K$1,products!$A$1:$F$1,0))</f>
        <v>12</v>
      </c>
      <c r="L626" s="21">
        <f>INDEX(products!$A$1:$F$49,MATCH(orders!$F626,products!$A$1:$A$49,0),MATCH(orders!L$1,products!$A$1:$F$1,0))</f>
        <v>0.5</v>
      </c>
      <c r="M626" s="25">
        <f>$G626*$K626*$L626</f>
        <v>12</v>
      </c>
    </row>
    <row r="627" spans="1:13">
      <c r="A627" s="3" t="s">
        <v>1267</v>
      </c>
      <c r="B627" s="23">
        <v>44017</v>
      </c>
      <c r="C627" s="12">
        <f>YEAR($B627)</f>
        <v>2020</v>
      </c>
      <c r="D627" s="12">
        <f>MONTH($B627)</f>
        <v>7</v>
      </c>
      <c r="E627" s="3" t="s">
        <v>1268</v>
      </c>
      <c r="F627" s="15" t="s">
        <v>130</v>
      </c>
      <c r="G627" s="3">
        <v>5</v>
      </c>
      <c r="H627" s="3" t="str">
        <f>_xlfn.XLOOKUP(E627,customers!$A$1:$A$1001,customers!$B$1:$B$1001,,0)</f>
        <v>Hailee Radbone</v>
      </c>
      <c r="I627" s="16" t="s">
        <v>5</v>
      </c>
      <c r="J627" s="4" t="str">
        <f>INDEX(products!$A$1:$F$49,MATCH(orders!$F627,products!$A$1:$A$49,0),MATCH(orders!J$1,products!$A$1:$F$1,0))</f>
        <v>Small</v>
      </c>
      <c r="K627" s="7">
        <f>INDEX(products!$A$1:$F$49,MATCH(orders!$F627,products!$A$1:$A$49,0),MATCH(orders!K$1,products!$A$1:$F$1,0))</f>
        <v>6</v>
      </c>
      <c r="L627" s="11">
        <f>INDEX(products!$A$1:$F$49,MATCH(orders!$F627,products!$A$1:$A$49,0),MATCH(orders!L$1,products!$A$1:$F$1,0))</f>
        <v>1.1000000000000001</v>
      </c>
      <c r="M627" s="26">
        <f>$G627*$K627*$L627</f>
        <v>33</v>
      </c>
    </row>
    <row r="628" spans="1:13">
      <c r="A628" s="18" t="s">
        <v>1269</v>
      </c>
      <c r="B628" s="22">
        <v>43526</v>
      </c>
      <c r="C628" s="17">
        <f>YEAR($B628)</f>
        <v>2019</v>
      </c>
      <c r="D628" s="17">
        <f>MONTH($B628)</f>
        <v>3</v>
      </c>
      <c r="E628" s="18" t="s">
        <v>1270</v>
      </c>
      <c r="F628" s="13" t="s">
        <v>157</v>
      </c>
      <c r="G628" s="18">
        <v>3</v>
      </c>
      <c r="H628" s="18" t="str">
        <f>_xlfn.XLOOKUP(E628,customers!$A$1:$A$1001,customers!$B$1:$B$1001,,0)</f>
        <v>Wallis Bernth</v>
      </c>
      <c r="I628" s="14" t="s">
        <v>7</v>
      </c>
      <c r="J628" s="19" t="str">
        <f>INDEX(products!$A$1:$F$49,MATCH(orders!$F628,products!$A$1:$A$49,0),MATCH(orders!J$1,products!$A$1:$F$1,0))</f>
        <v>Large</v>
      </c>
      <c r="K628" s="20">
        <f>INDEX(products!$A$1:$F$49,MATCH(orders!$F628,products!$A$1:$A$49,0),MATCH(orders!K$1,products!$A$1:$F$1,0))</f>
        <v>18</v>
      </c>
      <c r="L628" s="21">
        <f>INDEX(products!$A$1:$F$49,MATCH(orders!$F628,products!$A$1:$A$49,0),MATCH(orders!L$1,products!$A$1:$F$1,0))</f>
        <v>0.5</v>
      </c>
      <c r="M628" s="25">
        <f>$G628*$K628*$L628</f>
        <v>27</v>
      </c>
    </row>
    <row r="629" spans="1:13">
      <c r="A629" s="3" t="s">
        <v>1271</v>
      </c>
      <c r="B629" s="23">
        <v>44682</v>
      </c>
      <c r="C629" s="12">
        <f>YEAR($B629)</f>
        <v>2022</v>
      </c>
      <c r="D629" s="12">
        <f>MONTH($B629)</f>
        <v>5</v>
      </c>
      <c r="E629" s="3" t="s">
        <v>1272</v>
      </c>
      <c r="F629" s="15" t="s">
        <v>251</v>
      </c>
      <c r="G629" s="3">
        <v>2</v>
      </c>
      <c r="H629" s="3" t="str">
        <f>_xlfn.XLOOKUP(E629,customers!$A$1:$A$1001,customers!$B$1:$B$1001,,0)</f>
        <v>Byron Acarson</v>
      </c>
      <c r="I629" s="16" t="s">
        <v>5</v>
      </c>
      <c r="J629" s="4" t="str">
        <f>INDEX(products!$A$1:$F$49,MATCH(orders!$F629,products!$A$1:$A$49,0),MATCH(orders!J$1,products!$A$1:$F$1,0))</f>
        <v>Small</v>
      </c>
      <c r="K629" s="7">
        <f>INDEX(products!$A$1:$F$49,MATCH(orders!$F629,products!$A$1:$A$49,0),MATCH(orders!K$1,products!$A$1:$F$1,0))</f>
        <v>12</v>
      </c>
      <c r="L629" s="11">
        <f>INDEX(products!$A$1:$F$49,MATCH(orders!$F629,products!$A$1:$A$49,0),MATCH(orders!L$1,products!$A$1:$F$1,0))</f>
        <v>1.1000000000000001</v>
      </c>
      <c r="M629" s="26">
        <f>$G629*$K629*$L629</f>
        <v>26.400000000000002</v>
      </c>
    </row>
    <row r="630" spans="1:13">
      <c r="A630" s="18" t="s">
        <v>1273</v>
      </c>
      <c r="B630" s="22">
        <v>44680</v>
      </c>
      <c r="C630" s="17">
        <f>YEAR($B630)</f>
        <v>2022</v>
      </c>
      <c r="D630" s="17">
        <f>MONTH($B630)</f>
        <v>4</v>
      </c>
      <c r="E630" s="18" t="s">
        <v>1274</v>
      </c>
      <c r="F630" s="13" t="s">
        <v>199</v>
      </c>
      <c r="G630" s="18">
        <v>6</v>
      </c>
      <c r="H630" s="18" t="str">
        <f>_xlfn.XLOOKUP(E630,customers!$A$1:$A$1001,customers!$B$1:$B$1001,,0)</f>
        <v>Celeste Ferguson</v>
      </c>
      <c r="I630" s="14" t="s">
        <v>5</v>
      </c>
      <c r="J630" s="19" t="str">
        <f>INDEX(products!$A$1:$F$49,MATCH(orders!$F630,products!$A$1:$A$49,0),MATCH(orders!J$1,products!$A$1:$F$1,0))</f>
        <v>Large</v>
      </c>
      <c r="K630" s="20">
        <f>INDEX(products!$A$1:$F$49,MATCH(orders!$F630,products!$A$1:$A$49,0),MATCH(orders!K$1,products!$A$1:$F$1,0))</f>
        <v>18</v>
      </c>
      <c r="L630" s="21">
        <f>INDEX(products!$A$1:$F$49,MATCH(orders!$F630,products!$A$1:$A$49,0),MATCH(orders!L$1,products!$A$1:$F$1,0))</f>
        <v>1.1000000000000001</v>
      </c>
      <c r="M630" s="25">
        <f>$G630*$K630*$L630</f>
        <v>118.80000000000001</v>
      </c>
    </row>
    <row r="631" spans="1:13">
      <c r="A631" s="3" t="s">
        <v>1273</v>
      </c>
      <c r="B631" s="23">
        <v>44680</v>
      </c>
      <c r="C631" s="12">
        <f>YEAR($B631)</f>
        <v>2022</v>
      </c>
      <c r="D631" s="12">
        <f>MONTH($B631)</f>
        <v>4</v>
      </c>
      <c r="E631" s="3" t="s">
        <v>1274</v>
      </c>
      <c r="F631" s="15" t="s">
        <v>157</v>
      </c>
      <c r="G631" s="3">
        <v>4</v>
      </c>
      <c r="H631" s="3" t="str">
        <f>_xlfn.XLOOKUP(E631,customers!$A$1:$A$1001,customers!$B$1:$B$1001,,0)</f>
        <v>Celeste Ferguson</v>
      </c>
      <c r="I631" s="16" t="s">
        <v>7</v>
      </c>
      <c r="J631" s="4" t="str">
        <f>INDEX(products!$A$1:$F$49,MATCH(orders!$F631,products!$A$1:$A$49,0),MATCH(orders!J$1,products!$A$1:$F$1,0))</f>
        <v>Large</v>
      </c>
      <c r="K631" s="7">
        <f>INDEX(products!$A$1:$F$49,MATCH(orders!$F631,products!$A$1:$A$49,0),MATCH(orders!K$1,products!$A$1:$F$1,0))</f>
        <v>18</v>
      </c>
      <c r="L631" s="11">
        <f>INDEX(products!$A$1:$F$49,MATCH(orders!$F631,products!$A$1:$A$49,0),MATCH(orders!L$1,products!$A$1:$F$1,0))</f>
        <v>0.5</v>
      </c>
      <c r="M631" s="26">
        <f>$G631*$K631*$L631</f>
        <v>36</v>
      </c>
    </row>
    <row r="632" spans="1:13">
      <c r="A632" s="18" t="s">
        <v>1273</v>
      </c>
      <c r="B632" s="22">
        <v>44680</v>
      </c>
      <c r="C632" s="17">
        <f>YEAR($B632)</f>
        <v>2022</v>
      </c>
      <c r="D632" s="17">
        <f>MONTH($B632)</f>
        <v>4</v>
      </c>
      <c r="E632" s="18" t="s">
        <v>1274</v>
      </c>
      <c r="F632" s="13" t="s">
        <v>187</v>
      </c>
      <c r="G632" s="18">
        <v>1</v>
      </c>
      <c r="H632" s="18" t="str">
        <f>_xlfn.XLOOKUP(E632,customers!$A$1:$A$1001,customers!$B$1:$B$1001,,0)</f>
        <v>Celeste Ferguson</v>
      </c>
      <c r="I632" s="14" t="s">
        <v>4</v>
      </c>
      <c r="J632" s="19" t="str">
        <f>INDEX(products!$A$1:$F$49,MATCH(orders!$F632,products!$A$1:$A$49,0),MATCH(orders!J$1,products!$A$1:$F$1,0))</f>
        <v>Medium</v>
      </c>
      <c r="K632" s="20">
        <f>INDEX(products!$A$1:$F$49,MATCH(orders!$F632,products!$A$1:$A$49,0),MATCH(orders!K$1,products!$A$1:$F$1,0))</f>
        <v>24</v>
      </c>
      <c r="L632" s="21">
        <f>INDEX(products!$A$1:$F$49,MATCH(orders!$F632,products!$A$1:$A$49,0),MATCH(orders!L$1,products!$A$1:$F$1,0))</f>
        <v>1.1000000000000001</v>
      </c>
      <c r="M632" s="25">
        <f>$G632*$K632*$L632</f>
        <v>26.400000000000002</v>
      </c>
    </row>
    <row r="633" spans="1:13">
      <c r="A633" s="3" t="s">
        <v>1273</v>
      </c>
      <c r="B633" s="23">
        <v>44680</v>
      </c>
      <c r="C633" s="12">
        <f>YEAR($B633)</f>
        <v>2022</v>
      </c>
      <c r="D633" s="12">
        <f>MONTH($B633)</f>
        <v>4</v>
      </c>
      <c r="E633" s="3" t="s">
        <v>1274</v>
      </c>
      <c r="F633" s="15" t="s">
        <v>147</v>
      </c>
      <c r="G633" s="3">
        <v>5</v>
      </c>
      <c r="H633" s="3" t="str">
        <f>_xlfn.XLOOKUP(E633,customers!$A$1:$A$1001,customers!$B$1:$B$1001,,0)</f>
        <v>Celeste Ferguson</v>
      </c>
      <c r="I633" s="16" t="s">
        <v>4</v>
      </c>
      <c r="J633" s="4" t="str">
        <f>INDEX(products!$A$1:$F$49,MATCH(orders!$F633,products!$A$1:$A$49,0),MATCH(orders!J$1,products!$A$1:$F$1,0))</f>
        <v>Small</v>
      </c>
      <c r="K633" s="7">
        <f>INDEX(products!$A$1:$F$49,MATCH(orders!$F633,products!$A$1:$A$49,0),MATCH(orders!K$1,products!$A$1:$F$1,0))</f>
        <v>24</v>
      </c>
      <c r="L633" s="11">
        <f>INDEX(products!$A$1:$F$49,MATCH(orders!$F633,products!$A$1:$A$49,0),MATCH(orders!L$1,products!$A$1:$F$1,0))</f>
        <v>1.1000000000000001</v>
      </c>
      <c r="M633" s="26">
        <f>$G633*$K633*$L633</f>
        <v>132</v>
      </c>
    </row>
    <row r="634" spans="1:13">
      <c r="A634" s="18" t="s">
        <v>1275</v>
      </c>
      <c r="B634" s="22">
        <v>44049</v>
      </c>
      <c r="C634" s="17">
        <f>YEAR($B634)</f>
        <v>2020</v>
      </c>
      <c r="D634" s="17">
        <f>MONTH($B634)</f>
        <v>8</v>
      </c>
      <c r="E634" s="18" t="s">
        <v>1276</v>
      </c>
      <c r="F634" s="13" t="s">
        <v>79</v>
      </c>
      <c r="G634" s="18">
        <v>4</v>
      </c>
      <c r="H634" s="18" t="str">
        <f>_xlfn.XLOOKUP(E634,customers!$A$1:$A$1001,customers!$B$1:$B$1001,,0)</f>
        <v>Marjorie Yoxen</v>
      </c>
      <c r="I634" s="14" t="s">
        <v>5</v>
      </c>
      <c r="J634" s="19" t="str">
        <f>INDEX(products!$A$1:$F$49,MATCH(orders!$F634,products!$A$1:$A$49,0),MATCH(orders!J$1,products!$A$1:$F$1,0))</f>
        <v>Medium</v>
      </c>
      <c r="K634" s="20">
        <f>INDEX(products!$A$1:$F$49,MATCH(orders!$F634,products!$A$1:$A$49,0),MATCH(orders!K$1,products!$A$1:$F$1,0))</f>
        <v>24</v>
      </c>
      <c r="L634" s="21">
        <f>INDEX(products!$A$1:$F$49,MATCH(orders!$F634,products!$A$1:$A$49,0),MATCH(orders!L$1,products!$A$1:$F$1,0))</f>
        <v>1.1000000000000001</v>
      </c>
      <c r="M634" s="25">
        <f>$G634*$K634*$L634</f>
        <v>105.60000000000001</v>
      </c>
    </row>
    <row r="635" spans="1:13">
      <c r="A635" s="3" t="s">
        <v>1277</v>
      </c>
      <c r="B635" s="23">
        <v>43820</v>
      </c>
      <c r="C635" s="12">
        <f>YEAR($B635)</f>
        <v>2019</v>
      </c>
      <c r="D635" s="12">
        <f>MONTH($B635)</f>
        <v>12</v>
      </c>
      <c r="E635" s="3" t="s">
        <v>1278</v>
      </c>
      <c r="F635" s="15" t="s">
        <v>56</v>
      </c>
      <c r="G635" s="3">
        <v>4</v>
      </c>
      <c r="H635" s="3" t="str">
        <f>_xlfn.XLOOKUP(E635,customers!$A$1:$A$1001,customers!$B$1:$B$1001,,0)</f>
        <v>Gaspar McGavin</v>
      </c>
      <c r="I635" s="16" t="s">
        <v>7</v>
      </c>
      <c r="J635" s="4" t="str">
        <f>INDEX(products!$A$1:$F$49,MATCH(orders!$F635,products!$A$1:$A$49,0),MATCH(orders!J$1,products!$A$1:$F$1,0))</f>
        <v>Small</v>
      </c>
      <c r="K635" s="7">
        <f>INDEX(products!$A$1:$F$49,MATCH(orders!$F635,products!$A$1:$A$49,0),MATCH(orders!K$1,products!$A$1:$F$1,0))</f>
        <v>18</v>
      </c>
      <c r="L635" s="11">
        <f>INDEX(products!$A$1:$F$49,MATCH(orders!$F635,products!$A$1:$A$49,0),MATCH(orders!L$1,products!$A$1:$F$1,0))</f>
        <v>0.5</v>
      </c>
      <c r="M635" s="26">
        <f>$G635*$K635*$L635</f>
        <v>36</v>
      </c>
    </row>
    <row r="636" spans="1:13">
      <c r="A636" s="18" t="s">
        <v>1279</v>
      </c>
      <c r="B636" s="22">
        <v>43940</v>
      </c>
      <c r="C636" s="17">
        <f>YEAR($B636)</f>
        <v>2020</v>
      </c>
      <c r="D636" s="17">
        <f>MONTH($B636)</f>
        <v>4</v>
      </c>
      <c r="E636" s="18" t="s">
        <v>1280</v>
      </c>
      <c r="F636" s="13" t="s">
        <v>103</v>
      </c>
      <c r="G636" s="18">
        <v>3</v>
      </c>
      <c r="H636" s="18" t="str">
        <f>_xlfn.XLOOKUP(E636,customers!$A$1:$A$1001,customers!$B$1:$B$1001,,0)</f>
        <v>Lindy Uttermare</v>
      </c>
      <c r="I636" s="14" t="s">
        <v>4</v>
      </c>
      <c r="J636" s="19" t="str">
        <f>INDEX(products!$A$1:$F$49,MATCH(orders!$F636,products!$A$1:$A$49,0),MATCH(orders!J$1,products!$A$1:$F$1,0))</f>
        <v>Medium</v>
      </c>
      <c r="K636" s="20">
        <f>INDEX(products!$A$1:$F$49,MATCH(orders!$F636,products!$A$1:$A$49,0),MATCH(orders!K$1,products!$A$1:$F$1,0))</f>
        <v>12</v>
      </c>
      <c r="L636" s="21">
        <f>INDEX(products!$A$1:$F$49,MATCH(orders!$F636,products!$A$1:$A$49,0),MATCH(orders!L$1,products!$A$1:$F$1,0))</f>
        <v>1.1000000000000001</v>
      </c>
      <c r="M636" s="25">
        <f>$G636*$K636*$L636</f>
        <v>39.6</v>
      </c>
    </row>
    <row r="637" spans="1:13">
      <c r="A637" s="3" t="s">
        <v>1281</v>
      </c>
      <c r="B637" s="23">
        <v>44578</v>
      </c>
      <c r="C637" s="12">
        <f>YEAR($B637)</f>
        <v>2022</v>
      </c>
      <c r="D637" s="12">
        <f>MONTH($B637)</f>
        <v>1</v>
      </c>
      <c r="E637" s="3" t="s">
        <v>1282</v>
      </c>
      <c r="F637" s="15" t="s">
        <v>50</v>
      </c>
      <c r="G637" s="3">
        <v>4</v>
      </c>
      <c r="H637" s="3" t="str">
        <f>_xlfn.XLOOKUP(E637,customers!$A$1:$A$1001,customers!$B$1:$B$1001,,0)</f>
        <v>Eal D'Ambrogio</v>
      </c>
      <c r="I637" s="16" t="s">
        <v>6</v>
      </c>
      <c r="J637" s="4" t="str">
        <f>INDEX(products!$A$1:$F$49,MATCH(orders!$F637,products!$A$1:$A$49,0),MATCH(orders!J$1,products!$A$1:$F$1,0))</f>
        <v>Medium</v>
      </c>
      <c r="K637" s="7">
        <f>INDEX(products!$A$1:$F$49,MATCH(orders!$F637,products!$A$1:$A$49,0),MATCH(orders!K$1,products!$A$1:$F$1,0))</f>
        <v>12</v>
      </c>
      <c r="L637" s="11">
        <f>INDEX(products!$A$1:$F$49,MATCH(orders!$F637,products!$A$1:$A$49,0),MATCH(orders!L$1,products!$A$1:$F$1,0))</f>
        <v>0.5</v>
      </c>
      <c r="M637" s="26">
        <f>$G637*$K637*$L637</f>
        <v>24</v>
      </c>
    </row>
    <row r="638" spans="1:13">
      <c r="A638" s="18" t="s">
        <v>1283</v>
      </c>
      <c r="B638" s="22">
        <v>43487</v>
      </c>
      <c r="C638" s="17">
        <f>YEAR($B638)</f>
        <v>2019</v>
      </c>
      <c r="D638" s="17">
        <f>MONTH($B638)</f>
        <v>1</v>
      </c>
      <c r="E638" s="18" t="s">
        <v>1284</v>
      </c>
      <c r="F638" s="13" t="s">
        <v>147</v>
      </c>
      <c r="G638" s="18">
        <v>6</v>
      </c>
      <c r="H638" s="18" t="str">
        <f>_xlfn.XLOOKUP(E638,customers!$A$1:$A$1001,customers!$B$1:$B$1001,,0)</f>
        <v>Carolee Winchcombe</v>
      </c>
      <c r="I638" s="14" t="s">
        <v>4</v>
      </c>
      <c r="J638" s="19" t="str">
        <f>INDEX(products!$A$1:$F$49,MATCH(orders!$F638,products!$A$1:$A$49,0),MATCH(orders!J$1,products!$A$1:$F$1,0))</f>
        <v>Small</v>
      </c>
      <c r="K638" s="20">
        <f>INDEX(products!$A$1:$F$49,MATCH(orders!$F638,products!$A$1:$A$49,0),MATCH(orders!K$1,products!$A$1:$F$1,0))</f>
        <v>24</v>
      </c>
      <c r="L638" s="21">
        <f>INDEX(products!$A$1:$F$49,MATCH(orders!$F638,products!$A$1:$A$49,0),MATCH(orders!L$1,products!$A$1:$F$1,0))</f>
        <v>1.1000000000000001</v>
      </c>
      <c r="M638" s="25">
        <f>$G638*$K638*$L638</f>
        <v>158.4</v>
      </c>
    </row>
    <row r="639" spans="1:13">
      <c r="A639" s="3" t="s">
        <v>1285</v>
      </c>
      <c r="B639" s="23">
        <v>43889</v>
      </c>
      <c r="C639" s="12">
        <f>YEAR($B639)</f>
        <v>2020</v>
      </c>
      <c r="D639" s="12">
        <f>MONTH($B639)</f>
        <v>2</v>
      </c>
      <c r="E639" s="3" t="s">
        <v>1286</v>
      </c>
      <c r="F639" s="15" t="s">
        <v>192</v>
      </c>
      <c r="G639" s="3">
        <v>1</v>
      </c>
      <c r="H639" s="3" t="str">
        <f>_xlfn.XLOOKUP(E639,customers!$A$1:$A$1001,customers!$B$1:$B$1001,,0)</f>
        <v>Benedikta Paumier</v>
      </c>
      <c r="I639" s="16" t="s">
        <v>6</v>
      </c>
      <c r="J639" s="4" t="str">
        <f>INDEX(products!$A$1:$F$49,MATCH(orders!$F639,products!$A$1:$A$49,0),MATCH(orders!J$1,products!$A$1:$F$1,0))</f>
        <v>Large</v>
      </c>
      <c r="K639" s="7">
        <f>INDEX(products!$A$1:$F$49,MATCH(orders!$F639,products!$A$1:$A$49,0),MATCH(orders!K$1,products!$A$1:$F$1,0))</f>
        <v>12</v>
      </c>
      <c r="L639" s="11">
        <f>INDEX(products!$A$1:$F$49,MATCH(orders!$F639,products!$A$1:$A$49,0),MATCH(orders!L$1,products!$A$1:$F$1,0))</f>
        <v>0.5</v>
      </c>
      <c r="M639" s="26">
        <f>$G639*$K639*$L639</f>
        <v>6</v>
      </c>
    </row>
    <row r="640" spans="1:13">
      <c r="A640" s="18" t="s">
        <v>1287</v>
      </c>
      <c r="B640" s="22">
        <v>43684</v>
      </c>
      <c r="C640" s="17">
        <f>YEAR($B640)</f>
        <v>2019</v>
      </c>
      <c r="D640" s="17">
        <f>MONTH($B640)</f>
        <v>8</v>
      </c>
      <c r="E640" s="18" t="s">
        <v>1288</v>
      </c>
      <c r="F640" s="13" t="s">
        <v>82</v>
      </c>
      <c r="G640" s="18">
        <v>3</v>
      </c>
      <c r="H640" s="18" t="str">
        <f>_xlfn.XLOOKUP(E640,customers!$A$1:$A$1001,customers!$B$1:$B$1001,,0)</f>
        <v>Neville Piatto</v>
      </c>
      <c r="I640" s="14" t="s">
        <v>4</v>
      </c>
      <c r="J640" s="19" t="str">
        <f>INDEX(products!$A$1:$F$49,MATCH(orders!$F640,products!$A$1:$A$49,0),MATCH(orders!J$1,products!$A$1:$F$1,0))</f>
        <v>Medium</v>
      </c>
      <c r="K640" s="20">
        <f>INDEX(products!$A$1:$F$49,MATCH(orders!$F640,products!$A$1:$A$49,0),MATCH(orders!K$1,products!$A$1:$F$1,0))</f>
        <v>6</v>
      </c>
      <c r="L640" s="21">
        <f>INDEX(products!$A$1:$F$49,MATCH(orders!$F640,products!$A$1:$A$49,0),MATCH(orders!L$1,products!$A$1:$F$1,0))</f>
        <v>1.1000000000000001</v>
      </c>
      <c r="M640" s="25">
        <f>$G640*$K640*$L640</f>
        <v>19.8</v>
      </c>
    </row>
    <row r="641" spans="1:13">
      <c r="A641" s="3" t="s">
        <v>1289</v>
      </c>
      <c r="B641" s="23">
        <v>44331</v>
      </c>
      <c r="C641" s="12">
        <f>YEAR($B641)</f>
        <v>2021</v>
      </c>
      <c r="D641" s="12">
        <f>MONTH($B641)</f>
        <v>5</v>
      </c>
      <c r="E641" s="3" t="s">
        <v>1290</v>
      </c>
      <c r="F641" s="15" t="s">
        <v>138</v>
      </c>
      <c r="G641" s="3">
        <v>1</v>
      </c>
      <c r="H641" s="3" t="str">
        <f>_xlfn.XLOOKUP(E641,customers!$A$1:$A$1001,customers!$B$1:$B$1001,,0)</f>
        <v>Jeno Capey</v>
      </c>
      <c r="I641" s="16" t="s">
        <v>7</v>
      </c>
      <c r="J641" s="4" t="str">
        <f>INDEX(products!$A$1:$F$49,MATCH(orders!$F641,products!$A$1:$A$49,0),MATCH(orders!J$1,products!$A$1:$F$1,0))</f>
        <v>Small</v>
      </c>
      <c r="K641" s="7">
        <f>INDEX(products!$A$1:$F$49,MATCH(orders!$F641,products!$A$1:$A$49,0),MATCH(orders!K$1,products!$A$1:$F$1,0))</f>
        <v>24</v>
      </c>
      <c r="L641" s="11">
        <f>INDEX(products!$A$1:$F$49,MATCH(orders!$F641,products!$A$1:$A$49,0),MATCH(orders!L$1,products!$A$1:$F$1,0))</f>
        <v>0.5</v>
      </c>
      <c r="M641" s="26">
        <f>$G641*$K641*$L641</f>
        <v>12</v>
      </c>
    </row>
    <row r="642" spans="1:13">
      <c r="A642" s="18" t="s">
        <v>1291</v>
      </c>
      <c r="B642" s="22">
        <v>44547</v>
      </c>
      <c r="C642" s="17">
        <f>YEAR($B642)</f>
        <v>2021</v>
      </c>
      <c r="D642" s="17">
        <f>MONTH($B642)</f>
        <v>12</v>
      </c>
      <c r="E642" s="18" t="s">
        <v>1292</v>
      </c>
      <c r="F642" s="13" t="s">
        <v>97</v>
      </c>
      <c r="G642" s="18">
        <v>5</v>
      </c>
      <c r="H642" s="18" t="str">
        <f>_xlfn.XLOOKUP(E642,customers!$A$1:$A$1001,customers!$B$1:$B$1001,,0)</f>
        <v>Noa Sampson</v>
      </c>
      <c r="I642" s="14" t="s">
        <v>4</v>
      </c>
      <c r="J642" s="19" t="str">
        <f>INDEX(products!$A$1:$F$49,MATCH(orders!$F642,products!$A$1:$A$49,0),MATCH(orders!J$1,products!$A$1:$F$1,0))</f>
        <v>Medium</v>
      </c>
      <c r="K642" s="20">
        <f>INDEX(products!$A$1:$F$49,MATCH(orders!$F642,products!$A$1:$A$49,0),MATCH(orders!K$1,products!$A$1:$F$1,0))</f>
        <v>18</v>
      </c>
      <c r="L642" s="21">
        <f>INDEX(products!$A$1:$F$49,MATCH(orders!$F642,products!$A$1:$A$49,0),MATCH(orders!L$1,products!$A$1:$F$1,0))</f>
        <v>1.1000000000000001</v>
      </c>
      <c r="M642" s="25">
        <f>$G642*$K642*$L642</f>
        <v>99.000000000000014</v>
      </c>
    </row>
    <row r="643" spans="1:13">
      <c r="A643" s="3" t="s">
        <v>1293</v>
      </c>
      <c r="B643" s="23">
        <v>44448</v>
      </c>
      <c r="C643" s="12">
        <f>YEAR($B643)</f>
        <v>2021</v>
      </c>
      <c r="D643" s="12">
        <f>MONTH($B643)</f>
        <v>9</v>
      </c>
      <c r="E643" s="3" t="s">
        <v>1294</v>
      </c>
      <c r="F643" s="15" t="s">
        <v>241</v>
      </c>
      <c r="G643" s="3">
        <v>3</v>
      </c>
      <c r="H643" s="3" t="str">
        <f>_xlfn.XLOOKUP(E643,customers!$A$1:$A$1001,customers!$B$1:$B$1001,,0)</f>
        <v>Yardley Basill</v>
      </c>
      <c r="I643" s="16" t="s">
        <v>6</v>
      </c>
      <c r="J643" s="4" t="str">
        <f>INDEX(products!$A$1:$F$49,MATCH(orders!$F643,products!$A$1:$A$49,0),MATCH(orders!J$1,products!$A$1:$F$1,0))</f>
        <v>Small</v>
      </c>
      <c r="K643" s="7">
        <f>INDEX(products!$A$1:$F$49,MATCH(orders!$F643,products!$A$1:$A$49,0),MATCH(orders!K$1,products!$A$1:$F$1,0))</f>
        <v>18</v>
      </c>
      <c r="L643" s="11">
        <f>INDEX(products!$A$1:$F$49,MATCH(orders!$F643,products!$A$1:$A$49,0),MATCH(orders!L$1,products!$A$1:$F$1,0))</f>
        <v>0.5</v>
      </c>
      <c r="M643" s="26">
        <f>$G643*$K643*$L643</f>
        <v>27</v>
      </c>
    </row>
    <row r="644" spans="1:13">
      <c r="A644" s="18" t="s">
        <v>1295</v>
      </c>
      <c r="B644" s="22">
        <v>43880</v>
      </c>
      <c r="C644" s="17">
        <f>YEAR($B644)</f>
        <v>2020</v>
      </c>
      <c r="D644" s="17">
        <f>MONTH($B644)</f>
        <v>2</v>
      </c>
      <c r="E644" s="18" t="s">
        <v>1296</v>
      </c>
      <c r="F644" s="13" t="s">
        <v>76</v>
      </c>
      <c r="G644" s="18">
        <v>2</v>
      </c>
      <c r="H644" s="18" t="str">
        <f>_xlfn.XLOOKUP(E644,customers!$A$1:$A$1001,customers!$B$1:$B$1001,,0)</f>
        <v>Maggy Baistow</v>
      </c>
      <c r="I644" s="14" t="s">
        <v>7</v>
      </c>
      <c r="J644" s="19" t="str">
        <f>INDEX(products!$A$1:$F$49,MATCH(orders!$F644,products!$A$1:$A$49,0),MATCH(orders!J$1,products!$A$1:$F$1,0))</f>
        <v>Small</v>
      </c>
      <c r="K644" s="20">
        <f>INDEX(products!$A$1:$F$49,MATCH(orders!$F644,products!$A$1:$A$49,0),MATCH(orders!K$1,products!$A$1:$F$1,0))</f>
        <v>6</v>
      </c>
      <c r="L644" s="21">
        <f>INDEX(products!$A$1:$F$49,MATCH(orders!$F644,products!$A$1:$A$49,0),MATCH(orders!L$1,products!$A$1:$F$1,0))</f>
        <v>0.5</v>
      </c>
      <c r="M644" s="25">
        <f>$G644*$K644*$L644</f>
        <v>6</v>
      </c>
    </row>
    <row r="645" spans="1:13">
      <c r="A645" s="3" t="s">
        <v>1297</v>
      </c>
      <c r="B645" s="23">
        <v>44011</v>
      </c>
      <c r="C645" s="12">
        <f>YEAR($B645)</f>
        <v>2020</v>
      </c>
      <c r="D645" s="12">
        <f>MONTH($B645)</f>
        <v>6</v>
      </c>
      <c r="E645" s="3" t="s">
        <v>1298</v>
      </c>
      <c r="F645" s="15" t="s">
        <v>147</v>
      </c>
      <c r="G645" s="3">
        <v>3</v>
      </c>
      <c r="H645" s="3" t="str">
        <f>_xlfn.XLOOKUP(E645,customers!$A$1:$A$1001,customers!$B$1:$B$1001,,0)</f>
        <v>Courtney Pallant</v>
      </c>
      <c r="I645" s="16" t="s">
        <v>4</v>
      </c>
      <c r="J645" s="4" t="str">
        <f>INDEX(products!$A$1:$F$49,MATCH(orders!$F645,products!$A$1:$A$49,0),MATCH(orders!J$1,products!$A$1:$F$1,0))</f>
        <v>Small</v>
      </c>
      <c r="K645" s="7">
        <f>INDEX(products!$A$1:$F$49,MATCH(orders!$F645,products!$A$1:$A$49,0),MATCH(orders!K$1,products!$A$1:$F$1,0))</f>
        <v>24</v>
      </c>
      <c r="L645" s="11">
        <f>INDEX(products!$A$1:$F$49,MATCH(orders!$F645,products!$A$1:$A$49,0),MATCH(orders!L$1,products!$A$1:$F$1,0))</f>
        <v>1.1000000000000001</v>
      </c>
      <c r="M645" s="26">
        <f>$G645*$K645*$L645</f>
        <v>79.2</v>
      </c>
    </row>
    <row r="646" spans="1:13">
      <c r="A646" s="18" t="s">
        <v>1299</v>
      </c>
      <c r="B646" s="22">
        <v>44694</v>
      </c>
      <c r="C646" s="17">
        <f>YEAR($B646)</f>
        <v>2022</v>
      </c>
      <c r="D646" s="17">
        <f>MONTH($B646)</f>
        <v>5</v>
      </c>
      <c r="E646" s="18" t="s">
        <v>1300</v>
      </c>
      <c r="F646" s="13" t="s">
        <v>65</v>
      </c>
      <c r="G646" s="18">
        <v>2</v>
      </c>
      <c r="H646" s="18" t="str">
        <f>_xlfn.XLOOKUP(E646,customers!$A$1:$A$1001,customers!$B$1:$B$1001,,0)</f>
        <v>Marne Mingey</v>
      </c>
      <c r="I646" s="14" t="s">
        <v>4</v>
      </c>
      <c r="J646" s="19" t="str">
        <f>INDEX(products!$A$1:$F$49,MATCH(orders!$F646,products!$A$1:$A$49,0),MATCH(orders!J$1,products!$A$1:$F$1,0))</f>
        <v>Small</v>
      </c>
      <c r="K646" s="20">
        <f>INDEX(products!$A$1:$F$49,MATCH(orders!$F646,products!$A$1:$A$49,0),MATCH(orders!K$1,products!$A$1:$F$1,0))</f>
        <v>18</v>
      </c>
      <c r="L646" s="21">
        <f>INDEX(products!$A$1:$F$49,MATCH(orders!$F646,products!$A$1:$A$49,0),MATCH(orders!L$1,products!$A$1:$F$1,0))</f>
        <v>1.1000000000000001</v>
      </c>
      <c r="M646" s="25">
        <f>$G646*$K646*$L646</f>
        <v>39.6</v>
      </c>
    </row>
    <row r="647" spans="1:13">
      <c r="A647" s="3" t="s">
        <v>1301</v>
      </c>
      <c r="B647" s="23">
        <v>44106</v>
      </c>
      <c r="C647" s="12">
        <f>YEAR($B647)</f>
        <v>2020</v>
      </c>
      <c r="D647" s="12">
        <f>MONTH($B647)</f>
        <v>10</v>
      </c>
      <c r="E647" s="3" t="s">
        <v>1302</v>
      </c>
      <c r="F647" s="15" t="s">
        <v>381</v>
      </c>
      <c r="G647" s="3">
        <v>3</v>
      </c>
      <c r="H647" s="3" t="str">
        <f>_xlfn.XLOOKUP(E647,customers!$A$1:$A$1001,customers!$B$1:$B$1001,,0)</f>
        <v>Denny O' Ronan</v>
      </c>
      <c r="I647" s="16" t="s">
        <v>5</v>
      </c>
      <c r="J647" s="4" t="str">
        <f>INDEX(products!$A$1:$F$49,MATCH(orders!$F647,products!$A$1:$A$49,0),MATCH(orders!J$1,products!$A$1:$F$1,0))</f>
        <v>Large</v>
      </c>
      <c r="K647" s="7">
        <f>INDEX(products!$A$1:$F$49,MATCH(orders!$F647,products!$A$1:$A$49,0),MATCH(orders!K$1,products!$A$1:$F$1,0))</f>
        <v>24</v>
      </c>
      <c r="L647" s="11">
        <f>INDEX(products!$A$1:$F$49,MATCH(orders!$F647,products!$A$1:$A$49,0),MATCH(orders!L$1,products!$A$1:$F$1,0))</f>
        <v>1.1000000000000001</v>
      </c>
      <c r="M647" s="26">
        <f>$G647*$K647*$L647</f>
        <v>79.2</v>
      </c>
    </row>
    <row r="648" spans="1:13">
      <c r="A648" s="18" t="s">
        <v>1303</v>
      </c>
      <c r="B648" s="22">
        <v>44532</v>
      </c>
      <c r="C648" s="17">
        <f>YEAR($B648)</f>
        <v>2021</v>
      </c>
      <c r="D648" s="17">
        <f>MONTH($B648)</f>
        <v>12</v>
      </c>
      <c r="E648" s="18" t="s">
        <v>1304</v>
      </c>
      <c r="F648" s="13" t="s">
        <v>408</v>
      </c>
      <c r="G648" s="18">
        <v>1</v>
      </c>
      <c r="H648" s="18" t="str">
        <f>_xlfn.XLOOKUP(E648,customers!$A$1:$A$1001,customers!$B$1:$B$1001,,0)</f>
        <v>Dottie Rallin</v>
      </c>
      <c r="I648" s="14" t="s">
        <v>7</v>
      </c>
      <c r="J648" s="19" t="str">
        <f>INDEX(products!$A$1:$F$49,MATCH(orders!$F648,products!$A$1:$A$49,0),MATCH(orders!J$1,products!$A$1:$F$1,0))</f>
        <v>Medium</v>
      </c>
      <c r="K648" s="20">
        <f>INDEX(products!$A$1:$F$49,MATCH(orders!$F648,products!$A$1:$A$49,0),MATCH(orders!K$1,products!$A$1:$F$1,0))</f>
        <v>24</v>
      </c>
      <c r="L648" s="21">
        <f>INDEX(products!$A$1:$F$49,MATCH(orders!$F648,products!$A$1:$A$49,0),MATCH(orders!L$1,products!$A$1:$F$1,0))</f>
        <v>0.5</v>
      </c>
      <c r="M648" s="25">
        <f>$G648*$K648*$L648</f>
        <v>12</v>
      </c>
    </row>
    <row r="649" spans="1:13">
      <c r="A649" s="3" t="s">
        <v>1305</v>
      </c>
      <c r="B649" s="23">
        <v>44502</v>
      </c>
      <c r="C649" s="12">
        <f>YEAR($B649)</f>
        <v>2021</v>
      </c>
      <c r="D649" s="12">
        <f>MONTH($B649)</f>
        <v>11</v>
      </c>
      <c r="E649" s="3" t="s">
        <v>1306</v>
      </c>
      <c r="F649" s="15" t="s">
        <v>106</v>
      </c>
      <c r="G649" s="3">
        <v>3</v>
      </c>
      <c r="H649" s="3" t="str">
        <f>_xlfn.XLOOKUP(E649,customers!$A$1:$A$1001,customers!$B$1:$B$1001,,0)</f>
        <v>Ardith Chill</v>
      </c>
      <c r="I649" s="16" t="s">
        <v>7</v>
      </c>
      <c r="J649" s="4" t="str">
        <f>INDEX(products!$A$1:$F$49,MATCH(orders!$F649,products!$A$1:$A$49,0),MATCH(orders!J$1,products!$A$1:$F$1,0))</f>
        <v>Medium</v>
      </c>
      <c r="K649" s="7">
        <f>INDEX(products!$A$1:$F$49,MATCH(orders!$F649,products!$A$1:$A$49,0),MATCH(orders!K$1,products!$A$1:$F$1,0))</f>
        <v>6</v>
      </c>
      <c r="L649" s="11">
        <f>INDEX(products!$A$1:$F$49,MATCH(orders!$F649,products!$A$1:$A$49,0),MATCH(orders!L$1,products!$A$1:$F$1,0))</f>
        <v>0.5</v>
      </c>
      <c r="M649" s="26">
        <f>$G649*$K649*$L649</f>
        <v>9</v>
      </c>
    </row>
    <row r="650" spans="1:13">
      <c r="A650" s="18" t="s">
        <v>1307</v>
      </c>
      <c r="B650" s="22">
        <v>43884</v>
      </c>
      <c r="C650" s="17">
        <f>YEAR($B650)</f>
        <v>2020</v>
      </c>
      <c r="D650" s="17">
        <f>MONTH($B650)</f>
        <v>2</v>
      </c>
      <c r="E650" s="18" t="s">
        <v>1292</v>
      </c>
      <c r="F650" s="13" t="s">
        <v>199</v>
      </c>
      <c r="G650" s="18">
        <v>6</v>
      </c>
      <c r="H650" s="18" t="str">
        <f>_xlfn.XLOOKUP(E650,customers!$A$1:$A$1001,customers!$B$1:$B$1001,,0)</f>
        <v>Noa Sampson</v>
      </c>
      <c r="I650" s="14" t="s">
        <v>5</v>
      </c>
      <c r="J650" s="19" t="str">
        <f>INDEX(products!$A$1:$F$49,MATCH(orders!$F650,products!$A$1:$A$49,0),MATCH(orders!J$1,products!$A$1:$F$1,0))</f>
        <v>Large</v>
      </c>
      <c r="K650" s="20">
        <f>INDEX(products!$A$1:$F$49,MATCH(orders!$F650,products!$A$1:$A$49,0),MATCH(orders!K$1,products!$A$1:$F$1,0))</f>
        <v>18</v>
      </c>
      <c r="L650" s="21">
        <f>INDEX(products!$A$1:$F$49,MATCH(orders!$F650,products!$A$1:$A$49,0),MATCH(orders!L$1,products!$A$1:$F$1,0))</f>
        <v>1.1000000000000001</v>
      </c>
      <c r="M650" s="25">
        <f>$G650*$K650*$L650</f>
        <v>118.80000000000001</v>
      </c>
    </row>
    <row r="651" spans="1:13">
      <c r="A651" s="3" t="s">
        <v>1308</v>
      </c>
      <c r="B651" s="23">
        <v>44015</v>
      </c>
      <c r="C651" s="12">
        <f>YEAR($B651)</f>
        <v>2020</v>
      </c>
      <c r="D651" s="12">
        <f>MONTH($B651)</f>
        <v>7</v>
      </c>
      <c r="E651" s="3" t="s">
        <v>1309</v>
      </c>
      <c r="F651" s="15" t="s">
        <v>112</v>
      </c>
      <c r="G651" s="3">
        <v>6</v>
      </c>
      <c r="H651" s="3" t="str">
        <f>_xlfn.XLOOKUP(E651,customers!$A$1:$A$1001,customers!$B$1:$B$1001,,0)</f>
        <v>Charmane Denys</v>
      </c>
      <c r="I651" s="16" t="s">
        <v>7</v>
      </c>
      <c r="J651" s="4" t="str">
        <f>INDEX(products!$A$1:$F$49,MATCH(orders!$F651,products!$A$1:$A$49,0),MATCH(orders!J$1,products!$A$1:$F$1,0))</f>
        <v>Medium</v>
      </c>
      <c r="K651" s="7">
        <f>INDEX(products!$A$1:$F$49,MATCH(orders!$F651,products!$A$1:$A$49,0),MATCH(orders!K$1,products!$A$1:$F$1,0))</f>
        <v>12</v>
      </c>
      <c r="L651" s="11">
        <f>INDEX(products!$A$1:$F$49,MATCH(orders!$F651,products!$A$1:$A$49,0),MATCH(orders!L$1,products!$A$1:$F$1,0))</f>
        <v>0.5</v>
      </c>
      <c r="M651" s="26">
        <f>$G651*$K651*$L651</f>
        <v>36</v>
      </c>
    </row>
    <row r="652" spans="1:13">
      <c r="A652" s="18" t="s">
        <v>1310</v>
      </c>
      <c r="B652" s="22">
        <v>43507</v>
      </c>
      <c r="C652" s="17">
        <f>YEAR($B652)</f>
        <v>2019</v>
      </c>
      <c r="D652" s="17">
        <f>MONTH($B652)</f>
        <v>2</v>
      </c>
      <c r="E652" s="18" t="s">
        <v>1311</v>
      </c>
      <c r="F652" s="13" t="s">
        <v>273</v>
      </c>
      <c r="G652" s="18">
        <v>1</v>
      </c>
      <c r="H652" s="18" t="str">
        <f>_xlfn.XLOOKUP(E652,customers!$A$1:$A$1001,customers!$B$1:$B$1001,,0)</f>
        <v>Cecily Stebbings</v>
      </c>
      <c r="I652" s="14" t="s">
        <v>6</v>
      </c>
      <c r="J652" s="19" t="str">
        <f>INDEX(products!$A$1:$F$49,MATCH(orders!$F652,products!$A$1:$A$49,0),MATCH(orders!J$1,products!$A$1:$F$1,0))</f>
        <v>Medium</v>
      </c>
      <c r="K652" s="20">
        <f>INDEX(products!$A$1:$F$49,MATCH(orders!$F652,products!$A$1:$A$49,0),MATCH(orders!K$1,products!$A$1:$F$1,0))</f>
        <v>18</v>
      </c>
      <c r="L652" s="21">
        <f>INDEX(products!$A$1:$F$49,MATCH(orders!$F652,products!$A$1:$A$49,0),MATCH(orders!L$1,products!$A$1:$F$1,0))</f>
        <v>0.5</v>
      </c>
      <c r="M652" s="25">
        <f>$G652*$K652*$L652</f>
        <v>9</v>
      </c>
    </row>
    <row r="653" spans="1:13">
      <c r="A653" s="3" t="s">
        <v>1312</v>
      </c>
      <c r="B653" s="23">
        <v>44084</v>
      </c>
      <c r="C653" s="12">
        <f>YEAR($B653)</f>
        <v>2020</v>
      </c>
      <c r="D653" s="12">
        <f>MONTH($B653)</f>
        <v>9</v>
      </c>
      <c r="E653" s="3" t="s">
        <v>1313</v>
      </c>
      <c r="F653" s="15" t="s">
        <v>210</v>
      </c>
      <c r="G653" s="3">
        <v>4</v>
      </c>
      <c r="H653" s="3" t="str">
        <f>_xlfn.XLOOKUP(E653,customers!$A$1:$A$1001,customers!$B$1:$B$1001,,0)</f>
        <v>Giana Tonnesen</v>
      </c>
      <c r="I653" s="16" t="s">
        <v>4</v>
      </c>
      <c r="J653" s="4" t="str">
        <f>INDEX(products!$A$1:$F$49,MATCH(orders!$F653,products!$A$1:$A$49,0),MATCH(orders!J$1,products!$A$1:$F$1,0))</f>
        <v>Large</v>
      </c>
      <c r="K653" s="7">
        <f>INDEX(products!$A$1:$F$49,MATCH(orders!$F653,products!$A$1:$A$49,0),MATCH(orders!K$1,products!$A$1:$F$1,0))</f>
        <v>24</v>
      </c>
      <c r="L653" s="11">
        <f>INDEX(products!$A$1:$F$49,MATCH(orders!$F653,products!$A$1:$A$49,0),MATCH(orders!L$1,products!$A$1:$F$1,0))</f>
        <v>1.1000000000000001</v>
      </c>
      <c r="M653" s="26">
        <f>$G653*$K653*$L653</f>
        <v>105.60000000000001</v>
      </c>
    </row>
    <row r="654" spans="1:13">
      <c r="A654" s="18" t="s">
        <v>1314</v>
      </c>
      <c r="B654" s="22">
        <v>43892</v>
      </c>
      <c r="C654" s="17">
        <f>YEAR($B654)</f>
        <v>2020</v>
      </c>
      <c r="D654" s="17">
        <f>MONTH($B654)</f>
        <v>3</v>
      </c>
      <c r="E654" s="18" t="s">
        <v>1315</v>
      </c>
      <c r="F654" s="13" t="s">
        <v>138</v>
      </c>
      <c r="G654" s="18">
        <v>4</v>
      </c>
      <c r="H654" s="18" t="str">
        <f>_xlfn.XLOOKUP(E654,customers!$A$1:$A$1001,customers!$B$1:$B$1001,,0)</f>
        <v>Rhetta Zywicki</v>
      </c>
      <c r="I654" s="14" t="s">
        <v>7</v>
      </c>
      <c r="J654" s="19" t="str">
        <f>INDEX(products!$A$1:$F$49,MATCH(orders!$F654,products!$A$1:$A$49,0),MATCH(orders!J$1,products!$A$1:$F$1,0))</f>
        <v>Small</v>
      </c>
      <c r="K654" s="20">
        <f>INDEX(products!$A$1:$F$49,MATCH(orders!$F654,products!$A$1:$A$49,0),MATCH(orders!K$1,products!$A$1:$F$1,0))</f>
        <v>24</v>
      </c>
      <c r="L654" s="21">
        <f>INDEX(products!$A$1:$F$49,MATCH(orders!$F654,products!$A$1:$A$49,0),MATCH(orders!L$1,products!$A$1:$F$1,0))</f>
        <v>0.5</v>
      </c>
      <c r="M654" s="25">
        <f>$G654*$K654*$L654</f>
        <v>48</v>
      </c>
    </row>
    <row r="655" spans="1:13">
      <c r="A655" s="3" t="s">
        <v>1316</v>
      </c>
      <c r="B655" s="23">
        <v>44375</v>
      </c>
      <c r="C655" s="12">
        <f>YEAR($B655)</f>
        <v>2021</v>
      </c>
      <c r="D655" s="12">
        <f>MONTH($B655)</f>
        <v>6</v>
      </c>
      <c r="E655" s="3" t="s">
        <v>1317</v>
      </c>
      <c r="F655" s="15" t="s">
        <v>122</v>
      </c>
      <c r="G655" s="3">
        <v>4</v>
      </c>
      <c r="H655" s="3" t="str">
        <f>_xlfn.XLOOKUP(E655,customers!$A$1:$A$1001,customers!$B$1:$B$1001,,0)</f>
        <v>Almeria Burgett</v>
      </c>
      <c r="I655" s="16" t="s">
        <v>7</v>
      </c>
      <c r="J655" s="4" t="str">
        <f>INDEX(products!$A$1:$F$49,MATCH(orders!$F655,products!$A$1:$A$49,0),MATCH(orders!J$1,products!$A$1:$F$1,0))</f>
        <v>Large</v>
      </c>
      <c r="K655" s="7">
        <f>INDEX(products!$A$1:$F$49,MATCH(orders!$F655,products!$A$1:$A$49,0),MATCH(orders!K$1,products!$A$1:$F$1,0))</f>
        <v>12</v>
      </c>
      <c r="L655" s="11">
        <f>INDEX(products!$A$1:$F$49,MATCH(orders!$F655,products!$A$1:$A$49,0),MATCH(orders!L$1,products!$A$1:$F$1,0))</f>
        <v>0.5</v>
      </c>
      <c r="M655" s="26">
        <f>$G655*$K655*$L655</f>
        <v>24</v>
      </c>
    </row>
    <row r="656" spans="1:13">
      <c r="A656" s="18" t="s">
        <v>1318</v>
      </c>
      <c r="B656" s="22">
        <v>43476</v>
      </c>
      <c r="C656" s="17">
        <f>YEAR($B656)</f>
        <v>2019</v>
      </c>
      <c r="D656" s="17">
        <f>MONTH($B656)</f>
        <v>1</v>
      </c>
      <c r="E656" s="18" t="s">
        <v>1319</v>
      </c>
      <c r="F656" s="13" t="s">
        <v>112</v>
      </c>
      <c r="G656" s="18">
        <v>3</v>
      </c>
      <c r="H656" s="18" t="str">
        <f>_xlfn.XLOOKUP(E656,customers!$A$1:$A$1001,customers!$B$1:$B$1001,,0)</f>
        <v>Marvin Malloy</v>
      </c>
      <c r="I656" s="14" t="s">
        <v>7</v>
      </c>
      <c r="J656" s="19" t="str">
        <f>INDEX(products!$A$1:$F$49,MATCH(orders!$F656,products!$A$1:$A$49,0),MATCH(orders!J$1,products!$A$1:$F$1,0))</f>
        <v>Medium</v>
      </c>
      <c r="K656" s="20">
        <f>INDEX(products!$A$1:$F$49,MATCH(orders!$F656,products!$A$1:$A$49,0),MATCH(orders!K$1,products!$A$1:$F$1,0))</f>
        <v>12</v>
      </c>
      <c r="L656" s="21">
        <f>INDEX(products!$A$1:$F$49,MATCH(orders!$F656,products!$A$1:$A$49,0),MATCH(orders!L$1,products!$A$1:$F$1,0))</f>
        <v>0.5</v>
      </c>
      <c r="M656" s="25">
        <f>$G656*$K656*$L656</f>
        <v>18</v>
      </c>
    </row>
    <row r="657" spans="1:13">
      <c r="A657" s="3" t="s">
        <v>1320</v>
      </c>
      <c r="B657" s="23">
        <v>43728</v>
      </c>
      <c r="C657" s="12">
        <f>YEAR($B657)</f>
        <v>2019</v>
      </c>
      <c r="D657" s="12">
        <f>MONTH($B657)</f>
        <v>9</v>
      </c>
      <c r="E657" s="3" t="s">
        <v>1321</v>
      </c>
      <c r="F657" s="15" t="s">
        <v>210</v>
      </c>
      <c r="G657" s="3">
        <v>2</v>
      </c>
      <c r="H657" s="3" t="str">
        <f>_xlfn.XLOOKUP(E657,customers!$A$1:$A$1001,customers!$B$1:$B$1001,,0)</f>
        <v>Maxim McParland</v>
      </c>
      <c r="I657" s="16" t="s">
        <v>4</v>
      </c>
      <c r="J657" s="4" t="str">
        <f>INDEX(products!$A$1:$F$49,MATCH(orders!$F657,products!$A$1:$A$49,0),MATCH(orders!J$1,products!$A$1:$F$1,0))</f>
        <v>Large</v>
      </c>
      <c r="K657" s="7">
        <f>INDEX(products!$A$1:$F$49,MATCH(orders!$F657,products!$A$1:$A$49,0),MATCH(orders!K$1,products!$A$1:$F$1,0))</f>
        <v>24</v>
      </c>
      <c r="L657" s="11">
        <f>INDEX(products!$A$1:$F$49,MATCH(orders!$F657,products!$A$1:$A$49,0),MATCH(orders!L$1,products!$A$1:$F$1,0))</f>
        <v>1.1000000000000001</v>
      </c>
      <c r="M657" s="26">
        <f>$G657*$K657*$L657</f>
        <v>52.800000000000004</v>
      </c>
    </row>
    <row r="658" spans="1:13">
      <c r="A658" s="18" t="s">
        <v>1322</v>
      </c>
      <c r="B658" s="22">
        <v>44485</v>
      </c>
      <c r="C658" s="17">
        <f>YEAR($B658)</f>
        <v>2021</v>
      </c>
      <c r="D658" s="17">
        <f>MONTH($B658)</f>
        <v>10</v>
      </c>
      <c r="E658" s="18" t="s">
        <v>1323</v>
      </c>
      <c r="F658" s="13" t="s">
        <v>381</v>
      </c>
      <c r="G658" s="18">
        <v>4</v>
      </c>
      <c r="H658" s="18" t="str">
        <f>_xlfn.XLOOKUP(E658,customers!$A$1:$A$1001,customers!$B$1:$B$1001,,0)</f>
        <v>Sylas Jennaroy</v>
      </c>
      <c r="I658" s="14" t="s">
        <v>5</v>
      </c>
      <c r="J658" s="19" t="str">
        <f>INDEX(products!$A$1:$F$49,MATCH(orders!$F658,products!$A$1:$A$49,0),MATCH(orders!J$1,products!$A$1:$F$1,0))</f>
        <v>Large</v>
      </c>
      <c r="K658" s="20">
        <f>INDEX(products!$A$1:$F$49,MATCH(orders!$F658,products!$A$1:$A$49,0),MATCH(orders!K$1,products!$A$1:$F$1,0))</f>
        <v>24</v>
      </c>
      <c r="L658" s="21">
        <f>INDEX(products!$A$1:$F$49,MATCH(orders!$F658,products!$A$1:$A$49,0),MATCH(orders!L$1,products!$A$1:$F$1,0))</f>
        <v>1.1000000000000001</v>
      </c>
      <c r="M658" s="25">
        <f>$G658*$K658*$L658</f>
        <v>105.60000000000001</v>
      </c>
    </row>
    <row r="659" spans="1:13">
      <c r="A659" s="3" t="s">
        <v>1324</v>
      </c>
      <c r="B659" s="23">
        <v>43831</v>
      </c>
      <c r="C659" s="12">
        <f>YEAR($B659)</f>
        <v>2020</v>
      </c>
      <c r="D659" s="12">
        <f>MONTH($B659)</f>
        <v>1</v>
      </c>
      <c r="E659" s="3" t="s">
        <v>1325</v>
      </c>
      <c r="F659" s="15" t="s">
        <v>97</v>
      </c>
      <c r="G659" s="3">
        <v>2</v>
      </c>
      <c r="H659" s="3" t="str">
        <f>_xlfn.XLOOKUP(E659,customers!$A$1:$A$1001,customers!$B$1:$B$1001,,0)</f>
        <v>Wren Place</v>
      </c>
      <c r="I659" s="16" t="s">
        <v>4</v>
      </c>
      <c r="J659" s="4" t="str">
        <f>INDEX(products!$A$1:$F$49,MATCH(orders!$F659,products!$A$1:$A$49,0),MATCH(orders!J$1,products!$A$1:$F$1,0))</f>
        <v>Medium</v>
      </c>
      <c r="K659" s="7">
        <f>INDEX(products!$A$1:$F$49,MATCH(orders!$F659,products!$A$1:$A$49,0),MATCH(orders!K$1,products!$A$1:$F$1,0))</f>
        <v>18</v>
      </c>
      <c r="L659" s="11">
        <f>INDEX(products!$A$1:$F$49,MATCH(orders!$F659,products!$A$1:$A$49,0),MATCH(orders!L$1,products!$A$1:$F$1,0))</f>
        <v>1.1000000000000001</v>
      </c>
      <c r="M659" s="26">
        <f>$G659*$K659*$L659</f>
        <v>39.6</v>
      </c>
    </row>
    <row r="660" spans="1:13">
      <c r="A660" s="18" t="s">
        <v>1326</v>
      </c>
      <c r="B660" s="22">
        <v>44630</v>
      </c>
      <c r="C660" s="17">
        <f>YEAR($B660)</f>
        <v>2022</v>
      </c>
      <c r="D660" s="17">
        <f>MONTH($B660)</f>
        <v>3</v>
      </c>
      <c r="E660" s="18" t="s">
        <v>1327</v>
      </c>
      <c r="F660" s="13" t="s">
        <v>115</v>
      </c>
      <c r="G660" s="18">
        <v>3</v>
      </c>
      <c r="H660" s="18" t="str">
        <f>_xlfn.XLOOKUP(E660,customers!$A$1:$A$1001,customers!$B$1:$B$1001,,0)</f>
        <v>Janella Millett</v>
      </c>
      <c r="I660" s="14" t="s">
        <v>7</v>
      </c>
      <c r="J660" s="19" t="str">
        <f>INDEX(products!$A$1:$F$49,MATCH(orders!$F660,products!$A$1:$A$49,0),MATCH(orders!J$1,products!$A$1:$F$1,0))</f>
        <v>Large</v>
      </c>
      <c r="K660" s="20">
        <f>INDEX(products!$A$1:$F$49,MATCH(orders!$F660,products!$A$1:$A$49,0),MATCH(orders!K$1,products!$A$1:$F$1,0))</f>
        <v>6</v>
      </c>
      <c r="L660" s="21">
        <f>INDEX(products!$A$1:$F$49,MATCH(orders!$F660,products!$A$1:$A$49,0),MATCH(orders!L$1,products!$A$1:$F$1,0))</f>
        <v>0.5</v>
      </c>
      <c r="M660" s="25">
        <f>$G660*$K660*$L660</f>
        <v>9</v>
      </c>
    </row>
    <row r="661" spans="1:13">
      <c r="A661" s="3" t="s">
        <v>1328</v>
      </c>
      <c r="B661" s="23">
        <v>44693</v>
      </c>
      <c r="C661" s="12">
        <f>YEAR($B661)</f>
        <v>2022</v>
      </c>
      <c r="D661" s="12">
        <f>MONTH($B661)</f>
        <v>5</v>
      </c>
      <c r="E661" s="3" t="s">
        <v>1329</v>
      </c>
      <c r="F661" s="15" t="s">
        <v>100</v>
      </c>
      <c r="G661" s="3">
        <v>2</v>
      </c>
      <c r="H661" s="3" t="str">
        <f>_xlfn.XLOOKUP(E661,customers!$A$1:$A$1001,customers!$B$1:$B$1001,,0)</f>
        <v>Dollie Gadsden</v>
      </c>
      <c r="I661" s="16" t="s">
        <v>6</v>
      </c>
      <c r="J661" s="4" t="str">
        <f>INDEX(products!$A$1:$F$49,MATCH(orders!$F661,products!$A$1:$A$49,0),MATCH(orders!J$1,products!$A$1:$F$1,0))</f>
        <v>Medium</v>
      </c>
      <c r="K661" s="7">
        <f>INDEX(products!$A$1:$F$49,MATCH(orders!$F661,products!$A$1:$A$49,0),MATCH(orders!K$1,products!$A$1:$F$1,0))</f>
        <v>6</v>
      </c>
      <c r="L661" s="11">
        <f>INDEX(products!$A$1:$F$49,MATCH(orders!$F661,products!$A$1:$A$49,0),MATCH(orders!L$1,products!$A$1:$F$1,0))</f>
        <v>0.5</v>
      </c>
      <c r="M661" s="26">
        <f>$G661*$K661*$L661</f>
        <v>6</v>
      </c>
    </row>
    <row r="662" spans="1:13">
      <c r="A662" s="18" t="s">
        <v>1330</v>
      </c>
      <c r="B662" s="22">
        <v>44084</v>
      </c>
      <c r="C662" s="17">
        <f>YEAR($B662)</f>
        <v>2020</v>
      </c>
      <c r="D662" s="17">
        <f>MONTH($B662)</f>
        <v>9</v>
      </c>
      <c r="E662" s="18" t="s">
        <v>1331</v>
      </c>
      <c r="F662" s="13" t="s">
        <v>152</v>
      </c>
      <c r="G662" s="18">
        <v>6</v>
      </c>
      <c r="H662" s="18" t="str">
        <f>_xlfn.XLOOKUP(E662,customers!$A$1:$A$1001,customers!$B$1:$B$1001,,0)</f>
        <v>Val Wakelin</v>
      </c>
      <c r="I662" s="14" t="s">
        <v>7</v>
      </c>
      <c r="J662" s="19" t="str">
        <f>INDEX(products!$A$1:$F$49,MATCH(orders!$F662,products!$A$1:$A$49,0),MATCH(orders!J$1,products!$A$1:$F$1,0))</f>
        <v>Small</v>
      </c>
      <c r="K662" s="20">
        <f>INDEX(products!$A$1:$F$49,MATCH(orders!$F662,products!$A$1:$A$49,0),MATCH(orders!K$1,products!$A$1:$F$1,0))</f>
        <v>12</v>
      </c>
      <c r="L662" s="21">
        <f>INDEX(products!$A$1:$F$49,MATCH(orders!$F662,products!$A$1:$A$49,0),MATCH(orders!L$1,products!$A$1:$F$1,0))</f>
        <v>0.5</v>
      </c>
      <c r="M662" s="25">
        <f>$G662*$K662*$L662</f>
        <v>36</v>
      </c>
    </row>
    <row r="663" spans="1:13">
      <c r="A663" s="3" t="s">
        <v>1332</v>
      </c>
      <c r="B663" s="23">
        <v>44485</v>
      </c>
      <c r="C663" s="12">
        <f>YEAR($B663)</f>
        <v>2021</v>
      </c>
      <c r="D663" s="12">
        <f>MONTH($B663)</f>
        <v>10</v>
      </c>
      <c r="E663" s="3" t="s">
        <v>1333</v>
      </c>
      <c r="F663" s="15" t="s">
        <v>199</v>
      </c>
      <c r="G663" s="3">
        <v>6</v>
      </c>
      <c r="H663" s="3" t="str">
        <f>_xlfn.XLOOKUP(E663,customers!$A$1:$A$1001,customers!$B$1:$B$1001,,0)</f>
        <v>Annie Campsall</v>
      </c>
      <c r="I663" s="16" t="s">
        <v>5</v>
      </c>
      <c r="J663" s="4" t="str">
        <f>INDEX(products!$A$1:$F$49,MATCH(orders!$F663,products!$A$1:$A$49,0),MATCH(orders!J$1,products!$A$1:$F$1,0))</f>
        <v>Large</v>
      </c>
      <c r="K663" s="7">
        <f>INDEX(products!$A$1:$F$49,MATCH(orders!$F663,products!$A$1:$A$49,0),MATCH(orders!K$1,products!$A$1:$F$1,0))</f>
        <v>18</v>
      </c>
      <c r="L663" s="11">
        <f>INDEX(products!$A$1:$F$49,MATCH(orders!$F663,products!$A$1:$A$49,0),MATCH(orders!L$1,products!$A$1:$F$1,0))</f>
        <v>1.1000000000000001</v>
      </c>
      <c r="M663" s="26">
        <f>$G663*$K663*$L663</f>
        <v>118.80000000000001</v>
      </c>
    </row>
    <row r="664" spans="1:13">
      <c r="A664" s="18" t="s">
        <v>1334</v>
      </c>
      <c r="B664" s="22">
        <v>44364</v>
      </c>
      <c r="C664" s="17">
        <f>YEAR($B664)</f>
        <v>2021</v>
      </c>
      <c r="D664" s="17">
        <f>MONTH($B664)</f>
        <v>6</v>
      </c>
      <c r="E664" s="18" t="s">
        <v>1335</v>
      </c>
      <c r="F664" s="13" t="s">
        <v>133</v>
      </c>
      <c r="G664" s="18">
        <v>5</v>
      </c>
      <c r="H664" s="18" t="str">
        <f>_xlfn.XLOOKUP(E664,customers!$A$1:$A$1001,customers!$B$1:$B$1001,,0)</f>
        <v>Shermy Moseby</v>
      </c>
      <c r="I664" s="14" t="s">
        <v>7</v>
      </c>
      <c r="J664" s="19" t="str">
        <f>INDEX(products!$A$1:$F$49,MATCH(orders!$F664,products!$A$1:$A$49,0),MATCH(orders!J$1,products!$A$1:$F$1,0))</f>
        <v>Large</v>
      </c>
      <c r="K664" s="20">
        <f>INDEX(products!$A$1:$F$49,MATCH(orders!$F664,products!$A$1:$A$49,0),MATCH(orders!K$1,products!$A$1:$F$1,0))</f>
        <v>24</v>
      </c>
      <c r="L664" s="21">
        <f>INDEX(products!$A$1:$F$49,MATCH(orders!$F664,products!$A$1:$A$49,0),MATCH(orders!L$1,products!$A$1:$F$1,0))</f>
        <v>0.5</v>
      </c>
      <c r="M664" s="25">
        <f>$G664*$K664*$L664</f>
        <v>60</v>
      </c>
    </row>
    <row r="665" spans="1:13">
      <c r="A665" s="3" t="s">
        <v>1336</v>
      </c>
      <c r="B665" s="23">
        <v>43554</v>
      </c>
      <c r="C665" s="12">
        <f>YEAR($B665)</f>
        <v>2019</v>
      </c>
      <c r="D665" s="12">
        <f>MONTH($B665)</f>
        <v>3</v>
      </c>
      <c r="E665" s="3" t="s">
        <v>1337</v>
      </c>
      <c r="F665" s="15" t="s">
        <v>130</v>
      </c>
      <c r="G665" s="3">
        <v>6</v>
      </c>
      <c r="H665" s="3" t="str">
        <f>_xlfn.XLOOKUP(E665,customers!$A$1:$A$1001,customers!$B$1:$B$1001,,0)</f>
        <v>Corrie Wass</v>
      </c>
      <c r="I665" s="16" t="s">
        <v>5</v>
      </c>
      <c r="J665" s="4" t="str">
        <f>INDEX(products!$A$1:$F$49,MATCH(orders!$F665,products!$A$1:$A$49,0),MATCH(orders!J$1,products!$A$1:$F$1,0))</f>
        <v>Small</v>
      </c>
      <c r="K665" s="7">
        <f>INDEX(products!$A$1:$F$49,MATCH(orders!$F665,products!$A$1:$A$49,0),MATCH(orders!K$1,products!$A$1:$F$1,0))</f>
        <v>6</v>
      </c>
      <c r="L665" s="11">
        <f>INDEX(products!$A$1:$F$49,MATCH(orders!$F665,products!$A$1:$A$49,0),MATCH(orders!L$1,products!$A$1:$F$1,0))</f>
        <v>1.1000000000000001</v>
      </c>
      <c r="M665" s="26">
        <f>$G665*$K665*$L665</f>
        <v>39.6</v>
      </c>
    </row>
    <row r="666" spans="1:13">
      <c r="A666" s="18" t="s">
        <v>1338</v>
      </c>
      <c r="B666" s="22">
        <v>44549</v>
      </c>
      <c r="C666" s="17">
        <f>YEAR($B666)</f>
        <v>2021</v>
      </c>
      <c r="D666" s="17">
        <f>MONTH($B666)</f>
        <v>12</v>
      </c>
      <c r="E666" s="18" t="s">
        <v>1339</v>
      </c>
      <c r="F666" s="13" t="s">
        <v>50</v>
      </c>
      <c r="G666" s="18">
        <v>6</v>
      </c>
      <c r="H666" s="18" t="str">
        <f>_xlfn.XLOOKUP(E666,customers!$A$1:$A$1001,customers!$B$1:$B$1001,,0)</f>
        <v>Ira Sjostrom</v>
      </c>
      <c r="I666" s="14" t="s">
        <v>6</v>
      </c>
      <c r="J666" s="19" t="str">
        <f>INDEX(products!$A$1:$F$49,MATCH(orders!$F666,products!$A$1:$A$49,0),MATCH(orders!J$1,products!$A$1:$F$1,0))</f>
        <v>Medium</v>
      </c>
      <c r="K666" s="20">
        <f>INDEX(products!$A$1:$F$49,MATCH(orders!$F666,products!$A$1:$A$49,0),MATCH(orders!K$1,products!$A$1:$F$1,0))</f>
        <v>12</v>
      </c>
      <c r="L666" s="21">
        <f>INDEX(products!$A$1:$F$49,MATCH(orders!$F666,products!$A$1:$A$49,0),MATCH(orders!L$1,products!$A$1:$F$1,0))</f>
        <v>0.5</v>
      </c>
      <c r="M666" s="25">
        <f>$G666*$K666*$L666</f>
        <v>36</v>
      </c>
    </row>
    <row r="667" spans="1:13">
      <c r="A667" s="3" t="s">
        <v>1338</v>
      </c>
      <c r="B667" s="23">
        <v>44549</v>
      </c>
      <c r="C667" s="12">
        <f>YEAR($B667)</f>
        <v>2021</v>
      </c>
      <c r="D667" s="12">
        <f>MONTH($B667)</f>
        <v>12</v>
      </c>
      <c r="E667" s="3" t="s">
        <v>1339</v>
      </c>
      <c r="F667" s="15" t="s">
        <v>53</v>
      </c>
      <c r="G667" s="3">
        <v>2</v>
      </c>
      <c r="H667" s="3" t="str">
        <f>_xlfn.XLOOKUP(E667,customers!$A$1:$A$1001,customers!$B$1:$B$1001,,0)</f>
        <v>Ira Sjostrom</v>
      </c>
      <c r="I667" s="16" t="s">
        <v>4</v>
      </c>
      <c r="J667" s="4" t="str">
        <f>INDEX(products!$A$1:$F$49,MATCH(orders!$F667,products!$A$1:$A$49,0),MATCH(orders!J$1,products!$A$1:$F$1,0))</f>
        <v>Large</v>
      </c>
      <c r="K667" s="7">
        <f>INDEX(products!$A$1:$F$49,MATCH(orders!$F667,products!$A$1:$A$49,0),MATCH(orders!K$1,products!$A$1:$F$1,0))</f>
        <v>18</v>
      </c>
      <c r="L667" s="11">
        <f>INDEX(products!$A$1:$F$49,MATCH(orders!$F667,products!$A$1:$A$49,0),MATCH(orders!L$1,products!$A$1:$F$1,0))</f>
        <v>1.1000000000000001</v>
      </c>
      <c r="M667" s="26">
        <f>$G667*$K667*$L667</f>
        <v>39.6</v>
      </c>
    </row>
    <row r="668" spans="1:13">
      <c r="A668" s="18" t="s">
        <v>1340</v>
      </c>
      <c r="B668" s="22">
        <v>43987</v>
      </c>
      <c r="C668" s="17">
        <f>YEAR($B668)</f>
        <v>2020</v>
      </c>
      <c r="D668" s="17">
        <f>MONTH($B668)</f>
        <v>6</v>
      </c>
      <c r="E668" s="18" t="s">
        <v>1341</v>
      </c>
      <c r="F668" s="13" t="s">
        <v>103</v>
      </c>
      <c r="G668" s="18">
        <v>4</v>
      </c>
      <c r="H668" s="18" t="str">
        <f>_xlfn.XLOOKUP(E668,customers!$A$1:$A$1001,customers!$B$1:$B$1001,,0)</f>
        <v>Jermaine Branchett</v>
      </c>
      <c r="I668" s="14" t="s">
        <v>4</v>
      </c>
      <c r="J668" s="19" t="str">
        <f>INDEX(products!$A$1:$F$49,MATCH(orders!$F668,products!$A$1:$A$49,0),MATCH(orders!J$1,products!$A$1:$F$1,0))</f>
        <v>Medium</v>
      </c>
      <c r="K668" s="20">
        <f>INDEX(products!$A$1:$F$49,MATCH(orders!$F668,products!$A$1:$A$49,0),MATCH(orders!K$1,products!$A$1:$F$1,0))</f>
        <v>12</v>
      </c>
      <c r="L668" s="21">
        <f>INDEX(products!$A$1:$F$49,MATCH(orders!$F668,products!$A$1:$A$49,0),MATCH(orders!L$1,products!$A$1:$F$1,0))</f>
        <v>1.1000000000000001</v>
      </c>
      <c r="M668" s="25">
        <f>$G668*$K668*$L668</f>
        <v>52.800000000000004</v>
      </c>
    </row>
    <row r="669" spans="1:13">
      <c r="A669" s="3" t="s">
        <v>1342</v>
      </c>
      <c r="B669" s="23">
        <v>44451</v>
      </c>
      <c r="C669" s="12">
        <f>YEAR($B669)</f>
        <v>2021</v>
      </c>
      <c r="D669" s="12">
        <f>MONTH($B669)</f>
        <v>9</v>
      </c>
      <c r="E669" s="3" t="s">
        <v>1343</v>
      </c>
      <c r="F669" s="15" t="s">
        <v>138</v>
      </c>
      <c r="G669" s="3">
        <v>6</v>
      </c>
      <c r="H669" s="3" t="str">
        <f>_xlfn.XLOOKUP(E669,customers!$A$1:$A$1001,customers!$B$1:$B$1001,,0)</f>
        <v>Nissie Rudland</v>
      </c>
      <c r="I669" s="16" t="s">
        <v>7</v>
      </c>
      <c r="J669" s="4" t="str">
        <f>INDEX(products!$A$1:$F$49,MATCH(orders!$F669,products!$A$1:$A$49,0),MATCH(orders!J$1,products!$A$1:$F$1,0))</f>
        <v>Small</v>
      </c>
      <c r="K669" s="7">
        <f>INDEX(products!$A$1:$F$49,MATCH(orders!$F669,products!$A$1:$A$49,0),MATCH(orders!K$1,products!$A$1:$F$1,0))</f>
        <v>24</v>
      </c>
      <c r="L669" s="11">
        <f>INDEX(products!$A$1:$F$49,MATCH(orders!$F669,products!$A$1:$A$49,0),MATCH(orders!L$1,products!$A$1:$F$1,0))</f>
        <v>0.5</v>
      </c>
      <c r="M669" s="26">
        <f>$G669*$K669*$L669</f>
        <v>72</v>
      </c>
    </row>
    <row r="670" spans="1:13">
      <c r="A670" s="18" t="s">
        <v>1344</v>
      </c>
      <c r="B670" s="22">
        <v>44636</v>
      </c>
      <c r="C670" s="17">
        <f>YEAR($B670)</f>
        <v>2022</v>
      </c>
      <c r="D670" s="17">
        <f>MONTH($B670)</f>
        <v>3</v>
      </c>
      <c r="E670" s="18" t="s">
        <v>1327</v>
      </c>
      <c r="F670" s="13" t="s">
        <v>97</v>
      </c>
      <c r="G670" s="18">
        <v>5</v>
      </c>
      <c r="H670" s="18" t="str">
        <f>_xlfn.XLOOKUP(E670,customers!$A$1:$A$1001,customers!$B$1:$B$1001,,0)</f>
        <v>Janella Millett</v>
      </c>
      <c r="I670" s="14" t="s">
        <v>4</v>
      </c>
      <c r="J670" s="19" t="str">
        <f>INDEX(products!$A$1:$F$49,MATCH(orders!$F670,products!$A$1:$A$49,0),MATCH(orders!J$1,products!$A$1:$F$1,0))</f>
        <v>Medium</v>
      </c>
      <c r="K670" s="20">
        <f>INDEX(products!$A$1:$F$49,MATCH(orders!$F670,products!$A$1:$A$49,0),MATCH(orders!K$1,products!$A$1:$F$1,0))</f>
        <v>18</v>
      </c>
      <c r="L670" s="21">
        <f>INDEX(products!$A$1:$F$49,MATCH(orders!$F670,products!$A$1:$A$49,0),MATCH(orders!L$1,products!$A$1:$F$1,0))</f>
        <v>1.1000000000000001</v>
      </c>
      <c r="M670" s="25">
        <f>$G670*$K670*$L670</f>
        <v>99.000000000000014</v>
      </c>
    </row>
    <row r="671" spans="1:13">
      <c r="A671" s="3" t="s">
        <v>1345</v>
      </c>
      <c r="B671" s="23">
        <v>44551</v>
      </c>
      <c r="C671" s="12">
        <f>YEAR($B671)</f>
        <v>2021</v>
      </c>
      <c r="D671" s="12">
        <f>MONTH($B671)</f>
        <v>12</v>
      </c>
      <c r="E671" s="3" t="s">
        <v>1346</v>
      </c>
      <c r="F671" s="15" t="s">
        <v>56</v>
      </c>
      <c r="G671" s="3">
        <v>2</v>
      </c>
      <c r="H671" s="3" t="str">
        <f>_xlfn.XLOOKUP(E671,customers!$A$1:$A$1001,customers!$B$1:$B$1001,,0)</f>
        <v>Ferdie Tourry</v>
      </c>
      <c r="I671" s="16" t="s">
        <v>7</v>
      </c>
      <c r="J671" s="4" t="str">
        <f>INDEX(products!$A$1:$F$49,MATCH(orders!$F671,products!$A$1:$A$49,0),MATCH(orders!J$1,products!$A$1:$F$1,0))</f>
        <v>Small</v>
      </c>
      <c r="K671" s="7">
        <f>INDEX(products!$A$1:$F$49,MATCH(orders!$F671,products!$A$1:$A$49,0),MATCH(orders!K$1,products!$A$1:$F$1,0))</f>
        <v>18</v>
      </c>
      <c r="L671" s="11">
        <f>INDEX(products!$A$1:$F$49,MATCH(orders!$F671,products!$A$1:$A$49,0),MATCH(orders!L$1,products!$A$1:$F$1,0))</f>
        <v>0.5</v>
      </c>
      <c r="M671" s="26">
        <f>$G671*$K671*$L671</f>
        <v>18</v>
      </c>
    </row>
    <row r="672" spans="1:13">
      <c r="A672" s="18" t="s">
        <v>1347</v>
      </c>
      <c r="B672" s="22">
        <v>43606</v>
      </c>
      <c r="C672" s="17">
        <f>YEAR($B672)</f>
        <v>2019</v>
      </c>
      <c r="D672" s="17">
        <f>MONTH($B672)</f>
        <v>5</v>
      </c>
      <c r="E672" s="18" t="s">
        <v>1348</v>
      </c>
      <c r="F672" s="13" t="s">
        <v>187</v>
      </c>
      <c r="G672" s="18">
        <v>3</v>
      </c>
      <c r="H672" s="18" t="str">
        <f>_xlfn.XLOOKUP(E672,customers!$A$1:$A$1001,customers!$B$1:$B$1001,,0)</f>
        <v>Cecil Weatherall</v>
      </c>
      <c r="I672" s="14" t="s">
        <v>4</v>
      </c>
      <c r="J672" s="19" t="str">
        <f>INDEX(products!$A$1:$F$49,MATCH(orders!$F672,products!$A$1:$A$49,0),MATCH(orders!J$1,products!$A$1:$F$1,0))</f>
        <v>Medium</v>
      </c>
      <c r="K672" s="20">
        <f>INDEX(products!$A$1:$F$49,MATCH(orders!$F672,products!$A$1:$A$49,0),MATCH(orders!K$1,products!$A$1:$F$1,0))</f>
        <v>24</v>
      </c>
      <c r="L672" s="21">
        <f>INDEX(products!$A$1:$F$49,MATCH(orders!$F672,products!$A$1:$A$49,0),MATCH(orders!L$1,products!$A$1:$F$1,0))</f>
        <v>1.1000000000000001</v>
      </c>
      <c r="M672" s="25">
        <f>$G672*$K672*$L672</f>
        <v>79.2</v>
      </c>
    </row>
    <row r="673" spans="1:13">
      <c r="A673" s="3" t="s">
        <v>1349</v>
      </c>
      <c r="B673" s="23">
        <v>44495</v>
      </c>
      <c r="C673" s="12">
        <f>YEAR($B673)</f>
        <v>2021</v>
      </c>
      <c r="D673" s="12">
        <f>MONTH($B673)</f>
        <v>10</v>
      </c>
      <c r="E673" s="3" t="s">
        <v>1350</v>
      </c>
      <c r="F673" s="15" t="s">
        <v>57</v>
      </c>
      <c r="G673" s="3">
        <v>5</v>
      </c>
      <c r="H673" s="3" t="str">
        <f>_xlfn.XLOOKUP(E673,customers!$A$1:$A$1001,customers!$B$1:$B$1001,,0)</f>
        <v>Gale Heindrick</v>
      </c>
      <c r="I673" s="16" t="s">
        <v>6</v>
      </c>
      <c r="J673" s="4" t="str">
        <f>INDEX(products!$A$1:$F$49,MATCH(orders!$F673,products!$A$1:$A$49,0),MATCH(orders!J$1,products!$A$1:$F$1,0))</f>
        <v>Small</v>
      </c>
      <c r="K673" s="7">
        <f>INDEX(products!$A$1:$F$49,MATCH(orders!$F673,products!$A$1:$A$49,0),MATCH(orders!K$1,products!$A$1:$F$1,0))</f>
        <v>12</v>
      </c>
      <c r="L673" s="11">
        <f>INDEX(products!$A$1:$F$49,MATCH(orders!$F673,products!$A$1:$A$49,0),MATCH(orders!L$1,products!$A$1:$F$1,0))</f>
        <v>0.5</v>
      </c>
      <c r="M673" s="26">
        <f>$G673*$K673*$L673</f>
        <v>30</v>
      </c>
    </row>
    <row r="674" spans="1:13">
      <c r="A674" s="18" t="s">
        <v>1351</v>
      </c>
      <c r="B674" s="22">
        <v>43916</v>
      </c>
      <c r="C674" s="17">
        <f>YEAR($B674)</f>
        <v>2020</v>
      </c>
      <c r="D674" s="17">
        <f>MONTH($B674)</f>
        <v>3</v>
      </c>
      <c r="E674" s="18" t="s">
        <v>1352</v>
      </c>
      <c r="F674" s="13" t="s">
        <v>133</v>
      </c>
      <c r="G674" s="18">
        <v>5</v>
      </c>
      <c r="H674" s="18" t="str">
        <f>_xlfn.XLOOKUP(E674,customers!$A$1:$A$1001,customers!$B$1:$B$1001,,0)</f>
        <v>Layne Imason</v>
      </c>
      <c r="I674" s="14" t="s">
        <v>7</v>
      </c>
      <c r="J674" s="19" t="str">
        <f>INDEX(products!$A$1:$F$49,MATCH(orders!$F674,products!$A$1:$A$49,0),MATCH(orders!J$1,products!$A$1:$F$1,0))</f>
        <v>Large</v>
      </c>
      <c r="K674" s="20">
        <f>INDEX(products!$A$1:$F$49,MATCH(orders!$F674,products!$A$1:$A$49,0),MATCH(orders!K$1,products!$A$1:$F$1,0))</f>
        <v>24</v>
      </c>
      <c r="L674" s="21">
        <f>INDEX(products!$A$1:$F$49,MATCH(orders!$F674,products!$A$1:$A$49,0),MATCH(orders!L$1,products!$A$1:$F$1,0))</f>
        <v>0.5</v>
      </c>
      <c r="M674" s="25">
        <f>$G674*$K674*$L674</f>
        <v>60</v>
      </c>
    </row>
    <row r="675" spans="1:13">
      <c r="A675" s="3" t="s">
        <v>1353</v>
      </c>
      <c r="B675" s="23">
        <v>44118</v>
      </c>
      <c r="C675" s="12">
        <f>YEAR($B675)</f>
        <v>2020</v>
      </c>
      <c r="D675" s="12">
        <f>MONTH($B675)</f>
        <v>10</v>
      </c>
      <c r="E675" s="3" t="s">
        <v>1354</v>
      </c>
      <c r="F675" s="15" t="s">
        <v>152</v>
      </c>
      <c r="G675" s="3">
        <v>6</v>
      </c>
      <c r="H675" s="3" t="str">
        <f>_xlfn.XLOOKUP(E675,customers!$A$1:$A$1001,customers!$B$1:$B$1001,,0)</f>
        <v>Hazel Saill</v>
      </c>
      <c r="I675" s="16" t="s">
        <v>7</v>
      </c>
      <c r="J675" s="4" t="str">
        <f>INDEX(products!$A$1:$F$49,MATCH(orders!$F675,products!$A$1:$A$49,0),MATCH(orders!J$1,products!$A$1:$F$1,0))</f>
        <v>Small</v>
      </c>
      <c r="K675" s="7">
        <f>INDEX(products!$A$1:$F$49,MATCH(orders!$F675,products!$A$1:$A$49,0),MATCH(orders!K$1,products!$A$1:$F$1,0))</f>
        <v>12</v>
      </c>
      <c r="L675" s="11">
        <f>INDEX(products!$A$1:$F$49,MATCH(orders!$F675,products!$A$1:$A$49,0),MATCH(orders!L$1,products!$A$1:$F$1,0))</f>
        <v>0.5</v>
      </c>
      <c r="M675" s="26">
        <f>$G675*$K675*$L675</f>
        <v>36</v>
      </c>
    </row>
    <row r="676" spans="1:13">
      <c r="A676" s="18" t="s">
        <v>1355</v>
      </c>
      <c r="B676" s="22">
        <v>44543</v>
      </c>
      <c r="C676" s="17">
        <f>YEAR($B676)</f>
        <v>2021</v>
      </c>
      <c r="D676" s="17">
        <f>MONTH($B676)</f>
        <v>12</v>
      </c>
      <c r="E676" s="18" t="s">
        <v>1356</v>
      </c>
      <c r="F676" s="13" t="s">
        <v>103</v>
      </c>
      <c r="G676" s="18">
        <v>6</v>
      </c>
      <c r="H676" s="18" t="str">
        <f>_xlfn.XLOOKUP(E676,customers!$A$1:$A$1001,customers!$B$1:$B$1001,,0)</f>
        <v>Hermann Larvor</v>
      </c>
      <c r="I676" s="14" t="s">
        <v>4</v>
      </c>
      <c r="J676" s="19" t="str">
        <f>INDEX(products!$A$1:$F$49,MATCH(orders!$F676,products!$A$1:$A$49,0),MATCH(orders!J$1,products!$A$1:$F$1,0))</f>
        <v>Medium</v>
      </c>
      <c r="K676" s="20">
        <f>INDEX(products!$A$1:$F$49,MATCH(orders!$F676,products!$A$1:$A$49,0),MATCH(orders!K$1,products!$A$1:$F$1,0))</f>
        <v>12</v>
      </c>
      <c r="L676" s="21">
        <f>INDEX(products!$A$1:$F$49,MATCH(orders!$F676,products!$A$1:$A$49,0),MATCH(orders!L$1,products!$A$1:$F$1,0))</f>
        <v>1.1000000000000001</v>
      </c>
      <c r="M676" s="25">
        <f>$G676*$K676*$L676</f>
        <v>79.2</v>
      </c>
    </row>
    <row r="677" spans="1:13">
      <c r="A677" s="3" t="s">
        <v>1357</v>
      </c>
      <c r="B677" s="23">
        <v>44263</v>
      </c>
      <c r="C677" s="12">
        <f>YEAR($B677)</f>
        <v>2021</v>
      </c>
      <c r="D677" s="12">
        <f>MONTH($B677)</f>
        <v>3</v>
      </c>
      <c r="E677" s="3" t="s">
        <v>1358</v>
      </c>
      <c r="F677" s="15" t="s">
        <v>56</v>
      </c>
      <c r="G677" s="3">
        <v>4</v>
      </c>
      <c r="H677" s="3" t="str">
        <f>_xlfn.XLOOKUP(E677,customers!$A$1:$A$1001,customers!$B$1:$B$1001,,0)</f>
        <v>Terri Lyford</v>
      </c>
      <c r="I677" s="16" t="s">
        <v>7</v>
      </c>
      <c r="J677" s="4" t="str">
        <f>INDEX(products!$A$1:$F$49,MATCH(orders!$F677,products!$A$1:$A$49,0),MATCH(orders!J$1,products!$A$1:$F$1,0))</f>
        <v>Small</v>
      </c>
      <c r="K677" s="7">
        <f>INDEX(products!$A$1:$F$49,MATCH(orders!$F677,products!$A$1:$A$49,0),MATCH(orders!K$1,products!$A$1:$F$1,0))</f>
        <v>18</v>
      </c>
      <c r="L677" s="11">
        <f>INDEX(products!$A$1:$F$49,MATCH(orders!$F677,products!$A$1:$A$49,0),MATCH(orders!L$1,products!$A$1:$F$1,0))</f>
        <v>0.5</v>
      </c>
      <c r="M677" s="26">
        <f>$G677*$K677*$L677</f>
        <v>36</v>
      </c>
    </row>
    <row r="678" spans="1:13">
      <c r="A678" s="18" t="s">
        <v>1359</v>
      </c>
      <c r="B678" s="22">
        <v>44217</v>
      </c>
      <c r="C678" s="17">
        <f>YEAR($B678)</f>
        <v>2021</v>
      </c>
      <c r="D678" s="17">
        <f>MONTH($B678)</f>
        <v>1</v>
      </c>
      <c r="E678" s="18" t="s">
        <v>1360</v>
      </c>
      <c r="F678" s="13" t="s">
        <v>109</v>
      </c>
      <c r="G678" s="18">
        <v>5</v>
      </c>
      <c r="H678" s="18" t="str">
        <f>_xlfn.XLOOKUP(E678,customers!$A$1:$A$1001,customers!$B$1:$B$1001,,0)</f>
        <v>Gabey Cogan</v>
      </c>
      <c r="I678" s="14" t="s">
        <v>4</v>
      </c>
      <c r="J678" s="19" t="str">
        <f>INDEX(products!$A$1:$F$49,MATCH(orders!$F678,products!$A$1:$A$49,0),MATCH(orders!J$1,products!$A$1:$F$1,0))</f>
        <v>Small</v>
      </c>
      <c r="K678" s="20">
        <f>INDEX(products!$A$1:$F$49,MATCH(orders!$F678,products!$A$1:$A$49,0),MATCH(orders!K$1,products!$A$1:$F$1,0))</f>
        <v>12</v>
      </c>
      <c r="L678" s="21">
        <f>INDEX(products!$A$1:$F$49,MATCH(orders!$F678,products!$A$1:$A$49,0),MATCH(orders!L$1,products!$A$1:$F$1,0))</f>
        <v>1.1000000000000001</v>
      </c>
      <c r="M678" s="25">
        <f>$G678*$K678*$L678</f>
        <v>66</v>
      </c>
    </row>
    <row r="679" spans="1:13">
      <c r="A679" s="3" t="s">
        <v>1361</v>
      </c>
      <c r="B679" s="23">
        <v>44206</v>
      </c>
      <c r="C679" s="12">
        <f>YEAR($B679)</f>
        <v>2021</v>
      </c>
      <c r="D679" s="12">
        <f>MONTH($B679)</f>
        <v>1</v>
      </c>
      <c r="E679" s="3" t="s">
        <v>1362</v>
      </c>
      <c r="F679" s="15" t="s">
        <v>122</v>
      </c>
      <c r="G679" s="3">
        <v>5</v>
      </c>
      <c r="H679" s="3" t="str">
        <f>_xlfn.XLOOKUP(E679,customers!$A$1:$A$1001,customers!$B$1:$B$1001,,0)</f>
        <v>Charin Penwarden</v>
      </c>
      <c r="I679" s="16" t="s">
        <v>7</v>
      </c>
      <c r="J679" s="4" t="str">
        <f>INDEX(products!$A$1:$F$49,MATCH(orders!$F679,products!$A$1:$A$49,0),MATCH(orders!J$1,products!$A$1:$F$1,0))</f>
        <v>Large</v>
      </c>
      <c r="K679" s="7">
        <f>INDEX(products!$A$1:$F$49,MATCH(orders!$F679,products!$A$1:$A$49,0),MATCH(orders!K$1,products!$A$1:$F$1,0))</f>
        <v>12</v>
      </c>
      <c r="L679" s="11">
        <f>INDEX(products!$A$1:$F$49,MATCH(orders!$F679,products!$A$1:$A$49,0),MATCH(orders!L$1,products!$A$1:$F$1,0))</f>
        <v>0.5</v>
      </c>
      <c r="M679" s="26">
        <f>$G679*$K679*$L679</f>
        <v>30</v>
      </c>
    </row>
    <row r="680" spans="1:13">
      <c r="A680" s="18" t="s">
        <v>1363</v>
      </c>
      <c r="B680" s="22">
        <v>44281</v>
      </c>
      <c r="C680" s="17">
        <f>YEAR($B680)</f>
        <v>2021</v>
      </c>
      <c r="D680" s="17">
        <f>MONTH($B680)</f>
        <v>3</v>
      </c>
      <c r="E680" s="18" t="s">
        <v>1364</v>
      </c>
      <c r="F680" s="13" t="s">
        <v>109</v>
      </c>
      <c r="G680" s="18">
        <v>6</v>
      </c>
      <c r="H680" s="18" t="str">
        <f>_xlfn.XLOOKUP(E680,customers!$A$1:$A$1001,customers!$B$1:$B$1001,,0)</f>
        <v>Milty Middis</v>
      </c>
      <c r="I680" s="14" t="s">
        <v>4</v>
      </c>
      <c r="J680" s="19" t="str">
        <f>INDEX(products!$A$1:$F$49,MATCH(orders!$F680,products!$A$1:$A$49,0),MATCH(orders!J$1,products!$A$1:$F$1,0))</f>
        <v>Small</v>
      </c>
      <c r="K680" s="20">
        <f>INDEX(products!$A$1:$F$49,MATCH(orders!$F680,products!$A$1:$A$49,0),MATCH(orders!K$1,products!$A$1:$F$1,0))</f>
        <v>12</v>
      </c>
      <c r="L680" s="21">
        <f>INDEX(products!$A$1:$F$49,MATCH(orders!$F680,products!$A$1:$A$49,0),MATCH(orders!L$1,products!$A$1:$F$1,0))</f>
        <v>1.1000000000000001</v>
      </c>
      <c r="M680" s="25">
        <f>$G680*$K680*$L680</f>
        <v>79.2</v>
      </c>
    </row>
    <row r="681" spans="1:13">
      <c r="A681" s="3" t="s">
        <v>1365</v>
      </c>
      <c r="B681" s="23">
        <v>44645</v>
      </c>
      <c r="C681" s="12">
        <f>YEAR($B681)</f>
        <v>2022</v>
      </c>
      <c r="D681" s="12">
        <f>MONTH($B681)</f>
        <v>3</v>
      </c>
      <c r="E681" s="3" t="s">
        <v>1366</v>
      </c>
      <c r="F681" s="15" t="s">
        <v>177</v>
      </c>
      <c r="G681" s="3">
        <v>1</v>
      </c>
      <c r="H681" s="3" t="str">
        <f>_xlfn.XLOOKUP(E681,customers!$A$1:$A$1001,customers!$B$1:$B$1001,,0)</f>
        <v>Adrianne Vairow</v>
      </c>
      <c r="I681" s="16" t="s">
        <v>5</v>
      </c>
      <c r="J681" s="4" t="str">
        <f>INDEX(products!$A$1:$F$49,MATCH(orders!$F681,products!$A$1:$A$49,0),MATCH(orders!J$1,products!$A$1:$F$1,0))</f>
        <v>Large</v>
      </c>
      <c r="K681" s="7">
        <f>INDEX(products!$A$1:$F$49,MATCH(orders!$F681,products!$A$1:$A$49,0),MATCH(orders!K$1,products!$A$1:$F$1,0))</f>
        <v>12</v>
      </c>
      <c r="L681" s="11">
        <f>INDEX(products!$A$1:$F$49,MATCH(orders!$F681,products!$A$1:$A$49,0),MATCH(orders!L$1,products!$A$1:$F$1,0))</f>
        <v>1.1000000000000001</v>
      </c>
      <c r="M681" s="26">
        <f>$G681*$K681*$L681</f>
        <v>13.200000000000001</v>
      </c>
    </row>
    <row r="682" spans="1:13">
      <c r="A682" s="18" t="s">
        <v>1367</v>
      </c>
      <c r="B682" s="22">
        <v>44399</v>
      </c>
      <c r="C682" s="17">
        <f>YEAR($B682)</f>
        <v>2021</v>
      </c>
      <c r="D682" s="17">
        <f>MONTH($B682)</f>
        <v>7</v>
      </c>
      <c r="E682" s="18" t="s">
        <v>1368</v>
      </c>
      <c r="F682" s="13" t="s">
        <v>138</v>
      </c>
      <c r="G682" s="18">
        <v>5</v>
      </c>
      <c r="H682" s="18" t="str">
        <f>_xlfn.XLOOKUP(E682,customers!$A$1:$A$1001,customers!$B$1:$B$1001,,0)</f>
        <v>Anjanette Goldie</v>
      </c>
      <c r="I682" s="14" t="s">
        <v>7</v>
      </c>
      <c r="J682" s="19" t="str">
        <f>INDEX(products!$A$1:$F$49,MATCH(orders!$F682,products!$A$1:$A$49,0),MATCH(orders!J$1,products!$A$1:$F$1,0))</f>
        <v>Small</v>
      </c>
      <c r="K682" s="20">
        <f>INDEX(products!$A$1:$F$49,MATCH(orders!$F682,products!$A$1:$A$49,0),MATCH(orders!K$1,products!$A$1:$F$1,0))</f>
        <v>24</v>
      </c>
      <c r="L682" s="21">
        <f>INDEX(products!$A$1:$F$49,MATCH(orders!$F682,products!$A$1:$A$49,0),MATCH(orders!L$1,products!$A$1:$F$1,0))</f>
        <v>0.5</v>
      </c>
      <c r="M682" s="25">
        <f>$G682*$K682*$L682</f>
        <v>60</v>
      </c>
    </row>
    <row r="683" spans="1:13">
      <c r="A683" s="3" t="s">
        <v>1369</v>
      </c>
      <c r="B683" s="23">
        <v>44080</v>
      </c>
      <c r="C683" s="12">
        <f>YEAR($B683)</f>
        <v>2020</v>
      </c>
      <c r="D683" s="12">
        <f>MONTH($B683)</f>
        <v>9</v>
      </c>
      <c r="E683" s="3" t="s">
        <v>1370</v>
      </c>
      <c r="F683" s="15" t="s">
        <v>89</v>
      </c>
      <c r="G683" s="3">
        <v>2</v>
      </c>
      <c r="H683" s="3" t="str">
        <f>_xlfn.XLOOKUP(E683,customers!$A$1:$A$1001,customers!$B$1:$B$1001,,0)</f>
        <v>Nicky Ayris</v>
      </c>
      <c r="I683" s="16" t="s">
        <v>6</v>
      </c>
      <c r="J683" s="4" t="str">
        <f>INDEX(products!$A$1:$F$49,MATCH(orders!$F683,products!$A$1:$A$49,0),MATCH(orders!J$1,products!$A$1:$F$1,0))</f>
        <v>Small</v>
      </c>
      <c r="K683" s="7">
        <f>INDEX(products!$A$1:$F$49,MATCH(orders!$F683,products!$A$1:$A$49,0),MATCH(orders!K$1,products!$A$1:$F$1,0))</f>
        <v>6</v>
      </c>
      <c r="L683" s="11">
        <f>INDEX(products!$A$1:$F$49,MATCH(orders!$F683,products!$A$1:$A$49,0),MATCH(orders!L$1,products!$A$1:$F$1,0))</f>
        <v>0.5</v>
      </c>
      <c r="M683" s="26">
        <f>$G683*$K683*$L683</f>
        <v>6</v>
      </c>
    </row>
    <row r="684" spans="1:13">
      <c r="A684" s="18" t="s">
        <v>1371</v>
      </c>
      <c r="B684" s="22">
        <v>43827</v>
      </c>
      <c r="C684" s="17">
        <f>YEAR($B684)</f>
        <v>2019</v>
      </c>
      <c r="D684" s="17">
        <f>MONTH($B684)</f>
        <v>12</v>
      </c>
      <c r="E684" s="18" t="s">
        <v>1372</v>
      </c>
      <c r="F684" s="13" t="s">
        <v>192</v>
      </c>
      <c r="G684" s="18">
        <v>2</v>
      </c>
      <c r="H684" s="18" t="str">
        <f>_xlfn.XLOOKUP(E684,customers!$A$1:$A$1001,customers!$B$1:$B$1001,,0)</f>
        <v>Laryssa Benediktovich</v>
      </c>
      <c r="I684" s="14" t="s">
        <v>6</v>
      </c>
      <c r="J684" s="19" t="str">
        <f>INDEX(products!$A$1:$F$49,MATCH(orders!$F684,products!$A$1:$A$49,0),MATCH(orders!J$1,products!$A$1:$F$1,0))</f>
        <v>Large</v>
      </c>
      <c r="K684" s="20">
        <f>INDEX(products!$A$1:$F$49,MATCH(orders!$F684,products!$A$1:$A$49,0),MATCH(orders!K$1,products!$A$1:$F$1,0))</f>
        <v>12</v>
      </c>
      <c r="L684" s="21">
        <f>INDEX(products!$A$1:$F$49,MATCH(orders!$F684,products!$A$1:$A$49,0),MATCH(orders!L$1,products!$A$1:$F$1,0))</f>
        <v>0.5</v>
      </c>
      <c r="M684" s="25">
        <f>$G684*$K684*$L684</f>
        <v>12</v>
      </c>
    </row>
    <row r="685" spans="1:13">
      <c r="A685" s="3" t="s">
        <v>1373</v>
      </c>
      <c r="B685" s="23">
        <v>43941</v>
      </c>
      <c r="C685" s="12">
        <f>YEAR($B685)</f>
        <v>2020</v>
      </c>
      <c r="D685" s="12">
        <f>MONTH($B685)</f>
        <v>4</v>
      </c>
      <c r="E685" s="3" t="s">
        <v>1374</v>
      </c>
      <c r="F685" s="15" t="s">
        <v>100</v>
      </c>
      <c r="G685" s="3">
        <v>6</v>
      </c>
      <c r="H685" s="3" t="str">
        <f>_xlfn.XLOOKUP(E685,customers!$A$1:$A$1001,customers!$B$1:$B$1001,,0)</f>
        <v>Theo Jacobovitz</v>
      </c>
      <c r="I685" s="16" t="s">
        <v>6</v>
      </c>
      <c r="J685" s="4" t="str">
        <f>INDEX(products!$A$1:$F$49,MATCH(orders!$F685,products!$A$1:$A$49,0),MATCH(orders!J$1,products!$A$1:$F$1,0))</f>
        <v>Medium</v>
      </c>
      <c r="K685" s="7">
        <f>INDEX(products!$A$1:$F$49,MATCH(orders!$F685,products!$A$1:$A$49,0),MATCH(orders!K$1,products!$A$1:$F$1,0))</f>
        <v>6</v>
      </c>
      <c r="L685" s="11">
        <f>INDEX(products!$A$1:$F$49,MATCH(orders!$F685,products!$A$1:$A$49,0),MATCH(orders!L$1,products!$A$1:$F$1,0))</f>
        <v>0.5</v>
      </c>
      <c r="M685" s="26">
        <f>$G685*$K685*$L685</f>
        <v>18</v>
      </c>
    </row>
    <row r="686" spans="1:13">
      <c r="A686" s="18" t="s">
        <v>1375</v>
      </c>
      <c r="B686" s="22">
        <v>43517</v>
      </c>
      <c r="C686" s="17">
        <f>YEAR($B686)</f>
        <v>2019</v>
      </c>
      <c r="D686" s="17">
        <f>MONTH($B686)</f>
        <v>2</v>
      </c>
      <c r="E686" s="18" t="s">
        <v>1376</v>
      </c>
      <c r="F686" s="13" t="s">
        <v>56</v>
      </c>
      <c r="G686" s="18">
        <v>6</v>
      </c>
      <c r="H686" s="18" t="str">
        <f>_xlfn.XLOOKUP(E686,customers!$A$1:$A$1001,customers!$B$1:$B$1001,,0)</f>
        <v>Becca Ableson</v>
      </c>
      <c r="I686" s="14" t="s">
        <v>7</v>
      </c>
      <c r="J686" s="19" t="str">
        <f>INDEX(products!$A$1:$F$49,MATCH(orders!$F686,products!$A$1:$A$49,0),MATCH(orders!J$1,products!$A$1:$F$1,0))</f>
        <v>Small</v>
      </c>
      <c r="K686" s="20">
        <f>INDEX(products!$A$1:$F$49,MATCH(orders!$F686,products!$A$1:$A$49,0),MATCH(orders!K$1,products!$A$1:$F$1,0))</f>
        <v>18</v>
      </c>
      <c r="L686" s="21">
        <f>INDEX(products!$A$1:$F$49,MATCH(orders!$F686,products!$A$1:$A$49,0),MATCH(orders!L$1,products!$A$1:$F$1,0))</f>
        <v>0.5</v>
      </c>
      <c r="M686" s="25">
        <f>$G686*$K686*$L686</f>
        <v>54</v>
      </c>
    </row>
    <row r="687" spans="1:13">
      <c r="A687" s="3" t="s">
        <v>1377</v>
      </c>
      <c r="B687" s="23">
        <v>44637</v>
      </c>
      <c r="C687" s="12">
        <f>YEAR($B687)</f>
        <v>2022</v>
      </c>
      <c r="D687" s="12">
        <f>MONTH($B687)</f>
        <v>3</v>
      </c>
      <c r="E687" s="3" t="s">
        <v>1378</v>
      </c>
      <c r="F687" s="15" t="s">
        <v>103</v>
      </c>
      <c r="G687" s="3">
        <v>2</v>
      </c>
      <c r="H687" s="3" t="str">
        <f>_xlfn.XLOOKUP(E687,customers!$A$1:$A$1001,customers!$B$1:$B$1001,,0)</f>
        <v>Jeno Druitt</v>
      </c>
      <c r="I687" s="16" t="s">
        <v>4</v>
      </c>
      <c r="J687" s="4" t="str">
        <f>INDEX(products!$A$1:$F$49,MATCH(orders!$F687,products!$A$1:$A$49,0),MATCH(orders!J$1,products!$A$1:$F$1,0))</f>
        <v>Medium</v>
      </c>
      <c r="K687" s="7">
        <f>INDEX(products!$A$1:$F$49,MATCH(orders!$F687,products!$A$1:$A$49,0),MATCH(orders!K$1,products!$A$1:$F$1,0))</f>
        <v>12</v>
      </c>
      <c r="L687" s="11">
        <f>INDEX(products!$A$1:$F$49,MATCH(orders!$F687,products!$A$1:$A$49,0),MATCH(orders!L$1,products!$A$1:$F$1,0))</f>
        <v>1.1000000000000001</v>
      </c>
      <c r="M687" s="26">
        <f>$G687*$K687*$L687</f>
        <v>26.400000000000002</v>
      </c>
    </row>
    <row r="688" spans="1:13">
      <c r="A688" s="18" t="s">
        <v>1379</v>
      </c>
      <c r="B688" s="22">
        <v>44330</v>
      </c>
      <c r="C688" s="17">
        <f>YEAR($B688)</f>
        <v>2021</v>
      </c>
      <c r="D688" s="17">
        <f>MONTH($B688)</f>
        <v>5</v>
      </c>
      <c r="E688" s="18" t="s">
        <v>1380</v>
      </c>
      <c r="F688" s="13" t="s">
        <v>192</v>
      </c>
      <c r="G688" s="18">
        <v>3</v>
      </c>
      <c r="H688" s="18" t="str">
        <f>_xlfn.XLOOKUP(E688,customers!$A$1:$A$1001,customers!$B$1:$B$1001,,0)</f>
        <v>Deonne Shortall</v>
      </c>
      <c r="I688" s="14" t="s">
        <v>6</v>
      </c>
      <c r="J688" s="19" t="str">
        <f>INDEX(products!$A$1:$F$49,MATCH(orders!$F688,products!$A$1:$A$49,0),MATCH(orders!J$1,products!$A$1:$F$1,0))</f>
        <v>Large</v>
      </c>
      <c r="K688" s="20">
        <f>INDEX(products!$A$1:$F$49,MATCH(orders!$F688,products!$A$1:$A$49,0),MATCH(orders!K$1,products!$A$1:$F$1,0))</f>
        <v>12</v>
      </c>
      <c r="L688" s="21">
        <f>INDEX(products!$A$1:$F$49,MATCH(orders!$F688,products!$A$1:$A$49,0),MATCH(orders!L$1,products!$A$1:$F$1,0))</f>
        <v>0.5</v>
      </c>
      <c r="M688" s="25">
        <f>$G688*$K688*$L688</f>
        <v>18</v>
      </c>
    </row>
    <row r="689" spans="1:13">
      <c r="A689" s="3" t="s">
        <v>1381</v>
      </c>
      <c r="B689" s="23">
        <v>43471</v>
      </c>
      <c r="C689" s="12">
        <f>YEAR($B689)</f>
        <v>2019</v>
      </c>
      <c r="D689" s="12">
        <f>MONTH($B689)</f>
        <v>1</v>
      </c>
      <c r="E689" s="3" t="s">
        <v>1382</v>
      </c>
      <c r="F689" s="15" t="s">
        <v>50</v>
      </c>
      <c r="G689" s="3">
        <v>2</v>
      </c>
      <c r="H689" s="3" t="str">
        <f>_xlfn.XLOOKUP(E689,customers!$A$1:$A$1001,customers!$B$1:$B$1001,,0)</f>
        <v>Wilton Cottier</v>
      </c>
      <c r="I689" s="16" t="s">
        <v>6</v>
      </c>
      <c r="J689" s="4" t="str">
        <f>INDEX(products!$A$1:$F$49,MATCH(orders!$F689,products!$A$1:$A$49,0),MATCH(orders!J$1,products!$A$1:$F$1,0))</f>
        <v>Medium</v>
      </c>
      <c r="K689" s="7">
        <f>INDEX(products!$A$1:$F$49,MATCH(orders!$F689,products!$A$1:$A$49,0),MATCH(orders!K$1,products!$A$1:$F$1,0))</f>
        <v>12</v>
      </c>
      <c r="L689" s="11">
        <f>INDEX(products!$A$1:$F$49,MATCH(orders!$F689,products!$A$1:$A$49,0),MATCH(orders!L$1,products!$A$1:$F$1,0))</f>
        <v>0.5</v>
      </c>
      <c r="M689" s="26">
        <f>$G689*$K689*$L689</f>
        <v>12</v>
      </c>
    </row>
    <row r="690" spans="1:13">
      <c r="A690" s="18" t="s">
        <v>1383</v>
      </c>
      <c r="B690" s="22">
        <v>43579</v>
      </c>
      <c r="C690" s="17">
        <f>YEAR($B690)</f>
        <v>2019</v>
      </c>
      <c r="D690" s="17">
        <f>MONTH($B690)</f>
        <v>4</v>
      </c>
      <c r="E690" s="18" t="s">
        <v>1384</v>
      </c>
      <c r="F690" s="13" t="s">
        <v>182</v>
      </c>
      <c r="G690" s="18">
        <v>5</v>
      </c>
      <c r="H690" s="18" t="str">
        <f>_xlfn.XLOOKUP(E690,customers!$A$1:$A$1001,customers!$B$1:$B$1001,,0)</f>
        <v>Kevan Grinsted</v>
      </c>
      <c r="I690" s="14" t="s">
        <v>5</v>
      </c>
      <c r="J690" s="19" t="str">
        <f>INDEX(products!$A$1:$F$49,MATCH(orders!$F690,products!$A$1:$A$49,0),MATCH(orders!J$1,products!$A$1:$F$1,0))</f>
        <v>Medium</v>
      </c>
      <c r="K690" s="20">
        <f>INDEX(products!$A$1:$F$49,MATCH(orders!$F690,products!$A$1:$A$49,0),MATCH(orders!K$1,products!$A$1:$F$1,0))</f>
        <v>6</v>
      </c>
      <c r="L690" s="21">
        <f>INDEX(products!$A$1:$F$49,MATCH(orders!$F690,products!$A$1:$A$49,0),MATCH(orders!L$1,products!$A$1:$F$1,0))</f>
        <v>1.1000000000000001</v>
      </c>
      <c r="M690" s="25">
        <f>$G690*$K690*$L690</f>
        <v>33</v>
      </c>
    </row>
    <row r="691" spans="1:13">
      <c r="A691" s="3" t="s">
        <v>1385</v>
      </c>
      <c r="B691" s="23">
        <v>44346</v>
      </c>
      <c r="C691" s="12">
        <f>YEAR($B691)</f>
        <v>2021</v>
      </c>
      <c r="D691" s="12">
        <f>MONTH($B691)</f>
        <v>5</v>
      </c>
      <c r="E691" s="3" t="s">
        <v>1386</v>
      </c>
      <c r="F691" s="15" t="s">
        <v>50</v>
      </c>
      <c r="G691" s="3">
        <v>5</v>
      </c>
      <c r="H691" s="3" t="str">
        <f>_xlfn.XLOOKUP(E691,customers!$A$1:$A$1001,customers!$B$1:$B$1001,,0)</f>
        <v>Dionne Skyner</v>
      </c>
      <c r="I691" s="16" t="s">
        <v>6</v>
      </c>
      <c r="J691" s="4" t="str">
        <f>INDEX(products!$A$1:$F$49,MATCH(orders!$F691,products!$A$1:$A$49,0),MATCH(orders!J$1,products!$A$1:$F$1,0))</f>
        <v>Medium</v>
      </c>
      <c r="K691" s="7">
        <f>INDEX(products!$A$1:$F$49,MATCH(orders!$F691,products!$A$1:$A$49,0),MATCH(orders!K$1,products!$A$1:$F$1,0))</f>
        <v>12</v>
      </c>
      <c r="L691" s="11">
        <f>INDEX(products!$A$1:$F$49,MATCH(orders!$F691,products!$A$1:$A$49,0),MATCH(orders!L$1,products!$A$1:$F$1,0))</f>
        <v>0.5</v>
      </c>
      <c r="M691" s="26">
        <f>$G691*$K691*$L691</f>
        <v>30</v>
      </c>
    </row>
    <row r="692" spans="1:13">
      <c r="A692" s="18" t="s">
        <v>1387</v>
      </c>
      <c r="B692" s="22">
        <v>44754</v>
      </c>
      <c r="C692" s="17">
        <f>YEAR($B692)</f>
        <v>2022</v>
      </c>
      <c r="D692" s="17">
        <f>MONTH($B692)</f>
        <v>7</v>
      </c>
      <c r="E692" s="18" t="s">
        <v>1388</v>
      </c>
      <c r="F692" s="13" t="s">
        <v>182</v>
      </c>
      <c r="G692" s="18">
        <v>6</v>
      </c>
      <c r="H692" s="18" t="str">
        <f>_xlfn.XLOOKUP(E692,customers!$A$1:$A$1001,customers!$B$1:$B$1001,,0)</f>
        <v>Francesco Dressel</v>
      </c>
      <c r="I692" s="14" t="s">
        <v>5</v>
      </c>
      <c r="J692" s="19" t="str">
        <f>INDEX(products!$A$1:$F$49,MATCH(orders!$F692,products!$A$1:$A$49,0),MATCH(orders!J$1,products!$A$1:$F$1,0))</f>
        <v>Medium</v>
      </c>
      <c r="K692" s="20">
        <f>INDEX(products!$A$1:$F$49,MATCH(orders!$F692,products!$A$1:$A$49,0),MATCH(orders!K$1,products!$A$1:$F$1,0))</f>
        <v>6</v>
      </c>
      <c r="L692" s="21">
        <f>INDEX(products!$A$1:$F$49,MATCH(orders!$F692,products!$A$1:$A$49,0),MATCH(orders!L$1,products!$A$1:$F$1,0))</f>
        <v>1.1000000000000001</v>
      </c>
      <c r="M692" s="25">
        <f>$G692*$K692*$L692</f>
        <v>39.6</v>
      </c>
    </row>
    <row r="693" spans="1:13">
      <c r="A693" s="3" t="s">
        <v>1389</v>
      </c>
      <c r="B693" s="23">
        <v>44227</v>
      </c>
      <c r="C693" s="12">
        <f>YEAR($B693)</f>
        <v>2021</v>
      </c>
      <c r="D693" s="12">
        <f>MONTH($B693)</f>
        <v>1</v>
      </c>
      <c r="E693" s="3" t="s">
        <v>1390</v>
      </c>
      <c r="F693" s="15" t="s">
        <v>89</v>
      </c>
      <c r="G693" s="3">
        <v>2</v>
      </c>
      <c r="H693" s="3" t="str">
        <f>_xlfn.XLOOKUP(E693,customers!$A$1:$A$1001,customers!$B$1:$B$1001,,0)</f>
        <v>Aubree Daugherty</v>
      </c>
      <c r="I693" s="16" t="s">
        <v>6</v>
      </c>
      <c r="J693" s="4" t="str">
        <f>INDEX(products!$A$1:$F$49,MATCH(orders!$F693,products!$A$1:$A$49,0),MATCH(orders!J$1,products!$A$1:$F$1,0))</f>
        <v>Small</v>
      </c>
      <c r="K693" s="7">
        <f>INDEX(products!$A$1:$F$49,MATCH(orders!$F693,products!$A$1:$A$49,0),MATCH(orders!K$1,products!$A$1:$F$1,0))</f>
        <v>6</v>
      </c>
      <c r="L693" s="11">
        <f>INDEX(products!$A$1:$F$49,MATCH(orders!$F693,products!$A$1:$A$49,0),MATCH(orders!L$1,products!$A$1:$F$1,0))</f>
        <v>0.5</v>
      </c>
      <c r="M693" s="26">
        <f>$G693*$K693*$L693</f>
        <v>6</v>
      </c>
    </row>
    <row r="694" spans="1:13">
      <c r="A694" s="18" t="s">
        <v>1391</v>
      </c>
      <c r="B694" s="22">
        <v>43720</v>
      </c>
      <c r="C694" s="17">
        <f>YEAR($B694)</f>
        <v>2019</v>
      </c>
      <c r="D694" s="17">
        <f>MONTH($B694)</f>
        <v>9</v>
      </c>
      <c r="E694" s="18" t="s">
        <v>1392</v>
      </c>
      <c r="F694" s="13" t="s">
        <v>162</v>
      </c>
      <c r="G694" s="18">
        <v>1</v>
      </c>
      <c r="H694" s="18" t="str">
        <f>_xlfn.XLOOKUP(E694,customers!$A$1:$A$1001,customers!$B$1:$B$1001,,0)</f>
        <v>Ambrosio Weinmann</v>
      </c>
      <c r="I694" s="14" t="s">
        <v>6</v>
      </c>
      <c r="J694" s="19" t="str">
        <f>INDEX(products!$A$1:$F$49,MATCH(orders!$F694,products!$A$1:$A$49,0),MATCH(orders!J$1,products!$A$1:$F$1,0))</f>
        <v>Large</v>
      </c>
      <c r="K694" s="20">
        <f>INDEX(products!$A$1:$F$49,MATCH(orders!$F694,products!$A$1:$A$49,0),MATCH(orders!K$1,products!$A$1:$F$1,0))</f>
        <v>18</v>
      </c>
      <c r="L694" s="21">
        <f>INDEX(products!$A$1:$F$49,MATCH(orders!$F694,products!$A$1:$A$49,0),MATCH(orders!L$1,products!$A$1:$F$1,0))</f>
        <v>0.5</v>
      </c>
      <c r="M694" s="25">
        <f>$G694*$K694*$L694</f>
        <v>9</v>
      </c>
    </row>
    <row r="695" spans="1:13">
      <c r="A695" s="3" t="s">
        <v>1393</v>
      </c>
      <c r="B695" s="23">
        <v>44012</v>
      </c>
      <c r="C695" s="12">
        <f>YEAR($B695)</f>
        <v>2020</v>
      </c>
      <c r="D695" s="12">
        <f>MONTH($B695)</f>
        <v>6</v>
      </c>
      <c r="E695" s="3" t="s">
        <v>1394</v>
      </c>
      <c r="F695" s="15" t="s">
        <v>199</v>
      </c>
      <c r="G695" s="3">
        <v>2</v>
      </c>
      <c r="H695" s="3" t="str">
        <f>_xlfn.XLOOKUP(E695,customers!$A$1:$A$1001,customers!$B$1:$B$1001,,0)</f>
        <v>Elden Andriessen</v>
      </c>
      <c r="I695" s="16" t="s">
        <v>5</v>
      </c>
      <c r="J695" s="4" t="str">
        <f>INDEX(products!$A$1:$F$49,MATCH(orders!$F695,products!$A$1:$A$49,0),MATCH(orders!J$1,products!$A$1:$F$1,0))</f>
        <v>Large</v>
      </c>
      <c r="K695" s="7">
        <f>INDEX(products!$A$1:$F$49,MATCH(orders!$F695,products!$A$1:$A$49,0),MATCH(orders!K$1,products!$A$1:$F$1,0))</f>
        <v>18</v>
      </c>
      <c r="L695" s="11">
        <f>INDEX(products!$A$1:$F$49,MATCH(orders!$F695,products!$A$1:$A$49,0),MATCH(orders!L$1,products!$A$1:$F$1,0))</f>
        <v>1.1000000000000001</v>
      </c>
      <c r="M695" s="26">
        <f>$G695*$K695*$L695</f>
        <v>39.6</v>
      </c>
    </row>
    <row r="696" spans="1:13">
      <c r="A696" s="18" t="s">
        <v>1395</v>
      </c>
      <c r="B696" s="22">
        <v>43915</v>
      </c>
      <c r="C696" s="17">
        <f>YEAR($B696)</f>
        <v>2020</v>
      </c>
      <c r="D696" s="17">
        <f>MONTH($B696)</f>
        <v>3</v>
      </c>
      <c r="E696" s="18" t="s">
        <v>1396</v>
      </c>
      <c r="F696" s="13" t="s">
        <v>147</v>
      </c>
      <c r="G696" s="18">
        <v>5</v>
      </c>
      <c r="H696" s="18" t="str">
        <f>_xlfn.XLOOKUP(E696,customers!$A$1:$A$1001,customers!$B$1:$B$1001,,0)</f>
        <v>Roxie Deaconson</v>
      </c>
      <c r="I696" s="14" t="s">
        <v>4</v>
      </c>
      <c r="J696" s="19" t="str">
        <f>INDEX(products!$A$1:$F$49,MATCH(orders!$F696,products!$A$1:$A$49,0),MATCH(orders!J$1,products!$A$1:$F$1,0))</f>
        <v>Small</v>
      </c>
      <c r="K696" s="20">
        <f>INDEX(products!$A$1:$F$49,MATCH(orders!$F696,products!$A$1:$A$49,0),MATCH(orders!K$1,products!$A$1:$F$1,0))</f>
        <v>24</v>
      </c>
      <c r="L696" s="21">
        <f>INDEX(products!$A$1:$F$49,MATCH(orders!$F696,products!$A$1:$A$49,0),MATCH(orders!L$1,products!$A$1:$F$1,0))</f>
        <v>1.1000000000000001</v>
      </c>
      <c r="M696" s="25">
        <f>$G696*$K696*$L696</f>
        <v>132</v>
      </c>
    </row>
    <row r="697" spans="1:13">
      <c r="A697" s="3" t="s">
        <v>1397</v>
      </c>
      <c r="B697" s="23">
        <v>44300</v>
      </c>
      <c r="C697" s="12">
        <f>YEAR($B697)</f>
        <v>2021</v>
      </c>
      <c r="D697" s="12">
        <f>MONTH($B697)</f>
        <v>4</v>
      </c>
      <c r="E697" s="3" t="s">
        <v>1398</v>
      </c>
      <c r="F697" s="15" t="s">
        <v>56</v>
      </c>
      <c r="G697" s="3">
        <v>5</v>
      </c>
      <c r="H697" s="3" t="str">
        <f>_xlfn.XLOOKUP(E697,customers!$A$1:$A$1001,customers!$B$1:$B$1001,,0)</f>
        <v>Davida Caro</v>
      </c>
      <c r="I697" s="16" t="s">
        <v>7</v>
      </c>
      <c r="J697" s="4" t="str">
        <f>INDEX(products!$A$1:$F$49,MATCH(orders!$F697,products!$A$1:$A$49,0),MATCH(orders!J$1,products!$A$1:$F$1,0))</f>
        <v>Small</v>
      </c>
      <c r="K697" s="7">
        <f>INDEX(products!$A$1:$F$49,MATCH(orders!$F697,products!$A$1:$A$49,0),MATCH(orders!K$1,products!$A$1:$F$1,0))</f>
        <v>18</v>
      </c>
      <c r="L697" s="11">
        <f>INDEX(products!$A$1:$F$49,MATCH(orders!$F697,products!$A$1:$A$49,0),MATCH(orders!L$1,products!$A$1:$F$1,0))</f>
        <v>0.5</v>
      </c>
      <c r="M697" s="26">
        <f>$G697*$K697*$L697</f>
        <v>45</v>
      </c>
    </row>
    <row r="698" spans="1:13">
      <c r="A698" s="18" t="s">
        <v>1399</v>
      </c>
      <c r="B698" s="22">
        <v>43693</v>
      </c>
      <c r="C698" s="17">
        <f>YEAR($B698)</f>
        <v>2019</v>
      </c>
      <c r="D698" s="17">
        <f>MONTH($B698)</f>
        <v>8</v>
      </c>
      <c r="E698" s="18" t="s">
        <v>1400</v>
      </c>
      <c r="F698" s="13" t="s">
        <v>157</v>
      </c>
      <c r="G698" s="18">
        <v>4</v>
      </c>
      <c r="H698" s="18" t="str">
        <f>_xlfn.XLOOKUP(E698,customers!$A$1:$A$1001,customers!$B$1:$B$1001,,0)</f>
        <v>Johna Bluck</v>
      </c>
      <c r="I698" s="14" t="s">
        <v>7</v>
      </c>
      <c r="J698" s="19" t="str">
        <f>INDEX(products!$A$1:$F$49,MATCH(orders!$F698,products!$A$1:$A$49,0),MATCH(orders!J$1,products!$A$1:$F$1,0))</f>
        <v>Large</v>
      </c>
      <c r="K698" s="20">
        <f>INDEX(products!$A$1:$F$49,MATCH(orders!$F698,products!$A$1:$A$49,0),MATCH(orders!K$1,products!$A$1:$F$1,0))</f>
        <v>18</v>
      </c>
      <c r="L698" s="21">
        <f>INDEX(products!$A$1:$F$49,MATCH(orders!$F698,products!$A$1:$A$49,0),MATCH(orders!L$1,products!$A$1:$F$1,0))</f>
        <v>0.5</v>
      </c>
      <c r="M698" s="25">
        <f>$G698*$K698*$L698</f>
        <v>36</v>
      </c>
    </row>
    <row r="699" spans="1:13">
      <c r="A699" s="3" t="s">
        <v>1401</v>
      </c>
      <c r="B699" s="23">
        <v>44547</v>
      </c>
      <c r="C699" s="12">
        <f>YEAR($B699)</f>
        <v>2021</v>
      </c>
      <c r="D699" s="12">
        <f>MONTH($B699)</f>
        <v>12</v>
      </c>
      <c r="E699" s="3" t="s">
        <v>1402</v>
      </c>
      <c r="F699" s="15" t="s">
        <v>57</v>
      </c>
      <c r="G699" s="3">
        <v>3</v>
      </c>
      <c r="H699" s="3" t="str">
        <f>_xlfn.XLOOKUP(E699,customers!$A$1:$A$1001,customers!$B$1:$B$1001,,0)</f>
        <v>Myrle Dearden</v>
      </c>
      <c r="I699" s="16" t="s">
        <v>6</v>
      </c>
      <c r="J699" s="4" t="str">
        <f>INDEX(products!$A$1:$F$49,MATCH(orders!$F699,products!$A$1:$A$49,0),MATCH(orders!J$1,products!$A$1:$F$1,0))</f>
        <v>Small</v>
      </c>
      <c r="K699" s="7">
        <f>INDEX(products!$A$1:$F$49,MATCH(orders!$F699,products!$A$1:$A$49,0),MATCH(orders!K$1,products!$A$1:$F$1,0))</f>
        <v>12</v>
      </c>
      <c r="L699" s="11">
        <f>INDEX(products!$A$1:$F$49,MATCH(orders!$F699,products!$A$1:$A$49,0),MATCH(orders!L$1,products!$A$1:$F$1,0))</f>
        <v>0.5</v>
      </c>
      <c r="M699" s="26">
        <f>$G699*$K699*$L699</f>
        <v>18</v>
      </c>
    </row>
    <row r="700" spans="1:13">
      <c r="A700" s="18" t="s">
        <v>1403</v>
      </c>
      <c r="B700" s="22">
        <v>43830</v>
      </c>
      <c r="C700" s="17">
        <f>YEAR($B700)</f>
        <v>2019</v>
      </c>
      <c r="D700" s="17">
        <f>MONTH($B700)</f>
        <v>12</v>
      </c>
      <c r="E700" s="18" t="s">
        <v>1390</v>
      </c>
      <c r="F700" s="13" t="s">
        <v>182</v>
      </c>
      <c r="G700" s="18">
        <v>2</v>
      </c>
      <c r="H700" s="18" t="str">
        <f>_xlfn.XLOOKUP(E700,customers!$A$1:$A$1001,customers!$B$1:$B$1001,,0)</f>
        <v>Aubree Daugherty</v>
      </c>
      <c r="I700" s="14" t="s">
        <v>5</v>
      </c>
      <c r="J700" s="19" t="str">
        <f>INDEX(products!$A$1:$F$49,MATCH(orders!$F700,products!$A$1:$A$49,0),MATCH(orders!J$1,products!$A$1:$F$1,0))</f>
        <v>Medium</v>
      </c>
      <c r="K700" s="20">
        <f>INDEX(products!$A$1:$F$49,MATCH(orders!$F700,products!$A$1:$A$49,0),MATCH(orders!K$1,products!$A$1:$F$1,0))</f>
        <v>6</v>
      </c>
      <c r="L700" s="21">
        <f>INDEX(products!$A$1:$F$49,MATCH(orders!$F700,products!$A$1:$A$49,0),MATCH(orders!L$1,products!$A$1:$F$1,0))</f>
        <v>1.1000000000000001</v>
      </c>
      <c r="M700" s="25">
        <f>$G700*$K700*$L700</f>
        <v>13.200000000000001</v>
      </c>
    </row>
    <row r="701" spans="1:13">
      <c r="A701" s="3" t="s">
        <v>1404</v>
      </c>
      <c r="B701" s="23">
        <v>44298</v>
      </c>
      <c r="C701" s="12">
        <f>YEAR($B701)</f>
        <v>2021</v>
      </c>
      <c r="D701" s="12">
        <f>MONTH($B701)</f>
        <v>4</v>
      </c>
      <c r="E701" s="3" t="s">
        <v>1405</v>
      </c>
      <c r="F701" s="15" t="s">
        <v>241</v>
      </c>
      <c r="G701" s="3">
        <v>4</v>
      </c>
      <c r="H701" s="3" t="str">
        <f>_xlfn.XLOOKUP(E701,customers!$A$1:$A$1001,customers!$B$1:$B$1001,,0)</f>
        <v>Orland Tadman</v>
      </c>
      <c r="I701" s="16" t="s">
        <v>6</v>
      </c>
      <c r="J701" s="4" t="str">
        <f>INDEX(products!$A$1:$F$49,MATCH(orders!$F701,products!$A$1:$A$49,0),MATCH(orders!J$1,products!$A$1:$F$1,0))</f>
        <v>Small</v>
      </c>
      <c r="K701" s="7">
        <f>INDEX(products!$A$1:$F$49,MATCH(orders!$F701,products!$A$1:$A$49,0),MATCH(orders!K$1,products!$A$1:$F$1,0))</f>
        <v>18</v>
      </c>
      <c r="L701" s="11">
        <f>INDEX(products!$A$1:$F$49,MATCH(orders!$F701,products!$A$1:$A$49,0),MATCH(orders!L$1,products!$A$1:$F$1,0))</f>
        <v>0.5</v>
      </c>
      <c r="M701" s="26">
        <f>$G701*$K701*$L701</f>
        <v>36</v>
      </c>
    </row>
    <row r="702" spans="1:13">
      <c r="A702" s="18" t="s">
        <v>1406</v>
      </c>
      <c r="B702" s="22">
        <v>43736</v>
      </c>
      <c r="C702" s="17">
        <f>YEAR($B702)</f>
        <v>2019</v>
      </c>
      <c r="D702" s="17">
        <f>MONTH($B702)</f>
        <v>9</v>
      </c>
      <c r="E702" s="18" t="s">
        <v>1407</v>
      </c>
      <c r="F702" s="13" t="s">
        <v>141</v>
      </c>
      <c r="G702" s="18">
        <v>2</v>
      </c>
      <c r="H702" s="18" t="str">
        <f>_xlfn.XLOOKUP(E702,customers!$A$1:$A$1001,customers!$B$1:$B$1001,,0)</f>
        <v>Barrett Gudde</v>
      </c>
      <c r="I702" s="14" t="s">
        <v>6</v>
      </c>
      <c r="J702" s="19" t="str">
        <f>INDEX(products!$A$1:$F$49,MATCH(orders!$F702,products!$A$1:$A$49,0),MATCH(orders!J$1,products!$A$1:$F$1,0))</f>
        <v>Medium</v>
      </c>
      <c r="K702" s="20">
        <f>INDEX(products!$A$1:$F$49,MATCH(orders!$F702,products!$A$1:$A$49,0),MATCH(orders!K$1,products!$A$1:$F$1,0))</f>
        <v>24</v>
      </c>
      <c r="L702" s="21">
        <f>INDEX(products!$A$1:$F$49,MATCH(orders!$F702,products!$A$1:$A$49,0),MATCH(orders!L$1,products!$A$1:$F$1,0))</f>
        <v>0.5</v>
      </c>
      <c r="M702" s="25">
        <f>$G702*$K702*$L702</f>
        <v>24</v>
      </c>
    </row>
    <row r="703" spans="1:13">
      <c r="A703" s="3" t="s">
        <v>1408</v>
      </c>
      <c r="B703" s="23">
        <v>44727</v>
      </c>
      <c r="C703" s="12">
        <f>YEAR($B703)</f>
        <v>2022</v>
      </c>
      <c r="D703" s="12">
        <f>MONTH($B703)</f>
        <v>6</v>
      </c>
      <c r="E703" s="3" t="s">
        <v>1409</v>
      </c>
      <c r="F703" s="15" t="s">
        <v>82</v>
      </c>
      <c r="G703" s="3">
        <v>5</v>
      </c>
      <c r="H703" s="3" t="str">
        <f>_xlfn.XLOOKUP(E703,customers!$A$1:$A$1001,customers!$B$1:$B$1001,,0)</f>
        <v>Nathan Sictornes</v>
      </c>
      <c r="I703" s="16" t="s">
        <v>4</v>
      </c>
      <c r="J703" s="4" t="str">
        <f>INDEX(products!$A$1:$F$49,MATCH(orders!$F703,products!$A$1:$A$49,0),MATCH(orders!J$1,products!$A$1:$F$1,0))</f>
        <v>Medium</v>
      </c>
      <c r="K703" s="7">
        <f>INDEX(products!$A$1:$F$49,MATCH(orders!$F703,products!$A$1:$A$49,0),MATCH(orders!K$1,products!$A$1:$F$1,0))</f>
        <v>6</v>
      </c>
      <c r="L703" s="11">
        <f>INDEX(products!$A$1:$F$49,MATCH(orders!$F703,products!$A$1:$A$49,0),MATCH(orders!L$1,products!$A$1:$F$1,0))</f>
        <v>1.1000000000000001</v>
      </c>
      <c r="M703" s="26">
        <f>$G703*$K703*$L703</f>
        <v>33</v>
      </c>
    </row>
    <row r="704" spans="1:13">
      <c r="A704" s="18" t="s">
        <v>1410</v>
      </c>
      <c r="B704" s="22">
        <v>43661</v>
      </c>
      <c r="C704" s="17">
        <f>YEAR($B704)</f>
        <v>2019</v>
      </c>
      <c r="D704" s="17">
        <f>MONTH($B704)</f>
        <v>7</v>
      </c>
      <c r="E704" s="18" t="s">
        <v>1411</v>
      </c>
      <c r="F704" s="13" t="s">
        <v>144</v>
      </c>
      <c r="G704" s="18">
        <v>1</v>
      </c>
      <c r="H704" s="18" t="str">
        <f>_xlfn.XLOOKUP(E704,customers!$A$1:$A$1001,customers!$B$1:$B$1001,,0)</f>
        <v>Vivyan Dunning</v>
      </c>
      <c r="I704" s="14" t="s">
        <v>4</v>
      </c>
      <c r="J704" s="19" t="str">
        <f>INDEX(products!$A$1:$F$49,MATCH(orders!$F704,products!$A$1:$A$49,0),MATCH(orders!J$1,products!$A$1:$F$1,0))</f>
        <v>Large</v>
      </c>
      <c r="K704" s="20">
        <f>INDEX(products!$A$1:$F$49,MATCH(orders!$F704,products!$A$1:$A$49,0),MATCH(orders!K$1,products!$A$1:$F$1,0))</f>
        <v>6</v>
      </c>
      <c r="L704" s="21">
        <f>INDEX(products!$A$1:$F$49,MATCH(orders!$F704,products!$A$1:$A$49,0),MATCH(orders!L$1,products!$A$1:$F$1,0))</f>
        <v>1.1000000000000001</v>
      </c>
      <c r="M704" s="25">
        <f>$G704*$K704*$L704</f>
        <v>6.6000000000000005</v>
      </c>
    </row>
    <row r="705" spans="1:13">
      <c r="A705" s="3" t="s">
        <v>1412</v>
      </c>
      <c r="B705" s="23">
        <v>43506</v>
      </c>
      <c r="C705" s="12">
        <f>YEAR($B705)</f>
        <v>2019</v>
      </c>
      <c r="D705" s="12">
        <f>MONTH($B705)</f>
        <v>2</v>
      </c>
      <c r="E705" s="3" t="s">
        <v>1413</v>
      </c>
      <c r="F705" s="15" t="s">
        <v>133</v>
      </c>
      <c r="G705" s="3">
        <v>4</v>
      </c>
      <c r="H705" s="3" t="str">
        <f>_xlfn.XLOOKUP(E705,customers!$A$1:$A$1001,customers!$B$1:$B$1001,,0)</f>
        <v>Doralin Baison</v>
      </c>
      <c r="I705" s="16" t="s">
        <v>7</v>
      </c>
      <c r="J705" s="4" t="str">
        <f>INDEX(products!$A$1:$F$49,MATCH(orders!$F705,products!$A$1:$A$49,0),MATCH(orders!J$1,products!$A$1:$F$1,0))</f>
        <v>Large</v>
      </c>
      <c r="K705" s="7">
        <f>INDEX(products!$A$1:$F$49,MATCH(orders!$F705,products!$A$1:$A$49,0),MATCH(orders!K$1,products!$A$1:$F$1,0))</f>
        <v>24</v>
      </c>
      <c r="L705" s="11">
        <f>INDEX(products!$A$1:$F$49,MATCH(orders!$F705,products!$A$1:$A$49,0),MATCH(orders!L$1,products!$A$1:$F$1,0))</f>
        <v>0.5</v>
      </c>
      <c r="M705" s="26">
        <f>$G705*$K705*$L705</f>
        <v>48</v>
      </c>
    </row>
    <row r="706" spans="1:13">
      <c r="A706" s="18" t="s">
        <v>1414</v>
      </c>
      <c r="B706" s="22">
        <v>44716</v>
      </c>
      <c r="C706" s="17">
        <f>YEAR($B706)</f>
        <v>2022</v>
      </c>
      <c r="D706" s="17">
        <f>MONTH($B706)</f>
        <v>6</v>
      </c>
      <c r="E706" s="18" t="s">
        <v>1415</v>
      </c>
      <c r="F706" s="13" t="s">
        <v>60</v>
      </c>
      <c r="G706" s="18">
        <v>6</v>
      </c>
      <c r="H706" s="18" t="str">
        <f>_xlfn.XLOOKUP(E706,customers!$A$1:$A$1001,customers!$B$1:$B$1001,,0)</f>
        <v>Josefina Ferens</v>
      </c>
      <c r="I706" s="14" t="s">
        <v>5</v>
      </c>
      <c r="J706" s="19" t="str">
        <f>INDEX(products!$A$1:$F$49,MATCH(orders!$F706,products!$A$1:$A$49,0),MATCH(orders!J$1,products!$A$1:$F$1,0))</f>
        <v>Medium</v>
      </c>
      <c r="K706" s="20">
        <f>INDEX(products!$A$1:$F$49,MATCH(orders!$F706,products!$A$1:$A$49,0),MATCH(orders!K$1,products!$A$1:$F$1,0))</f>
        <v>12</v>
      </c>
      <c r="L706" s="21">
        <f>INDEX(products!$A$1:$F$49,MATCH(orders!$F706,products!$A$1:$A$49,0),MATCH(orders!L$1,products!$A$1:$F$1,0))</f>
        <v>1.1000000000000001</v>
      </c>
      <c r="M706" s="25">
        <f>$G706*$K706*$L706</f>
        <v>79.2</v>
      </c>
    </row>
    <row r="707" spans="1:13">
      <c r="A707" s="3" t="s">
        <v>1416</v>
      </c>
      <c r="B707" s="23">
        <v>44114</v>
      </c>
      <c r="C707" s="12">
        <f>YEAR($B707)</f>
        <v>2020</v>
      </c>
      <c r="D707" s="12">
        <f>MONTH($B707)</f>
        <v>10</v>
      </c>
      <c r="E707" s="3" t="s">
        <v>1417</v>
      </c>
      <c r="F707" s="15" t="s">
        <v>57</v>
      </c>
      <c r="G707" s="3">
        <v>2</v>
      </c>
      <c r="H707" s="3" t="str">
        <f>_xlfn.XLOOKUP(E707,customers!$A$1:$A$1001,customers!$B$1:$B$1001,,0)</f>
        <v>Shelley Gehring</v>
      </c>
      <c r="I707" s="16" t="s">
        <v>6</v>
      </c>
      <c r="J707" s="4" t="str">
        <f>INDEX(products!$A$1:$F$49,MATCH(orders!$F707,products!$A$1:$A$49,0),MATCH(orders!J$1,products!$A$1:$F$1,0))</f>
        <v>Small</v>
      </c>
      <c r="K707" s="7">
        <f>INDEX(products!$A$1:$F$49,MATCH(orders!$F707,products!$A$1:$A$49,0),MATCH(orders!K$1,products!$A$1:$F$1,0))</f>
        <v>12</v>
      </c>
      <c r="L707" s="11">
        <f>INDEX(products!$A$1:$F$49,MATCH(orders!$F707,products!$A$1:$A$49,0),MATCH(orders!L$1,products!$A$1:$F$1,0))</f>
        <v>0.5</v>
      </c>
      <c r="M707" s="26">
        <f>$G707*$K707*$L707</f>
        <v>12</v>
      </c>
    </row>
    <row r="708" spans="1:13">
      <c r="A708" s="18" t="s">
        <v>1418</v>
      </c>
      <c r="B708" s="22">
        <v>44353</v>
      </c>
      <c r="C708" s="17">
        <f>YEAR($B708)</f>
        <v>2021</v>
      </c>
      <c r="D708" s="17">
        <f>MONTH($B708)</f>
        <v>6</v>
      </c>
      <c r="E708" s="18" t="s">
        <v>1419</v>
      </c>
      <c r="F708" s="13" t="s">
        <v>106</v>
      </c>
      <c r="G708" s="18">
        <v>3</v>
      </c>
      <c r="H708" s="18" t="str">
        <f>_xlfn.XLOOKUP(E708,customers!$A$1:$A$1001,customers!$B$1:$B$1001,,0)</f>
        <v>Barrie Fallowes</v>
      </c>
      <c r="I708" s="14" t="s">
        <v>7</v>
      </c>
      <c r="J708" s="19" t="str">
        <f>INDEX(products!$A$1:$F$49,MATCH(orders!$F708,products!$A$1:$A$49,0),MATCH(orders!J$1,products!$A$1:$F$1,0))</f>
        <v>Medium</v>
      </c>
      <c r="K708" s="20">
        <f>INDEX(products!$A$1:$F$49,MATCH(orders!$F708,products!$A$1:$A$49,0),MATCH(orders!K$1,products!$A$1:$F$1,0))</f>
        <v>6</v>
      </c>
      <c r="L708" s="21">
        <f>INDEX(products!$A$1:$F$49,MATCH(orders!$F708,products!$A$1:$A$49,0),MATCH(orders!L$1,products!$A$1:$F$1,0))</f>
        <v>0.5</v>
      </c>
      <c r="M708" s="25">
        <f>$G708*$K708*$L708</f>
        <v>9</v>
      </c>
    </row>
    <row r="709" spans="1:13">
      <c r="A709" s="3" t="s">
        <v>1420</v>
      </c>
      <c r="B709" s="23">
        <v>43540</v>
      </c>
      <c r="C709" s="12">
        <f>YEAR($B709)</f>
        <v>2019</v>
      </c>
      <c r="D709" s="12">
        <f>MONTH($B709)</f>
        <v>3</v>
      </c>
      <c r="E709" s="3" t="s">
        <v>1421</v>
      </c>
      <c r="F709" s="15" t="s">
        <v>133</v>
      </c>
      <c r="G709" s="3">
        <v>2</v>
      </c>
      <c r="H709" s="3" t="str">
        <f>_xlfn.XLOOKUP(E709,customers!$A$1:$A$1001,customers!$B$1:$B$1001,,0)</f>
        <v>Nicolas Aiton</v>
      </c>
      <c r="I709" s="16" t="s">
        <v>7</v>
      </c>
      <c r="J709" s="4" t="str">
        <f>INDEX(products!$A$1:$F$49,MATCH(orders!$F709,products!$A$1:$A$49,0),MATCH(orders!J$1,products!$A$1:$F$1,0))</f>
        <v>Large</v>
      </c>
      <c r="K709" s="7">
        <f>INDEX(products!$A$1:$F$49,MATCH(orders!$F709,products!$A$1:$A$49,0),MATCH(orders!K$1,products!$A$1:$F$1,0))</f>
        <v>24</v>
      </c>
      <c r="L709" s="11">
        <f>INDEX(products!$A$1:$F$49,MATCH(orders!$F709,products!$A$1:$A$49,0),MATCH(orders!L$1,products!$A$1:$F$1,0))</f>
        <v>0.5</v>
      </c>
      <c r="M709" s="26">
        <f>$G709*$K709*$L709</f>
        <v>24</v>
      </c>
    </row>
    <row r="710" spans="1:13">
      <c r="A710" s="18" t="s">
        <v>1422</v>
      </c>
      <c r="B710" s="22">
        <v>43804</v>
      </c>
      <c r="C710" s="17">
        <f>YEAR($B710)</f>
        <v>2019</v>
      </c>
      <c r="D710" s="17">
        <f>MONTH($B710)</f>
        <v>12</v>
      </c>
      <c r="E710" s="18" t="s">
        <v>1423</v>
      </c>
      <c r="F710" s="13" t="s">
        <v>76</v>
      </c>
      <c r="G710" s="18">
        <v>2</v>
      </c>
      <c r="H710" s="18" t="str">
        <f>_xlfn.XLOOKUP(E710,customers!$A$1:$A$1001,customers!$B$1:$B$1001,,0)</f>
        <v>Shelli De Banke</v>
      </c>
      <c r="I710" s="14" t="s">
        <v>7</v>
      </c>
      <c r="J710" s="19" t="str">
        <f>INDEX(products!$A$1:$F$49,MATCH(orders!$F710,products!$A$1:$A$49,0),MATCH(orders!J$1,products!$A$1:$F$1,0))</f>
        <v>Small</v>
      </c>
      <c r="K710" s="20">
        <f>INDEX(products!$A$1:$F$49,MATCH(orders!$F710,products!$A$1:$A$49,0),MATCH(orders!K$1,products!$A$1:$F$1,0))</f>
        <v>6</v>
      </c>
      <c r="L710" s="21">
        <f>INDEX(products!$A$1:$F$49,MATCH(orders!$F710,products!$A$1:$A$49,0),MATCH(orders!L$1,products!$A$1:$F$1,0))</f>
        <v>0.5</v>
      </c>
      <c r="M710" s="25">
        <f>$G710*$K710*$L710</f>
        <v>6</v>
      </c>
    </row>
    <row r="711" spans="1:13">
      <c r="A711" s="3" t="s">
        <v>1424</v>
      </c>
      <c r="B711" s="23">
        <v>43485</v>
      </c>
      <c r="C711" s="12">
        <f>YEAR($B711)</f>
        <v>2019</v>
      </c>
      <c r="D711" s="12">
        <f>MONTH($B711)</f>
        <v>1</v>
      </c>
      <c r="E711" s="3" t="s">
        <v>1425</v>
      </c>
      <c r="F711" s="15" t="s">
        <v>248</v>
      </c>
      <c r="G711" s="3">
        <v>2</v>
      </c>
      <c r="H711" s="3" t="str">
        <f>_xlfn.XLOOKUP(E711,customers!$A$1:$A$1001,customers!$B$1:$B$1001,,0)</f>
        <v>Lyell Murch</v>
      </c>
      <c r="I711" s="16" t="s">
        <v>6</v>
      </c>
      <c r="J711" s="4" t="str">
        <f>INDEX(products!$A$1:$F$49,MATCH(orders!$F711,products!$A$1:$A$49,0),MATCH(orders!J$1,products!$A$1:$F$1,0))</f>
        <v>Large</v>
      </c>
      <c r="K711" s="7">
        <f>INDEX(products!$A$1:$F$49,MATCH(orders!$F711,products!$A$1:$A$49,0),MATCH(orders!K$1,products!$A$1:$F$1,0))</f>
        <v>6</v>
      </c>
      <c r="L711" s="11">
        <f>INDEX(products!$A$1:$F$49,MATCH(orders!$F711,products!$A$1:$A$49,0),MATCH(orders!L$1,products!$A$1:$F$1,0))</f>
        <v>0.5</v>
      </c>
      <c r="M711" s="26">
        <f>$G711*$K711*$L711</f>
        <v>6</v>
      </c>
    </row>
    <row r="712" spans="1:13">
      <c r="A712" s="18" t="s">
        <v>1426</v>
      </c>
      <c r="B712" s="22">
        <v>44655</v>
      </c>
      <c r="C712" s="17">
        <f>YEAR($B712)</f>
        <v>2022</v>
      </c>
      <c r="D712" s="17">
        <f>MONTH($B712)</f>
        <v>4</v>
      </c>
      <c r="E712" s="18" t="s">
        <v>1427</v>
      </c>
      <c r="F712" s="13" t="s">
        <v>408</v>
      </c>
      <c r="G712" s="18">
        <v>3</v>
      </c>
      <c r="H712" s="18" t="str">
        <f>_xlfn.XLOOKUP(E712,customers!$A$1:$A$1001,customers!$B$1:$B$1001,,0)</f>
        <v>Stearne Count</v>
      </c>
      <c r="I712" s="14" t="s">
        <v>7</v>
      </c>
      <c r="J712" s="19" t="str">
        <f>INDEX(products!$A$1:$F$49,MATCH(orders!$F712,products!$A$1:$A$49,0),MATCH(orders!J$1,products!$A$1:$F$1,0))</f>
        <v>Medium</v>
      </c>
      <c r="K712" s="20">
        <f>INDEX(products!$A$1:$F$49,MATCH(orders!$F712,products!$A$1:$A$49,0),MATCH(orders!K$1,products!$A$1:$F$1,0))</f>
        <v>24</v>
      </c>
      <c r="L712" s="21">
        <f>INDEX(products!$A$1:$F$49,MATCH(orders!$F712,products!$A$1:$A$49,0),MATCH(orders!L$1,products!$A$1:$F$1,0))</f>
        <v>0.5</v>
      </c>
      <c r="M712" s="25">
        <f>$G712*$K712*$L712</f>
        <v>36</v>
      </c>
    </row>
    <row r="713" spans="1:13">
      <c r="A713" s="3" t="s">
        <v>1428</v>
      </c>
      <c r="B713" s="23">
        <v>44600</v>
      </c>
      <c r="C713" s="12">
        <f>YEAR($B713)</f>
        <v>2022</v>
      </c>
      <c r="D713" s="12">
        <f>MONTH($B713)</f>
        <v>2</v>
      </c>
      <c r="E713" s="3" t="s">
        <v>1429</v>
      </c>
      <c r="F713" s="15" t="s">
        <v>130</v>
      </c>
      <c r="G713" s="3">
        <v>6</v>
      </c>
      <c r="H713" s="3" t="str">
        <f>_xlfn.XLOOKUP(E713,customers!$A$1:$A$1001,customers!$B$1:$B$1001,,0)</f>
        <v>Selia Ragles</v>
      </c>
      <c r="I713" s="16" t="s">
        <v>5</v>
      </c>
      <c r="J713" s="4" t="str">
        <f>INDEX(products!$A$1:$F$49,MATCH(orders!$F713,products!$A$1:$A$49,0),MATCH(orders!J$1,products!$A$1:$F$1,0))</f>
        <v>Small</v>
      </c>
      <c r="K713" s="7">
        <f>INDEX(products!$A$1:$F$49,MATCH(orders!$F713,products!$A$1:$A$49,0),MATCH(orders!K$1,products!$A$1:$F$1,0))</f>
        <v>6</v>
      </c>
      <c r="L713" s="11">
        <f>INDEX(products!$A$1:$F$49,MATCH(orders!$F713,products!$A$1:$A$49,0),MATCH(orders!L$1,products!$A$1:$F$1,0))</f>
        <v>1.1000000000000001</v>
      </c>
      <c r="M713" s="26">
        <f>$G713*$K713*$L713</f>
        <v>39.6</v>
      </c>
    </row>
    <row r="714" spans="1:13">
      <c r="A714" s="18" t="s">
        <v>1430</v>
      </c>
      <c r="B714" s="22">
        <v>43646</v>
      </c>
      <c r="C714" s="17">
        <f>YEAR($B714)</f>
        <v>2019</v>
      </c>
      <c r="D714" s="17">
        <f>MONTH($B714)</f>
        <v>6</v>
      </c>
      <c r="E714" s="18" t="s">
        <v>1431</v>
      </c>
      <c r="F714" s="13" t="s">
        <v>89</v>
      </c>
      <c r="G714" s="18">
        <v>2</v>
      </c>
      <c r="H714" s="18" t="str">
        <f>_xlfn.XLOOKUP(E714,customers!$A$1:$A$1001,customers!$B$1:$B$1001,,0)</f>
        <v>Silas Deehan</v>
      </c>
      <c r="I714" s="14" t="s">
        <v>6</v>
      </c>
      <c r="J714" s="19" t="str">
        <f>INDEX(products!$A$1:$F$49,MATCH(orders!$F714,products!$A$1:$A$49,0),MATCH(orders!J$1,products!$A$1:$F$1,0))</f>
        <v>Small</v>
      </c>
      <c r="K714" s="20">
        <f>INDEX(products!$A$1:$F$49,MATCH(orders!$F714,products!$A$1:$A$49,0),MATCH(orders!K$1,products!$A$1:$F$1,0))</f>
        <v>6</v>
      </c>
      <c r="L714" s="21">
        <f>INDEX(products!$A$1:$F$49,MATCH(orders!$F714,products!$A$1:$A$49,0),MATCH(orders!L$1,products!$A$1:$F$1,0))</f>
        <v>0.5</v>
      </c>
      <c r="M714" s="25">
        <f>$G714*$K714*$L714</f>
        <v>6</v>
      </c>
    </row>
    <row r="715" spans="1:13">
      <c r="A715" s="3" t="s">
        <v>1432</v>
      </c>
      <c r="B715" s="23">
        <v>43960</v>
      </c>
      <c r="C715" s="12">
        <f>YEAR($B715)</f>
        <v>2020</v>
      </c>
      <c r="D715" s="12">
        <f>MONTH($B715)</f>
        <v>5</v>
      </c>
      <c r="E715" s="3" t="s">
        <v>1433</v>
      </c>
      <c r="F715" s="15" t="s">
        <v>56</v>
      </c>
      <c r="G715" s="3">
        <v>1</v>
      </c>
      <c r="H715" s="3" t="str">
        <f>_xlfn.XLOOKUP(E715,customers!$A$1:$A$1001,customers!$B$1:$B$1001,,0)</f>
        <v>Sacha Bruun</v>
      </c>
      <c r="I715" s="16" t="s">
        <v>7</v>
      </c>
      <c r="J715" s="4" t="str">
        <f>INDEX(products!$A$1:$F$49,MATCH(orders!$F715,products!$A$1:$A$49,0),MATCH(orders!J$1,products!$A$1:$F$1,0))</f>
        <v>Small</v>
      </c>
      <c r="K715" s="7">
        <f>INDEX(products!$A$1:$F$49,MATCH(orders!$F715,products!$A$1:$A$49,0),MATCH(orders!K$1,products!$A$1:$F$1,0))</f>
        <v>18</v>
      </c>
      <c r="L715" s="11">
        <f>INDEX(products!$A$1:$F$49,MATCH(orders!$F715,products!$A$1:$A$49,0),MATCH(orders!L$1,products!$A$1:$F$1,0))</f>
        <v>0.5</v>
      </c>
      <c r="M715" s="26">
        <f>$G715*$K715*$L715</f>
        <v>9</v>
      </c>
    </row>
    <row r="716" spans="1:13">
      <c r="A716" s="18" t="s">
        <v>1434</v>
      </c>
      <c r="B716" s="22">
        <v>44358</v>
      </c>
      <c r="C716" s="17">
        <f>YEAR($B716)</f>
        <v>2021</v>
      </c>
      <c r="D716" s="17">
        <f>MONTH($B716)</f>
        <v>6</v>
      </c>
      <c r="E716" s="18" t="s">
        <v>1435</v>
      </c>
      <c r="F716" s="13" t="s">
        <v>97</v>
      </c>
      <c r="G716" s="18">
        <v>4</v>
      </c>
      <c r="H716" s="18" t="str">
        <f>_xlfn.XLOOKUP(E716,customers!$A$1:$A$1001,customers!$B$1:$B$1001,,0)</f>
        <v>Alon Pllu</v>
      </c>
      <c r="I716" s="14" t="s">
        <v>4</v>
      </c>
      <c r="J716" s="19" t="str">
        <f>INDEX(products!$A$1:$F$49,MATCH(orders!$F716,products!$A$1:$A$49,0),MATCH(orders!J$1,products!$A$1:$F$1,0))</f>
        <v>Medium</v>
      </c>
      <c r="K716" s="20">
        <f>INDEX(products!$A$1:$F$49,MATCH(orders!$F716,products!$A$1:$A$49,0),MATCH(orders!K$1,products!$A$1:$F$1,0))</f>
        <v>18</v>
      </c>
      <c r="L716" s="21">
        <f>INDEX(products!$A$1:$F$49,MATCH(orders!$F716,products!$A$1:$A$49,0),MATCH(orders!L$1,products!$A$1:$F$1,0))</f>
        <v>1.1000000000000001</v>
      </c>
      <c r="M716" s="25">
        <f>$G716*$K716*$L716</f>
        <v>79.2</v>
      </c>
    </row>
    <row r="717" spans="1:13">
      <c r="A717" s="3" t="s">
        <v>1436</v>
      </c>
      <c r="B717" s="23">
        <v>44504</v>
      </c>
      <c r="C717" s="12">
        <f>YEAR($B717)</f>
        <v>2021</v>
      </c>
      <c r="D717" s="12">
        <f>MONTH($B717)</f>
        <v>11</v>
      </c>
      <c r="E717" s="3" t="s">
        <v>1437</v>
      </c>
      <c r="F717" s="15" t="s">
        <v>258</v>
      </c>
      <c r="G717" s="3">
        <v>6</v>
      </c>
      <c r="H717" s="3" t="str">
        <f>_xlfn.XLOOKUP(E717,customers!$A$1:$A$1001,customers!$B$1:$B$1001,,0)</f>
        <v>Gilberto Cornier</v>
      </c>
      <c r="I717" s="16" t="s">
        <v>5</v>
      </c>
      <c r="J717" s="4" t="str">
        <f>INDEX(products!$A$1:$F$49,MATCH(orders!$F717,products!$A$1:$A$49,0),MATCH(orders!J$1,products!$A$1:$F$1,0))</f>
        <v>Large</v>
      </c>
      <c r="K717" s="7">
        <f>INDEX(products!$A$1:$F$49,MATCH(orders!$F717,products!$A$1:$A$49,0),MATCH(orders!K$1,products!$A$1:$F$1,0))</f>
        <v>6</v>
      </c>
      <c r="L717" s="11">
        <f>INDEX(products!$A$1:$F$49,MATCH(orders!$F717,products!$A$1:$A$49,0),MATCH(orders!L$1,products!$A$1:$F$1,0))</f>
        <v>1.1000000000000001</v>
      </c>
      <c r="M717" s="26">
        <f>$G717*$K717*$L717</f>
        <v>39.6</v>
      </c>
    </row>
    <row r="718" spans="1:13">
      <c r="A718" s="18" t="s">
        <v>1438</v>
      </c>
      <c r="B718" s="22">
        <v>44612</v>
      </c>
      <c r="C718" s="17">
        <f>YEAR($B718)</f>
        <v>2022</v>
      </c>
      <c r="D718" s="17">
        <f>MONTH($B718)</f>
        <v>2</v>
      </c>
      <c r="E718" s="18" t="s">
        <v>1390</v>
      </c>
      <c r="F718" s="13" t="s">
        <v>89</v>
      </c>
      <c r="G718" s="18">
        <v>3</v>
      </c>
      <c r="H718" s="18" t="str">
        <f>_xlfn.XLOOKUP(E718,customers!$A$1:$A$1001,customers!$B$1:$B$1001,,0)</f>
        <v>Aubree Daugherty</v>
      </c>
      <c r="I718" s="14" t="s">
        <v>6</v>
      </c>
      <c r="J718" s="19" t="str">
        <f>INDEX(products!$A$1:$F$49,MATCH(orders!$F718,products!$A$1:$A$49,0),MATCH(orders!J$1,products!$A$1:$F$1,0))</f>
        <v>Small</v>
      </c>
      <c r="K718" s="20">
        <f>INDEX(products!$A$1:$F$49,MATCH(orders!$F718,products!$A$1:$A$49,0),MATCH(orders!K$1,products!$A$1:$F$1,0))</f>
        <v>6</v>
      </c>
      <c r="L718" s="21">
        <f>INDEX(products!$A$1:$F$49,MATCH(orders!$F718,products!$A$1:$A$49,0),MATCH(orders!L$1,products!$A$1:$F$1,0))</f>
        <v>0.5</v>
      </c>
      <c r="M718" s="25">
        <f>$G718*$K718*$L718</f>
        <v>9</v>
      </c>
    </row>
    <row r="719" spans="1:13">
      <c r="A719" s="3" t="s">
        <v>1439</v>
      </c>
      <c r="B719" s="23">
        <v>43649</v>
      </c>
      <c r="C719" s="12">
        <f>YEAR($B719)</f>
        <v>2019</v>
      </c>
      <c r="D719" s="12">
        <f>MONTH($B719)</f>
        <v>7</v>
      </c>
      <c r="E719" s="3" t="s">
        <v>1440</v>
      </c>
      <c r="F719" s="15" t="s">
        <v>177</v>
      </c>
      <c r="G719" s="3">
        <v>3</v>
      </c>
      <c r="H719" s="3" t="str">
        <f>_xlfn.XLOOKUP(E719,customers!$A$1:$A$1001,customers!$B$1:$B$1001,,0)</f>
        <v>Willabella Harvison</v>
      </c>
      <c r="I719" s="16" t="s">
        <v>5</v>
      </c>
      <c r="J719" s="4" t="str">
        <f>INDEX(products!$A$1:$F$49,MATCH(orders!$F719,products!$A$1:$A$49,0),MATCH(orders!J$1,products!$A$1:$F$1,0))</f>
        <v>Large</v>
      </c>
      <c r="K719" s="7">
        <f>INDEX(products!$A$1:$F$49,MATCH(orders!$F719,products!$A$1:$A$49,0),MATCH(orders!K$1,products!$A$1:$F$1,0))</f>
        <v>12</v>
      </c>
      <c r="L719" s="11">
        <f>INDEX(products!$A$1:$F$49,MATCH(orders!$F719,products!$A$1:$A$49,0),MATCH(orders!L$1,products!$A$1:$F$1,0))</f>
        <v>1.1000000000000001</v>
      </c>
      <c r="M719" s="26">
        <f>$G719*$K719*$L719</f>
        <v>39.6</v>
      </c>
    </row>
    <row r="720" spans="1:13">
      <c r="A720" s="18" t="s">
        <v>1441</v>
      </c>
      <c r="B720" s="22">
        <v>44348</v>
      </c>
      <c r="C720" s="17">
        <f>YEAR($B720)</f>
        <v>2021</v>
      </c>
      <c r="D720" s="17">
        <f>MONTH($B720)</f>
        <v>6</v>
      </c>
      <c r="E720" s="18" t="s">
        <v>1442</v>
      </c>
      <c r="F720" s="13" t="s">
        <v>106</v>
      </c>
      <c r="G720" s="18">
        <v>3</v>
      </c>
      <c r="H720" s="18" t="str">
        <f>_xlfn.XLOOKUP(E720,customers!$A$1:$A$1001,customers!$B$1:$B$1001,,0)</f>
        <v>Darice Heaford</v>
      </c>
      <c r="I720" s="14" t="s">
        <v>7</v>
      </c>
      <c r="J720" s="19" t="str">
        <f>INDEX(products!$A$1:$F$49,MATCH(orders!$F720,products!$A$1:$A$49,0),MATCH(orders!J$1,products!$A$1:$F$1,0))</f>
        <v>Medium</v>
      </c>
      <c r="K720" s="20">
        <f>INDEX(products!$A$1:$F$49,MATCH(orders!$F720,products!$A$1:$A$49,0),MATCH(orders!K$1,products!$A$1:$F$1,0))</f>
        <v>6</v>
      </c>
      <c r="L720" s="21">
        <f>INDEX(products!$A$1:$F$49,MATCH(orders!$F720,products!$A$1:$A$49,0),MATCH(orders!L$1,products!$A$1:$F$1,0))</f>
        <v>0.5</v>
      </c>
      <c r="M720" s="25">
        <f>$G720*$K720*$L720</f>
        <v>9</v>
      </c>
    </row>
    <row r="721" spans="1:13">
      <c r="A721" s="3" t="s">
        <v>1443</v>
      </c>
      <c r="B721" s="23">
        <v>44150</v>
      </c>
      <c r="C721" s="12">
        <f>YEAR($B721)</f>
        <v>2020</v>
      </c>
      <c r="D721" s="12">
        <f>MONTH($B721)</f>
        <v>11</v>
      </c>
      <c r="E721" s="3" t="s">
        <v>1444</v>
      </c>
      <c r="F721" s="15" t="s">
        <v>125</v>
      </c>
      <c r="G721" s="3">
        <v>5</v>
      </c>
      <c r="H721" s="3" t="str">
        <f>_xlfn.XLOOKUP(E721,customers!$A$1:$A$1001,customers!$B$1:$B$1001,,0)</f>
        <v>Granger Fantham</v>
      </c>
      <c r="I721" s="16" t="s">
        <v>7</v>
      </c>
      <c r="J721" s="4" t="str">
        <f>INDEX(products!$A$1:$F$49,MATCH(orders!$F721,products!$A$1:$A$49,0),MATCH(orders!J$1,products!$A$1:$F$1,0))</f>
        <v>Medium</v>
      </c>
      <c r="K721" s="7">
        <f>INDEX(products!$A$1:$F$49,MATCH(orders!$F721,products!$A$1:$A$49,0),MATCH(orders!K$1,products!$A$1:$F$1,0))</f>
        <v>18</v>
      </c>
      <c r="L721" s="11">
        <f>INDEX(products!$A$1:$F$49,MATCH(orders!$F721,products!$A$1:$A$49,0),MATCH(orders!L$1,products!$A$1:$F$1,0))</f>
        <v>0.5</v>
      </c>
      <c r="M721" s="26">
        <f>$G721*$K721*$L721</f>
        <v>45</v>
      </c>
    </row>
    <row r="722" spans="1:13">
      <c r="A722" s="18" t="s">
        <v>1445</v>
      </c>
      <c r="B722" s="22">
        <v>44215</v>
      </c>
      <c r="C722" s="17">
        <f>YEAR($B722)</f>
        <v>2021</v>
      </c>
      <c r="D722" s="17">
        <f>MONTH($B722)</f>
        <v>1</v>
      </c>
      <c r="E722" s="18" t="s">
        <v>1446</v>
      </c>
      <c r="F722" s="13" t="s">
        <v>109</v>
      </c>
      <c r="G722" s="18">
        <v>5</v>
      </c>
      <c r="H722" s="18" t="str">
        <f>_xlfn.XLOOKUP(E722,customers!$A$1:$A$1001,customers!$B$1:$B$1001,,0)</f>
        <v>Reynolds Crookshanks</v>
      </c>
      <c r="I722" s="14" t="s">
        <v>4</v>
      </c>
      <c r="J722" s="19" t="str">
        <f>INDEX(products!$A$1:$F$49,MATCH(orders!$F722,products!$A$1:$A$49,0),MATCH(orders!J$1,products!$A$1:$F$1,0))</f>
        <v>Small</v>
      </c>
      <c r="K722" s="20">
        <f>INDEX(products!$A$1:$F$49,MATCH(orders!$F722,products!$A$1:$A$49,0),MATCH(orders!K$1,products!$A$1:$F$1,0))</f>
        <v>12</v>
      </c>
      <c r="L722" s="21">
        <f>INDEX(products!$A$1:$F$49,MATCH(orders!$F722,products!$A$1:$A$49,0),MATCH(orders!L$1,products!$A$1:$F$1,0))</f>
        <v>1.1000000000000001</v>
      </c>
      <c r="M722" s="25">
        <f>$G722*$K722*$L722</f>
        <v>66</v>
      </c>
    </row>
    <row r="723" spans="1:13">
      <c r="A723" s="3" t="s">
        <v>1447</v>
      </c>
      <c r="B723" s="23">
        <v>44479</v>
      </c>
      <c r="C723" s="12">
        <f>YEAR($B723)</f>
        <v>2021</v>
      </c>
      <c r="D723" s="12">
        <f>MONTH($B723)</f>
        <v>10</v>
      </c>
      <c r="E723" s="3" t="s">
        <v>1448</v>
      </c>
      <c r="F723" s="15" t="s">
        <v>182</v>
      </c>
      <c r="G723" s="3">
        <v>3</v>
      </c>
      <c r="H723" s="3" t="str">
        <f>_xlfn.XLOOKUP(E723,customers!$A$1:$A$1001,customers!$B$1:$B$1001,,0)</f>
        <v>Niels Leake</v>
      </c>
      <c r="I723" s="16" t="s">
        <v>5</v>
      </c>
      <c r="J723" s="4" t="str">
        <f>INDEX(products!$A$1:$F$49,MATCH(orders!$F723,products!$A$1:$A$49,0),MATCH(orders!J$1,products!$A$1:$F$1,0))</f>
        <v>Medium</v>
      </c>
      <c r="K723" s="7">
        <f>INDEX(products!$A$1:$F$49,MATCH(orders!$F723,products!$A$1:$A$49,0),MATCH(orders!K$1,products!$A$1:$F$1,0))</f>
        <v>6</v>
      </c>
      <c r="L723" s="11">
        <f>INDEX(products!$A$1:$F$49,MATCH(orders!$F723,products!$A$1:$A$49,0),MATCH(orders!L$1,products!$A$1:$F$1,0))</f>
        <v>1.1000000000000001</v>
      </c>
      <c r="M723" s="26">
        <f>$G723*$K723*$L723</f>
        <v>19.8</v>
      </c>
    </row>
    <row r="724" spans="1:13">
      <c r="A724" s="18" t="s">
        <v>1449</v>
      </c>
      <c r="B724" s="22">
        <v>44620</v>
      </c>
      <c r="C724" s="17">
        <f>YEAR($B724)</f>
        <v>2022</v>
      </c>
      <c r="D724" s="17">
        <f>MONTH($B724)</f>
        <v>2</v>
      </c>
      <c r="E724" s="18" t="s">
        <v>1450</v>
      </c>
      <c r="F724" s="13" t="s">
        <v>57</v>
      </c>
      <c r="G724" s="18">
        <v>2</v>
      </c>
      <c r="H724" s="18" t="str">
        <f>_xlfn.XLOOKUP(E724,customers!$A$1:$A$1001,customers!$B$1:$B$1001,,0)</f>
        <v>Hetti Measures</v>
      </c>
      <c r="I724" s="14" t="s">
        <v>6</v>
      </c>
      <c r="J724" s="19" t="str">
        <f>INDEX(products!$A$1:$F$49,MATCH(orders!$F724,products!$A$1:$A$49,0),MATCH(orders!J$1,products!$A$1:$F$1,0))</f>
        <v>Small</v>
      </c>
      <c r="K724" s="20">
        <f>INDEX(products!$A$1:$F$49,MATCH(orders!$F724,products!$A$1:$A$49,0),MATCH(orders!K$1,products!$A$1:$F$1,0))</f>
        <v>12</v>
      </c>
      <c r="L724" s="21">
        <f>INDEX(products!$A$1:$F$49,MATCH(orders!$F724,products!$A$1:$A$49,0),MATCH(orders!L$1,products!$A$1:$F$1,0))</f>
        <v>0.5</v>
      </c>
      <c r="M724" s="25">
        <f>$G724*$K724*$L724</f>
        <v>12</v>
      </c>
    </row>
    <row r="725" spans="1:13">
      <c r="A725" s="3" t="s">
        <v>1451</v>
      </c>
      <c r="B725" s="23">
        <v>44470</v>
      </c>
      <c r="C725" s="12">
        <f>YEAR($B725)</f>
        <v>2021</v>
      </c>
      <c r="D725" s="12">
        <f>MONTH($B725)</f>
        <v>10</v>
      </c>
      <c r="E725" s="3" t="s">
        <v>1452</v>
      </c>
      <c r="F725" s="15" t="s">
        <v>97</v>
      </c>
      <c r="G725" s="3">
        <v>2</v>
      </c>
      <c r="H725" s="3" t="str">
        <f>_xlfn.XLOOKUP(E725,customers!$A$1:$A$1001,customers!$B$1:$B$1001,,0)</f>
        <v>Gay Eilhersen</v>
      </c>
      <c r="I725" s="16" t="s">
        <v>4</v>
      </c>
      <c r="J725" s="4" t="str">
        <f>INDEX(products!$A$1:$F$49,MATCH(orders!$F725,products!$A$1:$A$49,0),MATCH(orders!J$1,products!$A$1:$F$1,0))</f>
        <v>Medium</v>
      </c>
      <c r="K725" s="7">
        <f>INDEX(products!$A$1:$F$49,MATCH(orders!$F725,products!$A$1:$A$49,0),MATCH(orders!K$1,products!$A$1:$F$1,0))</f>
        <v>18</v>
      </c>
      <c r="L725" s="11">
        <f>INDEX(products!$A$1:$F$49,MATCH(orders!$F725,products!$A$1:$A$49,0),MATCH(orders!L$1,products!$A$1:$F$1,0))</f>
        <v>1.1000000000000001</v>
      </c>
      <c r="M725" s="26">
        <f>$G725*$K725*$L725</f>
        <v>39.6</v>
      </c>
    </row>
    <row r="726" spans="1:13">
      <c r="A726" s="18" t="s">
        <v>1453</v>
      </c>
      <c r="B726" s="22">
        <v>44076</v>
      </c>
      <c r="C726" s="17">
        <f>YEAR($B726)</f>
        <v>2020</v>
      </c>
      <c r="D726" s="17">
        <f>MONTH($B726)</f>
        <v>9</v>
      </c>
      <c r="E726" s="18" t="s">
        <v>1454</v>
      </c>
      <c r="F726" s="13" t="s">
        <v>112</v>
      </c>
      <c r="G726" s="18">
        <v>2</v>
      </c>
      <c r="H726" s="18" t="str">
        <f>_xlfn.XLOOKUP(E726,customers!$A$1:$A$1001,customers!$B$1:$B$1001,,0)</f>
        <v>Nico Hubert</v>
      </c>
      <c r="I726" s="14" t="s">
        <v>7</v>
      </c>
      <c r="J726" s="19" t="str">
        <f>INDEX(products!$A$1:$F$49,MATCH(orders!$F726,products!$A$1:$A$49,0),MATCH(orders!J$1,products!$A$1:$F$1,0))</f>
        <v>Medium</v>
      </c>
      <c r="K726" s="20">
        <f>INDEX(products!$A$1:$F$49,MATCH(orders!$F726,products!$A$1:$A$49,0),MATCH(orders!K$1,products!$A$1:$F$1,0))</f>
        <v>12</v>
      </c>
      <c r="L726" s="21">
        <f>INDEX(products!$A$1:$F$49,MATCH(orders!$F726,products!$A$1:$A$49,0),MATCH(orders!L$1,products!$A$1:$F$1,0))</f>
        <v>0.5</v>
      </c>
      <c r="M726" s="25">
        <f>$G726*$K726*$L726</f>
        <v>12</v>
      </c>
    </row>
    <row r="727" spans="1:13">
      <c r="A727" s="3" t="s">
        <v>1455</v>
      </c>
      <c r="B727" s="23">
        <v>44043</v>
      </c>
      <c r="C727" s="12">
        <f>YEAR($B727)</f>
        <v>2020</v>
      </c>
      <c r="D727" s="12">
        <f>MONTH($B727)</f>
        <v>7</v>
      </c>
      <c r="E727" s="3" t="s">
        <v>1456</v>
      </c>
      <c r="F727" s="15" t="s">
        <v>57</v>
      </c>
      <c r="G727" s="3">
        <v>6</v>
      </c>
      <c r="H727" s="3" t="str">
        <f>_xlfn.XLOOKUP(E727,customers!$A$1:$A$1001,customers!$B$1:$B$1001,,0)</f>
        <v>Cristina Aleixo</v>
      </c>
      <c r="I727" s="16" t="s">
        <v>6</v>
      </c>
      <c r="J727" s="4" t="str">
        <f>INDEX(products!$A$1:$F$49,MATCH(orders!$F727,products!$A$1:$A$49,0),MATCH(orders!J$1,products!$A$1:$F$1,0))</f>
        <v>Small</v>
      </c>
      <c r="K727" s="7">
        <f>INDEX(products!$A$1:$F$49,MATCH(orders!$F727,products!$A$1:$A$49,0),MATCH(orders!K$1,products!$A$1:$F$1,0))</f>
        <v>12</v>
      </c>
      <c r="L727" s="11">
        <f>INDEX(products!$A$1:$F$49,MATCH(orders!$F727,products!$A$1:$A$49,0),MATCH(orders!L$1,products!$A$1:$F$1,0))</f>
        <v>0.5</v>
      </c>
      <c r="M727" s="26">
        <f>$G727*$K727*$L727</f>
        <v>36</v>
      </c>
    </row>
    <row r="728" spans="1:13">
      <c r="A728" s="18" t="s">
        <v>1457</v>
      </c>
      <c r="B728" s="22">
        <v>44571</v>
      </c>
      <c r="C728" s="17">
        <f>YEAR($B728)</f>
        <v>2022</v>
      </c>
      <c r="D728" s="17">
        <f>MONTH($B728)</f>
        <v>1</v>
      </c>
      <c r="E728" s="18" t="s">
        <v>1458</v>
      </c>
      <c r="F728" s="13" t="s">
        <v>130</v>
      </c>
      <c r="G728" s="18">
        <v>4</v>
      </c>
      <c r="H728" s="18" t="str">
        <f>_xlfn.XLOOKUP(E728,customers!$A$1:$A$1001,customers!$B$1:$B$1001,,0)</f>
        <v>Derrek Allpress</v>
      </c>
      <c r="I728" s="14" t="s">
        <v>5</v>
      </c>
      <c r="J728" s="19" t="str">
        <f>INDEX(products!$A$1:$F$49,MATCH(orders!$F728,products!$A$1:$A$49,0),MATCH(orders!J$1,products!$A$1:$F$1,0))</f>
        <v>Small</v>
      </c>
      <c r="K728" s="20">
        <f>INDEX(products!$A$1:$F$49,MATCH(orders!$F728,products!$A$1:$A$49,0),MATCH(orders!K$1,products!$A$1:$F$1,0))</f>
        <v>6</v>
      </c>
      <c r="L728" s="21">
        <f>INDEX(products!$A$1:$F$49,MATCH(orders!$F728,products!$A$1:$A$49,0),MATCH(orders!L$1,products!$A$1:$F$1,0))</f>
        <v>1.1000000000000001</v>
      </c>
      <c r="M728" s="25">
        <f>$G728*$K728*$L728</f>
        <v>26.400000000000002</v>
      </c>
    </row>
    <row r="729" spans="1:13">
      <c r="A729" s="3" t="s">
        <v>1459</v>
      </c>
      <c r="B729" s="23">
        <v>44264</v>
      </c>
      <c r="C729" s="12">
        <f>YEAR($B729)</f>
        <v>2021</v>
      </c>
      <c r="D729" s="12">
        <f>MONTH($B729)</f>
        <v>3</v>
      </c>
      <c r="E729" s="3" t="s">
        <v>1460</v>
      </c>
      <c r="F729" s="15" t="s">
        <v>60</v>
      </c>
      <c r="G729" s="3">
        <v>5</v>
      </c>
      <c r="H729" s="3" t="str">
        <f>_xlfn.XLOOKUP(E729,customers!$A$1:$A$1001,customers!$B$1:$B$1001,,0)</f>
        <v>Rikki Tomkowicz</v>
      </c>
      <c r="I729" s="16" t="s">
        <v>5</v>
      </c>
      <c r="J729" s="4" t="str">
        <f>INDEX(products!$A$1:$F$49,MATCH(orders!$F729,products!$A$1:$A$49,0),MATCH(orders!J$1,products!$A$1:$F$1,0))</f>
        <v>Medium</v>
      </c>
      <c r="K729" s="7">
        <f>INDEX(products!$A$1:$F$49,MATCH(orders!$F729,products!$A$1:$A$49,0),MATCH(orders!K$1,products!$A$1:$F$1,0))</f>
        <v>12</v>
      </c>
      <c r="L729" s="11">
        <f>INDEX(products!$A$1:$F$49,MATCH(orders!$F729,products!$A$1:$A$49,0),MATCH(orders!L$1,products!$A$1:$F$1,0))</f>
        <v>1.1000000000000001</v>
      </c>
      <c r="M729" s="26">
        <f>$G729*$K729*$L729</f>
        <v>66</v>
      </c>
    </row>
    <row r="730" spans="1:13">
      <c r="A730" s="18" t="s">
        <v>1461</v>
      </c>
      <c r="B730" s="22">
        <v>44155</v>
      </c>
      <c r="C730" s="17">
        <f>YEAR($B730)</f>
        <v>2020</v>
      </c>
      <c r="D730" s="17">
        <f>MONTH($B730)</f>
        <v>11</v>
      </c>
      <c r="E730" s="18" t="s">
        <v>1462</v>
      </c>
      <c r="F730" s="13" t="s">
        <v>122</v>
      </c>
      <c r="G730" s="18">
        <v>3</v>
      </c>
      <c r="H730" s="18" t="str">
        <f>_xlfn.XLOOKUP(E730,customers!$A$1:$A$1001,customers!$B$1:$B$1001,,0)</f>
        <v>Rochette Huscroft</v>
      </c>
      <c r="I730" s="14" t="s">
        <v>7</v>
      </c>
      <c r="J730" s="19" t="str">
        <f>INDEX(products!$A$1:$F$49,MATCH(orders!$F730,products!$A$1:$A$49,0),MATCH(orders!J$1,products!$A$1:$F$1,0))</f>
        <v>Large</v>
      </c>
      <c r="K730" s="20">
        <f>INDEX(products!$A$1:$F$49,MATCH(orders!$F730,products!$A$1:$A$49,0),MATCH(orders!K$1,products!$A$1:$F$1,0))</f>
        <v>12</v>
      </c>
      <c r="L730" s="21">
        <f>INDEX(products!$A$1:$F$49,MATCH(orders!$F730,products!$A$1:$A$49,0),MATCH(orders!L$1,products!$A$1:$F$1,0))</f>
        <v>0.5</v>
      </c>
      <c r="M730" s="25">
        <f>$G730*$K730*$L730</f>
        <v>18</v>
      </c>
    </row>
    <row r="731" spans="1:13">
      <c r="A731" s="3" t="s">
        <v>1463</v>
      </c>
      <c r="B731" s="23">
        <v>44634</v>
      </c>
      <c r="C731" s="12">
        <f>YEAR($B731)</f>
        <v>2022</v>
      </c>
      <c r="D731" s="12">
        <f>MONTH($B731)</f>
        <v>3</v>
      </c>
      <c r="E731" s="3" t="s">
        <v>1464</v>
      </c>
      <c r="F731" s="15" t="s">
        <v>273</v>
      </c>
      <c r="G731" s="3">
        <v>1</v>
      </c>
      <c r="H731" s="3" t="str">
        <f>_xlfn.XLOOKUP(E731,customers!$A$1:$A$1001,customers!$B$1:$B$1001,,0)</f>
        <v>Selle Scurrer</v>
      </c>
      <c r="I731" s="16" t="s">
        <v>6</v>
      </c>
      <c r="J731" s="4" t="str">
        <f>INDEX(products!$A$1:$F$49,MATCH(orders!$F731,products!$A$1:$A$49,0),MATCH(orders!J$1,products!$A$1:$F$1,0))</f>
        <v>Medium</v>
      </c>
      <c r="K731" s="7">
        <f>INDEX(products!$A$1:$F$49,MATCH(orders!$F731,products!$A$1:$A$49,0),MATCH(orders!K$1,products!$A$1:$F$1,0))</f>
        <v>18</v>
      </c>
      <c r="L731" s="11">
        <f>INDEX(products!$A$1:$F$49,MATCH(orders!$F731,products!$A$1:$A$49,0),MATCH(orders!L$1,products!$A$1:$F$1,0))</f>
        <v>0.5</v>
      </c>
      <c r="M731" s="26">
        <f>$G731*$K731*$L731</f>
        <v>9</v>
      </c>
    </row>
    <row r="732" spans="1:13">
      <c r="A732" s="18" t="s">
        <v>1465</v>
      </c>
      <c r="B732" s="22">
        <v>43475</v>
      </c>
      <c r="C732" s="17">
        <f>YEAR($B732)</f>
        <v>2019</v>
      </c>
      <c r="D732" s="17">
        <f>MONTH($B732)</f>
        <v>1</v>
      </c>
      <c r="E732" s="18" t="s">
        <v>1466</v>
      </c>
      <c r="F732" s="13" t="s">
        <v>109</v>
      </c>
      <c r="G732" s="18">
        <v>1</v>
      </c>
      <c r="H732" s="18" t="str">
        <f>_xlfn.XLOOKUP(E732,customers!$A$1:$A$1001,customers!$B$1:$B$1001,,0)</f>
        <v>Andie Rudram</v>
      </c>
      <c r="I732" s="14" t="s">
        <v>4</v>
      </c>
      <c r="J732" s="19" t="str">
        <f>INDEX(products!$A$1:$F$49,MATCH(orders!$F732,products!$A$1:$A$49,0),MATCH(orders!J$1,products!$A$1:$F$1,0))</f>
        <v>Small</v>
      </c>
      <c r="K732" s="20">
        <f>INDEX(products!$A$1:$F$49,MATCH(orders!$F732,products!$A$1:$A$49,0),MATCH(orders!K$1,products!$A$1:$F$1,0))</f>
        <v>12</v>
      </c>
      <c r="L732" s="21">
        <f>INDEX(products!$A$1:$F$49,MATCH(orders!$F732,products!$A$1:$A$49,0),MATCH(orders!L$1,products!$A$1:$F$1,0))</f>
        <v>1.1000000000000001</v>
      </c>
      <c r="M732" s="25">
        <f>$G732*$K732*$L732</f>
        <v>13.200000000000001</v>
      </c>
    </row>
    <row r="733" spans="1:13">
      <c r="A733" s="3" t="s">
        <v>1467</v>
      </c>
      <c r="B733" s="23">
        <v>44222</v>
      </c>
      <c r="C733" s="12">
        <f>YEAR($B733)</f>
        <v>2021</v>
      </c>
      <c r="D733" s="12">
        <f>MONTH($B733)</f>
        <v>1</v>
      </c>
      <c r="E733" s="3" t="s">
        <v>1468</v>
      </c>
      <c r="F733" s="15" t="s">
        <v>92</v>
      </c>
      <c r="G733" s="3">
        <v>4</v>
      </c>
      <c r="H733" s="3" t="str">
        <f>_xlfn.XLOOKUP(E733,customers!$A$1:$A$1001,customers!$B$1:$B$1001,,0)</f>
        <v>Leta Clarricoates</v>
      </c>
      <c r="I733" s="16" t="s">
        <v>4</v>
      </c>
      <c r="J733" s="4" t="str">
        <f>INDEX(products!$A$1:$F$49,MATCH(orders!$F733,products!$A$1:$A$49,0),MATCH(orders!J$1,products!$A$1:$F$1,0))</f>
        <v>Small</v>
      </c>
      <c r="K733" s="7">
        <f>INDEX(products!$A$1:$F$49,MATCH(orders!$F733,products!$A$1:$A$49,0),MATCH(orders!K$1,products!$A$1:$F$1,0))</f>
        <v>6</v>
      </c>
      <c r="L733" s="11">
        <f>INDEX(products!$A$1:$F$49,MATCH(orders!$F733,products!$A$1:$A$49,0),MATCH(orders!L$1,products!$A$1:$F$1,0))</f>
        <v>1.1000000000000001</v>
      </c>
      <c r="M733" s="26">
        <f>$G733*$K733*$L733</f>
        <v>26.400000000000002</v>
      </c>
    </row>
    <row r="734" spans="1:13">
      <c r="A734" s="18" t="s">
        <v>1469</v>
      </c>
      <c r="B734" s="22">
        <v>44312</v>
      </c>
      <c r="C734" s="17">
        <f>YEAR($B734)</f>
        <v>2021</v>
      </c>
      <c r="D734" s="17">
        <f>MONTH($B734)</f>
        <v>4</v>
      </c>
      <c r="E734" s="18" t="s">
        <v>1470</v>
      </c>
      <c r="F734" s="13" t="s">
        <v>115</v>
      </c>
      <c r="G734" s="18">
        <v>2</v>
      </c>
      <c r="H734" s="18" t="str">
        <f>_xlfn.XLOOKUP(E734,customers!$A$1:$A$1001,customers!$B$1:$B$1001,,0)</f>
        <v>Jacquelyn Maha</v>
      </c>
      <c r="I734" s="14" t="s">
        <v>7</v>
      </c>
      <c r="J734" s="19" t="str">
        <f>INDEX(products!$A$1:$F$49,MATCH(orders!$F734,products!$A$1:$A$49,0),MATCH(orders!J$1,products!$A$1:$F$1,0))</f>
        <v>Large</v>
      </c>
      <c r="K734" s="20">
        <f>INDEX(products!$A$1:$F$49,MATCH(orders!$F734,products!$A$1:$A$49,0),MATCH(orders!K$1,products!$A$1:$F$1,0))</f>
        <v>6</v>
      </c>
      <c r="L734" s="21">
        <f>INDEX(products!$A$1:$F$49,MATCH(orders!$F734,products!$A$1:$A$49,0),MATCH(orders!L$1,products!$A$1:$F$1,0))</f>
        <v>0.5</v>
      </c>
      <c r="M734" s="25">
        <f>$G734*$K734*$L734</f>
        <v>6</v>
      </c>
    </row>
    <row r="735" spans="1:13">
      <c r="A735" s="3" t="s">
        <v>1471</v>
      </c>
      <c r="B735" s="23">
        <v>44565</v>
      </c>
      <c r="C735" s="12">
        <f>YEAR($B735)</f>
        <v>2022</v>
      </c>
      <c r="D735" s="12">
        <f>MONTH($B735)</f>
        <v>1</v>
      </c>
      <c r="E735" s="3" t="s">
        <v>1472</v>
      </c>
      <c r="F735" s="15" t="s">
        <v>358</v>
      </c>
      <c r="G735" s="3">
        <v>3</v>
      </c>
      <c r="H735" s="3" t="str">
        <f>_xlfn.XLOOKUP(E735,customers!$A$1:$A$1001,customers!$B$1:$B$1001,,0)</f>
        <v>Glory Clemon</v>
      </c>
      <c r="I735" s="16" t="s">
        <v>5</v>
      </c>
      <c r="J735" s="4" t="str">
        <f>INDEX(products!$A$1:$F$49,MATCH(orders!$F735,products!$A$1:$A$49,0),MATCH(orders!J$1,products!$A$1:$F$1,0))</f>
        <v>Small</v>
      </c>
      <c r="K735" s="7">
        <f>INDEX(products!$A$1:$F$49,MATCH(orders!$F735,products!$A$1:$A$49,0),MATCH(orders!K$1,products!$A$1:$F$1,0))</f>
        <v>18</v>
      </c>
      <c r="L735" s="11">
        <f>INDEX(products!$A$1:$F$49,MATCH(orders!$F735,products!$A$1:$A$49,0),MATCH(orders!L$1,products!$A$1:$F$1,0))</f>
        <v>1.1000000000000001</v>
      </c>
      <c r="M735" s="26">
        <f>$G735*$K735*$L735</f>
        <v>59.400000000000006</v>
      </c>
    </row>
    <row r="736" spans="1:13">
      <c r="A736" s="18" t="s">
        <v>1473</v>
      </c>
      <c r="B736" s="22">
        <v>43697</v>
      </c>
      <c r="C736" s="17">
        <f>YEAR($B736)</f>
        <v>2019</v>
      </c>
      <c r="D736" s="17">
        <f>MONTH($B736)</f>
        <v>8</v>
      </c>
      <c r="E736" s="18" t="s">
        <v>1474</v>
      </c>
      <c r="F736" s="13" t="s">
        <v>109</v>
      </c>
      <c r="G736" s="18">
        <v>5</v>
      </c>
      <c r="H736" s="18" t="str">
        <f>_xlfn.XLOOKUP(E736,customers!$A$1:$A$1001,customers!$B$1:$B$1001,,0)</f>
        <v>Alica Kift</v>
      </c>
      <c r="I736" s="14" t="s">
        <v>4</v>
      </c>
      <c r="J736" s="19" t="str">
        <f>INDEX(products!$A$1:$F$49,MATCH(orders!$F736,products!$A$1:$A$49,0),MATCH(orders!J$1,products!$A$1:$F$1,0))</f>
        <v>Small</v>
      </c>
      <c r="K736" s="20">
        <f>INDEX(products!$A$1:$F$49,MATCH(orders!$F736,products!$A$1:$A$49,0),MATCH(orders!K$1,products!$A$1:$F$1,0))</f>
        <v>12</v>
      </c>
      <c r="L736" s="21">
        <f>INDEX(products!$A$1:$F$49,MATCH(orders!$F736,products!$A$1:$A$49,0),MATCH(orders!L$1,products!$A$1:$F$1,0))</f>
        <v>1.1000000000000001</v>
      </c>
      <c r="M736" s="25">
        <f>$G736*$K736*$L736</f>
        <v>66</v>
      </c>
    </row>
    <row r="737" spans="1:13">
      <c r="A737" s="3" t="s">
        <v>1475</v>
      </c>
      <c r="B737" s="23">
        <v>44757</v>
      </c>
      <c r="C737" s="12">
        <f>YEAR($B737)</f>
        <v>2022</v>
      </c>
      <c r="D737" s="12">
        <f>MONTH($B737)</f>
        <v>7</v>
      </c>
      <c r="E737" s="3" t="s">
        <v>1476</v>
      </c>
      <c r="F737" s="15" t="s">
        <v>358</v>
      </c>
      <c r="G737" s="3">
        <v>6</v>
      </c>
      <c r="H737" s="3" t="str">
        <f>_xlfn.XLOOKUP(E737,customers!$A$1:$A$1001,customers!$B$1:$B$1001,,0)</f>
        <v>Babb Pollins</v>
      </c>
      <c r="I737" s="16" t="s">
        <v>5</v>
      </c>
      <c r="J737" s="4" t="str">
        <f>INDEX(products!$A$1:$F$49,MATCH(orders!$F737,products!$A$1:$A$49,0),MATCH(orders!J$1,products!$A$1:$F$1,0))</f>
        <v>Small</v>
      </c>
      <c r="K737" s="7">
        <f>INDEX(products!$A$1:$F$49,MATCH(orders!$F737,products!$A$1:$A$49,0),MATCH(orders!K$1,products!$A$1:$F$1,0))</f>
        <v>18</v>
      </c>
      <c r="L737" s="11">
        <f>INDEX(products!$A$1:$F$49,MATCH(orders!$F737,products!$A$1:$A$49,0),MATCH(orders!L$1,products!$A$1:$F$1,0))</f>
        <v>1.1000000000000001</v>
      </c>
      <c r="M737" s="26">
        <f>$G737*$K737*$L737</f>
        <v>118.80000000000001</v>
      </c>
    </row>
    <row r="738" spans="1:13">
      <c r="A738" s="18" t="s">
        <v>1477</v>
      </c>
      <c r="B738" s="22">
        <v>43508</v>
      </c>
      <c r="C738" s="17">
        <f>YEAR($B738)</f>
        <v>2019</v>
      </c>
      <c r="D738" s="17">
        <f>MONTH($B738)</f>
        <v>2</v>
      </c>
      <c r="E738" s="18" t="s">
        <v>1478</v>
      </c>
      <c r="F738" s="13" t="s">
        <v>138</v>
      </c>
      <c r="G738" s="18">
        <v>2</v>
      </c>
      <c r="H738" s="18" t="str">
        <f>_xlfn.XLOOKUP(E738,customers!$A$1:$A$1001,customers!$B$1:$B$1001,,0)</f>
        <v>Jarret Toye</v>
      </c>
      <c r="I738" s="14" t="s">
        <v>7</v>
      </c>
      <c r="J738" s="19" t="str">
        <f>INDEX(products!$A$1:$F$49,MATCH(orders!$F738,products!$A$1:$A$49,0),MATCH(orders!J$1,products!$A$1:$F$1,0))</f>
        <v>Small</v>
      </c>
      <c r="K738" s="20">
        <f>INDEX(products!$A$1:$F$49,MATCH(orders!$F738,products!$A$1:$A$49,0),MATCH(orders!K$1,products!$A$1:$F$1,0))</f>
        <v>24</v>
      </c>
      <c r="L738" s="21">
        <f>INDEX(products!$A$1:$F$49,MATCH(orders!$F738,products!$A$1:$A$49,0),MATCH(orders!L$1,products!$A$1:$F$1,0))</f>
        <v>0.5</v>
      </c>
      <c r="M738" s="25">
        <f>$G738*$K738*$L738</f>
        <v>24</v>
      </c>
    </row>
    <row r="739" spans="1:13">
      <c r="A739" s="3" t="s">
        <v>1479</v>
      </c>
      <c r="B739" s="23">
        <v>44447</v>
      </c>
      <c r="C739" s="12">
        <f>YEAR($B739)</f>
        <v>2021</v>
      </c>
      <c r="D739" s="12">
        <f>MONTH($B739)</f>
        <v>9</v>
      </c>
      <c r="E739" s="3" t="s">
        <v>1480</v>
      </c>
      <c r="F739" s="15" t="s">
        <v>192</v>
      </c>
      <c r="G739" s="3">
        <v>5</v>
      </c>
      <c r="H739" s="3" t="str">
        <f>_xlfn.XLOOKUP(E739,customers!$A$1:$A$1001,customers!$B$1:$B$1001,,0)</f>
        <v>Carlie Linskill</v>
      </c>
      <c r="I739" s="16" t="s">
        <v>6</v>
      </c>
      <c r="J739" s="4" t="str">
        <f>INDEX(products!$A$1:$F$49,MATCH(orders!$F739,products!$A$1:$A$49,0),MATCH(orders!J$1,products!$A$1:$F$1,0))</f>
        <v>Large</v>
      </c>
      <c r="K739" s="7">
        <f>INDEX(products!$A$1:$F$49,MATCH(orders!$F739,products!$A$1:$A$49,0),MATCH(orders!K$1,products!$A$1:$F$1,0))</f>
        <v>12</v>
      </c>
      <c r="L739" s="11">
        <f>INDEX(products!$A$1:$F$49,MATCH(orders!$F739,products!$A$1:$A$49,0),MATCH(orders!L$1,products!$A$1:$F$1,0))</f>
        <v>0.5</v>
      </c>
      <c r="M739" s="26">
        <f>$G739*$K739*$L739</f>
        <v>30</v>
      </c>
    </row>
    <row r="740" spans="1:13">
      <c r="A740" s="18" t="s">
        <v>1481</v>
      </c>
      <c r="B740" s="22">
        <v>43812</v>
      </c>
      <c r="C740" s="17">
        <f>YEAR($B740)</f>
        <v>2019</v>
      </c>
      <c r="D740" s="17">
        <f>MONTH($B740)</f>
        <v>12</v>
      </c>
      <c r="E740" s="18" t="s">
        <v>1482</v>
      </c>
      <c r="F740" s="13" t="s">
        <v>162</v>
      </c>
      <c r="G740" s="18">
        <v>3</v>
      </c>
      <c r="H740" s="18" t="str">
        <f>_xlfn.XLOOKUP(E740,customers!$A$1:$A$1001,customers!$B$1:$B$1001,,0)</f>
        <v>Natal Vigrass</v>
      </c>
      <c r="I740" s="14" t="s">
        <v>6</v>
      </c>
      <c r="J740" s="19" t="str">
        <f>INDEX(products!$A$1:$F$49,MATCH(orders!$F740,products!$A$1:$A$49,0),MATCH(orders!J$1,products!$A$1:$F$1,0))</f>
        <v>Large</v>
      </c>
      <c r="K740" s="20">
        <f>INDEX(products!$A$1:$F$49,MATCH(orders!$F740,products!$A$1:$A$49,0),MATCH(orders!K$1,products!$A$1:$F$1,0))</f>
        <v>18</v>
      </c>
      <c r="L740" s="21">
        <f>INDEX(products!$A$1:$F$49,MATCH(orders!$F740,products!$A$1:$A$49,0),MATCH(orders!L$1,products!$A$1:$F$1,0))</f>
        <v>0.5</v>
      </c>
      <c r="M740" s="25">
        <f>$G740*$K740*$L740</f>
        <v>27</v>
      </c>
    </row>
    <row r="741" spans="1:13">
      <c r="A741" s="3" t="s">
        <v>1483</v>
      </c>
      <c r="B741" s="23">
        <v>44433</v>
      </c>
      <c r="C741" s="12">
        <f>YEAR($B741)</f>
        <v>2021</v>
      </c>
      <c r="D741" s="12">
        <f>MONTH($B741)</f>
        <v>8</v>
      </c>
      <c r="E741" s="3" t="s">
        <v>1390</v>
      </c>
      <c r="F741" s="15" t="s">
        <v>112</v>
      </c>
      <c r="G741" s="3">
        <v>5</v>
      </c>
      <c r="H741" s="3" t="str">
        <f>_xlfn.XLOOKUP(E741,customers!$A$1:$A$1001,customers!$B$1:$B$1001,,0)</f>
        <v>Aubree Daugherty</v>
      </c>
      <c r="I741" s="16" t="s">
        <v>7</v>
      </c>
      <c r="J741" s="4" t="str">
        <f>INDEX(products!$A$1:$F$49,MATCH(orders!$F741,products!$A$1:$A$49,0),MATCH(orders!J$1,products!$A$1:$F$1,0))</f>
        <v>Medium</v>
      </c>
      <c r="K741" s="7">
        <f>INDEX(products!$A$1:$F$49,MATCH(orders!$F741,products!$A$1:$A$49,0),MATCH(orders!K$1,products!$A$1:$F$1,0))</f>
        <v>12</v>
      </c>
      <c r="L741" s="11">
        <f>INDEX(products!$A$1:$F$49,MATCH(orders!$F741,products!$A$1:$A$49,0),MATCH(orders!L$1,products!$A$1:$F$1,0))</f>
        <v>0.5</v>
      </c>
      <c r="M741" s="26">
        <f>$G741*$K741*$L741</f>
        <v>30</v>
      </c>
    </row>
    <row r="742" spans="1:13">
      <c r="A742" s="18" t="s">
        <v>1484</v>
      </c>
      <c r="B742" s="22">
        <v>44643</v>
      </c>
      <c r="C742" s="17">
        <f>YEAR($B742)</f>
        <v>2022</v>
      </c>
      <c r="D742" s="17">
        <f>MONTH($B742)</f>
        <v>3</v>
      </c>
      <c r="E742" s="18" t="s">
        <v>1485</v>
      </c>
      <c r="F742" s="13" t="s">
        <v>177</v>
      </c>
      <c r="G742" s="18">
        <v>4</v>
      </c>
      <c r="H742" s="18" t="str">
        <f>_xlfn.XLOOKUP(E742,customers!$A$1:$A$1001,customers!$B$1:$B$1001,,0)</f>
        <v>Kandace Cragell</v>
      </c>
      <c r="I742" s="14" t="s">
        <v>5</v>
      </c>
      <c r="J742" s="19" t="str">
        <f>INDEX(products!$A$1:$F$49,MATCH(orders!$F742,products!$A$1:$A$49,0),MATCH(orders!J$1,products!$A$1:$F$1,0))</f>
        <v>Large</v>
      </c>
      <c r="K742" s="20">
        <f>INDEX(products!$A$1:$F$49,MATCH(orders!$F742,products!$A$1:$A$49,0),MATCH(orders!K$1,products!$A$1:$F$1,0))</f>
        <v>12</v>
      </c>
      <c r="L742" s="21">
        <f>INDEX(products!$A$1:$F$49,MATCH(orders!$F742,products!$A$1:$A$49,0),MATCH(orders!L$1,products!$A$1:$F$1,0))</f>
        <v>1.1000000000000001</v>
      </c>
      <c r="M742" s="25">
        <f>$G742*$K742*$L742</f>
        <v>52.800000000000004</v>
      </c>
    </row>
    <row r="743" spans="1:13">
      <c r="A743" s="3" t="s">
        <v>1486</v>
      </c>
      <c r="B743" s="23">
        <v>43566</v>
      </c>
      <c r="C743" s="12">
        <f>YEAR($B743)</f>
        <v>2019</v>
      </c>
      <c r="D743" s="12">
        <f>MONTH($B743)</f>
        <v>4</v>
      </c>
      <c r="E743" s="3" t="s">
        <v>1487</v>
      </c>
      <c r="F743" s="15" t="s">
        <v>210</v>
      </c>
      <c r="G743" s="3">
        <v>2</v>
      </c>
      <c r="H743" s="3" t="str">
        <f>_xlfn.XLOOKUP(E743,customers!$A$1:$A$1001,customers!$B$1:$B$1001,,0)</f>
        <v>Lyon Ibert</v>
      </c>
      <c r="I743" s="16" t="s">
        <v>4</v>
      </c>
      <c r="J743" s="4" t="str">
        <f>INDEX(products!$A$1:$F$49,MATCH(orders!$F743,products!$A$1:$A$49,0),MATCH(orders!J$1,products!$A$1:$F$1,0))</f>
        <v>Large</v>
      </c>
      <c r="K743" s="7">
        <f>INDEX(products!$A$1:$F$49,MATCH(orders!$F743,products!$A$1:$A$49,0),MATCH(orders!K$1,products!$A$1:$F$1,0))</f>
        <v>24</v>
      </c>
      <c r="L743" s="11">
        <f>INDEX(products!$A$1:$F$49,MATCH(orders!$F743,products!$A$1:$A$49,0),MATCH(orders!L$1,products!$A$1:$F$1,0))</f>
        <v>1.1000000000000001</v>
      </c>
      <c r="M743" s="26">
        <f>$G743*$K743*$L743</f>
        <v>52.800000000000004</v>
      </c>
    </row>
    <row r="744" spans="1:13">
      <c r="A744" s="18" t="s">
        <v>1488</v>
      </c>
      <c r="B744" s="22">
        <v>44133</v>
      </c>
      <c r="C744" s="17">
        <f>YEAR($B744)</f>
        <v>2020</v>
      </c>
      <c r="D744" s="17">
        <f>MONTH($B744)</f>
        <v>10</v>
      </c>
      <c r="E744" s="18" t="s">
        <v>1489</v>
      </c>
      <c r="F744" s="13" t="s">
        <v>49</v>
      </c>
      <c r="G744" s="18">
        <v>4</v>
      </c>
      <c r="H744" s="18" t="str">
        <f>_xlfn.XLOOKUP(E744,customers!$A$1:$A$1001,customers!$B$1:$B$1001,,0)</f>
        <v>Reese Lidgey</v>
      </c>
      <c r="I744" s="14" t="s">
        <v>5</v>
      </c>
      <c r="J744" s="19" t="str">
        <f>INDEX(products!$A$1:$F$49,MATCH(orders!$F744,products!$A$1:$A$49,0),MATCH(orders!J$1,products!$A$1:$F$1,0))</f>
        <v>Medium</v>
      </c>
      <c r="K744" s="20">
        <f>INDEX(products!$A$1:$F$49,MATCH(orders!$F744,products!$A$1:$A$49,0),MATCH(orders!K$1,products!$A$1:$F$1,0))</f>
        <v>18</v>
      </c>
      <c r="L744" s="21">
        <f>INDEX(products!$A$1:$F$49,MATCH(orders!$F744,products!$A$1:$A$49,0),MATCH(orders!L$1,products!$A$1:$F$1,0))</f>
        <v>1.1000000000000001</v>
      </c>
      <c r="M744" s="25">
        <f>$G744*$K744*$L744</f>
        <v>79.2</v>
      </c>
    </row>
    <row r="745" spans="1:13">
      <c r="A745" s="3" t="s">
        <v>1490</v>
      </c>
      <c r="B745" s="23">
        <v>44042</v>
      </c>
      <c r="C745" s="12">
        <f>YEAR($B745)</f>
        <v>2020</v>
      </c>
      <c r="D745" s="12">
        <f>MONTH($B745)</f>
        <v>7</v>
      </c>
      <c r="E745" s="3" t="s">
        <v>1491</v>
      </c>
      <c r="F745" s="15" t="s">
        <v>177</v>
      </c>
      <c r="G745" s="3">
        <v>3</v>
      </c>
      <c r="H745" s="3" t="str">
        <f>_xlfn.XLOOKUP(E745,customers!$A$1:$A$1001,customers!$B$1:$B$1001,,0)</f>
        <v>Tersina Castagne</v>
      </c>
      <c r="I745" s="16" t="s">
        <v>5</v>
      </c>
      <c r="J745" s="4" t="str">
        <f>INDEX(products!$A$1:$F$49,MATCH(orders!$F745,products!$A$1:$A$49,0),MATCH(orders!J$1,products!$A$1:$F$1,0))</f>
        <v>Large</v>
      </c>
      <c r="K745" s="7">
        <f>INDEX(products!$A$1:$F$49,MATCH(orders!$F745,products!$A$1:$A$49,0),MATCH(orders!K$1,products!$A$1:$F$1,0))</f>
        <v>12</v>
      </c>
      <c r="L745" s="11">
        <f>INDEX(products!$A$1:$F$49,MATCH(orders!$F745,products!$A$1:$A$49,0),MATCH(orders!L$1,products!$A$1:$F$1,0))</f>
        <v>1.1000000000000001</v>
      </c>
      <c r="M745" s="26">
        <f>$G745*$K745*$L745</f>
        <v>39.6</v>
      </c>
    </row>
    <row r="746" spans="1:13">
      <c r="A746" s="18" t="s">
        <v>1492</v>
      </c>
      <c r="B746" s="22">
        <v>43539</v>
      </c>
      <c r="C746" s="17">
        <f>YEAR($B746)</f>
        <v>2019</v>
      </c>
      <c r="D746" s="17">
        <f>MONTH($B746)</f>
        <v>3</v>
      </c>
      <c r="E746" s="18" t="s">
        <v>1493</v>
      </c>
      <c r="F746" s="13" t="s">
        <v>210</v>
      </c>
      <c r="G746" s="18">
        <v>6</v>
      </c>
      <c r="H746" s="18" t="str">
        <f>_xlfn.XLOOKUP(E746,customers!$A$1:$A$1001,customers!$B$1:$B$1001,,0)</f>
        <v>Samuele Klaaassen</v>
      </c>
      <c r="I746" s="14" t="s">
        <v>4</v>
      </c>
      <c r="J746" s="19" t="str">
        <f>INDEX(products!$A$1:$F$49,MATCH(orders!$F746,products!$A$1:$A$49,0),MATCH(orders!J$1,products!$A$1:$F$1,0))</f>
        <v>Large</v>
      </c>
      <c r="K746" s="20">
        <f>INDEX(products!$A$1:$F$49,MATCH(orders!$F746,products!$A$1:$A$49,0),MATCH(orders!K$1,products!$A$1:$F$1,0))</f>
        <v>24</v>
      </c>
      <c r="L746" s="21">
        <f>INDEX(products!$A$1:$F$49,MATCH(orders!$F746,products!$A$1:$A$49,0),MATCH(orders!L$1,products!$A$1:$F$1,0))</f>
        <v>1.1000000000000001</v>
      </c>
      <c r="M746" s="25">
        <f>$G746*$K746*$L746</f>
        <v>158.4</v>
      </c>
    </row>
    <row r="747" spans="1:13">
      <c r="A747" s="3" t="s">
        <v>1494</v>
      </c>
      <c r="B747" s="23">
        <v>44557</v>
      </c>
      <c r="C747" s="12">
        <f>YEAR($B747)</f>
        <v>2021</v>
      </c>
      <c r="D747" s="12">
        <f>MONTH($B747)</f>
        <v>12</v>
      </c>
      <c r="E747" s="3" t="s">
        <v>1495</v>
      </c>
      <c r="F747" s="15" t="s">
        <v>199</v>
      </c>
      <c r="G747" s="3">
        <v>2</v>
      </c>
      <c r="H747" s="3" t="str">
        <f>_xlfn.XLOOKUP(E747,customers!$A$1:$A$1001,customers!$B$1:$B$1001,,0)</f>
        <v>Jordana Halden</v>
      </c>
      <c r="I747" s="16" t="s">
        <v>5</v>
      </c>
      <c r="J747" s="4" t="str">
        <f>INDEX(products!$A$1:$F$49,MATCH(orders!$F747,products!$A$1:$A$49,0),MATCH(orders!J$1,products!$A$1:$F$1,0))</f>
        <v>Large</v>
      </c>
      <c r="K747" s="7">
        <f>INDEX(products!$A$1:$F$49,MATCH(orders!$F747,products!$A$1:$A$49,0),MATCH(orders!K$1,products!$A$1:$F$1,0))</f>
        <v>18</v>
      </c>
      <c r="L747" s="11">
        <f>INDEX(products!$A$1:$F$49,MATCH(orders!$F747,products!$A$1:$A$49,0),MATCH(orders!L$1,products!$A$1:$F$1,0))</f>
        <v>1.1000000000000001</v>
      </c>
      <c r="M747" s="26">
        <f>$G747*$K747*$L747</f>
        <v>39.6</v>
      </c>
    </row>
    <row r="748" spans="1:13">
      <c r="A748" s="18" t="s">
        <v>1496</v>
      </c>
      <c r="B748" s="22">
        <v>43741</v>
      </c>
      <c r="C748" s="17">
        <f>YEAR($B748)</f>
        <v>2019</v>
      </c>
      <c r="D748" s="17">
        <f>MONTH($B748)</f>
        <v>10</v>
      </c>
      <c r="E748" s="18" t="s">
        <v>1497</v>
      </c>
      <c r="F748" s="13" t="s">
        <v>79</v>
      </c>
      <c r="G748" s="18">
        <v>3</v>
      </c>
      <c r="H748" s="18" t="str">
        <f>_xlfn.XLOOKUP(E748,customers!$A$1:$A$1001,customers!$B$1:$B$1001,,0)</f>
        <v>Hussein Olliff</v>
      </c>
      <c r="I748" s="14" t="s">
        <v>5</v>
      </c>
      <c r="J748" s="19" t="str">
        <f>INDEX(products!$A$1:$F$49,MATCH(orders!$F748,products!$A$1:$A$49,0),MATCH(orders!J$1,products!$A$1:$F$1,0))</f>
        <v>Medium</v>
      </c>
      <c r="K748" s="20">
        <f>INDEX(products!$A$1:$F$49,MATCH(orders!$F748,products!$A$1:$A$49,0),MATCH(orders!K$1,products!$A$1:$F$1,0))</f>
        <v>24</v>
      </c>
      <c r="L748" s="21">
        <f>INDEX(products!$A$1:$F$49,MATCH(orders!$F748,products!$A$1:$A$49,0),MATCH(orders!L$1,products!$A$1:$F$1,0))</f>
        <v>1.1000000000000001</v>
      </c>
      <c r="M748" s="25">
        <f>$G748*$K748*$L748</f>
        <v>79.2</v>
      </c>
    </row>
    <row r="749" spans="1:13">
      <c r="A749" s="3" t="s">
        <v>1498</v>
      </c>
      <c r="B749" s="23">
        <v>43501</v>
      </c>
      <c r="C749" s="12">
        <f>YEAR($B749)</f>
        <v>2019</v>
      </c>
      <c r="D749" s="12">
        <f>MONTH($B749)</f>
        <v>2</v>
      </c>
      <c r="E749" s="3" t="s">
        <v>1499</v>
      </c>
      <c r="F749" s="15" t="s">
        <v>65</v>
      </c>
      <c r="G749" s="3">
        <v>4</v>
      </c>
      <c r="H749" s="3" t="str">
        <f>_xlfn.XLOOKUP(E749,customers!$A$1:$A$1001,customers!$B$1:$B$1001,,0)</f>
        <v>Teddi Quadri</v>
      </c>
      <c r="I749" s="16" t="s">
        <v>4</v>
      </c>
      <c r="J749" s="4" t="str">
        <f>INDEX(products!$A$1:$F$49,MATCH(orders!$F749,products!$A$1:$A$49,0),MATCH(orders!J$1,products!$A$1:$F$1,0))</f>
        <v>Small</v>
      </c>
      <c r="K749" s="7">
        <f>INDEX(products!$A$1:$F$49,MATCH(orders!$F749,products!$A$1:$A$49,0),MATCH(orders!K$1,products!$A$1:$F$1,0))</f>
        <v>18</v>
      </c>
      <c r="L749" s="11">
        <f>INDEX(products!$A$1:$F$49,MATCH(orders!$F749,products!$A$1:$A$49,0),MATCH(orders!L$1,products!$A$1:$F$1,0))</f>
        <v>1.1000000000000001</v>
      </c>
      <c r="M749" s="26">
        <f>$G749*$K749*$L749</f>
        <v>79.2</v>
      </c>
    </row>
    <row r="750" spans="1:13">
      <c r="A750" s="18" t="s">
        <v>1500</v>
      </c>
      <c r="B750" s="22">
        <v>44074</v>
      </c>
      <c r="C750" s="17">
        <f>YEAR($B750)</f>
        <v>2020</v>
      </c>
      <c r="D750" s="17">
        <f>MONTH($B750)</f>
        <v>8</v>
      </c>
      <c r="E750" s="18" t="s">
        <v>1501</v>
      </c>
      <c r="F750" s="13" t="s">
        <v>177</v>
      </c>
      <c r="G750" s="18">
        <v>2</v>
      </c>
      <c r="H750" s="18" t="str">
        <f>_xlfn.XLOOKUP(E750,customers!$A$1:$A$1001,customers!$B$1:$B$1001,,0)</f>
        <v>Felita Eshmade</v>
      </c>
      <c r="I750" s="14" t="s">
        <v>5</v>
      </c>
      <c r="J750" s="19" t="str">
        <f>INDEX(products!$A$1:$F$49,MATCH(orders!$F750,products!$A$1:$A$49,0),MATCH(orders!J$1,products!$A$1:$F$1,0))</f>
        <v>Large</v>
      </c>
      <c r="K750" s="20">
        <f>INDEX(products!$A$1:$F$49,MATCH(orders!$F750,products!$A$1:$A$49,0),MATCH(orders!K$1,products!$A$1:$F$1,0))</f>
        <v>12</v>
      </c>
      <c r="L750" s="21">
        <f>INDEX(products!$A$1:$F$49,MATCH(orders!$F750,products!$A$1:$A$49,0),MATCH(orders!L$1,products!$A$1:$F$1,0))</f>
        <v>1.1000000000000001</v>
      </c>
      <c r="M750" s="25">
        <f>$G750*$K750*$L750</f>
        <v>26.400000000000002</v>
      </c>
    </row>
    <row r="751" spans="1:13">
      <c r="A751" s="3" t="s">
        <v>1502</v>
      </c>
      <c r="B751" s="23">
        <v>44209</v>
      </c>
      <c r="C751" s="12">
        <f>YEAR($B751)</f>
        <v>2021</v>
      </c>
      <c r="D751" s="12">
        <f>MONTH($B751)</f>
        <v>1</v>
      </c>
      <c r="E751" s="3" t="s">
        <v>1503</v>
      </c>
      <c r="F751" s="15" t="s">
        <v>273</v>
      </c>
      <c r="G751" s="3">
        <v>2</v>
      </c>
      <c r="H751" s="3" t="str">
        <f>_xlfn.XLOOKUP(E751,customers!$A$1:$A$1001,customers!$B$1:$B$1001,,0)</f>
        <v>Melodie OIlier</v>
      </c>
      <c r="I751" s="16" t="s">
        <v>6</v>
      </c>
      <c r="J751" s="4" t="str">
        <f>INDEX(products!$A$1:$F$49,MATCH(orders!$F751,products!$A$1:$A$49,0),MATCH(orders!J$1,products!$A$1:$F$1,0))</f>
        <v>Medium</v>
      </c>
      <c r="K751" s="7">
        <f>INDEX(products!$A$1:$F$49,MATCH(orders!$F751,products!$A$1:$A$49,0),MATCH(orders!K$1,products!$A$1:$F$1,0))</f>
        <v>18</v>
      </c>
      <c r="L751" s="11">
        <f>INDEX(products!$A$1:$F$49,MATCH(orders!$F751,products!$A$1:$A$49,0),MATCH(orders!L$1,products!$A$1:$F$1,0))</f>
        <v>0.5</v>
      </c>
      <c r="M751" s="26">
        <f>$G751*$K751*$L751</f>
        <v>18</v>
      </c>
    </row>
    <row r="752" spans="1:13">
      <c r="A752" s="18" t="s">
        <v>1504</v>
      </c>
      <c r="B752" s="22">
        <v>44277</v>
      </c>
      <c r="C752" s="17">
        <f>YEAR($B752)</f>
        <v>2021</v>
      </c>
      <c r="D752" s="17">
        <f>MONTH($B752)</f>
        <v>3</v>
      </c>
      <c r="E752" s="18" t="s">
        <v>1505</v>
      </c>
      <c r="F752" s="13" t="s">
        <v>106</v>
      </c>
      <c r="G752" s="18">
        <v>1</v>
      </c>
      <c r="H752" s="18" t="str">
        <f>_xlfn.XLOOKUP(E752,customers!$A$1:$A$1001,customers!$B$1:$B$1001,,0)</f>
        <v>Hazel Iacopini</v>
      </c>
      <c r="I752" s="14" t="s">
        <v>7</v>
      </c>
      <c r="J752" s="19" t="str">
        <f>INDEX(products!$A$1:$F$49,MATCH(orders!$F752,products!$A$1:$A$49,0),MATCH(orders!J$1,products!$A$1:$F$1,0))</f>
        <v>Medium</v>
      </c>
      <c r="K752" s="20">
        <f>INDEX(products!$A$1:$F$49,MATCH(orders!$F752,products!$A$1:$A$49,0),MATCH(orders!K$1,products!$A$1:$F$1,0))</f>
        <v>6</v>
      </c>
      <c r="L752" s="21">
        <f>INDEX(products!$A$1:$F$49,MATCH(orders!$F752,products!$A$1:$A$49,0),MATCH(orders!L$1,products!$A$1:$F$1,0))</f>
        <v>0.5</v>
      </c>
      <c r="M752" s="25">
        <f>$G752*$K752*$L752</f>
        <v>3</v>
      </c>
    </row>
    <row r="753" spans="1:13">
      <c r="A753" s="3" t="s">
        <v>1506</v>
      </c>
      <c r="B753" s="23">
        <v>43847</v>
      </c>
      <c r="C753" s="12">
        <f>YEAR($B753)</f>
        <v>2020</v>
      </c>
      <c r="D753" s="12">
        <f>MONTH($B753)</f>
        <v>1</v>
      </c>
      <c r="E753" s="3" t="s">
        <v>1507</v>
      </c>
      <c r="F753" s="15" t="s">
        <v>49</v>
      </c>
      <c r="G753" s="3">
        <v>2</v>
      </c>
      <c r="H753" s="3" t="str">
        <f>_xlfn.XLOOKUP(E753,customers!$A$1:$A$1001,customers!$B$1:$B$1001,,0)</f>
        <v>Vinny Shoebotham</v>
      </c>
      <c r="I753" s="16" t="s">
        <v>5</v>
      </c>
      <c r="J753" s="4" t="str">
        <f>INDEX(products!$A$1:$F$49,MATCH(orders!$F753,products!$A$1:$A$49,0),MATCH(orders!J$1,products!$A$1:$F$1,0))</f>
        <v>Medium</v>
      </c>
      <c r="K753" s="7">
        <f>INDEX(products!$A$1:$F$49,MATCH(orders!$F753,products!$A$1:$A$49,0),MATCH(orders!K$1,products!$A$1:$F$1,0))</f>
        <v>18</v>
      </c>
      <c r="L753" s="11">
        <f>INDEX(products!$A$1:$F$49,MATCH(orders!$F753,products!$A$1:$A$49,0),MATCH(orders!L$1,products!$A$1:$F$1,0))</f>
        <v>1.1000000000000001</v>
      </c>
      <c r="M753" s="26">
        <f>$G753*$K753*$L753</f>
        <v>39.6</v>
      </c>
    </row>
    <row r="754" spans="1:13">
      <c r="A754" s="18" t="s">
        <v>1508</v>
      </c>
      <c r="B754" s="22">
        <v>43648</v>
      </c>
      <c r="C754" s="17">
        <f>YEAR($B754)</f>
        <v>2019</v>
      </c>
      <c r="D754" s="17">
        <f>MONTH($B754)</f>
        <v>7</v>
      </c>
      <c r="E754" s="18" t="s">
        <v>1509</v>
      </c>
      <c r="F754" s="13" t="s">
        <v>192</v>
      </c>
      <c r="G754" s="18">
        <v>2</v>
      </c>
      <c r="H754" s="18" t="str">
        <f>_xlfn.XLOOKUP(E754,customers!$A$1:$A$1001,customers!$B$1:$B$1001,,0)</f>
        <v>Bran Sterke</v>
      </c>
      <c r="I754" s="14" t="s">
        <v>6</v>
      </c>
      <c r="J754" s="19" t="str">
        <f>INDEX(products!$A$1:$F$49,MATCH(orders!$F754,products!$A$1:$A$49,0),MATCH(orders!J$1,products!$A$1:$F$1,0))</f>
        <v>Large</v>
      </c>
      <c r="K754" s="20">
        <f>INDEX(products!$A$1:$F$49,MATCH(orders!$F754,products!$A$1:$A$49,0),MATCH(orders!K$1,products!$A$1:$F$1,0))</f>
        <v>12</v>
      </c>
      <c r="L754" s="21">
        <f>INDEX(products!$A$1:$F$49,MATCH(orders!$F754,products!$A$1:$A$49,0),MATCH(orders!L$1,products!$A$1:$F$1,0))</f>
        <v>0.5</v>
      </c>
      <c r="M754" s="25">
        <f>$G754*$K754*$L754</f>
        <v>12</v>
      </c>
    </row>
    <row r="755" spans="1:13">
      <c r="A755" s="3" t="s">
        <v>1510</v>
      </c>
      <c r="B755" s="23">
        <v>44704</v>
      </c>
      <c r="C755" s="12">
        <f>YEAR($B755)</f>
        <v>2022</v>
      </c>
      <c r="D755" s="12">
        <f>MONTH($B755)</f>
        <v>5</v>
      </c>
      <c r="E755" s="3" t="s">
        <v>1511</v>
      </c>
      <c r="F755" s="15" t="s">
        <v>103</v>
      </c>
      <c r="G755" s="3">
        <v>5</v>
      </c>
      <c r="H755" s="3" t="str">
        <f>_xlfn.XLOOKUP(E755,customers!$A$1:$A$1001,customers!$B$1:$B$1001,,0)</f>
        <v>Simone Capon</v>
      </c>
      <c r="I755" s="16" t="s">
        <v>4</v>
      </c>
      <c r="J755" s="4" t="str">
        <f>INDEX(products!$A$1:$F$49,MATCH(orders!$F755,products!$A$1:$A$49,0),MATCH(orders!J$1,products!$A$1:$F$1,0))</f>
        <v>Medium</v>
      </c>
      <c r="K755" s="7">
        <f>INDEX(products!$A$1:$F$49,MATCH(orders!$F755,products!$A$1:$A$49,0),MATCH(orders!K$1,products!$A$1:$F$1,0))</f>
        <v>12</v>
      </c>
      <c r="L755" s="11">
        <f>INDEX(products!$A$1:$F$49,MATCH(orders!$F755,products!$A$1:$A$49,0),MATCH(orders!L$1,products!$A$1:$F$1,0))</f>
        <v>1.1000000000000001</v>
      </c>
      <c r="M755" s="26">
        <f>$G755*$K755*$L755</f>
        <v>66</v>
      </c>
    </row>
    <row r="756" spans="1:13">
      <c r="A756" s="18" t="s">
        <v>1512</v>
      </c>
      <c r="B756" s="22">
        <v>44726</v>
      </c>
      <c r="C756" s="17">
        <f>YEAR($B756)</f>
        <v>2022</v>
      </c>
      <c r="D756" s="17">
        <f>MONTH($B756)</f>
        <v>6</v>
      </c>
      <c r="E756" s="18" t="s">
        <v>1390</v>
      </c>
      <c r="F756" s="13" t="s">
        <v>210</v>
      </c>
      <c r="G756" s="18">
        <v>6</v>
      </c>
      <c r="H756" s="18" t="str">
        <f>_xlfn.XLOOKUP(E756,customers!$A$1:$A$1001,customers!$B$1:$B$1001,,0)</f>
        <v>Aubree Daugherty</v>
      </c>
      <c r="I756" s="14" t="s">
        <v>4</v>
      </c>
      <c r="J756" s="19" t="str">
        <f>INDEX(products!$A$1:$F$49,MATCH(orders!$F756,products!$A$1:$A$49,0),MATCH(orders!J$1,products!$A$1:$F$1,0))</f>
        <v>Large</v>
      </c>
      <c r="K756" s="20">
        <f>INDEX(products!$A$1:$F$49,MATCH(orders!$F756,products!$A$1:$A$49,0),MATCH(orders!K$1,products!$A$1:$F$1,0))</f>
        <v>24</v>
      </c>
      <c r="L756" s="21">
        <f>INDEX(products!$A$1:$F$49,MATCH(orders!$F756,products!$A$1:$A$49,0),MATCH(orders!L$1,products!$A$1:$F$1,0))</f>
        <v>1.1000000000000001</v>
      </c>
      <c r="M756" s="25">
        <f>$G756*$K756*$L756</f>
        <v>158.4</v>
      </c>
    </row>
    <row r="757" spans="1:13">
      <c r="A757" s="3" t="s">
        <v>1513</v>
      </c>
      <c r="B757" s="23">
        <v>44397</v>
      </c>
      <c r="C757" s="12">
        <f>YEAR($B757)</f>
        <v>2021</v>
      </c>
      <c r="D757" s="12">
        <f>MONTH($B757)</f>
        <v>7</v>
      </c>
      <c r="E757" s="3" t="s">
        <v>1514</v>
      </c>
      <c r="F757" s="15" t="s">
        <v>122</v>
      </c>
      <c r="G757" s="3">
        <v>6</v>
      </c>
      <c r="H757" s="3" t="str">
        <f>_xlfn.XLOOKUP(E757,customers!$A$1:$A$1001,customers!$B$1:$B$1001,,0)</f>
        <v>Foster Constance</v>
      </c>
      <c r="I757" s="16" t="s">
        <v>7</v>
      </c>
      <c r="J757" s="4" t="str">
        <f>INDEX(products!$A$1:$F$49,MATCH(orders!$F757,products!$A$1:$A$49,0),MATCH(orders!J$1,products!$A$1:$F$1,0))</f>
        <v>Large</v>
      </c>
      <c r="K757" s="7">
        <f>INDEX(products!$A$1:$F$49,MATCH(orders!$F757,products!$A$1:$A$49,0),MATCH(orders!K$1,products!$A$1:$F$1,0))</f>
        <v>12</v>
      </c>
      <c r="L757" s="11">
        <f>INDEX(products!$A$1:$F$49,MATCH(orders!$F757,products!$A$1:$A$49,0),MATCH(orders!L$1,products!$A$1:$F$1,0))</f>
        <v>0.5</v>
      </c>
      <c r="M757" s="26">
        <f>$G757*$K757*$L757</f>
        <v>36</v>
      </c>
    </row>
    <row r="758" spans="1:13">
      <c r="A758" s="18" t="s">
        <v>1515</v>
      </c>
      <c r="B758" s="22">
        <v>44715</v>
      </c>
      <c r="C758" s="17">
        <f>YEAR($B758)</f>
        <v>2022</v>
      </c>
      <c r="D758" s="17">
        <f>MONTH($B758)</f>
        <v>6</v>
      </c>
      <c r="E758" s="18" t="s">
        <v>1516</v>
      </c>
      <c r="F758" s="13" t="s">
        <v>56</v>
      </c>
      <c r="G758" s="18">
        <v>4</v>
      </c>
      <c r="H758" s="18" t="str">
        <f>_xlfn.XLOOKUP(E758,customers!$A$1:$A$1001,customers!$B$1:$B$1001,,0)</f>
        <v>Fernando Sulman</v>
      </c>
      <c r="I758" s="14" t="s">
        <v>7</v>
      </c>
      <c r="J758" s="19" t="str">
        <f>INDEX(products!$A$1:$F$49,MATCH(orders!$F758,products!$A$1:$A$49,0),MATCH(orders!J$1,products!$A$1:$F$1,0))</f>
        <v>Small</v>
      </c>
      <c r="K758" s="20">
        <f>INDEX(products!$A$1:$F$49,MATCH(orders!$F758,products!$A$1:$A$49,0),MATCH(orders!K$1,products!$A$1:$F$1,0))</f>
        <v>18</v>
      </c>
      <c r="L758" s="21">
        <f>INDEX(products!$A$1:$F$49,MATCH(orders!$F758,products!$A$1:$A$49,0),MATCH(orders!L$1,products!$A$1:$F$1,0))</f>
        <v>0.5</v>
      </c>
      <c r="M758" s="25">
        <f>$G758*$K758*$L758</f>
        <v>36</v>
      </c>
    </row>
    <row r="759" spans="1:13">
      <c r="A759" s="3" t="s">
        <v>1517</v>
      </c>
      <c r="B759" s="23">
        <v>43977</v>
      </c>
      <c r="C759" s="12">
        <f>YEAR($B759)</f>
        <v>2020</v>
      </c>
      <c r="D759" s="12">
        <f>MONTH($B759)</f>
        <v>5</v>
      </c>
      <c r="E759" s="3" t="s">
        <v>1518</v>
      </c>
      <c r="F759" s="15" t="s">
        <v>273</v>
      </c>
      <c r="G759" s="3">
        <v>3</v>
      </c>
      <c r="H759" s="3" t="str">
        <f>_xlfn.XLOOKUP(E759,customers!$A$1:$A$1001,customers!$B$1:$B$1001,,0)</f>
        <v>Dorotea Hollyman</v>
      </c>
      <c r="I759" s="16" t="s">
        <v>6</v>
      </c>
      <c r="J759" s="4" t="str">
        <f>INDEX(products!$A$1:$F$49,MATCH(orders!$F759,products!$A$1:$A$49,0),MATCH(orders!J$1,products!$A$1:$F$1,0))</f>
        <v>Medium</v>
      </c>
      <c r="K759" s="7">
        <f>INDEX(products!$A$1:$F$49,MATCH(orders!$F759,products!$A$1:$A$49,0),MATCH(orders!K$1,products!$A$1:$F$1,0))</f>
        <v>18</v>
      </c>
      <c r="L759" s="11">
        <f>INDEX(products!$A$1:$F$49,MATCH(orders!$F759,products!$A$1:$A$49,0),MATCH(orders!L$1,products!$A$1:$F$1,0))</f>
        <v>0.5</v>
      </c>
      <c r="M759" s="26">
        <f>$G759*$K759*$L759</f>
        <v>27</v>
      </c>
    </row>
    <row r="760" spans="1:13">
      <c r="A760" s="18" t="s">
        <v>1519</v>
      </c>
      <c r="B760" s="22">
        <v>43672</v>
      </c>
      <c r="C760" s="17">
        <f>YEAR($B760)</f>
        <v>2019</v>
      </c>
      <c r="D760" s="17">
        <f>MONTH($B760)</f>
        <v>7</v>
      </c>
      <c r="E760" s="18" t="s">
        <v>1520</v>
      </c>
      <c r="F760" s="13" t="s">
        <v>133</v>
      </c>
      <c r="G760" s="18">
        <v>1</v>
      </c>
      <c r="H760" s="18" t="str">
        <f>_xlfn.XLOOKUP(E760,customers!$A$1:$A$1001,customers!$B$1:$B$1001,,0)</f>
        <v>Lorelei Nardoni</v>
      </c>
      <c r="I760" s="14" t="s">
        <v>7</v>
      </c>
      <c r="J760" s="19" t="str">
        <f>INDEX(products!$A$1:$F$49,MATCH(orders!$F760,products!$A$1:$A$49,0),MATCH(orders!J$1,products!$A$1:$F$1,0))</f>
        <v>Large</v>
      </c>
      <c r="K760" s="20">
        <f>INDEX(products!$A$1:$F$49,MATCH(orders!$F760,products!$A$1:$A$49,0),MATCH(orders!K$1,products!$A$1:$F$1,0))</f>
        <v>24</v>
      </c>
      <c r="L760" s="21">
        <f>INDEX(products!$A$1:$F$49,MATCH(orders!$F760,products!$A$1:$A$49,0),MATCH(orders!L$1,products!$A$1:$F$1,0))</f>
        <v>0.5</v>
      </c>
      <c r="M760" s="25">
        <f>$G760*$K760*$L760</f>
        <v>12</v>
      </c>
    </row>
    <row r="761" spans="1:13">
      <c r="A761" s="3" t="s">
        <v>1521</v>
      </c>
      <c r="B761" s="23">
        <v>44126</v>
      </c>
      <c r="C761" s="12">
        <f>YEAR($B761)</f>
        <v>2020</v>
      </c>
      <c r="D761" s="12">
        <f>MONTH($B761)</f>
        <v>10</v>
      </c>
      <c r="E761" s="3" t="s">
        <v>1522</v>
      </c>
      <c r="F761" s="15" t="s">
        <v>248</v>
      </c>
      <c r="G761" s="3">
        <v>1</v>
      </c>
      <c r="H761" s="3" t="str">
        <f>_xlfn.XLOOKUP(E761,customers!$A$1:$A$1001,customers!$B$1:$B$1001,,0)</f>
        <v>Dallas Yarham</v>
      </c>
      <c r="I761" s="16" t="s">
        <v>6</v>
      </c>
      <c r="J761" s="4" t="str">
        <f>INDEX(products!$A$1:$F$49,MATCH(orders!$F761,products!$A$1:$A$49,0),MATCH(orders!J$1,products!$A$1:$F$1,0))</f>
        <v>Large</v>
      </c>
      <c r="K761" s="7">
        <f>INDEX(products!$A$1:$F$49,MATCH(orders!$F761,products!$A$1:$A$49,0),MATCH(orders!K$1,products!$A$1:$F$1,0))</f>
        <v>6</v>
      </c>
      <c r="L761" s="11">
        <f>INDEX(products!$A$1:$F$49,MATCH(orders!$F761,products!$A$1:$A$49,0),MATCH(orders!L$1,products!$A$1:$F$1,0))</f>
        <v>0.5</v>
      </c>
      <c r="M761" s="26">
        <f>$G761*$K761*$L761</f>
        <v>3</v>
      </c>
    </row>
    <row r="762" spans="1:13">
      <c r="A762" s="18" t="s">
        <v>1523</v>
      </c>
      <c r="B762" s="22">
        <v>44189</v>
      </c>
      <c r="C762" s="17">
        <f>YEAR($B762)</f>
        <v>2020</v>
      </c>
      <c r="D762" s="17">
        <f>MONTH($B762)</f>
        <v>12</v>
      </c>
      <c r="E762" s="18" t="s">
        <v>1524</v>
      </c>
      <c r="F762" s="13" t="s">
        <v>112</v>
      </c>
      <c r="G762" s="18">
        <v>5</v>
      </c>
      <c r="H762" s="18" t="str">
        <f>_xlfn.XLOOKUP(E762,customers!$A$1:$A$1001,customers!$B$1:$B$1001,,0)</f>
        <v>Arlana Ferrea</v>
      </c>
      <c r="I762" s="14" t="s">
        <v>7</v>
      </c>
      <c r="J762" s="19" t="str">
        <f>INDEX(products!$A$1:$F$49,MATCH(orders!$F762,products!$A$1:$A$49,0),MATCH(orders!J$1,products!$A$1:$F$1,0))</f>
        <v>Medium</v>
      </c>
      <c r="K762" s="20">
        <f>INDEX(products!$A$1:$F$49,MATCH(orders!$F762,products!$A$1:$A$49,0),MATCH(orders!K$1,products!$A$1:$F$1,0))</f>
        <v>12</v>
      </c>
      <c r="L762" s="21">
        <f>INDEX(products!$A$1:$F$49,MATCH(orders!$F762,products!$A$1:$A$49,0),MATCH(orders!L$1,products!$A$1:$F$1,0))</f>
        <v>0.5</v>
      </c>
      <c r="M762" s="25">
        <f>$G762*$K762*$L762</f>
        <v>30</v>
      </c>
    </row>
    <row r="763" spans="1:13">
      <c r="A763" s="3" t="s">
        <v>1525</v>
      </c>
      <c r="B763" s="23">
        <v>43714</v>
      </c>
      <c r="C763" s="12">
        <f>YEAR($B763)</f>
        <v>2019</v>
      </c>
      <c r="D763" s="12">
        <f>MONTH($B763)</f>
        <v>9</v>
      </c>
      <c r="E763" s="3" t="s">
        <v>1526</v>
      </c>
      <c r="F763" s="15" t="s">
        <v>157</v>
      </c>
      <c r="G763" s="3">
        <v>6</v>
      </c>
      <c r="H763" s="3" t="str">
        <f>_xlfn.XLOOKUP(E763,customers!$A$1:$A$1001,customers!$B$1:$B$1001,,0)</f>
        <v>Chuck Kendrick</v>
      </c>
      <c r="I763" s="16" t="s">
        <v>7</v>
      </c>
      <c r="J763" s="4" t="str">
        <f>INDEX(products!$A$1:$F$49,MATCH(orders!$F763,products!$A$1:$A$49,0),MATCH(orders!J$1,products!$A$1:$F$1,0))</f>
        <v>Large</v>
      </c>
      <c r="K763" s="7">
        <f>INDEX(products!$A$1:$F$49,MATCH(orders!$F763,products!$A$1:$A$49,0),MATCH(orders!K$1,products!$A$1:$F$1,0))</f>
        <v>18</v>
      </c>
      <c r="L763" s="11">
        <f>INDEX(products!$A$1:$F$49,MATCH(orders!$F763,products!$A$1:$A$49,0),MATCH(orders!L$1,products!$A$1:$F$1,0))</f>
        <v>0.5</v>
      </c>
      <c r="M763" s="26">
        <f>$G763*$K763*$L763</f>
        <v>54</v>
      </c>
    </row>
    <row r="764" spans="1:13">
      <c r="A764" s="18" t="s">
        <v>1527</v>
      </c>
      <c r="B764" s="22">
        <v>43563</v>
      </c>
      <c r="C764" s="17">
        <f>YEAR($B764)</f>
        <v>2019</v>
      </c>
      <c r="D764" s="17">
        <f>MONTH($B764)</f>
        <v>4</v>
      </c>
      <c r="E764" s="18" t="s">
        <v>1528</v>
      </c>
      <c r="F764" s="13" t="s">
        <v>147</v>
      </c>
      <c r="G764" s="18">
        <v>5</v>
      </c>
      <c r="H764" s="18" t="str">
        <f>_xlfn.XLOOKUP(E764,customers!$A$1:$A$1001,customers!$B$1:$B$1001,,0)</f>
        <v>Sharona Danilchik</v>
      </c>
      <c r="I764" s="14" t="s">
        <v>4</v>
      </c>
      <c r="J764" s="19" t="str">
        <f>INDEX(products!$A$1:$F$49,MATCH(orders!$F764,products!$A$1:$A$49,0),MATCH(orders!J$1,products!$A$1:$F$1,0))</f>
        <v>Small</v>
      </c>
      <c r="K764" s="20">
        <f>INDEX(products!$A$1:$F$49,MATCH(orders!$F764,products!$A$1:$A$49,0),MATCH(orders!K$1,products!$A$1:$F$1,0))</f>
        <v>24</v>
      </c>
      <c r="L764" s="21">
        <f>INDEX(products!$A$1:$F$49,MATCH(orders!$F764,products!$A$1:$A$49,0),MATCH(orders!L$1,products!$A$1:$F$1,0))</f>
        <v>1.1000000000000001</v>
      </c>
      <c r="M764" s="25">
        <f>$G764*$K764*$L764</f>
        <v>132</v>
      </c>
    </row>
    <row r="765" spans="1:13">
      <c r="A765" s="3" t="s">
        <v>1529</v>
      </c>
      <c r="B765" s="23">
        <v>44587</v>
      </c>
      <c r="C765" s="12">
        <f>YEAR($B765)</f>
        <v>2022</v>
      </c>
      <c r="D765" s="12">
        <f>MONTH($B765)</f>
        <v>1</v>
      </c>
      <c r="E765" s="3" t="s">
        <v>1530</v>
      </c>
      <c r="F765" s="15" t="s">
        <v>531</v>
      </c>
      <c r="G765" s="3">
        <v>3</v>
      </c>
      <c r="H765" s="3" t="str">
        <f>_xlfn.XLOOKUP(E765,customers!$A$1:$A$1001,customers!$B$1:$B$1001,,0)</f>
        <v>Sarajane Potter</v>
      </c>
      <c r="I765" s="16" t="s">
        <v>6</v>
      </c>
      <c r="J765" s="4" t="str">
        <f>INDEX(products!$A$1:$F$49,MATCH(orders!$F765,products!$A$1:$A$49,0),MATCH(orders!J$1,products!$A$1:$F$1,0))</f>
        <v>Small</v>
      </c>
      <c r="K765" s="7">
        <f>INDEX(products!$A$1:$F$49,MATCH(orders!$F765,products!$A$1:$A$49,0),MATCH(orders!K$1,products!$A$1:$F$1,0))</f>
        <v>24</v>
      </c>
      <c r="L765" s="11">
        <f>INDEX(products!$A$1:$F$49,MATCH(orders!$F765,products!$A$1:$A$49,0),MATCH(orders!L$1,products!$A$1:$F$1,0))</f>
        <v>0.5</v>
      </c>
      <c r="M765" s="26">
        <f>$G765*$K765*$L765</f>
        <v>36</v>
      </c>
    </row>
    <row r="766" spans="1:13">
      <c r="A766" s="18" t="s">
        <v>1531</v>
      </c>
      <c r="B766" s="22">
        <v>43797</v>
      </c>
      <c r="C766" s="17">
        <f>YEAR($B766)</f>
        <v>2019</v>
      </c>
      <c r="D766" s="17">
        <f>MONTH($B766)</f>
        <v>11</v>
      </c>
      <c r="E766" s="18" t="s">
        <v>1532</v>
      </c>
      <c r="F766" s="13" t="s">
        <v>273</v>
      </c>
      <c r="G766" s="18">
        <v>6</v>
      </c>
      <c r="H766" s="18" t="str">
        <f>_xlfn.XLOOKUP(E766,customers!$A$1:$A$1001,customers!$B$1:$B$1001,,0)</f>
        <v>Bobby Folomkin</v>
      </c>
      <c r="I766" s="14" t="s">
        <v>6</v>
      </c>
      <c r="J766" s="19" t="str">
        <f>INDEX(products!$A$1:$F$49,MATCH(orders!$F766,products!$A$1:$A$49,0),MATCH(orders!J$1,products!$A$1:$F$1,0))</f>
        <v>Medium</v>
      </c>
      <c r="K766" s="20">
        <f>INDEX(products!$A$1:$F$49,MATCH(orders!$F766,products!$A$1:$A$49,0),MATCH(orders!K$1,products!$A$1:$F$1,0))</f>
        <v>18</v>
      </c>
      <c r="L766" s="21">
        <f>INDEX(products!$A$1:$F$49,MATCH(orders!$F766,products!$A$1:$A$49,0),MATCH(orders!L$1,products!$A$1:$F$1,0))</f>
        <v>0.5</v>
      </c>
      <c r="M766" s="25">
        <f>$G766*$K766*$L766</f>
        <v>54</v>
      </c>
    </row>
    <row r="767" spans="1:13">
      <c r="A767" s="3" t="s">
        <v>1533</v>
      </c>
      <c r="B767" s="23">
        <v>43667</v>
      </c>
      <c r="C767" s="12">
        <f>YEAR($B767)</f>
        <v>2019</v>
      </c>
      <c r="D767" s="12">
        <f>MONTH($B767)</f>
        <v>7</v>
      </c>
      <c r="E767" s="3" t="s">
        <v>1534</v>
      </c>
      <c r="F767" s="15" t="s">
        <v>79</v>
      </c>
      <c r="G767" s="3">
        <v>6</v>
      </c>
      <c r="H767" s="3" t="str">
        <f>_xlfn.XLOOKUP(E767,customers!$A$1:$A$1001,customers!$B$1:$B$1001,,0)</f>
        <v>Kaia Webb</v>
      </c>
      <c r="I767" s="16" t="s">
        <v>5</v>
      </c>
      <c r="J767" s="4" t="str">
        <f>INDEX(products!$A$1:$F$49,MATCH(orders!$F767,products!$A$1:$A$49,0),MATCH(orders!J$1,products!$A$1:$F$1,0))</f>
        <v>Medium</v>
      </c>
      <c r="K767" s="7">
        <f>INDEX(products!$A$1:$F$49,MATCH(orders!$F767,products!$A$1:$A$49,0),MATCH(orders!K$1,products!$A$1:$F$1,0))</f>
        <v>24</v>
      </c>
      <c r="L767" s="11">
        <f>INDEX(products!$A$1:$F$49,MATCH(orders!$F767,products!$A$1:$A$49,0),MATCH(orders!L$1,products!$A$1:$F$1,0))</f>
        <v>1.1000000000000001</v>
      </c>
      <c r="M767" s="26">
        <f>$G767*$K767*$L767</f>
        <v>158.4</v>
      </c>
    </row>
    <row r="768" spans="1:13">
      <c r="A768" s="18" t="s">
        <v>1533</v>
      </c>
      <c r="B768" s="22">
        <v>43667</v>
      </c>
      <c r="C768" s="17">
        <f>YEAR($B768)</f>
        <v>2019</v>
      </c>
      <c r="D768" s="17">
        <f>MONTH($B768)</f>
        <v>7</v>
      </c>
      <c r="E768" s="18" t="s">
        <v>1534</v>
      </c>
      <c r="F768" s="13" t="s">
        <v>53</v>
      </c>
      <c r="G768" s="18">
        <v>2</v>
      </c>
      <c r="H768" s="18" t="str">
        <f>_xlfn.XLOOKUP(E768,customers!$A$1:$A$1001,customers!$B$1:$B$1001,,0)</f>
        <v>Kaia Webb</v>
      </c>
      <c r="I768" s="14" t="s">
        <v>4</v>
      </c>
      <c r="J768" s="19" t="str">
        <f>INDEX(products!$A$1:$F$49,MATCH(orders!$F768,products!$A$1:$A$49,0),MATCH(orders!J$1,products!$A$1:$F$1,0))</f>
        <v>Large</v>
      </c>
      <c r="K768" s="20">
        <f>INDEX(products!$A$1:$F$49,MATCH(orders!$F768,products!$A$1:$A$49,0),MATCH(orders!K$1,products!$A$1:$F$1,0))</f>
        <v>18</v>
      </c>
      <c r="L768" s="21">
        <f>INDEX(products!$A$1:$F$49,MATCH(orders!$F768,products!$A$1:$A$49,0),MATCH(orders!L$1,products!$A$1:$F$1,0))</f>
        <v>1.1000000000000001</v>
      </c>
      <c r="M768" s="25">
        <f>$G768*$K768*$L768</f>
        <v>39.6</v>
      </c>
    </row>
    <row r="769" spans="1:13">
      <c r="A769" s="3" t="s">
        <v>1535</v>
      </c>
      <c r="B769" s="23">
        <v>44267</v>
      </c>
      <c r="C769" s="12">
        <f>YEAR($B769)</f>
        <v>2021</v>
      </c>
      <c r="D769" s="12">
        <f>MONTH($B769)</f>
        <v>3</v>
      </c>
      <c r="E769" s="3" t="s">
        <v>1514</v>
      </c>
      <c r="F769" s="15" t="s">
        <v>177</v>
      </c>
      <c r="G769" s="3">
        <v>3</v>
      </c>
      <c r="H769" s="3" t="str">
        <f>_xlfn.XLOOKUP(E769,customers!$A$1:$A$1001,customers!$B$1:$B$1001,,0)</f>
        <v>Foster Constance</v>
      </c>
      <c r="I769" s="16" t="s">
        <v>5</v>
      </c>
      <c r="J769" s="4" t="str">
        <f>INDEX(products!$A$1:$F$49,MATCH(orders!$F769,products!$A$1:$A$49,0),MATCH(orders!J$1,products!$A$1:$F$1,0))</f>
        <v>Large</v>
      </c>
      <c r="K769" s="7">
        <f>INDEX(products!$A$1:$F$49,MATCH(orders!$F769,products!$A$1:$A$49,0),MATCH(orders!K$1,products!$A$1:$F$1,0))</f>
        <v>12</v>
      </c>
      <c r="L769" s="11">
        <f>INDEX(products!$A$1:$F$49,MATCH(orders!$F769,products!$A$1:$A$49,0),MATCH(orders!L$1,products!$A$1:$F$1,0))</f>
        <v>1.1000000000000001</v>
      </c>
      <c r="M769" s="26">
        <f>$G769*$K769*$L769</f>
        <v>39.6</v>
      </c>
    </row>
    <row r="770" spans="1:13">
      <c r="A770" s="18" t="s">
        <v>1536</v>
      </c>
      <c r="B770" s="22">
        <v>44562</v>
      </c>
      <c r="C770" s="17">
        <f>YEAR($B770)</f>
        <v>2022</v>
      </c>
      <c r="D770" s="17">
        <f>MONTH($B770)</f>
        <v>1</v>
      </c>
      <c r="E770" s="18" t="s">
        <v>1514</v>
      </c>
      <c r="F770" s="13" t="s">
        <v>115</v>
      </c>
      <c r="G770" s="18">
        <v>2</v>
      </c>
      <c r="H770" s="18" t="str">
        <f>_xlfn.XLOOKUP(E770,customers!$A$1:$A$1001,customers!$B$1:$B$1001,,0)</f>
        <v>Foster Constance</v>
      </c>
      <c r="I770" s="14" t="s">
        <v>7</v>
      </c>
      <c r="J770" s="19" t="str">
        <f>INDEX(products!$A$1:$F$49,MATCH(orders!$F770,products!$A$1:$A$49,0),MATCH(orders!J$1,products!$A$1:$F$1,0))</f>
        <v>Large</v>
      </c>
      <c r="K770" s="20">
        <f>INDEX(products!$A$1:$F$49,MATCH(orders!$F770,products!$A$1:$A$49,0),MATCH(orders!K$1,products!$A$1:$F$1,0))</f>
        <v>6</v>
      </c>
      <c r="L770" s="21">
        <f>INDEX(products!$A$1:$F$49,MATCH(orders!$F770,products!$A$1:$A$49,0),MATCH(orders!L$1,products!$A$1:$F$1,0))</f>
        <v>0.5</v>
      </c>
      <c r="M770" s="25">
        <f>$G770*$K770*$L770</f>
        <v>6</v>
      </c>
    </row>
    <row r="771" spans="1:13">
      <c r="A771" s="3" t="s">
        <v>1537</v>
      </c>
      <c r="B771" s="23">
        <v>43912</v>
      </c>
      <c r="C771" s="12">
        <f>YEAR($B771)</f>
        <v>2020</v>
      </c>
      <c r="D771" s="12">
        <f>MONTH($B771)</f>
        <v>3</v>
      </c>
      <c r="E771" s="3" t="s">
        <v>1538</v>
      </c>
      <c r="F771" s="15" t="s">
        <v>112</v>
      </c>
      <c r="G771" s="3">
        <v>6</v>
      </c>
      <c r="H771" s="3" t="str">
        <f>_xlfn.XLOOKUP(E771,customers!$A$1:$A$1001,customers!$B$1:$B$1001,,0)</f>
        <v>Dalia Eburah</v>
      </c>
      <c r="I771" s="16" t="s">
        <v>7</v>
      </c>
      <c r="J771" s="4" t="str">
        <f>INDEX(products!$A$1:$F$49,MATCH(orders!$F771,products!$A$1:$A$49,0),MATCH(orders!J$1,products!$A$1:$F$1,0))</f>
        <v>Medium</v>
      </c>
      <c r="K771" s="7">
        <f>INDEX(products!$A$1:$F$49,MATCH(orders!$F771,products!$A$1:$A$49,0),MATCH(orders!K$1,products!$A$1:$F$1,0))</f>
        <v>12</v>
      </c>
      <c r="L771" s="11">
        <f>INDEX(products!$A$1:$F$49,MATCH(orders!$F771,products!$A$1:$A$49,0),MATCH(orders!L$1,products!$A$1:$F$1,0))</f>
        <v>0.5</v>
      </c>
      <c r="M771" s="26">
        <f>$G771*$K771*$L771</f>
        <v>36</v>
      </c>
    </row>
    <row r="772" spans="1:13">
      <c r="A772" s="18" t="s">
        <v>1539</v>
      </c>
      <c r="B772" s="22">
        <v>44092</v>
      </c>
      <c r="C772" s="17">
        <f>YEAR($B772)</f>
        <v>2020</v>
      </c>
      <c r="D772" s="17">
        <f>MONTH($B772)</f>
        <v>9</v>
      </c>
      <c r="E772" s="18" t="s">
        <v>1540</v>
      </c>
      <c r="F772" s="13" t="s">
        <v>258</v>
      </c>
      <c r="G772" s="18">
        <v>1</v>
      </c>
      <c r="H772" s="18" t="str">
        <f>_xlfn.XLOOKUP(E772,customers!$A$1:$A$1001,customers!$B$1:$B$1001,,0)</f>
        <v>Martie Brimilcombe</v>
      </c>
      <c r="I772" s="14" t="s">
        <v>5</v>
      </c>
      <c r="J772" s="19" t="str">
        <f>INDEX(products!$A$1:$F$49,MATCH(orders!$F772,products!$A$1:$A$49,0),MATCH(orders!J$1,products!$A$1:$F$1,0))</f>
        <v>Large</v>
      </c>
      <c r="K772" s="20">
        <f>INDEX(products!$A$1:$F$49,MATCH(orders!$F772,products!$A$1:$A$49,0),MATCH(orders!K$1,products!$A$1:$F$1,0))</f>
        <v>6</v>
      </c>
      <c r="L772" s="21">
        <f>INDEX(products!$A$1:$F$49,MATCH(orders!$F772,products!$A$1:$A$49,0),MATCH(orders!L$1,products!$A$1:$F$1,0))</f>
        <v>1.1000000000000001</v>
      </c>
      <c r="M772" s="25">
        <f>$G772*$K772*$L772</f>
        <v>6.6000000000000005</v>
      </c>
    </row>
    <row r="773" spans="1:13">
      <c r="A773" s="3" t="s">
        <v>1541</v>
      </c>
      <c r="B773" s="23">
        <v>43468</v>
      </c>
      <c r="C773" s="12">
        <f>YEAR($B773)</f>
        <v>2019</v>
      </c>
      <c r="D773" s="12">
        <f>MONTH($B773)</f>
        <v>1</v>
      </c>
      <c r="E773" s="3" t="s">
        <v>1542</v>
      </c>
      <c r="F773" s="15" t="s">
        <v>210</v>
      </c>
      <c r="G773" s="3">
        <v>3</v>
      </c>
      <c r="H773" s="3" t="str">
        <f>_xlfn.XLOOKUP(E773,customers!$A$1:$A$1001,customers!$B$1:$B$1001,,0)</f>
        <v>Suzanna Bollam</v>
      </c>
      <c r="I773" s="16" t="s">
        <v>4</v>
      </c>
      <c r="J773" s="4" t="str">
        <f>INDEX(products!$A$1:$F$49,MATCH(orders!$F773,products!$A$1:$A$49,0),MATCH(orders!J$1,products!$A$1:$F$1,0))</f>
        <v>Large</v>
      </c>
      <c r="K773" s="7">
        <f>INDEX(products!$A$1:$F$49,MATCH(orders!$F773,products!$A$1:$A$49,0),MATCH(orders!K$1,products!$A$1:$F$1,0))</f>
        <v>24</v>
      </c>
      <c r="L773" s="11">
        <f>INDEX(products!$A$1:$F$49,MATCH(orders!$F773,products!$A$1:$A$49,0),MATCH(orders!L$1,products!$A$1:$F$1,0))</f>
        <v>1.1000000000000001</v>
      </c>
      <c r="M773" s="26">
        <f>$G773*$K773*$L773</f>
        <v>79.2</v>
      </c>
    </row>
    <row r="774" spans="1:13">
      <c r="A774" s="18" t="s">
        <v>1543</v>
      </c>
      <c r="B774" s="22">
        <v>44468</v>
      </c>
      <c r="C774" s="17">
        <f>YEAR($B774)</f>
        <v>2021</v>
      </c>
      <c r="D774" s="17">
        <f>MONTH($B774)</f>
        <v>9</v>
      </c>
      <c r="E774" s="18" t="s">
        <v>1544</v>
      </c>
      <c r="F774" s="13" t="s">
        <v>177</v>
      </c>
      <c r="G774" s="18">
        <v>6</v>
      </c>
      <c r="H774" s="18" t="str">
        <f>_xlfn.XLOOKUP(E774,customers!$A$1:$A$1001,customers!$B$1:$B$1001,,0)</f>
        <v>Mellisa Mebes</v>
      </c>
      <c r="I774" s="14" t="s">
        <v>5</v>
      </c>
      <c r="J774" s="19" t="str">
        <f>INDEX(products!$A$1:$F$49,MATCH(orders!$F774,products!$A$1:$A$49,0),MATCH(orders!J$1,products!$A$1:$F$1,0))</f>
        <v>Large</v>
      </c>
      <c r="K774" s="20">
        <f>INDEX(products!$A$1:$F$49,MATCH(orders!$F774,products!$A$1:$A$49,0),MATCH(orders!K$1,products!$A$1:$F$1,0))</f>
        <v>12</v>
      </c>
      <c r="L774" s="21">
        <f>INDEX(products!$A$1:$F$49,MATCH(orders!$F774,products!$A$1:$A$49,0),MATCH(orders!L$1,products!$A$1:$F$1,0))</f>
        <v>1.1000000000000001</v>
      </c>
      <c r="M774" s="25">
        <f>$G774*$K774*$L774</f>
        <v>79.2</v>
      </c>
    </row>
    <row r="775" spans="1:13">
      <c r="A775" s="3" t="s">
        <v>1545</v>
      </c>
      <c r="B775" s="23">
        <v>44488</v>
      </c>
      <c r="C775" s="12">
        <f>YEAR($B775)</f>
        <v>2021</v>
      </c>
      <c r="D775" s="12">
        <f>MONTH($B775)</f>
        <v>10</v>
      </c>
      <c r="E775" s="3" t="s">
        <v>1546</v>
      </c>
      <c r="F775" s="15" t="s">
        <v>122</v>
      </c>
      <c r="G775" s="3">
        <v>2</v>
      </c>
      <c r="H775" s="3" t="str">
        <f>_xlfn.XLOOKUP(E775,customers!$A$1:$A$1001,customers!$B$1:$B$1001,,0)</f>
        <v>Alva Filipczak</v>
      </c>
      <c r="I775" s="16" t="s">
        <v>7</v>
      </c>
      <c r="J775" s="4" t="str">
        <f>INDEX(products!$A$1:$F$49,MATCH(orders!$F775,products!$A$1:$A$49,0),MATCH(orders!J$1,products!$A$1:$F$1,0))</f>
        <v>Large</v>
      </c>
      <c r="K775" s="7">
        <f>INDEX(products!$A$1:$F$49,MATCH(orders!$F775,products!$A$1:$A$49,0),MATCH(orders!K$1,products!$A$1:$F$1,0))</f>
        <v>12</v>
      </c>
      <c r="L775" s="11">
        <f>INDEX(products!$A$1:$F$49,MATCH(orders!$F775,products!$A$1:$A$49,0),MATCH(orders!L$1,products!$A$1:$F$1,0))</f>
        <v>0.5</v>
      </c>
      <c r="M775" s="26">
        <f>$G775*$K775*$L775</f>
        <v>12</v>
      </c>
    </row>
    <row r="776" spans="1:13">
      <c r="A776" s="18" t="s">
        <v>1547</v>
      </c>
      <c r="B776" s="22">
        <v>44756</v>
      </c>
      <c r="C776" s="17">
        <f>YEAR($B776)</f>
        <v>2022</v>
      </c>
      <c r="D776" s="17">
        <f>MONTH($B776)</f>
        <v>7</v>
      </c>
      <c r="E776" s="18" t="s">
        <v>1548</v>
      </c>
      <c r="F776" s="13" t="s">
        <v>177</v>
      </c>
      <c r="G776" s="18">
        <v>2</v>
      </c>
      <c r="H776" s="18" t="str">
        <f>_xlfn.XLOOKUP(E776,customers!$A$1:$A$1001,customers!$B$1:$B$1001,,0)</f>
        <v>Dorette Hinemoor</v>
      </c>
      <c r="I776" s="14" t="s">
        <v>5</v>
      </c>
      <c r="J776" s="19" t="str">
        <f>INDEX(products!$A$1:$F$49,MATCH(orders!$F776,products!$A$1:$A$49,0),MATCH(orders!J$1,products!$A$1:$F$1,0))</f>
        <v>Large</v>
      </c>
      <c r="K776" s="20">
        <f>INDEX(products!$A$1:$F$49,MATCH(orders!$F776,products!$A$1:$A$49,0),MATCH(orders!K$1,products!$A$1:$F$1,0))</f>
        <v>12</v>
      </c>
      <c r="L776" s="21">
        <f>INDEX(products!$A$1:$F$49,MATCH(orders!$F776,products!$A$1:$A$49,0),MATCH(orders!L$1,products!$A$1:$F$1,0))</f>
        <v>1.1000000000000001</v>
      </c>
      <c r="M776" s="25">
        <f>$G776*$K776*$L776</f>
        <v>26.400000000000002</v>
      </c>
    </row>
    <row r="777" spans="1:13">
      <c r="A777" s="3" t="s">
        <v>1549</v>
      </c>
      <c r="B777" s="23">
        <v>44396</v>
      </c>
      <c r="C777" s="12">
        <f>YEAR($B777)</f>
        <v>2021</v>
      </c>
      <c r="D777" s="12">
        <f>MONTH($B777)</f>
        <v>7</v>
      </c>
      <c r="E777" s="3" t="s">
        <v>1550</v>
      </c>
      <c r="F777" s="15" t="s">
        <v>130</v>
      </c>
      <c r="G777" s="3">
        <v>2</v>
      </c>
      <c r="H777" s="3" t="str">
        <f>_xlfn.XLOOKUP(E777,customers!$A$1:$A$1001,customers!$B$1:$B$1001,,0)</f>
        <v>Rhetta Elnaugh</v>
      </c>
      <c r="I777" s="16" t="s">
        <v>5</v>
      </c>
      <c r="J777" s="4" t="str">
        <f>INDEX(products!$A$1:$F$49,MATCH(orders!$F777,products!$A$1:$A$49,0),MATCH(orders!J$1,products!$A$1:$F$1,0))</f>
        <v>Small</v>
      </c>
      <c r="K777" s="7">
        <f>INDEX(products!$A$1:$F$49,MATCH(orders!$F777,products!$A$1:$A$49,0),MATCH(orders!K$1,products!$A$1:$F$1,0))</f>
        <v>6</v>
      </c>
      <c r="L777" s="11">
        <f>INDEX(products!$A$1:$F$49,MATCH(orders!$F777,products!$A$1:$A$49,0),MATCH(orders!L$1,products!$A$1:$F$1,0))</f>
        <v>1.1000000000000001</v>
      </c>
      <c r="M777" s="26">
        <f>$G777*$K777*$L777</f>
        <v>13.200000000000001</v>
      </c>
    </row>
    <row r="778" spans="1:13">
      <c r="A778" s="18" t="s">
        <v>1551</v>
      </c>
      <c r="B778" s="22">
        <v>44540</v>
      </c>
      <c r="C778" s="17">
        <f>YEAR($B778)</f>
        <v>2021</v>
      </c>
      <c r="D778" s="17">
        <f>MONTH($B778)</f>
        <v>12</v>
      </c>
      <c r="E778" s="18" t="s">
        <v>1552</v>
      </c>
      <c r="F778" s="13" t="s">
        <v>241</v>
      </c>
      <c r="G778" s="18">
        <v>3</v>
      </c>
      <c r="H778" s="18" t="str">
        <f>_xlfn.XLOOKUP(E778,customers!$A$1:$A$1001,customers!$B$1:$B$1001,,0)</f>
        <v>Jule Deehan</v>
      </c>
      <c r="I778" s="14" t="s">
        <v>6</v>
      </c>
      <c r="J778" s="19" t="str">
        <f>INDEX(products!$A$1:$F$49,MATCH(orders!$F778,products!$A$1:$A$49,0),MATCH(orders!J$1,products!$A$1:$F$1,0))</f>
        <v>Small</v>
      </c>
      <c r="K778" s="20">
        <f>INDEX(products!$A$1:$F$49,MATCH(orders!$F778,products!$A$1:$A$49,0),MATCH(orders!K$1,products!$A$1:$F$1,0))</f>
        <v>18</v>
      </c>
      <c r="L778" s="21">
        <f>INDEX(products!$A$1:$F$49,MATCH(orders!$F778,products!$A$1:$A$49,0),MATCH(orders!L$1,products!$A$1:$F$1,0))</f>
        <v>0.5</v>
      </c>
      <c r="M778" s="25">
        <f>$G778*$K778*$L778</f>
        <v>27</v>
      </c>
    </row>
    <row r="779" spans="1:13">
      <c r="A779" s="3" t="s">
        <v>1553</v>
      </c>
      <c r="B779" s="23">
        <v>43541</v>
      </c>
      <c r="C779" s="12">
        <f>YEAR($B779)</f>
        <v>2019</v>
      </c>
      <c r="D779" s="12">
        <f>MONTH($B779)</f>
        <v>3</v>
      </c>
      <c r="E779" s="3" t="s">
        <v>1554</v>
      </c>
      <c r="F779" s="15" t="s">
        <v>130</v>
      </c>
      <c r="G779" s="3">
        <v>2</v>
      </c>
      <c r="H779" s="3" t="str">
        <f>_xlfn.XLOOKUP(E779,customers!$A$1:$A$1001,customers!$B$1:$B$1001,,0)</f>
        <v>Janella Eden</v>
      </c>
      <c r="I779" s="16" t="s">
        <v>5</v>
      </c>
      <c r="J779" s="4" t="str">
        <f>INDEX(products!$A$1:$F$49,MATCH(orders!$F779,products!$A$1:$A$49,0),MATCH(orders!J$1,products!$A$1:$F$1,0))</f>
        <v>Small</v>
      </c>
      <c r="K779" s="7">
        <f>INDEX(products!$A$1:$F$49,MATCH(orders!$F779,products!$A$1:$A$49,0),MATCH(orders!K$1,products!$A$1:$F$1,0))</f>
        <v>6</v>
      </c>
      <c r="L779" s="11">
        <f>INDEX(products!$A$1:$F$49,MATCH(orders!$F779,products!$A$1:$A$49,0),MATCH(orders!L$1,products!$A$1:$F$1,0))</f>
        <v>1.1000000000000001</v>
      </c>
      <c r="M779" s="26">
        <f>$G779*$K779*$L779</f>
        <v>13.200000000000001</v>
      </c>
    </row>
    <row r="780" spans="1:13">
      <c r="A780" s="18" t="s">
        <v>1555</v>
      </c>
      <c r="B780" s="22">
        <v>43889</v>
      </c>
      <c r="C780" s="17">
        <f>YEAR($B780)</f>
        <v>2020</v>
      </c>
      <c r="D780" s="17">
        <f>MONTH($B780)</f>
        <v>2</v>
      </c>
      <c r="E780" s="18" t="s">
        <v>1556</v>
      </c>
      <c r="F780" s="13" t="s">
        <v>73</v>
      </c>
      <c r="G780" s="18">
        <v>2</v>
      </c>
      <c r="H780" s="18" t="str">
        <f>_xlfn.XLOOKUP(E780,customers!$A$1:$A$1001,customers!$B$1:$B$1001,,0)</f>
        <v>Cam Jewster</v>
      </c>
      <c r="I780" s="14" t="s">
        <v>5</v>
      </c>
      <c r="J780" s="19" t="str">
        <f>INDEX(products!$A$1:$F$49,MATCH(orders!$F780,products!$A$1:$A$49,0),MATCH(orders!J$1,products!$A$1:$F$1,0))</f>
        <v>Small</v>
      </c>
      <c r="K780" s="20">
        <f>INDEX(products!$A$1:$F$49,MATCH(orders!$F780,products!$A$1:$A$49,0),MATCH(orders!K$1,products!$A$1:$F$1,0))</f>
        <v>24</v>
      </c>
      <c r="L780" s="21">
        <f>INDEX(products!$A$1:$F$49,MATCH(orders!$F780,products!$A$1:$A$49,0),MATCH(orders!L$1,products!$A$1:$F$1,0))</f>
        <v>1.1000000000000001</v>
      </c>
      <c r="M780" s="25">
        <f>$G780*$K780*$L780</f>
        <v>52.800000000000004</v>
      </c>
    </row>
    <row r="781" spans="1:13">
      <c r="A781" s="3" t="s">
        <v>1557</v>
      </c>
      <c r="B781" s="23">
        <v>43985</v>
      </c>
      <c r="C781" s="12">
        <f>YEAR($B781)</f>
        <v>2020</v>
      </c>
      <c r="D781" s="12">
        <f>MONTH($B781)</f>
        <v>6</v>
      </c>
      <c r="E781" s="3" t="s">
        <v>1558</v>
      </c>
      <c r="F781" s="15" t="s">
        <v>130</v>
      </c>
      <c r="G781" s="3">
        <v>6</v>
      </c>
      <c r="H781" s="3" t="str">
        <f>_xlfn.XLOOKUP(E781,customers!$A$1:$A$1001,customers!$B$1:$B$1001,,0)</f>
        <v>Ugo Southerden</v>
      </c>
      <c r="I781" s="16" t="s">
        <v>5</v>
      </c>
      <c r="J781" s="4" t="str">
        <f>INDEX(products!$A$1:$F$49,MATCH(orders!$F781,products!$A$1:$A$49,0),MATCH(orders!J$1,products!$A$1:$F$1,0))</f>
        <v>Small</v>
      </c>
      <c r="K781" s="7">
        <f>INDEX(products!$A$1:$F$49,MATCH(orders!$F781,products!$A$1:$A$49,0),MATCH(orders!K$1,products!$A$1:$F$1,0))</f>
        <v>6</v>
      </c>
      <c r="L781" s="11">
        <f>INDEX(products!$A$1:$F$49,MATCH(orders!$F781,products!$A$1:$A$49,0),MATCH(orders!L$1,products!$A$1:$F$1,0))</f>
        <v>1.1000000000000001</v>
      </c>
      <c r="M781" s="26">
        <f>$G781*$K781*$L781</f>
        <v>39.6</v>
      </c>
    </row>
    <row r="782" spans="1:13">
      <c r="A782" s="18" t="s">
        <v>1559</v>
      </c>
      <c r="B782" s="22">
        <v>43883</v>
      </c>
      <c r="C782" s="17">
        <f>YEAR($B782)</f>
        <v>2020</v>
      </c>
      <c r="D782" s="17">
        <f>MONTH($B782)</f>
        <v>2</v>
      </c>
      <c r="E782" s="18" t="s">
        <v>1560</v>
      </c>
      <c r="F782" s="13" t="s">
        <v>141</v>
      </c>
      <c r="G782" s="18">
        <v>3</v>
      </c>
      <c r="H782" s="18" t="str">
        <f>_xlfn.XLOOKUP(E782,customers!$A$1:$A$1001,customers!$B$1:$B$1001,,0)</f>
        <v>Verne Dunkerley</v>
      </c>
      <c r="I782" s="14" t="s">
        <v>6</v>
      </c>
      <c r="J782" s="19" t="str">
        <f>INDEX(products!$A$1:$F$49,MATCH(orders!$F782,products!$A$1:$A$49,0),MATCH(orders!J$1,products!$A$1:$F$1,0))</f>
        <v>Medium</v>
      </c>
      <c r="K782" s="20">
        <f>INDEX(products!$A$1:$F$49,MATCH(orders!$F782,products!$A$1:$A$49,0),MATCH(orders!K$1,products!$A$1:$F$1,0))</f>
        <v>24</v>
      </c>
      <c r="L782" s="21">
        <f>INDEX(products!$A$1:$F$49,MATCH(orders!$F782,products!$A$1:$A$49,0),MATCH(orders!L$1,products!$A$1:$F$1,0))</f>
        <v>0.5</v>
      </c>
      <c r="M782" s="25">
        <f>$G782*$K782*$L782</f>
        <v>36</v>
      </c>
    </row>
    <row r="783" spans="1:13">
      <c r="A783" s="3" t="s">
        <v>1561</v>
      </c>
      <c r="B783" s="23">
        <v>43778</v>
      </c>
      <c r="C783" s="12">
        <f>YEAR($B783)</f>
        <v>2019</v>
      </c>
      <c r="D783" s="12">
        <f>MONTH($B783)</f>
        <v>11</v>
      </c>
      <c r="E783" s="3" t="s">
        <v>1562</v>
      </c>
      <c r="F783" s="15" t="s">
        <v>199</v>
      </c>
      <c r="G783" s="3">
        <v>4</v>
      </c>
      <c r="H783" s="3" t="str">
        <f>_xlfn.XLOOKUP(E783,customers!$A$1:$A$1001,customers!$B$1:$B$1001,,0)</f>
        <v>Lacee Burtenshaw</v>
      </c>
      <c r="I783" s="16" t="s">
        <v>5</v>
      </c>
      <c r="J783" s="4" t="str">
        <f>INDEX(products!$A$1:$F$49,MATCH(orders!$F783,products!$A$1:$A$49,0),MATCH(orders!J$1,products!$A$1:$F$1,0))</f>
        <v>Large</v>
      </c>
      <c r="K783" s="7">
        <f>INDEX(products!$A$1:$F$49,MATCH(orders!$F783,products!$A$1:$A$49,0),MATCH(orders!K$1,products!$A$1:$F$1,0))</f>
        <v>18</v>
      </c>
      <c r="L783" s="11">
        <f>INDEX(products!$A$1:$F$49,MATCH(orders!$F783,products!$A$1:$A$49,0),MATCH(orders!L$1,products!$A$1:$F$1,0))</f>
        <v>1.1000000000000001</v>
      </c>
      <c r="M783" s="26">
        <f>$G783*$K783*$L783</f>
        <v>79.2</v>
      </c>
    </row>
    <row r="784" spans="1:13">
      <c r="A784" s="18" t="s">
        <v>1563</v>
      </c>
      <c r="B784" s="22">
        <v>43897</v>
      </c>
      <c r="C784" s="17">
        <f>YEAR($B784)</f>
        <v>2020</v>
      </c>
      <c r="D784" s="17">
        <f>MONTH($B784)</f>
        <v>3</v>
      </c>
      <c r="E784" s="18" t="s">
        <v>1564</v>
      </c>
      <c r="F784" s="13" t="s">
        <v>60</v>
      </c>
      <c r="G784" s="18">
        <v>6</v>
      </c>
      <c r="H784" s="18" t="str">
        <f>_xlfn.XLOOKUP(E784,customers!$A$1:$A$1001,customers!$B$1:$B$1001,,0)</f>
        <v>Adorne Gregoratti</v>
      </c>
      <c r="I784" s="14" t="s">
        <v>5</v>
      </c>
      <c r="J784" s="19" t="str">
        <f>INDEX(products!$A$1:$F$49,MATCH(orders!$F784,products!$A$1:$A$49,0),MATCH(orders!J$1,products!$A$1:$F$1,0))</f>
        <v>Medium</v>
      </c>
      <c r="K784" s="20">
        <f>INDEX(products!$A$1:$F$49,MATCH(orders!$F784,products!$A$1:$A$49,0),MATCH(orders!K$1,products!$A$1:$F$1,0))</f>
        <v>12</v>
      </c>
      <c r="L784" s="21">
        <f>INDEX(products!$A$1:$F$49,MATCH(orders!$F784,products!$A$1:$A$49,0),MATCH(orders!L$1,products!$A$1:$F$1,0))</f>
        <v>1.1000000000000001</v>
      </c>
      <c r="M784" s="25">
        <f>$G784*$K784*$L784</f>
        <v>79.2</v>
      </c>
    </row>
    <row r="785" spans="1:13">
      <c r="A785" s="3" t="s">
        <v>1565</v>
      </c>
      <c r="B785" s="23">
        <v>44312</v>
      </c>
      <c r="C785" s="12">
        <f>YEAR($B785)</f>
        <v>2021</v>
      </c>
      <c r="D785" s="12">
        <f>MONTH($B785)</f>
        <v>4</v>
      </c>
      <c r="E785" s="3" t="s">
        <v>1566</v>
      </c>
      <c r="F785" s="15" t="s">
        <v>76</v>
      </c>
      <c r="G785" s="3">
        <v>5</v>
      </c>
      <c r="H785" s="3" t="str">
        <f>_xlfn.XLOOKUP(E785,customers!$A$1:$A$1001,customers!$B$1:$B$1001,,0)</f>
        <v>Chris Croster</v>
      </c>
      <c r="I785" s="16" t="s">
        <v>7</v>
      </c>
      <c r="J785" s="4" t="str">
        <f>INDEX(products!$A$1:$F$49,MATCH(orders!$F785,products!$A$1:$A$49,0),MATCH(orders!J$1,products!$A$1:$F$1,0))</f>
        <v>Small</v>
      </c>
      <c r="K785" s="7">
        <f>INDEX(products!$A$1:$F$49,MATCH(orders!$F785,products!$A$1:$A$49,0),MATCH(orders!K$1,products!$A$1:$F$1,0))</f>
        <v>6</v>
      </c>
      <c r="L785" s="11">
        <f>INDEX(products!$A$1:$F$49,MATCH(orders!$F785,products!$A$1:$A$49,0),MATCH(orders!L$1,products!$A$1:$F$1,0))</f>
        <v>0.5</v>
      </c>
      <c r="M785" s="26">
        <f>$G785*$K785*$L785</f>
        <v>15</v>
      </c>
    </row>
    <row r="786" spans="1:13">
      <c r="A786" s="18" t="s">
        <v>1567</v>
      </c>
      <c r="B786" s="22">
        <v>44511</v>
      </c>
      <c r="C786" s="17">
        <f>YEAR($B786)</f>
        <v>2021</v>
      </c>
      <c r="D786" s="17">
        <f>MONTH($B786)</f>
        <v>11</v>
      </c>
      <c r="E786" s="18" t="s">
        <v>1568</v>
      </c>
      <c r="F786" s="13" t="s">
        <v>152</v>
      </c>
      <c r="G786" s="18">
        <v>2</v>
      </c>
      <c r="H786" s="18" t="str">
        <f>_xlfn.XLOOKUP(E786,customers!$A$1:$A$1001,customers!$B$1:$B$1001,,0)</f>
        <v>Graeme Whitehead</v>
      </c>
      <c r="I786" s="14" t="s">
        <v>7</v>
      </c>
      <c r="J786" s="19" t="str">
        <f>INDEX(products!$A$1:$F$49,MATCH(orders!$F786,products!$A$1:$A$49,0),MATCH(orders!J$1,products!$A$1:$F$1,0))</f>
        <v>Small</v>
      </c>
      <c r="K786" s="20">
        <f>INDEX(products!$A$1:$F$49,MATCH(orders!$F786,products!$A$1:$A$49,0),MATCH(orders!K$1,products!$A$1:$F$1,0))</f>
        <v>12</v>
      </c>
      <c r="L786" s="21">
        <f>INDEX(products!$A$1:$F$49,MATCH(orders!$F786,products!$A$1:$A$49,0),MATCH(orders!L$1,products!$A$1:$F$1,0))</f>
        <v>0.5</v>
      </c>
      <c r="M786" s="25">
        <f>$G786*$K786*$L786</f>
        <v>12</v>
      </c>
    </row>
    <row r="787" spans="1:13">
      <c r="A787" s="3" t="s">
        <v>1569</v>
      </c>
      <c r="B787" s="23">
        <v>44362</v>
      </c>
      <c r="C787" s="12">
        <f>YEAR($B787)</f>
        <v>2021</v>
      </c>
      <c r="D787" s="12">
        <f>MONTH($B787)</f>
        <v>6</v>
      </c>
      <c r="E787" s="3" t="s">
        <v>1570</v>
      </c>
      <c r="F787" s="15" t="s">
        <v>381</v>
      </c>
      <c r="G787" s="3">
        <v>1</v>
      </c>
      <c r="H787" s="3" t="str">
        <f>_xlfn.XLOOKUP(E787,customers!$A$1:$A$1001,customers!$B$1:$B$1001,,0)</f>
        <v>Haslett Jodrelle</v>
      </c>
      <c r="I787" s="16" t="s">
        <v>5</v>
      </c>
      <c r="J787" s="4" t="str">
        <f>INDEX(products!$A$1:$F$49,MATCH(orders!$F787,products!$A$1:$A$49,0),MATCH(orders!J$1,products!$A$1:$F$1,0))</f>
        <v>Large</v>
      </c>
      <c r="K787" s="7">
        <f>INDEX(products!$A$1:$F$49,MATCH(orders!$F787,products!$A$1:$A$49,0),MATCH(orders!K$1,products!$A$1:$F$1,0))</f>
        <v>24</v>
      </c>
      <c r="L787" s="11">
        <f>INDEX(products!$A$1:$F$49,MATCH(orders!$F787,products!$A$1:$A$49,0),MATCH(orders!L$1,products!$A$1:$F$1,0))</f>
        <v>1.1000000000000001</v>
      </c>
      <c r="M787" s="26">
        <f>$G787*$K787*$L787</f>
        <v>26.400000000000002</v>
      </c>
    </row>
    <row r="788" spans="1:13">
      <c r="A788" s="18" t="s">
        <v>1571</v>
      </c>
      <c r="B788" s="22">
        <v>43888</v>
      </c>
      <c r="C788" s="17">
        <f>YEAR($B788)</f>
        <v>2020</v>
      </c>
      <c r="D788" s="17">
        <f>MONTH($B788)</f>
        <v>2</v>
      </c>
      <c r="E788" s="18" t="s">
        <v>1556</v>
      </c>
      <c r="F788" s="13" t="s">
        <v>130</v>
      </c>
      <c r="G788" s="18">
        <v>1</v>
      </c>
      <c r="H788" s="18" t="str">
        <f>_xlfn.XLOOKUP(E788,customers!$A$1:$A$1001,customers!$B$1:$B$1001,,0)</f>
        <v>Cam Jewster</v>
      </c>
      <c r="I788" s="14" t="s">
        <v>5</v>
      </c>
      <c r="J788" s="19" t="str">
        <f>INDEX(products!$A$1:$F$49,MATCH(orders!$F788,products!$A$1:$A$49,0),MATCH(orders!J$1,products!$A$1:$F$1,0))</f>
        <v>Small</v>
      </c>
      <c r="K788" s="20">
        <f>INDEX(products!$A$1:$F$49,MATCH(orders!$F788,products!$A$1:$A$49,0),MATCH(orders!K$1,products!$A$1:$F$1,0))</f>
        <v>6</v>
      </c>
      <c r="L788" s="21">
        <f>INDEX(products!$A$1:$F$49,MATCH(orders!$F788,products!$A$1:$A$49,0),MATCH(orders!L$1,products!$A$1:$F$1,0))</f>
        <v>1.1000000000000001</v>
      </c>
      <c r="M788" s="25">
        <f>$G788*$K788*$L788</f>
        <v>6.6000000000000005</v>
      </c>
    </row>
    <row r="789" spans="1:13">
      <c r="A789" s="3" t="s">
        <v>1572</v>
      </c>
      <c r="B789" s="23">
        <v>44305</v>
      </c>
      <c r="C789" s="12">
        <f>YEAR($B789)</f>
        <v>2021</v>
      </c>
      <c r="D789" s="12">
        <f>MONTH($B789)</f>
        <v>4</v>
      </c>
      <c r="E789" s="3" t="s">
        <v>1573</v>
      </c>
      <c r="F789" s="15" t="s">
        <v>122</v>
      </c>
      <c r="G789" s="3">
        <v>6</v>
      </c>
      <c r="H789" s="3" t="str">
        <f>_xlfn.XLOOKUP(E789,customers!$A$1:$A$1001,customers!$B$1:$B$1001,,0)</f>
        <v>Beryl Osborn</v>
      </c>
      <c r="I789" s="16" t="s">
        <v>7</v>
      </c>
      <c r="J789" s="4" t="str">
        <f>INDEX(products!$A$1:$F$49,MATCH(orders!$F789,products!$A$1:$A$49,0),MATCH(orders!J$1,products!$A$1:$F$1,0))</f>
        <v>Large</v>
      </c>
      <c r="K789" s="7">
        <f>INDEX(products!$A$1:$F$49,MATCH(orders!$F789,products!$A$1:$A$49,0),MATCH(orders!K$1,products!$A$1:$F$1,0))</f>
        <v>12</v>
      </c>
      <c r="L789" s="11">
        <f>INDEX(products!$A$1:$F$49,MATCH(orders!$F789,products!$A$1:$A$49,0),MATCH(orders!L$1,products!$A$1:$F$1,0))</f>
        <v>0.5</v>
      </c>
      <c r="M789" s="26">
        <f>$G789*$K789*$L789</f>
        <v>36</v>
      </c>
    </row>
    <row r="790" spans="1:13">
      <c r="A790" s="18" t="s">
        <v>1574</v>
      </c>
      <c r="B790" s="22">
        <v>44771</v>
      </c>
      <c r="C790" s="17">
        <f>YEAR($B790)</f>
        <v>2022</v>
      </c>
      <c r="D790" s="17">
        <f>MONTH($B790)</f>
        <v>7</v>
      </c>
      <c r="E790" s="18" t="s">
        <v>1575</v>
      </c>
      <c r="F790" s="13" t="s">
        <v>97</v>
      </c>
      <c r="G790" s="18">
        <v>2</v>
      </c>
      <c r="H790" s="18" t="str">
        <f>_xlfn.XLOOKUP(E790,customers!$A$1:$A$1001,customers!$B$1:$B$1001,,0)</f>
        <v>Kaela Nottram</v>
      </c>
      <c r="I790" s="14" t="s">
        <v>4</v>
      </c>
      <c r="J790" s="19" t="str">
        <f>INDEX(products!$A$1:$F$49,MATCH(orders!$F790,products!$A$1:$A$49,0),MATCH(orders!J$1,products!$A$1:$F$1,0))</f>
        <v>Medium</v>
      </c>
      <c r="K790" s="20">
        <f>INDEX(products!$A$1:$F$49,MATCH(orders!$F790,products!$A$1:$A$49,0),MATCH(orders!K$1,products!$A$1:$F$1,0))</f>
        <v>18</v>
      </c>
      <c r="L790" s="21">
        <f>INDEX(products!$A$1:$F$49,MATCH(orders!$F790,products!$A$1:$A$49,0),MATCH(orders!L$1,products!$A$1:$F$1,0))</f>
        <v>1.1000000000000001</v>
      </c>
      <c r="M790" s="25">
        <f>$G790*$K790*$L790</f>
        <v>39.6</v>
      </c>
    </row>
    <row r="791" spans="1:13">
      <c r="A791" s="3" t="s">
        <v>1576</v>
      </c>
      <c r="B791" s="23">
        <v>43485</v>
      </c>
      <c r="C791" s="12">
        <f>YEAR($B791)</f>
        <v>2019</v>
      </c>
      <c r="D791" s="12">
        <f>MONTH($B791)</f>
        <v>1</v>
      </c>
      <c r="E791" s="3" t="s">
        <v>1577</v>
      </c>
      <c r="F791" s="15" t="s">
        <v>138</v>
      </c>
      <c r="G791" s="3">
        <v>6</v>
      </c>
      <c r="H791" s="3" t="str">
        <f>_xlfn.XLOOKUP(E791,customers!$A$1:$A$1001,customers!$B$1:$B$1001,,0)</f>
        <v>Nobe Buney</v>
      </c>
      <c r="I791" s="16" t="s">
        <v>7</v>
      </c>
      <c r="J791" s="4" t="str">
        <f>INDEX(products!$A$1:$F$49,MATCH(orders!$F791,products!$A$1:$A$49,0),MATCH(orders!J$1,products!$A$1:$F$1,0))</f>
        <v>Small</v>
      </c>
      <c r="K791" s="7">
        <f>INDEX(products!$A$1:$F$49,MATCH(orders!$F791,products!$A$1:$A$49,0),MATCH(orders!K$1,products!$A$1:$F$1,0))</f>
        <v>24</v>
      </c>
      <c r="L791" s="11">
        <f>INDEX(products!$A$1:$F$49,MATCH(orders!$F791,products!$A$1:$A$49,0),MATCH(orders!L$1,products!$A$1:$F$1,0))</f>
        <v>0.5</v>
      </c>
      <c r="M791" s="26">
        <f>$G791*$K791*$L791</f>
        <v>72</v>
      </c>
    </row>
    <row r="792" spans="1:13">
      <c r="A792" s="18" t="s">
        <v>1578</v>
      </c>
      <c r="B792" s="22">
        <v>44613</v>
      </c>
      <c r="C792" s="17">
        <f>YEAR($B792)</f>
        <v>2022</v>
      </c>
      <c r="D792" s="17">
        <f>MONTH($B792)</f>
        <v>2</v>
      </c>
      <c r="E792" s="18" t="s">
        <v>1579</v>
      </c>
      <c r="F792" s="13" t="s">
        <v>141</v>
      </c>
      <c r="G792" s="18">
        <v>3</v>
      </c>
      <c r="H792" s="18" t="str">
        <f>_xlfn.XLOOKUP(E792,customers!$A$1:$A$1001,customers!$B$1:$B$1001,,0)</f>
        <v>Silvan McShea</v>
      </c>
      <c r="I792" s="14" t="s">
        <v>6</v>
      </c>
      <c r="J792" s="19" t="str">
        <f>INDEX(products!$A$1:$F$49,MATCH(orders!$F792,products!$A$1:$A$49,0),MATCH(orders!J$1,products!$A$1:$F$1,0))</f>
        <v>Medium</v>
      </c>
      <c r="K792" s="20">
        <f>INDEX(products!$A$1:$F$49,MATCH(orders!$F792,products!$A$1:$A$49,0),MATCH(orders!K$1,products!$A$1:$F$1,0))</f>
        <v>24</v>
      </c>
      <c r="L792" s="21">
        <f>INDEX(products!$A$1:$F$49,MATCH(orders!$F792,products!$A$1:$A$49,0),MATCH(orders!L$1,products!$A$1:$F$1,0))</f>
        <v>0.5</v>
      </c>
      <c r="M792" s="25">
        <f>$G792*$K792*$L792</f>
        <v>36</v>
      </c>
    </row>
    <row r="793" spans="1:13">
      <c r="A793" s="3" t="s">
        <v>1580</v>
      </c>
      <c r="B793" s="23">
        <v>43954</v>
      </c>
      <c r="C793" s="12">
        <f>YEAR($B793)</f>
        <v>2020</v>
      </c>
      <c r="D793" s="12">
        <f>MONTH($B793)</f>
        <v>5</v>
      </c>
      <c r="E793" s="3" t="s">
        <v>1581</v>
      </c>
      <c r="F793" s="15" t="s">
        <v>248</v>
      </c>
      <c r="G793" s="3">
        <v>5</v>
      </c>
      <c r="H793" s="3" t="str">
        <f>_xlfn.XLOOKUP(E793,customers!$A$1:$A$1001,customers!$B$1:$B$1001,,0)</f>
        <v>Karylin Huddart</v>
      </c>
      <c r="I793" s="16" t="s">
        <v>6</v>
      </c>
      <c r="J793" s="4" t="str">
        <f>INDEX(products!$A$1:$F$49,MATCH(orders!$F793,products!$A$1:$A$49,0),MATCH(orders!J$1,products!$A$1:$F$1,0))</f>
        <v>Large</v>
      </c>
      <c r="K793" s="7">
        <f>INDEX(products!$A$1:$F$49,MATCH(orders!$F793,products!$A$1:$A$49,0),MATCH(orders!K$1,products!$A$1:$F$1,0))</f>
        <v>6</v>
      </c>
      <c r="L793" s="11">
        <f>INDEX(products!$A$1:$F$49,MATCH(orders!$F793,products!$A$1:$A$49,0),MATCH(orders!L$1,products!$A$1:$F$1,0))</f>
        <v>0.5</v>
      </c>
      <c r="M793" s="26">
        <f>$G793*$K793*$L793</f>
        <v>15</v>
      </c>
    </row>
    <row r="794" spans="1:13">
      <c r="A794" s="18" t="s">
        <v>1582</v>
      </c>
      <c r="B794" s="22">
        <v>43545</v>
      </c>
      <c r="C794" s="17">
        <f>YEAR($B794)</f>
        <v>2019</v>
      </c>
      <c r="D794" s="17">
        <f>MONTH($B794)</f>
        <v>3</v>
      </c>
      <c r="E794" s="18" t="s">
        <v>1583</v>
      </c>
      <c r="F794" s="13" t="s">
        <v>60</v>
      </c>
      <c r="G794" s="18">
        <v>6</v>
      </c>
      <c r="H794" s="18" t="str">
        <f>_xlfn.XLOOKUP(E794,customers!$A$1:$A$1001,customers!$B$1:$B$1001,,0)</f>
        <v>Jereme Gippes</v>
      </c>
      <c r="I794" s="14" t="s">
        <v>5</v>
      </c>
      <c r="J794" s="19" t="str">
        <f>INDEX(products!$A$1:$F$49,MATCH(orders!$F794,products!$A$1:$A$49,0),MATCH(orders!J$1,products!$A$1:$F$1,0))</f>
        <v>Medium</v>
      </c>
      <c r="K794" s="20">
        <f>INDEX(products!$A$1:$F$49,MATCH(orders!$F794,products!$A$1:$A$49,0),MATCH(orders!K$1,products!$A$1:$F$1,0))</f>
        <v>12</v>
      </c>
      <c r="L794" s="21">
        <f>INDEX(products!$A$1:$F$49,MATCH(orders!$F794,products!$A$1:$A$49,0),MATCH(orders!L$1,products!$A$1:$F$1,0))</f>
        <v>1.1000000000000001</v>
      </c>
      <c r="M794" s="25">
        <f>$G794*$K794*$L794</f>
        <v>79.2</v>
      </c>
    </row>
    <row r="795" spans="1:13">
      <c r="A795" s="3" t="s">
        <v>1584</v>
      </c>
      <c r="B795" s="23">
        <v>43629</v>
      </c>
      <c r="C795" s="12">
        <f>YEAR($B795)</f>
        <v>2019</v>
      </c>
      <c r="D795" s="12">
        <f>MONTH($B795)</f>
        <v>6</v>
      </c>
      <c r="E795" s="3" t="s">
        <v>1585</v>
      </c>
      <c r="F795" s="15" t="s">
        <v>122</v>
      </c>
      <c r="G795" s="3">
        <v>5</v>
      </c>
      <c r="H795" s="3" t="str">
        <f>_xlfn.XLOOKUP(E795,customers!$A$1:$A$1001,customers!$B$1:$B$1001,,0)</f>
        <v>Lukas Whittlesee</v>
      </c>
      <c r="I795" s="16" t="s">
        <v>7</v>
      </c>
      <c r="J795" s="4" t="str">
        <f>INDEX(products!$A$1:$F$49,MATCH(orders!$F795,products!$A$1:$A$49,0),MATCH(orders!J$1,products!$A$1:$F$1,0))</f>
        <v>Large</v>
      </c>
      <c r="K795" s="7">
        <f>INDEX(products!$A$1:$F$49,MATCH(orders!$F795,products!$A$1:$A$49,0),MATCH(orders!K$1,products!$A$1:$F$1,0))</f>
        <v>12</v>
      </c>
      <c r="L795" s="11">
        <f>INDEX(products!$A$1:$F$49,MATCH(orders!$F795,products!$A$1:$A$49,0),MATCH(orders!L$1,products!$A$1:$F$1,0))</f>
        <v>0.5</v>
      </c>
      <c r="M795" s="26">
        <f>$G795*$K795*$L795</f>
        <v>30</v>
      </c>
    </row>
    <row r="796" spans="1:13">
      <c r="A796" s="18" t="s">
        <v>1586</v>
      </c>
      <c r="B796" s="22">
        <v>43987</v>
      </c>
      <c r="C796" s="17">
        <f>YEAR($B796)</f>
        <v>2020</v>
      </c>
      <c r="D796" s="17">
        <f>MONTH($B796)</f>
        <v>6</v>
      </c>
      <c r="E796" s="18" t="s">
        <v>1587</v>
      </c>
      <c r="F796" s="13" t="s">
        <v>152</v>
      </c>
      <c r="G796" s="18">
        <v>5</v>
      </c>
      <c r="H796" s="18" t="str">
        <f>_xlfn.XLOOKUP(E796,customers!$A$1:$A$1001,customers!$B$1:$B$1001,,0)</f>
        <v>Gregorius Trengrove</v>
      </c>
      <c r="I796" s="14" t="s">
        <v>7</v>
      </c>
      <c r="J796" s="19" t="str">
        <f>INDEX(products!$A$1:$F$49,MATCH(orders!$F796,products!$A$1:$A$49,0),MATCH(orders!J$1,products!$A$1:$F$1,0))</f>
        <v>Small</v>
      </c>
      <c r="K796" s="20">
        <f>INDEX(products!$A$1:$F$49,MATCH(orders!$F796,products!$A$1:$A$49,0),MATCH(orders!K$1,products!$A$1:$F$1,0))</f>
        <v>12</v>
      </c>
      <c r="L796" s="21">
        <f>INDEX(products!$A$1:$F$49,MATCH(orders!$F796,products!$A$1:$A$49,0),MATCH(orders!L$1,products!$A$1:$F$1,0))</f>
        <v>0.5</v>
      </c>
      <c r="M796" s="25">
        <f>$G796*$K796*$L796</f>
        <v>30</v>
      </c>
    </row>
    <row r="797" spans="1:13">
      <c r="A797" s="3" t="s">
        <v>1588</v>
      </c>
      <c r="B797" s="23">
        <v>43540</v>
      </c>
      <c r="C797" s="12">
        <f>YEAR($B797)</f>
        <v>2019</v>
      </c>
      <c r="D797" s="12">
        <f>MONTH($B797)</f>
        <v>3</v>
      </c>
      <c r="E797" s="3" t="s">
        <v>1589</v>
      </c>
      <c r="F797" s="15" t="s">
        <v>157</v>
      </c>
      <c r="G797" s="3">
        <v>4</v>
      </c>
      <c r="H797" s="3" t="str">
        <f>_xlfn.XLOOKUP(E797,customers!$A$1:$A$1001,customers!$B$1:$B$1001,,0)</f>
        <v>Wright Caldero</v>
      </c>
      <c r="I797" s="16" t="s">
        <v>7</v>
      </c>
      <c r="J797" s="4" t="str">
        <f>INDEX(products!$A$1:$F$49,MATCH(orders!$F797,products!$A$1:$A$49,0),MATCH(orders!J$1,products!$A$1:$F$1,0))</f>
        <v>Large</v>
      </c>
      <c r="K797" s="7">
        <f>INDEX(products!$A$1:$F$49,MATCH(orders!$F797,products!$A$1:$A$49,0),MATCH(orders!K$1,products!$A$1:$F$1,0))</f>
        <v>18</v>
      </c>
      <c r="L797" s="11">
        <f>INDEX(products!$A$1:$F$49,MATCH(orders!$F797,products!$A$1:$A$49,0),MATCH(orders!L$1,products!$A$1:$F$1,0))</f>
        <v>0.5</v>
      </c>
      <c r="M797" s="26">
        <f>$G797*$K797*$L797</f>
        <v>36</v>
      </c>
    </row>
    <row r="798" spans="1:13">
      <c r="A798" s="18" t="s">
        <v>1590</v>
      </c>
      <c r="B798" s="22">
        <v>44533</v>
      </c>
      <c r="C798" s="17">
        <f>YEAR($B798)</f>
        <v>2021</v>
      </c>
      <c r="D798" s="17">
        <f>MONTH($B798)</f>
        <v>12</v>
      </c>
      <c r="E798" s="18" t="s">
        <v>1591</v>
      </c>
      <c r="F798" s="13" t="s">
        <v>115</v>
      </c>
      <c r="G798" s="18">
        <v>1</v>
      </c>
      <c r="H798" s="18" t="str">
        <f>_xlfn.XLOOKUP(E798,customers!$A$1:$A$1001,customers!$B$1:$B$1001,,0)</f>
        <v>Merell Zanazzi</v>
      </c>
      <c r="I798" s="14" t="s">
        <v>7</v>
      </c>
      <c r="J798" s="19" t="str">
        <f>INDEX(products!$A$1:$F$49,MATCH(orders!$F798,products!$A$1:$A$49,0),MATCH(orders!J$1,products!$A$1:$F$1,0))</f>
        <v>Large</v>
      </c>
      <c r="K798" s="20">
        <f>INDEX(products!$A$1:$F$49,MATCH(orders!$F798,products!$A$1:$A$49,0),MATCH(orders!K$1,products!$A$1:$F$1,0))</f>
        <v>6</v>
      </c>
      <c r="L798" s="21">
        <f>INDEX(products!$A$1:$F$49,MATCH(orders!$F798,products!$A$1:$A$49,0),MATCH(orders!L$1,products!$A$1:$F$1,0))</f>
        <v>0.5</v>
      </c>
      <c r="M798" s="25">
        <f>$G798*$K798*$L798</f>
        <v>3</v>
      </c>
    </row>
    <row r="799" spans="1:13">
      <c r="A799" s="3" t="s">
        <v>1592</v>
      </c>
      <c r="B799" s="23">
        <v>44751</v>
      </c>
      <c r="C799" s="12">
        <f>YEAR($B799)</f>
        <v>2022</v>
      </c>
      <c r="D799" s="12">
        <f>MONTH($B799)</f>
        <v>7</v>
      </c>
      <c r="E799" s="3" t="s">
        <v>1593</v>
      </c>
      <c r="F799" s="15" t="s">
        <v>273</v>
      </c>
      <c r="G799" s="3">
        <v>4</v>
      </c>
      <c r="H799" s="3" t="str">
        <f>_xlfn.XLOOKUP(E799,customers!$A$1:$A$1001,customers!$B$1:$B$1001,,0)</f>
        <v>Jed Kennicott</v>
      </c>
      <c r="I799" s="16" t="s">
        <v>6</v>
      </c>
      <c r="J799" s="4" t="str">
        <f>INDEX(products!$A$1:$F$49,MATCH(orders!$F799,products!$A$1:$A$49,0),MATCH(orders!J$1,products!$A$1:$F$1,0))</f>
        <v>Medium</v>
      </c>
      <c r="K799" s="7">
        <f>INDEX(products!$A$1:$F$49,MATCH(orders!$F799,products!$A$1:$A$49,0),MATCH(orders!K$1,products!$A$1:$F$1,0))</f>
        <v>18</v>
      </c>
      <c r="L799" s="11">
        <f>INDEX(products!$A$1:$F$49,MATCH(orders!$F799,products!$A$1:$A$49,0),MATCH(orders!L$1,products!$A$1:$F$1,0))</f>
        <v>0.5</v>
      </c>
      <c r="M799" s="26">
        <f>$G799*$K799*$L799</f>
        <v>36</v>
      </c>
    </row>
    <row r="800" spans="1:13">
      <c r="A800" s="18" t="s">
        <v>1594</v>
      </c>
      <c r="B800" s="22">
        <v>43950</v>
      </c>
      <c r="C800" s="17">
        <f>YEAR($B800)</f>
        <v>2020</v>
      </c>
      <c r="D800" s="17">
        <f>MONTH($B800)</f>
        <v>4</v>
      </c>
      <c r="E800" s="18" t="s">
        <v>1595</v>
      </c>
      <c r="F800" s="13" t="s">
        <v>251</v>
      </c>
      <c r="G800" s="18">
        <v>3</v>
      </c>
      <c r="H800" s="18" t="str">
        <f>_xlfn.XLOOKUP(E800,customers!$A$1:$A$1001,customers!$B$1:$B$1001,,0)</f>
        <v>Guenevere Ruggen</v>
      </c>
      <c r="I800" s="14" t="s">
        <v>5</v>
      </c>
      <c r="J800" s="19" t="str">
        <f>INDEX(products!$A$1:$F$49,MATCH(orders!$F800,products!$A$1:$A$49,0),MATCH(orders!J$1,products!$A$1:$F$1,0))</f>
        <v>Small</v>
      </c>
      <c r="K800" s="20">
        <f>INDEX(products!$A$1:$F$49,MATCH(orders!$F800,products!$A$1:$A$49,0),MATCH(orders!K$1,products!$A$1:$F$1,0))</f>
        <v>12</v>
      </c>
      <c r="L800" s="21">
        <f>INDEX(products!$A$1:$F$49,MATCH(orders!$F800,products!$A$1:$A$49,0),MATCH(orders!L$1,products!$A$1:$F$1,0))</f>
        <v>1.1000000000000001</v>
      </c>
      <c r="M800" s="25">
        <f>$G800*$K800*$L800</f>
        <v>39.6</v>
      </c>
    </row>
    <row r="801" spans="1:13">
      <c r="A801" s="3" t="s">
        <v>1596</v>
      </c>
      <c r="B801" s="23">
        <v>44588</v>
      </c>
      <c r="C801" s="12">
        <f>YEAR($B801)</f>
        <v>2022</v>
      </c>
      <c r="D801" s="12">
        <f>MONTH($B801)</f>
        <v>1</v>
      </c>
      <c r="E801" s="3" t="s">
        <v>1597</v>
      </c>
      <c r="F801" s="15" t="s">
        <v>68</v>
      </c>
      <c r="G801" s="3">
        <v>3</v>
      </c>
      <c r="H801" s="3" t="str">
        <f>_xlfn.XLOOKUP(E801,customers!$A$1:$A$1001,customers!$B$1:$B$1001,,0)</f>
        <v>Gonzales Cicculi</v>
      </c>
      <c r="I801" s="16" t="s">
        <v>6</v>
      </c>
      <c r="J801" s="4" t="str">
        <f>INDEX(products!$A$1:$F$49,MATCH(orders!$F801,products!$A$1:$A$49,0),MATCH(orders!J$1,products!$A$1:$F$1,0))</f>
        <v>Large</v>
      </c>
      <c r="K801" s="7">
        <f>INDEX(products!$A$1:$F$49,MATCH(orders!$F801,products!$A$1:$A$49,0),MATCH(orders!K$1,products!$A$1:$F$1,0))</f>
        <v>24</v>
      </c>
      <c r="L801" s="11">
        <f>INDEX(products!$A$1:$F$49,MATCH(orders!$F801,products!$A$1:$A$49,0),MATCH(orders!L$1,products!$A$1:$F$1,0))</f>
        <v>0.5</v>
      </c>
      <c r="M801" s="26">
        <f>$G801*$K801*$L801</f>
        <v>36</v>
      </c>
    </row>
    <row r="802" spans="1:13">
      <c r="A802" s="18" t="s">
        <v>1598</v>
      </c>
      <c r="B802" s="22">
        <v>44240</v>
      </c>
      <c r="C802" s="17">
        <f>YEAR($B802)</f>
        <v>2021</v>
      </c>
      <c r="D802" s="17">
        <f>MONTH($B802)</f>
        <v>2</v>
      </c>
      <c r="E802" s="18" t="s">
        <v>1599</v>
      </c>
      <c r="F802" s="13" t="s">
        <v>157</v>
      </c>
      <c r="G802" s="18">
        <v>6</v>
      </c>
      <c r="H802" s="18" t="str">
        <f>_xlfn.XLOOKUP(E802,customers!$A$1:$A$1001,customers!$B$1:$B$1001,,0)</f>
        <v>Man Fright</v>
      </c>
      <c r="I802" s="14" t="s">
        <v>7</v>
      </c>
      <c r="J802" s="19" t="str">
        <f>INDEX(products!$A$1:$F$49,MATCH(orders!$F802,products!$A$1:$A$49,0),MATCH(orders!J$1,products!$A$1:$F$1,0))</f>
        <v>Large</v>
      </c>
      <c r="K802" s="20">
        <f>INDEX(products!$A$1:$F$49,MATCH(orders!$F802,products!$A$1:$A$49,0),MATCH(orders!K$1,products!$A$1:$F$1,0))</f>
        <v>18</v>
      </c>
      <c r="L802" s="21">
        <f>INDEX(products!$A$1:$F$49,MATCH(orders!$F802,products!$A$1:$A$49,0),MATCH(orders!L$1,products!$A$1:$F$1,0))</f>
        <v>0.5</v>
      </c>
      <c r="M802" s="25">
        <f>$G802*$K802*$L802</f>
        <v>54</v>
      </c>
    </row>
    <row r="803" spans="1:13">
      <c r="A803" s="3" t="s">
        <v>1600</v>
      </c>
      <c r="B803" s="23">
        <v>44025</v>
      </c>
      <c r="C803" s="12">
        <f>YEAR($B803)</f>
        <v>2020</v>
      </c>
      <c r="D803" s="12">
        <f>MONTH($B803)</f>
        <v>7</v>
      </c>
      <c r="E803" s="3" t="s">
        <v>1601</v>
      </c>
      <c r="F803" s="15" t="s">
        <v>82</v>
      </c>
      <c r="G803" s="3">
        <v>2</v>
      </c>
      <c r="H803" s="3" t="str">
        <f>_xlfn.XLOOKUP(E803,customers!$A$1:$A$1001,customers!$B$1:$B$1001,,0)</f>
        <v>Boyce Tarte</v>
      </c>
      <c r="I803" s="16" t="s">
        <v>4</v>
      </c>
      <c r="J803" s="4" t="str">
        <f>INDEX(products!$A$1:$F$49,MATCH(orders!$F803,products!$A$1:$A$49,0),MATCH(orders!J$1,products!$A$1:$F$1,0))</f>
        <v>Medium</v>
      </c>
      <c r="K803" s="7">
        <f>INDEX(products!$A$1:$F$49,MATCH(orders!$F803,products!$A$1:$A$49,0),MATCH(orders!K$1,products!$A$1:$F$1,0))</f>
        <v>6</v>
      </c>
      <c r="L803" s="11">
        <f>INDEX(products!$A$1:$F$49,MATCH(orders!$F803,products!$A$1:$A$49,0),MATCH(orders!L$1,products!$A$1:$F$1,0))</f>
        <v>1.1000000000000001</v>
      </c>
      <c r="M803" s="26">
        <f>$G803*$K803*$L803</f>
        <v>13.200000000000001</v>
      </c>
    </row>
    <row r="804" spans="1:13">
      <c r="A804" s="18" t="s">
        <v>1602</v>
      </c>
      <c r="B804" s="22">
        <v>43902</v>
      </c>
      <c r="C804" s="17">
        <f>YEAR($B804)</f>
        <v>2020</v>
      </c>
      <c r="D804" s="17">
        <f>MONTH($B804)</f>
        <v>3</v>
      </c>
      <c r="E804" s="18" t="s">
        <v>1603</v>
      </c>
      <c r="F804" s="13" t="s">
        <v>65</v>
      </c>
      <c r="G804" s="18">
        <v>4</v>
      </c>
      <c r="H804" s="18" t="str">
        <f>_xlfn.XLOOKUP(E804,customers!$A$1:$A$1001,customers!$B$1:$B$1001,,0)</f>
        <v>Caddric Krzysztofiak</v>
      </c>
      <c r="I804" s="14" t="s">
        <v>4</v>
      </c>
      <c r="J804" s="19" t="str">
        <f>INDEX(products!$A$1:$F$49,MATCH(orders!$F804,products!$A$1:$A$49,0),MATCH(orders!J$1,products!$A$1:$F$1,0))</f>
        <v>Small</v>
      </c>
      <c r="K804" s="20">
        <f>INDEX(products!$A$1:$F$49,MATCH(orders!$F804,products!$A$1:$A$49,0),MATCH(orders!K$1,products!$A$1:$F$1,0))</f>
        <v>18</v>
      </c>
      <c r="L804" s="21">
        <f>INDEX(products!$A$1:$F$49,MATCH(orders!$F804,products!$A$1:$A$49,0),MATCH(orders!L$1,products!$A$1:$F$1,0))</f>
        <v>1.1000000000000001</v>
      </c>
      <c r="M804" s="25">
        <f>$G804*$K804*$L804</f>
        <v>79.2</v>
      </c>
    </row>
    <row r="805" spans="1:13">
      <c r="A805" s="3" t="s">
        <v>1604</v>
      </c>
      <c r="B805" s="23">
        <v>43955</v>
      </c>
      <c r="C805" s="12">
        <f>YEAR($B805)</f>
        <v>2020</v>
      </c>
      <c r="D805" s="12">
        <f>MONTH($B805)</f>
        <v>5</v>
      </c>
      <c r="E805" s="3" t="s">
        <v>1605</v>
      </c>
      <c r="F805" s="15" t="s">
        <v>50</v>
      </c>
      <c r="G805" s="3">
        <v>4</v>
      </c>
      <c r="H805" s="3" t="str">
        <f>_xlfn.XLOOKUP(E805,customers!$A$1:$A$1001,customers!$B$1:$B$1001,,0)</f>
        <v>Darn Penquet</v>
      </c>
      <c r="I805" s="16" t="s">
        <v>6</v>
      </c>
      <c r="J805" s="4" t="str">
        <f>INDEX(products!$A$1:$F$49,MATCH(orders!$F805,products!$A$1:$A$49,0),MATCH(orders!J$1,products!$A$1:$F$1,0))</f>
        <v>Medium</v>
      </c>
      <c r="K805" s="7">
        <f>INDEX(products!$A$1:$F$49,MATCH(orders!$F805,products!$A$1:$A$49,0),MATCH(orders!K$1,products!$A$1:$F$1,0))</f>
        <v>12</v>
      </c>
      <c r="L805" s="11">
        <f>INDEX(products!$A$1:$F$49,MATCH(orders!$F805,products!$A$1:$A$49,0),MATCH(orders!L$1,products!$A$1:$F$1,0))</f>
        <v>0.5</v>
      </c>
      <c r="M805" s="26">
        <f>$G805*$K805*$L805</f>
        <v>24</v>
      </c>
    </row>
    <row r="806" spans="1:13">
      <c r="A806" s="18" t="s">
        <v>1606</v>
      </c>
      <c r="B806" s="22">
        <v>44289</v>
      </c>
      <c r="C806" s="17">
        <f>YEAR($B806)</f>
        <v>2021</v>
      </c>
      <c r="D806" s="17">
        <f>MONTH($B806)</f>
        <v>4</v>
      </c>
      <c r="E806" s="18" t="s">
        <v>1607</v>
      </c>
      <c r="F806" s="13" t="s">
        <v>100</v>
      </c>
      <c r="G806" s="18">
        <v>2</v>
      </c>
      <c r="H806" s="18" t="str">
        <f>_xlfn.XLOOKUP(E806,customers!$A$1:$A$1001,customers!$B$1:$B$1001,,0)</f>
        <v>Jammie Cloke</v>
      </c>
      <c r="I806" s="14" t="s">
        <v>6</v>
      </c>
      <c r="J806" s="19" t="str">
        <f>INDEX(products!$A$1:$F$49,MATCH(orders!$F806,products!$A$1:$A$49,0),MATCH(orders!J$1,products!$A$1:$F$1,0))</f>
        <v>Medium</v>
      </c>
      <c r="K806" s="20">
        <f>INDEX(products!$A$1:$F$49,MATCH(orders!$F806,products!$A$1:$A$49,0),MATCH(orders!K$1,products!$A$1:$F$1,0))</f>
        <v>6</v>
      </c>
      <c r="L806" s="21">
        <f>INDEX(products!$A$1:$F$49,MATCH(orders!$F806,products!$A$1:$A$49,0),MATCH(orders!L$1,products!$A$1:$F$1,0))</f>
        <v>0.5</v>
      </c>
      <c r="M806" s="25">
        <f>$G806*$K806*$L806</f>
        <v>6</v>
      </c>
    </row>
    <row r="807" spans="1:13">
      <c r="A807" s="3" t="s">
        <v>1608</v>
      </c>
      <c r="B807" s="23">
        <v>44713</v>
      </c>
      <c r="C807" s="12">
        <f>YEAR($B807)</f>
        <v>2022</v>
      </c>
      <c r="D807" s="12">
        <f>MONTH($B807)</f>
        <v>6</v>
      </c>
      <c r="E807" s="3" t="s">
        <v>1609</v>
      </c>
      <c r="F807" s="15" t="s">
        <v>147</v>
      </c>
      <c r="G807" s="3">
        <v>1</v>
      </c>
      <c r="H807" s="3" t="str">
        <f>_xlfn.XLOOKUP(E807,customers!$A$1:$A$1001,customers!$B$1:$B$1001,,0)</f>
        <v>Chester Clowton</v>
      </c>
      <c r="I807" s="16" t="s">
        <v>4</v>
      </c>
      <c r="J807" s="4" t="str">
        <f>INDEX(products!$A$1:$F$49,MATCH(orders!$F807,products!$A$1:$A$49,0),MATCH(orders!J$1,products!$A$1:$F$1,0))</f>
        <v>Small</v>
      </c>
      <c r="K807" s="7">
        <f>INDEX(products!$A$1:$F$49,MATCH(orders!$F807,products!$A$1:$A$49,0),MATCH(orders!K$1,products!$A$1:$F$1,0))</f>
        <v>24</v>
      </c>
      <c r="L807" s="11">
        <f>INDEX(products!$A$1:$F$49,MATCH(orders!$F807,products!$A$1:$A$49,0),MATCH(orders!L$1,products!$A$1:$F$1,0))</f>
        <v>1.1000000000000001</v>
      </c>
      <c r="M807" s="26">
        <f>$G807*$K807*$L807</f>
        <v>26.400000000000002</v>
      </c>
    </row>
    <row r="808" spans="1:13">
      <c r="A808" s="18" t="s">
        <v>1610</v>
      </c>
      <c r="B808" s="22">
        <v>44241</v>
      </c>
      <c r="C808" s="17">
        <f>YEAR($B808)</f>
        <v>2021</v>
      </c>
      <c r="D808" s="17">
        <f>MONTH($B808)</f>
        <v>2</v>
      </c>
      <c r="E808" s="18" t="s">
        <v>1611</v>
      </c>
      <c r="F808" s="13" t="s">
        <v>92</v>
      </c>
      <c r="G808" s="18">
        <v>2</v>
      </c>
      <c r="H808" s="18" t="str">
        <f>_xlfn.XLOOKUP(E808,customers!$A$1:$A$1001,customers!$B$1:$B$1001,,0)</f>
        <v>Kathleen Diable</v>
      </c>
      <c r="I808" s="14" t="s">
        <v>4</v>
      </c>
      <c r="J808" s="19" t="str">
        <f>INDEX(products!$A$1:$F$49,MATCH(orders!$F808,products!$A$1:$A$49,0),MATCH(orders!J$1,products!$A$1:$F$1,0))</f>
        <v>Small</v>
      </c>
      <c r="K808" s="20">
        <f>INDEX(products!$A$1:$F$49,MATCH(orders!$F808,products!$A$1:$A$49,0),MATCH(orders!K$1,products!$A$1:$F$1,0))</f>
        <v>6</v>
      </c>
      <c r="L808" s="21">
        <f>INDEX(products!$A$1:$F$49,MATCH(orders!$F808,products!$A$1:$A$49,0),MATCH(orders!L$1,products!$A$1:$F$1,0))</f>
        <v>1.1000000000000001</v>
      </c>
      <c r="M808" s="25">
        <f>$G808*$K808*$L808</f>
        <v>13.200000000000001</v>
      </c>
    </row>
    <row r="809" spans="1:13">
      <c r="A809" s="3" t="s">
        <v>1612</v>
      </c>
      <c r="B809" s="23">
        <v>44543</v>
      </c>
      <c r="C809" s="12">
        <f>YEAR($B809)</f>
        <v>2021</v>
      </c>
      <c r="D809" s="12">
        <f>MONTH($B809)</f>
        <v>12</v>
      </c>
      <c r="E809" s="3" t="s">
        <v>1613</v>
      </c>
      <c r="F809" s="15" t="s">
        <v>273</v>
      </c>
      <c r="G809" s="3">
        <v>3</v>
      </c>
      <c r="H809" s="3" t="str">
        <f>_xlfn.XLOOKUP(E809,customers!$A$1:$A$1001,customers!$B$1:$B$1001,,0)</f>
        <v>Koren Ferretti</v>
      </c>
      <c r="I809" s="16" t="s">
        <v>6</v>
      </c>
      <c r="J809" s="4" t="str">
        <f>INDEX(products!$A$1:$F$49,MATCH(orders!$F809,products!$A$1:$A$49,0),MATCH(orders!J$1,products!$A$1:$F$1,0))</f>
        <v>Medium</v>
      </c>
      <c r="K809" s="7">
        <f>INDEX(products!$A$1:$F$49,MATCH(orders!$F809,products!$A$1:$A$49,0),MATCH(orders!K$1,products!$A$1:$F$1,0))</f>
        <v>18</v>
      </c>
      <c r="L809" s="11">
        <f>INDEX(products!$A$1:$F$49,MATCH(orders!$F809,products!$A$1:$A$49,0),MATCH(orders!L$1,products!$A$1:$F$1,0))</f>
        <v>0.5</v>
      </c>
      <c r="M809" s="26">
        <f>$G809*$K809*$L809</f>
        <v>27</v>
      </c>
    </row>
    <row r="810" spans="1:13">
      <c r="A810" s="18" t="s">
        <v>1614</v>
      </c>
      <c r="B810" s="22">
        <v>43868</v>
      </c>
      <c r="C810" s="17">
        <f>YEAR($B810)</f>
        <v>2020</v>
      </c>
      <c r="D810" s="17">
        <f>MONTH($B810)</f>
        <v>2</v>
      </c>
      <c r="E810" s="18" t="s">
        <v>1615</v>
      </c>
      <c r="F810" s="13" t="s">
        <v>92</v>
      </c>
      <c r="G810" s="18">
        <v>5</v>
      </c>
      <c r="H810" s="18" t="str">
        <f>_xlfn.XLOOKUP(E810,customers!$A$1:$A$1001,customers!$B$1:$B$1001,,0)</f>
        <v>Allis Wilmore</v>
      </c>
      <c r="I810" s="14" t="s">
        <v>4</v>
      </c>
      <c r="J810" s="19" t="str">
        <f>INDEX(products!$A$1:$F$49,MATCH(orders!$F810,products!$A$1:$A$49,0),MATCH(orders!J$1,products!$A$1:$F$1,0))</f>
        <v>Small</v>
      </c>
      <c r="K810" s="20">
        <f>INDEX(products!$A$1:$F$49,MATCH(orders!$F810,products!$A$1:$A$49,0),MATCH(orders!K$1,products!$A$1:$F$1,0))</f>
        <v>6</v>
      </c>
      <c r="L810" s="21">
        <f>INDEX(products!$A$1:$F$49,MATCH(orders!$F810,products!$A$1:$A$49,0),MATCH(orders!L$1,products!$A$1:$F$1,0))</f>
        <v>1.1000000000000001</v>
      </c>
      <c r="M810" s="25">
        <f>$G810*$K810*$L810</f>
        <v>33</v>
      </c>
    </row>
    <row r="811" spans="1:13">
      <c r="A811" s="3" t="s">
        <v>1616</v>
      </c>
      <c r="B811" s="23">
        <v>44235</v>
      </c>
      <c r="C811" s="12">
        <f>YEAR($B811)</f>
        <v>2021</v>
      </c>
      <c r="D811" s="12">
        <f>MONTH($B811)</f>
        <v>2</v>
      </c>
      <c r="E811" s="3" t="s">
        <v>1617</v>
      </c>
      <c r="F811" s="15" t="s">
        <v>49</v>
      </c>
      <c r="G811" s="3">
        <v>3</v>
      </c>
      <c r="H811" s="3" t="str">
        <f>_xlfn.XLOOKUP(E811,customers!$A$1:$A$1001,customers!$B$1:$B$1001,,0)</f>
        <v>Chaddie Bennie</v>
      </c>
      <c r="I811" s="16" t="s">
        <v>5</v>
      </c>
      <c r="J811" s="4" t="str">
        <f>INDEX(products!$A$1:$F$49,MATCH(orders!$F811,products!$A$1:$A$49,0),MATCH(orders!J$1,products!$A$1:$F$1,0))</f>
        <v>Medium</v>
      </c>
      <c r="K811" s="7">
        <f>INDEX(products!$A$1:$F$49,MATCH(orders!$F811,products!$A$1:$A$49,0),MATCH(orders!K$1,products!$A$1:$F$1,0))</f>
        <v>18</v>
      </c>
      <c r="L811" s="11">
        <f>INDEX(products!$A$1:$F$49,MATCH(orders!$F811,products!$A$1:$A$49,0),MATCH(orders!L$1,products!$A$1:$F$1,0))</f>
        <v>1.1000000000000001</v>
      </c>
      <c r="M811" s="26">
        <f>$G811*$K811*$L811</f>
        <v>59.400000000000006</v>
      </c>
    </row>
    <row r="812" spans="1:13">
      <c r="A812" s="18" t="s">
        <v>1618</v>
      </c>
      <c r="B812" s="22">
        <v>44054</v>
      </c>
      <c r="C812" s="17">
        <f>YEAR($B812)</f>
        <v>2020</v>
      </c>
      <c r="D812" s="17">
        <f>MONTH($B812)</f>
        <v>8</v>
      </c>
      <c r="E812" s="18" t="s">
        <v>1619</v>
      </c>
      <c r="F812" s="13" t="s">
        <v>73</v>
      </c>
      <c r="G812" s="18">
        <v>3</v>
      </c>
      <c r="H812" s="18" t="str">
        <f>_xlfn.XLOOKUP(E812,customers!$A$1:$A$1001,customers!$B$1:$B$1001,,0)</f>
        <v>Alberta Balsdone</v>
      </c>
      <c r="I812" s="14" t="s">
        <v>5</v>
      </c>
      <c r="J812" s="19" t="str">
        <f>INDEX(products!$A$1:$F$49,MATCH(orders!$F812,products!$A$1:$A$49,0),MATCH(orders!J$1,products!$A$1:$F$1,0))</f>
        <v>Small</v>
      </c>
      <c r="K812" s="20">
        <f>INDEX(products!$A$1:$F$49,MATCH(orders!$F812,products!$A$1:$A$49,0),MATCH(orders!K$1,products!$A$1:$F$1,0))</f>
        <v>24</v>
      </c>
      <c r="L812" s="21">
        <f>INDEX(products!$A$1:$F$49,MATCH(orders!$F812,products!$A$1:$A$49,0),MATCH(orders!L$1,products!$A$1:$F$1,0))</f>
        <v>1.1000000000000001</v>
      </c>
      <c r="M812" s="25">
        <f>$G812*$K812*$L812</f>
        <v>79.2</v>
      </c>
    </row>
    <row r="813" spans="1:13">
      <c r="A813" s="3" t="s">
        <v>1620</v>
      </c>
      <c r="B813" s="23">
        <v>44114</v>
      </c>
      <c r="C813" s="12">
        <f>YEAR($B813)</f>
        <v>2020</v>
      </c>
      <c r="D813" s="12">
        <f>MONTH($B813)</f>
        <v>10</v>
      </c>
      <c r="E813" s="3" t="s">
        <v>1621</v>
      </c>
      <c r="F813" s="15" t="s">
        <v>147</v>
      </c>
      <c r="G813" s="3">
        <v>6</v>
      </c>
      <c r="H813" s="3" t="str">
        <f>_xlfn.XLOOKUP(E813,customers!$A$1:$A$1001,customers!$B$1:$B$1001,,0)</f>
        <v>Zayne Pace</v>
      </c>
      <c r="I813" s="16" t="s">
        <v>4</v>
      </c>
      <c r="J813" s="4" t="str">
        <f>INDEX(products!$A$1:$F$49,MATCH(orders!$F813,products!$A$1:$A$49,0),MATCH(orders!J$1,products!$A$1:$F$1,0))</f>
        <v>Small</v>
      </c>
      <c r="K813" s="7">
        <f>INDEX(products!$A$1:$F$49,MATCH(orders!$F813,products!$A$1:$A$49,0),MATCH(orders!K$1,products!$A$1:$F$1,0))</f>
        <v>24</v>
      </c>
      <c r="L813" s="11">
        <f>INDEX(products!$A$1:$F$49,MATCH(orders!$F813,products!$A$1:$A$49,0),MATCH(orders!L$1,products!$A$1:$F$1,0))</f>
        <v>1.1000000000000001</v>
      </c>
      <c r="M813" s="26">
        <f>$G813*$K813*$L813</f>
        <v>158.4</v>
      </c>
    </row>
    <row r="814" spans="1:13">
      <c r="A814" s="18" t="s">
        <v>1620</v>
      </c>
      <c r="B814" s="22">
        <v>44114</v>
      </c>
      <c r="C814" s="17">
        <f>YEAR($B814)</f>
        <v>2020</v>
      </c>
      <c r="D814" s="17">
        <f>MONTH($B814)</f>
        <v>10</v>
      </c>
      <c r="E814" s="18" t="s">
        <v>1621</v>
      </c>
      <c r="F814" s="13" t="s">
        <v>192</v>
      </c>
      <c r="G814" s="18">
        <v>6</v>
      </c>
      <c r="H814" s="18" t="str">
        <f>_xlfn.XLOOKUP(E814,customers!$A$1:$A$1001,customers!$B$1:$B$1001,,0)</f>
        <v>Zayne Pace</v>
      </c>
      <c r="I814" s="14" t="s">
        <v>6</v>
      </c>
      <c r="J814" s="19" t="str">
        <f>INDEX(products!$A$1:$F$49,MATCH(orders!$F814,products!$A$1:$A$49,0),MATCH(orders!J$1,products!$A$1:$F$1,0))</f>
        <v>Large</v>
      </c>
      <c r="K814" s="20">
        <f>INDEX(products!$A$1:$F$49,MATCH(orders!$F814,products!$A$1:$A$49,0),MATCH(orders!K$1,products!$A$1:$F$1,0))</f>
        <v>12</v>
      </c>
      <c r="L814" s="21">
        <f>INDEX(products!$A$1:$F$49,MATCH(orders!$F814,products!$A$1:$A$49,0),MATCH(orders!L$1,products!$A$1:$F$1,0))</f>
        <v>0.5</v>
      </c>
      <c r="M814" s="25">
        <f>$G814*$K814*$L814</f>
        <v>36</v>
      </c>
    </row>
    <row r="815" spans="1:13">
      <c r="A815" s="3" t="s">
        <v>1622</v>
      </c>
      <c r="B815" s="23">
        <v>44173</v>
      </c>
      <c r="C815" s="12">
        <f>YEAR($B815)</f>
        <v>2020</v>
      </c>
      <c r="D815" s="12">
        <f>MONTH($B815)</f>
        <v>12</v>
      </c>
      <c r="E815" s="3" t="s">
        <v>1623</v>
      </c>
      <c r="F815" s="15" t="s">
        <v>92</v>
      </c>
      <c r="G815" s="3">
        <v>1</v>
      </c>
      <c r="H815" s="3" t="str">
        <f>_xlfn.XLOOKUP(E815,customers!$A$1:$A$1001,customers!$B$1:$B$1001,,0)</f>
        <v>Conchita Bryde</v>
      </c>
      <c r="I815" s="16" t="s">
        <v>4</v>
      </c>
      <c r="J815" s="4" t="str">
        <f>INDEX(products!$A$1:$F$49,MATCH(orders!$F815,products!$A$1:$A$49,0),MATCH(orders!J$1,products!$A$1:$F$1,0))</f>
        <v>Small</v>
      </c>
      <c r="K815" s="7">
        <f>INDEX(products!$A$1:$F$49,MATCH(orders!$F815,products!$A$1:$A$49,0),MATCH(orders!K$1,products!$A$1:$F$1,0))</f>
        <v>6</v>
      </c>
      <c r="L815" s="11">
        <f>INDEX(products!$A$1:$F$49,MATCH(orders!$F815,products!$A$1:$A$49,0),MATCH(orders!L$1,products!$A$1:$F$1,0))</f>
        <v>1.1000000000000001</v>
      </c>
      <c r="M815" s="26">
        <f>$G815*$K815*$L815</f>
        <v>6.6000000000000005</v>
      </c>
    </row>
    <row r="816" spans="1:13">
      <c r="A816" s="18" t="s">
        <v>1624</v>
      </c>
      <c r="B816" s="22">
        <v>43573</v>
      </c>
      <c r="C816" s="17">
        <f>YEAR($B816)</f>
        <v>2019</v>
      </c>
      <c r="D816" s="17">
        <f>MONTH($B816)</f>
        <v>4</v>
      </c>
      <c r="E816" s="18" t="s">
        <v>1625</v>
      </c>
      <c r="F816" s="13" t="s">
        <v>408</v>
      </c>
      <c r="G816" s="18">
        <v>2</v>
      </c>
      <c r="H816" s="18" t="str">
        <f>_xlfn.XLOOKUP(E816,customers!$A$1:$A$1001,customers!$B$1:$B$1001,,0)</f>
        <v>Silvanus Enefer</v>
      </c>
      <c r="I816" s="14" t="s">
        <v>7</v>
      </c>
      <c r="J816" s="19" t="str">
        <f>INDEX(products!$A$1:$F$49,MATCH(orders!$F816,products!$A$1:$A$49,0),MATCH(orders!J$1,products!$A$1:$F$1,0))</f>
        <v>Medium</v>
      </c>
      <c r="K816" s="20">
        <f>INDEX(products!$A$1:$F$49,MATCH(orders!$F816,products!$A$1:$A$49,0),MATCH(orders!K$1,products!$A$1:$F$1,0))</f>
        <v>24</v>
      </c>
      <c r="L816" s="21">
        <f>INDEX(products!$A$1:$F$49,MATCH(orders!$F816,products!$A$1:$A$49,0),MATCH(orders!L$1,products!$A$1:$F$1,0))</f>
        <v>0.5</v>
      </c>
      <c r="M816" s="25">
        <f>$G816*$K816*$L816</f>
        <v>24</v>
      </c>
    </row>
    <row r="817" spans="1:13">
      <c r="A817" s="3" t="s">
        <v>1626</v>
      </c>
      <c r="B817" s="23">
        <v>44200</v>
      </c>
      <c r="C817" s="12">
        <f>YEAR($B817)</f>
        <v>2021</v>
      </c>
      <c r="D817" s="12">
        <f>MONTH($B817)</f>
        <v>1</v>
      </c>
      <c r="E817" s="3" t="s">
        <v>1627</v>
      </c>
      <c r="F817" s="15" t="s">
        <v>147</v>
      </c>
      <c r="G817" s="3">
        <v>6</v>
      </c>
      <c r="H817" s="3" t="str">
        <f>_xlfn.XLOOKUP(E817,customers!$A$1:$A$1001,customers!$B$1:$B$1001,,0)</f>
        <v>Lenci Haggerstone</v>
      </c>
      <c r="I817" s="16" t="s">
        <v>4</v>
      </c>
      <c r="J817" s="4" t="str">
        <f>INDEX(products!$A$1:$F$49,MATCH(orders!$F817,products!$A$1:$A$49,0),MATCH(orders!J$1,products!$A$1:$F$1,0))</f>
        <v>Small</v>
      </c>
      <c r="K817" s="7">
        <f>INDEX(products!$A$1:$F$49,MATCH(orders!$F817,products!$A$1:$A$49,0),MATCH(orders!K$1,products!$A$1:$F$1,0))</f>
        <v>24</v>
      </c>
      <c r="L817" s="11">
        <f>INDEX(products!$A$1:$F$49,MATCH(orders!$F817,products!$A$1:$A$49,0),MATCH(orders!L$1,products!$A$1:$F$1,0))</f>
        <v>1.1000000000000001</v>
      </c>
      <c r="M817" s="26">
        <f>$G817*$K817*$L817</f>
        <v>158.4</v>
      </c>
    </row>
    <row r="818" spans="1:13">
      <c r="A818" s="18" t="s">
        <v>1628</v>
      </c>
      <c r="B818" s="22">
        <v>43534</v>
      </c>
      <c r="C818" s="17">
        <f>YEAR($B818)</f>
        <v>2019</v>
      </c>
      <c r="D818" s="17">
        <f>MONTH($B818)</f>
        <v>3</v>
      </c>
      <c r="E818" s="18" t="s">
        <v>1629</v>
      </c>
      <c r="F818" s="13" t="s">
        <v>50</v>
      </c>
      <c r="G818" s="18">
        <v>4</v>
      </c>
      <c r="H818" s="18" t="str">
        <f>_xlfn.XLOOKUP(E818,customers!$A$1:$A$1001,customers!$B$1:$B$1001,,0)</f>
        <v>Marvin Gundry</v>
      </c>
      <c r="I818" s="14" t="s">
        <v>6</v>
      </c>
      <c r="J818" s="19" t="str">
        <f>INDEX(products!$A$1:$F$49,MATCH(orders!$F818,products!$A$1:$A$49,0),MATCH(orders!J$1,products!$A$1:$F$1,0))</f>
        <v>Medium</v>
      </c>
      <c r="K818" s="20">
        <f>INDEX(products!$A$1:$F$49,MATCH(orders!$F818,products!$A$1:$A$49,0),MATCH(orders!K$1,products!$A$1:$F$1,0))</f>
        <v>12</v>
      </c>
      <c r="L818" s="21">
        <f>INDEX(products!$A$1:$F$49,MATCH(orders!$F818,products!$A$1:$A$49,0),MATCH(orders!L$1,products!$A$1:$F$1,0))</f>
        <v>0.5</v>
      </c>
      <c r="M818" s="25">
        <f>$G818*$K818*$L818</f>
        <v>24</v>
      </c>
    </row>
    <row r="819" spans="1:13">
      <c r="A819" s="3" t="s">
        <v>1630</v>
      </c>
      <c r="B819" s="23">
        <v>43798</v>
      </c>
      <c r="C819" s="12">
        <f>YEAR($B819)</f>
        <v>2019</v>
      </c>
      <c r="D819" s="12">
        <f>MONTH($B819)</f>
        <v>11</v>
      </c>
      <c r="E819" s="3" t="s">
        <v>1631</v>
      </c>
      <c r="F819" s="15" t="s">
        <v>177</v>
      </c>
      <c r="G819" s="3">
        <v>2</v>
      </c>
      <c r="H819" s="3" t="str">
        <f>_xlfn.XLOOKUP(E819,customers!$A$1:$A$1001,customers!$B$1:$B$1001,,0)</f>
        <v>Bayard Wellan</v>
      </c>
      <c r="I819" s="16" t="s">
        <v>5</v>
      </c>
      <c r="J819" s="4" t="str">
        <f>INDEX(products!$A$1:$F$49,MATCH(orders!$F819,products!$A$1:$A$49,0),MATCH(orders!J$1,products!$A$1:$F$1,0))</f>
        <v>Large</v>
      </c>
      <c r="K819" s="7">
        <f>INDEX(products!$A$1:$F$49,MATCH(orders!$F819,products!$A$1:$A$49,0),MATCH(orders!K$1,products!$A$1:$F$1,0))</f>
        <v>12</v>
      </c>
      <c r="L819" s="11">
        <f>INDEX(products!$A$1:$F$49,MATCH(orders!$F819,products!$A$1:$A$49,0),MATCH(orders!L$1,products!$A$1:$F$1,0))</f>
        <v>1.1000000000000001</v>
      </c>
      <c r="M819" s="26">
        <f>$G819*$K819*$L819</f>
        <v>26.400000000000002</v>
      </c>
    </row>
    <row r="820" spans="1:13">
      <c r="A820" s="18" t="s">
        <v>1632</v>
      </c>
      <c r="B820" s="22">
        <v>44761</v>
      </c>
      <c r="C820" s="17">
        <f>YEAR($B820)</f>
        <v>2022</v>
      </c>
      <c r="D820" s="17">
        <f>MONTH($B820)</f>
        <v>7</v>
      </c>
      <c r="E820" s="18" t="s">
        <v>1615</v>
      </c>
      <c r="F820" s="13" t="s">
        <v>106</v>
      </c>
      <c r="G820" s="18">
        <v>5</v>
      </c>
      <c r="H820" s="18" t="str">
        <f>_xlfn.XLOOKUP(E820,customers!$A$1:$A$1001,customers!$B$1:$B$1001,,0)</f>
        <v>Allis Wilmore</v>
      </c>
      <c r="I820" s="14" t="s">
        <v>7</v>
      </c>
      <c r="J820" s="19" t="str">
        <f>INDEX(products!$A$1:$F$49,MATCH(orders!$F820,products!$A$1:$A$49,0),MATCH(orders!J$1,products!$A$1:$F$1,0))</f>
        <v>Medium</v>
      </c>
      <c r="K820" s="20">
        <f>INDEX(products!$A$1:$F$49,MATCH(orders!$F820,products!$A$1:$A$49,0),MATCH(orders!K$1,products!$A$1:$F$1,0))</f>
        <v>6</v>
      </c>
      <c r="L820" s="21">
        <f>INDEX(products!$A$1:$F$49,MATCH(orders!$F820,products!$A$1:$A$49,0),MATCH(orders!L$1,products!$A$1:$F$1,0))</f>
        <v>0.5</v>
      </c>
      <c r="M820" s="25">
        <f>$G820*$K820*$L820</f>
        <v>15</v>
      </c>
    </row>
    <row r="821" spans="1:13">
      <c r="A821" s="3" t="s">
        <v>1633</v>
      </c>
      <c r="B821" s="23">
        <v>44008</v>
      </c>
      <c r="C821" s="12">
        <f>YEAR($B821)</f>
        <v>2020</v>
      </c>
      <c r="D821" s="12">
        <f>MONTH($B821)</f>
        <v>6</v>
      </c>
      <c r="E821" s="3" t="s">
        <v>1634</v>
      </c>
      <c r="F821" s="15" t="s">
        <v>100</v>
      </c>
      <c r="G821" s="3">
        <v>1</v>
      </c>
      <c r="H821" s="3" t="str">
        <f>_xlfn.XLOOKUP(E821,customers!$A$1:$A$1001,customers!$B$1:$B$1001,,0)</f>
        <v>Caddric Atcheson</v>
      </c>
      <c r="I821" s="16" t="s">
        <v>6</v>
      </c>
      <c r="J821" s="4" t="str">
        <f>INDEX(products!$A$1:$F$49,MATCH(orders!$F821,products!$A$1:$A$49,0),MATCH(orders!J$1,products!$A$1:$F$1,0))</f>
        <v>Medium</v>
      </c>
      <c r="K821" s="7">
        <f>INDEX(products!$A$1:$F$49,MATCH(orders!$F821,products!$A$1:$A$49,0),MATCH(orders!K$1,products!$A$1:$F$1,0))</f>
        <v>6</v>
      </c>
      <c r="L821" s="11">
        <f>INDEX(products!$A$1:$F$49,MATCH(orders!$F821,products!$A$1:$A$49,0),MATCH(orders!L$1,products!$A$1:$F$1,0))</f>
        <v>0.5</v>
      </c>
      <c r="M821" s="26">
        <f>$G821*$K821*$L821</f>
        <v>3</v>
      </c>
    </row>
    <row r="822" spans="1:13">
      <c r="A822" s="18" t="s">
        <v>1635</v>
      </c>
      <c r="B822" s="22">
        <v>43510</v>
      </c>
      <c r="C822" s="17">
        <f>YEAR($B822)</f>
        <v>2019</v>
      </c>
      <c r="D822" s="17">
        <f>MONTH($B822)</f>
        <v>2</v>
      </c>
      <c r="E822" s="18" t="s">
        <v>1636</v>
      </c>
      <c r="F822" s="13" t="s">
        <v>100</v>
      </c>
      <c r="G822" s="18">
        <v>4</v>
      </c>
      <c r="H822" s="18" t="str">
        <f>_xlfn.XLOOKUP(E822,customers!$A$1:$A$1001,customers!$B$1:$B$1001,,0)</f>
        <v>Eustace Stenton</v>
      </c>
      <c r="I822" s="14" t="s">
        <v>6</v>
      </c>
      <c r="J822" s="19" t="str">
        <f>INDEX(products!$A$1:$F$49,MATCH(orders!$F822,products!$A$1:$A$49,0),MATCH(orders!J$1,products!$A$1:$F$1,0))</f>
        <v>Medium</v>
      </c>
      <c r="K822" s="20">
        <f>INDEX(products!$A$1:$F$49,MATCH(orders!$F822,products!$A$1:$A$49,0),MATCH(orders!K$1,products!$A$1:$F$1,0))</f>
        <v>6</v>
      </c>
      <c r="L822" s="21">
        <f>INDEX(products!$A$1:$F$49,MATCH(orders!$F822,products!$A$1:$A$49,0),MATCH(orders!L$1,products!$A$1:$F$1,0))</f>
        <v>0.5</v>
      </c>
      <c r="M822" s="25">
        <f>$G822*$K822*$L822</f>
        <v>12</v>
      </c>
    </row>
    <row r="823" spans="1:13">
      <c r="A823" s="3" t="s">
        <v>1637</v>
      </c>
      <c r="B823" s="23">
        <v>44144</v>
      </c>
      <c r="C823" s="12">
        <f>YEAR($B823)</f>
        <v>2020</v>
      </c>
      <c r="D823" s="12">
        <f>MONTH($B823)</f>
        <v>11</v>
      </c>
      <c r="E823" s="3" t="s">
        <v>1638</v>
      </c>
      <c r="F823" s="15" t="s">
        <v>109</v>
      </c>
      <c r="G823" s="3">
        <v>5</v>
      </c>
      <c r="H823" s="3" t="str">
        <f>_xlfn.XLOOKUP(E823,customers!$A$1:$A$1001,customers!$B$1:$B$1001,,0)</f>
        <v>Ericka Tripp</v>
      </c>
      <c r="I823" s="16" t="s">
        <v>4</v>
      </c>
      <c r="J823" s="4" t="str">
        <f>INDEX(products!$A$1:$F$49,MATCH(orders!$F823,products!$A$1:$A$49,0),MATCH(orders!J$1,products!$A$1:$F$1,0))</f>
        <v>Small</v>
      </c>
      <c r="K823" s="7">
        <f>INDEX(products!$A$1:$F$49,MATCH(orders!$F823,products!$A$1:$A$49,0),MATCH(orders!K$1,products!$A$1:$F$1,0))</f>
        <v>12</v>
      </c>
      <c r="L823" s="11">
        <f>INDEX(products!$A$1:$F$49,MATCH(orders!$F823,products!$A$1:$A$49,0),MATCH(orders!L$1,products!$A$1:$F$1,0))</f>
        <v>1.1000000000000001</v>
      </c>
      <c r="M823" s="26">
        <f>$G823*$K823*$L823</f>
        <v>66</v>
      </c>
    </row>
    <row r="824" spans="1:13">
      <c r="A824" s="18" t="s">
        <v>1639</v>
      </c>
      <c r="B824" s="22">
        <v>43585</v>
      </c>
      <c r="C824" s="17">
        <f>YEAR($B824)</f>
        <v>2019</v>
      </c>
      <c r="D824" s="17">
        <f>MONTH($B824)</f>
        <v>4</v>
      </c>
      <c r="E824" s="18" t="s">
        <v>1640</v>
      </c>
      <c r="F824" s="13" t="s">
        <v>531</v>
      </c>
      <c r="G824" s="18">
        <v>4</v>
      </c>
      <c r="H824" s="18" t="str">
        <f>_xlfn.XLOOKUP(E824,customers!$A$1:$A$1001,customers!$B$1:$B$1001,,0)</f>
        <v>Lyndsey MacManus</v>
      </c>
      <c r="I824" s="14" t="s">
        <v>6</v>
      </c>
      <c r="J824" s="19" t="str">
        <f>INDEX(products!$A$1:$F$49,MATCH(orders!$F824,products!$A$1:$A$49,0),MATCH(orders!J$1,products!$A$1:$F$1,0))</f>
        <v>Small</v>
      </c>
      <c r="K824" s="20">
        <f>INDEX(products!$A$1:$F$49,MATCH(orders!$F824,products!$A$1:$A$49,0),MATCH(orders!K$1,products!$A$1:$F$1,0))</f>
        <v>24</v>
      </c>
      <c r="L824" s="21">
        <f>INDEX(products!$A$1:$F$49,MATCH(orders!$F824,products!$A$1:$A$49,0),MATCH(orders!L$1,products!$A$1:$F$1,0))</f>
        <v>0.5</v>
      </c>
      <c r="M824" s="25">
        <f>$G824*$K824*$L824</f>
        <v>48</v>
      </c>
    </row>
    <row r="825" spans="1:13">
      <c r="A825" s="3" t="s">
        <v>1641</v>
      </c>
      <c r="B825" s="23">
        <v>44134</v>
      </c>
      <c r="C825" s="12">
        <f>YEAR($B825)</f>
        <v>2020</v>
      </c>
      <c r="D825" s="12">
        <f>MONTH($B825)</f>
        <v>10</v>
      </c>
      <c r="E825" s="3" t="s">
        <v>1642</v>
      </c>
      <c r="F825" s="15" t="s">
        <v>187</v>
      </c>
      <c r="G825" s="3">
        <v>3</v>
      </c>
      <c r="H825" s="3" t="str">
        <f>_xlfn.XLOOKUP(E825,customers!$A$1:$A$1001,customers!$B$1:$B$1001,,0)</f>
        <v>Tess Benediktovich</v>
      </c>
      <c r="I825" s="16" t="s">
        <v>4</v>
      </c>
      <c r="J825" s="4" t="str">
        <f>INDEX(products!$A$1:$F$49,MATCH(orders!$F825,products!$A$1:$A$49,0),MATCH(orders!J$1,products!$A$1:$F$1,0))</f>
        <v>Medium</v>
      </c>
      <c r="K825" s="7">
        <f>INDEX(products!$A$1:$F$49,MATCH(orders!$F825,products!$A$1:$A$49,0),MATCH(orders!K$1,products!$A$1:$F$1,0))</f>
        <v>24</v>
      </c>
      <c r="L825" s="11">
        <f>INDEX(products!$A$1:$F$49,MATCH(orders!$F825,products!$A$1:$A$49,0),MATCH(orders!L$1,products!$A$1:$F$1,0))</f>
        <v>1.1000000000000001</v>
      </c>
      <c r="M825" s="26">
        <f>$G825*$K825*$L825</f>
        <v>79.2</v>
      </c>
    </row>
    <row r="826" spans="1:13">
      <c r="A826" s="18" t="s">
        <v>1643</v>
      </c>
      <c r="B826" s="22">
        <v>43781</v>
      </c>
      <c r="C826" s="17">
        <f>YEAR($B826)</f>
        <v>2019</v>
      </c>
      <c r="D826" s="17">
        <f>MONTH($B826)</f>
        <v>11</v>
      </c>
      <c r="E826" s="18" t="s">
        <v>1644</v>
      </c>
      <c r="F826" s="13" t="s">
        <v>92</v>
      </c>
      <c r="G826" s="18">
        <v>5</v>
      </c>
      <c r="H826" s="18" t="str">
        <f>_xlfn.XLOOKUP(E826,customers!$A$1:$A$1001,customers!$B$1:$B$1001,,0)</f>
        <v>Correy Bourner</v>
      </c>
      <c r="I826" s="14" t="s">
        <v>4</v>
      </c>
      <c r="J826" s="19" t="str">
        <f>INDEX(products!$A$1:$F$49,MATCH(orders!$F826,products!$A$1:$A$49,0),MATCH(orders!J$1,products!$A$1:$F$1,0))</f>
        <v>Small</v>
      </c>
      <c r="K826" s="20">
        <f>INDEX(products!$A$1:$F$49,MATCH(orders!$F826,products!$A$1:$A$49,0),MATCH(orders!K$1,products!$A$1:$F$1,0))</f>
        <v>6</v>
      </c>
      <c r="L826" s="21">
        <f>INDEX(products!$A$1:$F$49,MATCH(orders!$F826,products!$A$1:$A$49,0),MATCH(orders!L$1,products!$A$1:$F$1,0))</f>
        <v>1.1000000000000001</v>
      </c>
      <c r="M826" s="25">
        <f>$G826*$K826*$L826</f>
        <v>33</v>
      </c>
    </row>
    <row r="827" spans="1:13">
      <c r="A827" s="3" t="s">
        <v>1645</v>
      </c>
      <c r="B827" s="23">
        <v>44603</v>
      </c>
      <c r="C827" s="12">
        <f>YEAR($B827)</f>
        <v>2022</v>
      </c>
      <c r="D827" s="12">
        <f>MONTH($B827)</f>
        <v>2</v>
      </c>
      <c r="E827" s="3" t="s">
        <v>1646</v>
      </c>
      <c r="F827" s="15" t="s">
        <v>192</v>
      </c>
      <c r="G827" s="3">
        <v>3</v>
      </c>
      <c r="H827" s="3" t="str">
        <f>_xlfn.XLOOKUP(E827,customers!$A$1:$A$1001,customers!$B$1:$B$1001,,0)</f>
        <v>Odelia Skerme</v>
      </c>
      <c r="I827" s="16" t="s">
        <v>6</v>
      </c>
      <c r="J827" s="4" t="str">
        <f>INDEX(products!$A$1:$F$49,MATCH(orders!$F827,products!$A$1:$A$49,0),MATCH(orders!J$1,products!$A$1:$F$1,0))</f>
        <v>Large</v>
      </c>
      <c r="K827" s="7">
        <f>INDEX(products!$A$1:$F$49,MATCH(orders!$F827,products!$A$1:$A$49,0),MATCH(orders!K$1,products!$A$1:$F$1,0))</f>
        <v>12</v>
      </c>
      <c r="L827" s="11">
        <f>INDEX(products!$A$1:$F$49,MATCH(orders!$F827,products!$A$1:$A$49,0),MATCH(orders!L$1,products!$A$1:$F$1,0))</f>
        <v>0.5</v>
      </c>
      <c r="M827" s="26">
        <f>$G827*$K827*$L827</f>
        <v>18</v>
      </c>
    </row>
    <row r="828" spans="1:13">
      <c r="A828" s="18" t="s">
        <v>1647</v>
      </c>
      <c r="B828" s="22">
        <v>44283</v>
      </c>
      <c r="C828" s="17">
        <f>YEAR($B828)</f>
        <v>2021</v>
      </c>
      <c r="D828" s="17">
        <f>MONTH($B828)</f>
        <v>3</v>
      </c>
      <c r="E828" s="18" t="s">
        <v>1648</v>
      </c>
      <c r="F828" s="13" t="s">
        <v>144</v>
      </c>
      <c r="G828" s="18">
        <v>5</v>
      </c>
      <c r="H828" s="18" t="str">
        <f>_xlfn.XLOOKUP(E828,customers!$A$1:$A$1001,customers!$B$1:$B$1001,,0)</f>
        <v>Kandy Heddan</v>
      </c>
      <c r="I828" s="14" t="s">
        <v>4</v>
      </c>
      <c r="J828" s="19" t="str">
        <f>INDEX(products!$A$1:$F$49,MATCH(orders!$F828,products!$A$1:$A$49,0),MATCH(orders!J$1,products!$A$1:$F$1,0))</f>
        <v>Large</v>
      </c>
      <c r="K828" s="20">
        <f>INDEX(products!$A$1:$F$49,MATCH(orders!$F828,products!$A$1:$A$49,0),MATCH(orders!K$1,products!$A$1:$F$1,0))</f>
        <v>6</v>
      </c>
      <c r="L828" s="21">
        <f>INDEX(products!$A$1:$F$49,MATCH(orders!$F828,products!$A$1:$A$49,0),MATCH(orders!L$1,products!$A$1:$F$1,0))</f>
        <v>1.1000000000000001</v>
      </c>
      <c r="M828" s="25">
        <f>$G828*$K828*$L828</f>
        <v>33</v>
      </c>
    </row>
    <row r="829" spans="1:13">
      <c r="A829" s="3" t="s">
        <v>1649</v>
      </c>
      <c r="B829" s="23">
        <v>44540</v>
      </c>
      <c r="C829" s="12">
        <f>YEAR($B829)</f>
        <v>2021</v>
      </c>
      <c r="D829" s="12">
        <f>MONTH($B829)</f>
        <v>12</v>
      </c>
      <c r="E829" s="3" t="s">
        <v>1650</v>
      </c>
      <c r="F829" s="15" t="s">
        <v>82</v>
      </c>
      <c r="G829" s="3">
        <v>5</v>
      </c>
      <c r="H829" s="3" t="str">
        <f>_xlfn.XLOOKUP(E829,customers!$A$1:$A$1001,customers!$B$1:$B$1001,,0)</f>
        <v>Ibby Charters</v>
      </c>
      <c r="I829" s="16" t="s">
        <v>4</v>
      </c>
      <c r="J829" s="4" t="str">
        <f>INDEX(products!$A$1:$F$49,MATCH(orders!$F829,products!$A$1:$A$49,0),MATCH(orders!J$1,products!$A$1:$F$1,0))</f>
        <v>Medium</v>
      </c>
      <c r="K829" s="7">
        <f>INDEX(products!$A$1:$F$49,MATCH(orders!$F829,products!$A$1:$A$49,0),MATCH(orders!K$1,products!$A$1:$F$1,0))</f>
        <v>6</v>
      </c>
      <c r="L829" s="11">
        <f>INDEX(products!$A$1:$F$49,MATCH(orders!$F829,products!$A$1:$A$49,0),MATCH(orders!L$1,products!$A$1:$F$1,0))</f>
        <v>1.1000000000000001</v>
      </c>
      <c r="M829" s="26">
        <f>$G829*$K829*$L829</f>
        <v>33</v>
      </c>
    </row>
    <row r="830" spans="1:13">
      <c r="A830" s="18" t="s">
        <v>1651</v>
      </c>
      <c r="B830" s="22">
        <v>44505</v>
      </c>
      <c r="C830" s="17">
        <f>YEAR($B830)</f>
        <v>2021</v>
      </c>
      <c r="D830" s="17">
        <f>MONTH($B830)</f>
        <v>11</v>
      </c>
      <c r="E830" s="18" t="s">
        <v>1652</v>
      </c>
      <c r="F830" s="13" t="s">
        <v>152</v>
      </c>
      <c r="G830" s="18">
        <v>6</v>
      </c>
      <c r="H830" s="18" t="str">
        <f>_xlfn.XLOOKUP(E830,customers!$A$1:$A$1001,customers!$B$1:$B$1001,,0)</f>
        <v>Adora Roubert</v>
      </c>
      <c r="I830" s="14" t="s">
        <v>7</v>
      </c>
      <c r="J830" s="19" t="str">
        <f>INDEX(products!$A$1:$F$49,MATCH(orders!$F830,products!$A$1:$A$49,0),MATCH(orders!J$1,products!$A$1:$F$1,0))</f>
        <v>Small</v>
      </c>
      <c r="K830" s="20">
        <f>INDEX(products!$A$1:$F$49,MATCH(orders!$F830,products!$A$1:$A$49,0),MATCH(orders!K$1,products!$A$1:$F$1,0))</f>
        <v>12</v>
      </c>
      <c r="L830" s="21">
        <f>INDEX(products!$A$1:$F$49,MATCH(orders!$F830,products!$A$1:$A$49,0),MATCH(orders!L$1,products!$A$1:$F$1,0))</f>
        <v>0.5</v>
      </c>
      <c r="M830" s="25">
        <f>$G830*$K830*$L830</f>
        <v>36</v>
      </c>
    </row>
    <row r="831" spans="1:13">
      <c r="A831" s="3" t="s">
        <v>1653</v>
      </c>
      <c r="B831" s="23">
        <v>43890</v>
      </c>
      <c r="C831" s="12">
        <f>YEAR($B831)</f>
        <v>2020</v>
      </c>
      <c r="D831" s="12">
        <f>MONTH($B831)</f>
        <v>2</v>
      </c>
      <c r="E831" s="3" t="s">
        <v>1654</v>
      </c>
      <c r="F831" s="15" t="s">
        <v>138</v>
      </c>
      <c r="G831" s="3">
        <v>1</v>
      </c>
      <c r="H831" s="3" t="str">
        <f>_xlfn.XLOOKUP(E831,customers!$A$1:$A$1001,customers!$B$1:$B$1001,,0)</f>
        <v>Hillel Mairs</v>
      </c>
      <c r="I831" s="16" t="s">
        <v>7</v>
      </c>
      <c r="J831" s="4" t="str">
        <f>INDEX(products!$A$1:$F$49,MATCH(orders!$F831,products!$A$1:$A$49,0),MATCH(orders!J$1,products!$A$1:$F$1,0))</f>
        <v>Small</v>
      </c>
      <c r="K831" s="7">
        <f>INDEX(products!$A$1:$F$49,MATCH(orders!$F831,products!$A$1:$A$49,0),MATCH(orders!K$1,products!$A$1:$F$1,0))</f>
        <v>24</v>
      </c>
      <c r="L831" s="11">
        <f>INDEX(products!$A$1:$F$49,MATCH(orders!$F831,products!$A$1:$A$49,0),MATCH(orders!L$1,products!$A$1:$F$1,0))</f>
        <v>0.5</v>
      </c>
      <c r="M831" s="26">
        <f>$G831*$K831*$L831</f>
        <v>12</v>
      </c>
    </row>
    <row r="832" spans="1:13">
      <c r="A832" s="18" t="s">
        <v>1655</v>
      </c>
      <c r="B832" s="22">
        <v>44414</v>
      </c>
      <c r="C832" s="17">
        <f>YEAR($B832)</f>
        <v>2021</v>
      </c>
      <c r="D832" s="17">
        <f>MONTH($B832)</f>
        <v>8</v>
      </c>
      <c r="E832" s="18" t="s">
        <v>1656</v>
      </c>
      <c r="F832" s="13" t="s">
        <v>65</v>
      </c>
      <c r="G832" s="18">
        <v>2</v>
      </c>
      <c r="H832" s="18" t="str">
        <f>_xlfn.XLOOKUP(E832,customers!$A$1:$A$1001,customers!$B$1:$B$1001,,0)</f>
        <v>Helaina Rainforth</v>
      </c>
      <c r="I832" s="14" t="s">
        <v>4</v>
      </c>
      <c r="J832" s="19" t="str">
        <f>INDEX(products!$A$1:$F$49,MATCH(orders!$F832,products!$A$1:$A$49,0),MATCH(orders!J$1,products!$A$1:$F$1,0))</f>
        <v>Small</v>
      </c>
      <c r="K832" s="20">
        <f>INDEX(products!$A$1:$F$49,MATCH(orders!$F832,products!$A$1:$A$49,0),MATCH(orders!K$1,products!$A$1:$F$1,0))</f>
        <v>18</v>
      </c>
      <c r="L832" s="21">
        <f>INDEX(products!$A$1:$F$49,MATCH(orders!$F832,products!$A$1:$A$49,0),MATCH(orders!L$1,products!$A$1:$F$1,0))</f>
        <v>1.1000000000000001</v>
      </c>
      <c r="M832" s="25">
        <f>$G832*$K832*$L832</f>
        <v>39.6</v>
      </c>
    </row>
    <row r="833" spans="1:13">
      <c r="A833" s="3" t="s">
        <v>1655</v>
      </c>
      <c r="B833" s="23">
        <v>44414</v>
      </c>
      <c r="C833" s="12">
        <f>YEAR($B833)</f>
        <v>2021</v>
      </c>
      <c r="D833" s="12">
        <f>MONTH($B833)</f>
        <v>8</v>
      </c>
      <c r="E833" s="3" t="s">
        <v>1656</v>
      </c>
      <c r="F833" s="15" t="s">
        <v>177</v>
      </c>
      <c r="G833" s="3">
        <v>2</v>
      </c>
      <c r="H833" s="3" t="str">
        <f>_xlfn.XLOOKUP(E833,customers!$A$1:$A$1001,customers!$B$1:$B$1001,,0)</f>
        <v>Helaina Rainforth</v>
      </c>
      <c r="I833" s="16" t="s">
        <v>5</v>
      </c>
      <c r="J833" s="4" t="str">
        <f>INDEX(products!$A$1:$F$49,MATCH(orders!$F833,products!$A$1:$A$49,0),MATCH(orders!J$1,products!$A$1:$F$1,0))</f>
        <v>Large</v>
      </c>
      <c r="K833" s="7">
        <f>INDEX(products!$A$1:$F$49,MATCH(orders!$F833,products!$A$1:$A$49,0),MATCH(orders!K$1,products!$A$1:$F$1,0))</f>
        <v>12</v>
      </c>
      <c r="L833" s="11">
        <f>INDEX(products!$A$1:$F$49,MATCH(orders!$F833,products!$A$1:$A$49,0),MATCH(orders!L$1,products!$A$1:$F$1,0))</f>
        <v>1.1000000000000001</v>
      </c>
      <c r="M833" s="26">
        <f>$G833*$K833*$L833</f>
        <v>26.400000000000002</v>
      </c>
    </row>
    <row r="834" spans="1:13">
      <c r="A834" s="18" t="s">
        <v>1657</v>
      </c>
      <c r="B834" s="22">
        <v>44274</v>
      </c>
      <c r="C834" s="17">
        <f>YEAR($B834)</f>
        <v>2021</v>
      </c>
      <c r="D834" s="17">
        <f>MONTH($B834)</f>
        <v>3</v>
      </c>
      <c r="E834" s="18" t="s">
        <v>1658</v>
      </c>
      <c r="F834" s="13" t="s">
        <v>138</v>
      </c>
      <c r="G834" s="18">
        <v>6</v>
      </c>
      <c r="H834" s="18" t="str">
        <f>_xlfn.XLOOKUP(E834,customers!$A$1:$A$1001,customers!$B$1:$B$1001,,0)</f>
        <v>Isac Jesper</v>
      </c>
      <c r="I834" s="14" t="s">
        <v>7</v>
      </c>
      <c r="J834" s="19" t="str">
        <f>INDEX(products!$A$1:$F$49,MATCH(orders!$F834,products!$A$1:$A$49,0),MATCH(orders!J$1,products!$A$1:$F$1,0))</f>
        <v>Small</v>
      </c>
      <c r="K834" s="20">
        <f>INDEX(products!$A$1:$F$49,MATCH(orders!$F834,products!$A$1:$A$49,0),MATCH(orders!K$1,products!$A$1:$F$1,0))</f>
        <v>24</v>
      </c>
      <c r="L834" s="21">
        <f>INDEX(products!$A$1:$F$49,MATCH(orders!$F834,products!$A$1:$A$49,0),MATCH(orders!L$1,products!$A$1:$F$1,0))</f>
        <v>0.5</v>
      </c>
      <c r="M834" s="25">
        <f>$G834*$K834*$L834</f>
        <v>72</v>
      </c>
    </row>
    <row r="835" spans="1:13">
      <c r="A835" s="3" t="s">
        <v>1659</v>
      </c>
      <c r="B835" s="23">
        <v>44302</v>
      </c>
      <c r="C835" s="12">
        <f>YEAR($B835)</f>
        <v>2021</v>
      </c>
      <c r="D835" s="12">
        <f>MONTH($B835)</f>
        <v>4</v>
      </c>
      <c r="E835" s="3" t="s">
        <v>1660</v>
      </c>
      <c r="F835" s="15" t="s">
        <v>106</v>
      </c>
      <c r="G835" s="3">
        <v>4</v>
      </c>
      <c r="H835" s="3" t="str">
        <f>_xlfn.XLOOKUP(E835,customers!$A$1:$A$1001,customers!$B$1:$B$1001,,0)</f>
        <v>Lenette Dwerryhouse</v>
      </c>
      <c r="I835" s="16" t="s">
        <v>7</v>
      </c>
      <c r="J835" s="4" t="str">
        <f>INDEX(products!$A$1:$F$49,MATCH(orders!$F835,products!$A$1:$A$49,0),MATCH(orders!J$1,products!$A$1:$F$1,0))</f>
        <v>Medium</v>
      </c>
      <c r="K835" s="7">
        <f>INDEX(products!$A$1:$F$49,MATCH(orders!$F835,products!$A$1:$A$49,0),MATCH(orders!K$1,products!$A$1:$F$1,0))</f>
        <v>6</v>
      </c>
      <c r="L835" s="11">
        <f>INDEX(products!$A$1:$F$49,MATCH(orders!$F835,products!$A$1:$A$49,0),MATCH(orders!L$1,products!$A$1:$F$1,0))</f>
        <v>0.5</v>
      </c>
      <c r="M835" s="26">
        <f>$G835*$K835*$L835</f>
        <v>12</v>
      </c>
    </row>
    <row r="836" spans="1:13">
      <c r="A836" s="18" t="s">
        <v>1661</v>
      </c>
      <c r="B836" s="22">
        <v>44141</v>
      </c>
      <c r="C836" s="17">
        <f>YEAR($B836)</f>
        <v>2020</v>
      </c>
      <c r="D836" s="17">
        <f>MONTH($B836)</f>
        <v>11</v>
      </c>
      <c r="E836" s="18" t="s">
        <v>1662</v>
      </c>
      <c r="F836" s="13" t="s">
        <v>381</v>
      </c>
      <c r="G836" s="18">
        <v>1</v>
      </c>
      <c r="H836" s="18" t="str">
        <f>_xlfn.XLOOKUP(E836,customers!$A$1:$A$1001,customers!$B$1:$B$1001,,0)</f>
        <v>Nadeen Broomer</v>
      </c>
      <c r="I836" s="14" t="s">
        <v>5</v>
      </c>
      <c r="J836" s="19" t="str">
        <f>INDEX(products!$A$1:$F$49,MATCH(orders!$F836,products!$A$1:$A$49,0),MATCH(orders!J$1,products!$A$1:$F$1,0))</f>
        <v>Large</v>
      </c>
      <c r="K836" s="20">
        <f>INDEX(products!$A$1:$F$49,MATCH(orders!$F836,products!$A$1:$A$49,0),MATCH(orders!K$1,products!$A$1:$F$1,0))</f>
        <v>24</v>
      </c>
      <c r="L836" s="21">
        <f>INDEX(products!$A$1:$F$49,MATCH(orders!$F836,products!$A$1:$A$49,0),MATCH(orders!L$1,products!$A$1:$F$1,0))</f>
        <v>1.1000000000000001</v>
      </c>
      <c r="M836" s="25">
        <f>$G836*$K836*$L836</f>
        <v>26.400000000000002</v>
      </c>
    </row>
    <row r="837" spans="1:13">
      <c r="A837" s="3" t="s">
        <v>1663</v>
      </c>
      <c r="B837" s="23">
        <v>44270</v>
      </c>
      <c r="C837" s="12">
        <f>YEAR($B837)</f>
        <v>2021</v>
      </c>
      <c r="D837" s="12">
        <f>MONTH($B837)</f>
        <v>3</v>
      </c>
      <c r="E837" s="3" t="s">
        <v>1664</v>
      </c>
      <c r="F837" s="15" t="s">
        <v>112</v>
      </c>
      <c r="G837" s="3">
        <v>1</v>
      </c>
      <c r="H837" s="3" t="str">
        <f>_xlfn.XLOOKUP(E837,customers!$A$1:$A$1001,customers!$B$1:$B$1001,,0)</f>
        <v>Konstantine Thoumasson</v>
      </c>
      <c r="I837" s="16" t="s">
        <v>7</v>
      </c>
      <c r="J837" s="4" t="str">
        <f>INDEX(products!$A$1:$F$49,MATCH(orders!$F837,products!$A$1:$A$49,0),MATCH(orders!J$1,products!$A$1:$F$1,0))</f>
        <v>Medium</v>
      </c>
      <c r="K837" s="7">
        <f>INDEX(products!$A$1:$F$49,MATCH(orders!$F837,products!$A$1:$A$49,0),MATCH(orders!K$1,products!$A$1:$F$1,0))</f>
        <v>12</v>
      </c>
      <c r="L837" s="11">
        <f>INDEX(products!$A$1:$F$49,MATCH(orders!$F837,products!$A$1:$A$49,0),MATCH(orders!L$1,products!$A$1:$F$1,0))</f>
        <v>0.5</v>
      </c>
      <c r="M837" s="26">
        <f>$G837*$K837*$L837</f>
        <v>6</v>
      </c>
    </row>
    <row r="838" spans="1:13">
      <c r="A838" s="18" t="s">
        <v>1665</v>
      </c>
      <c r="B838" s="22">
        <v>44486</v>
      </c>
      <c r="C838" s="17">
        <f>YEAR($B838)</f>
        <v>2021</v>
      </c>
      <c r="D838" s="17">
        <f>MONTH($B838)</f>
        <v>10</v>
      </c>
      <c r="E838" s="18" t="s">
        <v>1666</v>
      </c>
      <c r="F838" s="13" t="s">
        <v>210</v>
      </c>
      <c r="G838" s="18">
        <v>4</v>
      </c>
      <c r="H838" s="18" t="str">
        <f>_xlfn.XLOOKUP(E838,customers!$A$1:$A$1001,customers!$B$1:$B$1001,,0)</f>
        <v>Frans Habbergham</v>
      </c>
      <c r="I838" s="14" t="s">
        <v>4</v>
      </c>
      <c r="J838" s="19" t="str">
        <f>INDEX(products!$A$1:$F$49,MATCH(orders!$F838,products!$A$1:$A$49,0),MATCH(orders!J$1,products!$A$1:$F$1,0))</f>
        <v>Large</v>
      </c>
      <c r="K838" s="20">
        <f>INDEX(products!$A$1:$F$49,MATCH(orders!$F838,products!$A$1:$A$49,0),MATCH(orders!K$1,products!$A$1:$F$1,0))</f>
        <v>24</v>
      </c>
      <c r="L838" s="21">
        <f>INDEX(products!$A$1:$F$49,MATCH(orders!$F838,products!$A$1:$A$49,0),MATCH(orders!L$1,products!$A$1:$F$1,0))</f>
        <v>1.1000000000000001</v>
      </c>
      <c r="M838" s="25">
        <f>$G838*$K838*$L838</f>
        <v>105.60000000000001</v>
      </c>
    </row>
    <row r="839" spans="1:13">
      <c r="A839" s="3" t="s">
        <v>1667</v>
      </c>
      <c r="B839" s="23">
        <v>43715</v>
      </c>
      <c r="C839" s="12">
        <f>YEAR($B839)</f>
        <v>2019</v>
      </c>
      <c r="D839" s="12">
        <f>MONTH($B839)</f>
        <v>9</v>
      </c>
      <c r="E839" s="3" t="s">
        <v>1615</v>
      </c>
      <c r="F839" s="15" t="s">
        <v>187</v>
      </c>
      <c r="G839" s="3">
        <v>3</v>
      </c>
      <c r="H839" s="3" t="str">
        <f>_xlfn.XLOOKUP(E839,customers!$A$1:$A$1001,customers!$B$1:$B$1001,,0)</f>
        <v>Allis Wilmore</v>
      </c>
      <c r="I839" s="16" t="s">
        <v>4</v>
      </c>
      <c r="J839" s="4" t="str">
        <f>INDEX(products!$A$1:$F$49,MATCH(orders!$F839,products!$A$1:$A$49,0),MATCH(orders!J$1,products!$A$1:$F$1,0))</f>
        <v>Medium</v>
      </c>
      <c r="K839" s="7">
        <f>INDEX(products!$A$1:$F$49,MATCH(orders!$F839,products!$A$1:$A$49,0),MATCH(orders!K$1,products!$A$1:$F$1,0))</f>
        <v>24</v>
      </c>
      <c r="L839" s="11">
        <f>INDEX(products!$A$1:$F$49,MATCH(orders!$F839,products!$A$1:$A$49,0),MATCH(orders!L$1,products!$A$1:$F$1,0))</f>
        <v>1.1000000000000001</v>
      </c>
      <c r="M839" s="26">
        <f>$G839*$K839*$L839</f>
        <v>79.2</v>
      </c>
    </row>
    <row r="840" spans="1:13">
      <c r="A840" s="18" t="s">
        <v>1668</v>
      </c>
      <c r="B840" s="22">
        <v>44755</v>
      </c>
      <c r="C840" s="17">
        <f>YEAR($B840)</f>
        <v>2022</v>
      </c>
      <c r="D840" s="17">
        <f>MONTH($B840)</f>
        <v>7</v>
      </c>
      <c r="E840" s="18" t="s">
        <v>1669</v>
      </c>
      <c r="F840" s="13" t="s">
        <v>56</v>
      </c>
      <c r="G840" s="18">
        <v>5</v>
      </c>
      <c r="H840" s="18" t="str">
        <f>_xlfn.XLOOKUP(E840,customers!$A$1:$A$1001,customers!$B$1:$B$1001,,0)</f>
        <v>Romain Avrashin</v>
      </c>
      <c r="I840" s="14" t="s">
        <v>7</v>
      </c>
      <c r="J840" s="19" t="str">
        <f>INDEX(products!$A$1:$F$49,MATCH(orders!$F840,products!$A$1:$A$49,0),MATCH(orders!J$1,products!$A$1:$F$1,0))</f>
        <v>Small</v>
      </c>
      <c r="K840" s="20">
        <f>INDEX(products!$A$1:$F$49,MATCH(orders!$F840,products!$A$1:$A$49,0),MATCH(orders!K$1,products!$A$1:$F$1,0))</f>
        <v>18</v>
      </c>
      <c r="L840" s="21">
        <f>INDEX(products!$A$1:$F$49,MATCH(orders!$F840,products!$A$1:$A$49,0),MATCH(orders!L$1,products!$A$1:$F$1,0))</f>
        <v>0.5</v>
      </c>
      <c r="M840" s="25">
        <f>$G840*$K840*$L840</f>
        <v>45</v>
      </c>
    </row>
    <row r="841" spans="1:13">
      <c r="A841" s="3" t="s">
        <v>1670</v>
      </c>
      <c r="B841" s="23">
        <v>44521</v>
      </c>
      <c r="C841" s="12">
        <f>YEAR($B841)</f>
        <v>2021</v>
      </c>
      <c r="D841" s="12">
        <f>MONTH($B841)</f>
        <v>11</v>
      </c>
      <c r="E841" s="3" t="s">
        <v>1671</v>
      </c>
      <c r="F841" s="15" t="s">
        <v>49</v>
      </c>
      <c r="G841" s="3">
        <v>5</v>
      </c>
      <c r="H841" s="3" t="str">
        <f>_xlfn.XLOOKUP(E841,customers!$A$1:$A$1001,customers!$B$1:$B$1001,,0)</f>
        <v>Miran Doidge</v>
      </c>
      <c r="I841" s="16" t="s">
        <v>5</v>
      </c>
      <c r="J841" s="4" t="str">
        <f>INDEX(products!$A$1:$F$49,MATCH(orders!$F841,products!$A$1:$A$49,0),MATCH(orders!J$1,products!$A$1:$F$1,0))</f>
        <v>Medium</v>
      </c>
      <c r="K841" s="7">
        <f>INDEX(products!$A$1:$F$49,MATCH(orders!$F841,products!$A$1:$A$49,0),MATCH(orders!K$1,products!$A$1:$F$1,0))</f>
        <v>18</v>
      </c>
      <c r="L841" s="11">
        <f>INDEX(products!$A$1:$F$49,MATCH(orders!$F841,products!$A$1:$A$49,0),MATCH(orders!L$1,products!$A$1:$F$1,0))</f>
        <v>1.1000000000000001</v>
      </c>
      <c r="M841" s="26">
        <f>$G841*$K841*$L841</f>
        <v>99.000000000000014</v>
      </c>
    </row>
    <row r="842" spans="1:13">
      <c r="A842" s="18" t="s">
        <v>1672</v>
      </c>
      <c r="B842" s="22">
        <v>44574</v>
      </c>
      <c r="C842" s="17">
        <f>YEAR($B842)</f>
        <v>2022</v>
      </c>
      <c r="D842" s="17">
        <f>MONTH($B842)</f>
        <v>1</v>
      </c>
      <c r="E842" s="18" t="s">
        <v>1673</v>
      </c>
      <c r="F842" s="13" t="s">
        <v>125</v>
      </c>
      <c r="G842" s="18">
        <v>4</v>
      </c>
      <c r="H842" s="18" t="str">
        <f>_xlfn.XLOOKUP(E842,customers!$A$1:$A$1001,customers!$B$1:$B$1001,,0)</f>
        <v>Janeva Edinboro</v>
      </c>
      <c r="I842" s="14" t="s">
        <v>7</v>
      </c>
      <c r="J842" s="19" t="str">
        <f>INDEX(products!$A$1:$F$49,MATCH(orders!$F842,products!$A$1:$A$49,0),MATCH(orders!J$1,products!$A$1:$F$1,0))</f>
        <v>Medium</v>
      </c>
      <c r="K842" s="20">
        <f>INDEX(products!$A$1:$F$49,MATCH(orders!$F842,products!$A$1:$A$49,0),MATCH(orders!K$1,products!$A$1:$F$1,0))</f>
        <v>18</v>
      </c>
      <c r="L842" s="21">
        <f>INDEX(products!$A$1:$F$49,MATCH(orders!$F842,products!$A$1:$A$49,0),MATCH(orders!L$1,products!$A$1:$F$1,0))</f>
        <v>0.5</v>
      </c>
      <c r="M842" s="25">
        <f>$G842*$K842*$L842</f>
        <v>36</v>
      </c>
    </row>
    <row r="843" spans="1:13">
      <c r="A843" s="3" t="s">
        <v>1674</v>
      </c>
      <c r="B843" s="23">
        <v>44755</v>
      </c>
      <c r="C843" s="12">
        <f>YEAR($B843)</f>
        <v>2022</v>
      </c>
      <c r="D843" s="12">
        <f>MONTH($B843)</f>
        <v>7</v>
      </c>
      <c r="E843" s="3" t="s">
        <v>1675</v>
      </c>
      <c r="F843" s="15" t="s">
        <v>258</v>
      </c>
      <c r="G843" s="3">
        <v>1</v>
      </c>
      <c r="H843" s="3" t="str">
        <f>_xlfn.XLOOKUP(E843,customers!$A$1:$A$1001,customers!$B$1:$B$1001,,0)</f>
        <v>Trumaine Tewelson</v>
      </c>
      <c r="I843" s="16" t="s">
        <v>5</v>
      </c>
      <c r="J843" s="4" t="str">
        <f>INDEX(products!$A$1:$F$49,MATCH(orders!$F843,products!$A$1:$A$49,0),MATCH(orders!J$1,products!$A$1:$F$1,0))</f>
        <v>Large</v>
      </c>
      <c r="K843" s="7">
        <f>INDEX(products!$A$1:$F$49,MATCH(orders!$F843,products!$A$1:$A$49,0),MATCH(orders!K$1,products!$A$1:$F$1,0))</f>
        <v>6</v>
      </c>
      <c r="L843" s="11">
        <f>INDEX(products!$A$1:$F$49,MATCH(orders!$F843,products!$A$1:$A$49,0),MATCH(orders!L$1,products!$A$1:$F$1,0))</f>
        <v>1.1000000000000001</v>
      </c>
      <c r="M843" s="26">
        <f>$G843*$K843*$L843</f>
        <v>6.6000000000000005</v>
      </c>
    </row>
    <row r="844" spans="1:13">
      <c r="A844" s="18" t="s">
        <v>1676</v>
      </c>
      <c r="B844" s="22">
        <v>44502</v>
      </c>
      <c r="C844" s="17">
        <f>YEAR($B844)</f>
        <v>2021</v>
      </c>
      <c r="D844" s="17">
        <f>MONTH($B844)</f>
        <v>11</v>
      </c>
      <c r="E844" s="18" t="s">
        <v>1646</v>
      </c>
      <c r="F844" s="13" t="s">
        <v>103</v>
      </c>
      <c r="G844" s="18">
        <v>2</v>
      </c>
      <c r="H844" s="18" t="str">
        <f>_xlfn.XLOOKUP(E844,customers!$A$1:$A$1001,customers!$B$1:$B$1001,,0)</f>
        <v>Odelia Skerme</v>
      </c>
      <c r="I844" s="14" t="s">
        <v>4</v>
      </c>
      <c r="J844" s="19" t="str">
        <f>INDEX(products!$A$1:$F$49,MATCH(orders!$F844,products!$A$1:$A$49,0),MATCH(orders!J$1,products!$A$1:$F$1,0))</f>
        <v>Medium</v>
      </c>
      <c r="K844" s="20">
        <f>INDEX(products!$A$1:$F$49,MATCH(orders!$F844,products!$A$1:$A$49,0),MATCH(orders!K$1,products!$A$1:$F$1,0))</f>
        <v>12</v>
      </c>
      <c r="L844" s="21">
        <f>INDEX(products!$A$1:$F$49,MATCH(orders!$F844,products!$A$1:$A$49,0),MATCH(orders!L$1,products!$A$1:$F$1,0))</f>
        <v>1.1000000000000001</v>
      </c>
      <c r="M844" s="25">
        <f>$G844*$K844*$L844</f>
        <v>26.400000000000002</v>
      </c>
    </row>
    <row r="845" spans="1:13">
      <c r="A845" s="3" t="s">
        <v>1677</v>
      </c>
      <c r="B845" s="23">
        <v>44387</v>
      </c>
      <c r="C845" s="12">
        <f>YEAR($B845)</f>
        <v>2021</v>
      </c>
      <c r="D845" s="12">
        <f>MONTH($B845)</f>
        <v>7</v>
      </c>
      <c r="E845" s="3" t="s">
        <v>1678</v>
      </c>
      <c r="F845" s="15" t="s">
        <v>109</v>
      </c>
      <c r="G845" s="3">
        <v>2</v>
      </c>
      <c r="H845" s="3" t="str">
        <f>_xlfn.XLOOKUP(E845,customers!$A$1:$A$1001,customers!$B$1:$B$1001,,0)</f>
        <v>De Drewitt</v>
      </c>
      <c r="I845" s="16" t="s">
        <v>4</v>
      </c>
      <c r="J845" s="4" t="str">
        <f>INDEX(products!$A$1:$F$49,MATCH(orders!$F845,products!$A$1:$A$49,0),MATCH(orders!J$1,products!$A$1:$F$1,0))</f>
        <v>Small</v>
      </c>
      <c r="K845" s="7">
        <f>INDEX(products!$A$1:$F$49,MATCH(orders!$F845,products!$A$1:$A$49,0),MATCH(orders!K$1,products!$A$1:$F$1,0))</f>
        <v>12</v>
      </c>
      <c r="L845" s="11">
        <f>INDEX(products!$A$1:$F$49,MATCH(orders!$F845,products!$A$1:$A$49,0),MATCH(orders!L$1,products!$A$1:$F$1,0))</f>
        <v>1.1000000000000001</v>
      </c>
      <c r="M845" s="26">
        <f>$G845*$K845*$L845</f>
        <v>26.400000000000002</v>
      </c>
    </row>
    <row r="846" spans="1:13">
      <c r="A846" s="18" t="s">
        <v>1679</v>
      </c>
      <c r="B846" s="22">
        <v>44476</v>
      </c>
      <c r="C846" s="17">
        <f>YEAR($B846)</f>
        <v>2021</v>
      </c>
      <c r="D846" s="17">
        <f>MONTH($B846)</f>
        <v>10</v>
      </c>
      <c r="E846" s="18" t="s">
        <v>1680</v>
      </c>
      <c r="F846" s="13" t="s">
        <v>210</v>
      </c>
      <c r="G846" s="18">
        <v>6</v>
      </c>
      <c r="H846" s="18" t="str">
        <f>_xlfn.XLOOKUP(E846,customers!$A$1:$A$1001,customers!$B$1:$B$1001,,0)</f>
        <v>Adelheid Gladhill</v>
      </c>
      <c r="I846" s="14" t="s">
        <v>4</v>
      </c>
      <c r="J846" s="19" t="str">
        <f>INDEX(products!$A$1:$F$49,MATCH(orders!$F846,products!$A$1:$A$49,0),MATCH(orders!J$1,products!$A$1:$F$1,0))</f>
        <v>Large</v>
      </c>
      <c r="K846" s="20">
        <f>INDEX(products!$A$1:$F$49,MATCH(orders!$F846,products!$A$1:$A$49,0),MATCH(orders!K$1,products!$A$1:$F$1,0))</f>
        <v>24</v>
      </c>
      <c r="L846" s="21">
        <f>INDEX(products!$A$1:$F$49,MATCH(orders!$F846,products!$A$1:$A$49,0),MATCH(orders!L$1,products!$A$1:$F$1,0))</f>
        <v>1.1000000000000001</v>
      </c>
      <c r="M846" s="25">
        <f>$G846*$K846*$L846</f>
        <v>158.4</v>
      </c>
    </row>
    <row r="847" spans="1:13">
      <c r="A847" s="3" t="s">
        <v>1681</v>
      </c>
      <c r="B847" s="23">
        <v>43889</v>
      </c>
      <c r="C847" s="12">
        <f>YEAR($B847)</f>
        <v>2020</v>
      </c>
      <c r="D847" s="12">
        <f>MONTH($B847)</f>
        <v>2</v>
      </c>
      <c r="E847" s="3" t="s">
        <v>1682</v>
      </c>
      <c r="F847" s="15" t="s">
        <v>50</v>
      </c>
      <c r="G847" s="3">
        <v>6</v>
      </c>
      <c r="H847" s="3" t="str">
        <f>_xlfn.XLOOKUP(E847,customers!$A$1:$A$1001,customers!$B$1:$B$1001,,0)</f>
        <v>Murielle Lorinez</v>
      </c>
      <c r="I847" s="16" t="s">
        <v>6</v>
      </c>
      <c r="J847" s="4" t="str">
        <f>INDEX(products!$A$1:$F$49,MATCH(orders!$F847,products!$A$1:$A$49,0),MATCH(orders!J$1,products!$A$1:$F$1,0))</f>
        <v>Medium</v>
      </c>
      <c r="K847" s="7">
        <f>INDEX(products!$A$1:$F$49,MATCH(orders!$F847,products!$A$1:$A$49,0),MATCH(orders!K$1,products!$A$1:$F$1,0))</f>
        <v>12</v>
      </c>
      <c r="L847" s="11">
        <f>INDEX(products!$A$1:$F$49,MATCH(orders!$F847,products!$A$1:$A$49,0),MATCH(orders!L$1,products!$A$1:$F$1,0))</f>
        <v>0.5</v>
      </c>
      <c r="M847" s="26">
        <f>$G847*$K847*$L847</f>
        <v>36</v>
      </c>
    </row>
    <row r="848" spans="1:13">
      <c r="A848" s="18" t="s">
        <v>1683</v>
      </c>
      <c r="B848" s="22">
        <v>44747</v>
      </c>
      <c r="C848" s="17">
        <f>YEAR($B848)</f>
        <v>2022</v>
      </c>
      <c r="D848" s="17">
        <f>MONTH($B848)</f>
        <v>7</v>
      </c>
      <c r="E848" s="18" t="s">
        <v>1684</v>
      </c>
      <c r="F848" s="13" t="s">
        <v>60</v>
      </c>
      <c r="G848" s="18">
        <v>2</v>
      </c>
      <c r="H848" s="18" t="str">
        <f>_xlfn.XLOOKUP(E848,customers!$A$1:$A$1001,customers!$B$1:$B$1001,,0)</f>
        <v>Edin Mathe</v>
      </c>
      <c r="I848" s="14" t="s">
        <v>5</v>
      </c>
      <c r="J848" s="19" t="str">
        <f>INDEX(products!$A$1:$F$49,MATCH(orders!$F848,products!$A$1:$A$49,0),MATCH(orders!J$1,products!$A$1:$F$1,0))</f>
        <v>Medium</v>
      </c>
      <c r="K848" s="20">
        <f>INDEX(products!$A$1:$F$49,MATCH(orders!$F848,products!$A$1:$A$49,0),MATCH(orders!K$1,products!$A$1:$F$1,0))</f>
        <v>12</v>
      </c>
      <c r="L848" s="21">
        <f>INDEX(products!$A$1:$F$49,MATCH(orders!$F848,products!$A$1:$A$49,0),MATCH(orders!L$1,products!$A$1:$F$1,0))</f>
        <v>1.1000000000000001</v>
      </c>
      <c r="M848" s="25">
        <f>$G848*$K848*$L848</f>
        <v>26.400000000000002</v>
      </c>
    </row>
    <row r="849" spans="1:13">
      <c r="A849" s="3" t="s">
        <v>1685</v>
      </c>
      <c r="B849" s="23">
        <v>44460</v>
      </c>
      <c r="C849" s="12">
        <f>YEAR($B849)</f>
        <v>2021</v>
      </c>
      <c r="D849" s="12">
        <f>MONTH($B849)</f>
        <v>9</v>
      </c>
      <c r="E849" s="3" t="s">
        <v>1686</v>
      </c>
      <c r="F849" s="15" t="s">
        <v>57</v>
      </c>
      <c r="G849" s="3">
        <v>3</v>
      </c>
      <c r="H849" s="3" t="str">
        <f>_xlfn.XLOOKUP(E849,customers!$A$1:$A$1001,customers!$B$1:$B$1001,,0)</f>
        <v>Mordy Van Der Vlies</v>
      </c>
      <c r="I849" s="16" t="s">
        <v>6</v>
      </c>
      <c r="J849" s="4" t="str">
        <f>INDEX(products!$A$1:$F$49,MATCH(orders!$F849,products!$A$1:$A$49,0),MATCH(orders!J$1,products!$A$1:$F$1,0))</f>
        <v>Small</v>
      </c>
      <c r="K849" s="7">
        <f>INDEX(products!$A$1:$F$49,MATCH(orders!$F849,products!$A$1:$A$49,0),MATCH(orders!K$1,products!$A$1:$F$1,0))</f>
        <v>12</v>
      </c>
      <c r="L849" s="11">
        <f>INDEX(products!$A$1:$F$49,MATCH(orders!$F849,products!$A$1:$A$49,0),MATCH(orders!L$1,products!$A$1:$F$1,0))</f>
        <v>0.5</v>
      </c>
      <c r="M849" s="26">
        <f>$G849*$K849*$L849</f>
        <v>18</v>
      </c>
    </row>
    <row r="850" spans="1:13">
      <c r="A850" s="18" t="s">
        <v>1687</v>
      </c>
      <c r="B850" s="22">
        <v>43468</v>
      </c>
      <c r="C850" s="17">
        <f>YEAR($B850)</f>
        <v>2019</v>
      </c>
      <c r="D850" s="17">
        <f>MONTH($B850)</f>
        <v>1</v>
      </c>
      <c r="E850" s="18" t="s">
        <v>1688</v>
      </c>
      <c r="F850" s="13" t="s">
        <v>162</v>
      </c>
      <c r="G850" s="18">
        <v>6</v>
      </c>
      <c r="H850" s="18" t="str">
        <f>_xlfn.XLOOKUP(E850,customers!$A$1:$A$1001,customers!$B$1:$B$1001,,0)</f>
        <v>Spencer Wastell</v>
      </c>
      <c r="I850" s="14" t="s">
        <v>6</v>
      </c>
      <c r="J850" s="19" t="str">
        <f>INDEX(products!$A$1:$F$49,MATCH(orders!$F850,products!$A$1:$A$49,0),MATCH(orders!J$1,products!$A$1:$F$1,0))</f>
        <v>Large</v>
      </c>
      <c r="K850" s="20">
        <f>INDEX(products!$A$1:$F$49,MATCH(orders!$F850,products!$A$1:$A$49,0),MATCH(orders!K$1,products!$A$1:$F$1,0))</f>
        <v>18</v>
      </c>
      <c r="L850" s="21">
        <f>INDEX(products!$A$1:$F$49,MATCH(orders!$F850,products!$A$1:$A$49,0),MATCH(orders!L$1,products!$A$1:$F$1,0))</f>
        <v>0.5</v>
      </c>
      <c r="M850" s="25">
        <f>$G850*$K850*$L850</f>
        <v>54</v>
      </c>
    </row>
    <row r="851" spans="1:13">
      <c r="A851" s="3" t="s">
        <v>1689</v>
      </c>
      <c r="B851" s="23">
        <v>44628</v>
      </c>
      <c r="C851" s="12">
        <f>YEAR($B851)</f>
        <v>2022</v>
      </c>
      <c r="D851" s="12">
        <f>MONTH($B851)</f>
        <v>3</v>
      </c>
      <c r="E851" s="3" t="s">
        <v>1690</v>
      </c>
      <c r="F851" s="15" t="s">
        <v>97</v>
      </c>
      <c r="G851" s="3">
        <v>6</v>
      </c>
      <c r="H851" s="3" t="str">
        <f>_xlfn.XLOOKUP(E851,customers!$A$1:$A$1001,customers!$B$1:$B$1001,,0)</f>
        <v>Jemimah Ethelston</v>
      </c>
      <c r="I851" s="16" t="s">
        <v>4</v>
      </c>
      <c r="J851" s="4" t="str">
        <f>INDEX(products!$A$1:$F$49,MATCH(orders!$F851,products!$A$1:$A$49,0),MATCH(orders!J$1,products!$A$1:$F$1,0))</f>
        <v>Medium</v>
      </c>
      <c r="K851" s="7">
        <f>INDEX(products!$A$1:$F$49,MATCH(orders!$F851,products!$A$1:$A$49,0),MATCH(orders!K$1,products!$A$1:$F$1,0))</f>
        <v>18</v>
      </c>
      <c r="L851" s="11">
        <f>INDEX(products!$A$1:$F$49,MATCH(orders!$F851,products!$A$1:$A$49,0),MATCH(orders!L$1,products!$A$1:$F$1,0))</f>
        <v>1.1000000000000001</v>
      </c>
      <c r="M851" s="26">
        <f>$G851*$K851*$L851</f>
        <v>118.80000000000001</v>
      </c>
    </row>
    <row r="852" spans="1:13">
      <c r="A852" s="18" t="s">
        <v>1689</v>
      </c>
      <c r="B852" s="22">
        <v>44628</v>
      </c>
      <c r="C852" s="17">
        <f>YEAR($B852)</f>
        <v>2022</v>
      </c>
      <c r="D852" s="17">
        <f>MONTH($B852)</f>
        <v>3</v>
      </c>
      <c r="E852" s="18" t="s">
        <v>1690</v>
      </c>
      <c r="F852" s="13" t="s">
        <v>182</v>
      </c>
      <c r="G852" s="18">
        <v>2</v>
      </c>
      <c r="H852" s="18" t="str">
        <f>_xlfn.XLOOKUP(E852,customers!$A$1:$A$1001,customers!$B$1:$B$1001,,0)</f>
        <v>Jemimah Ethelston</v>
      </c>
      <c r="I852" s="14" t="s">
        <v>5</v>
      </c>
      <c r="J852" s="19" t="str">
        <f>INDEX(products!$A$1:$F$49,MATCH(orders!$F852,products!$A$1:$A$49,0),MATCH(orders!J$1,products!$A$1:$F$1,0))</f>
        <v>Medium</v>
      </c>
      <c r="K852" s="20">
        <f>INDEX(products!$A$1:$F$49,MATCH(orders!$F852,products!$A$1:$A$49,0),MATCH(orders!K$1,products!$A$1:$F$1,0))</f>
        <v>6</v>
      </c>
      <c r="L852" s="21">
        <f>INDEX(products!$A$1:$F$49,MATCH(orders!$F852,products!$A$1:$A$49,0),MATCH(orders!L$1,products!$A$1:$F$1,0))</f>
        <v>1.1000000000000001</v>
      </c>
      <c r="M852" s="25">
        <f>$G852*$K852*$L852</f>
        <v>13.200000000000001</v>
      </c>
    </row>
    <row r="853" spans="1:13">
      <c r="A853" s="3" t="s">
        <v>1691</v>
      </c>
      <c r="B853" s="23">
        <v>43900</v>
      </c>
      <c r="C853" s="12">
        <f>YEAR($B853)</f>
        <v>2020</v>
      </c>
      <c r="D853" s="12">
        <f>MONTH($B853)</f>
        <v>3</v>
      </c>
      <c r="E853" s="3" t="s">
        <v>1692</v>
      </c>
      <c r="F853" s="15" t="s">
        <v>53</v>
      </c>
      <c r="G853" s="3">
        <v>1</v>
      </c>
      <c r="H853" s="3" t="str">
        <f>_xlfn.XLOOKUP(E853,customers!$A$1:$A$1001,customers!$B$1:$B$1001,,0)</f>
        <v>Perice Eberz</v>
      </c>
      <c r="I853" s="16" t="s">
        <v>4</v>
      </c>
      <c r="J853" s="4" t="str">
        <f>INDEX(products!$A$1:$F$49,MATCH(orders!$F853,products!$A$1:$A$49,0),MATCH(orders!J$1,products!$A$1:$F$1,0))</f>
        <v>Large</v>
      </c>
      <c r="K853" s="7">
        <f>INDEX(products!$A$1:$F$49,MATCH(orders!$F853,products!$A$1:$A$49,0),MATCH(orders!K$1,products!$A$1:$F$1,0))</f>
        <v>18</v>
      </c>
      <c r="L853" s="11">
        <f>INDEX(products!$A$1:$F$49,MATCH(orders!$F853,products!$A$1:$A$49,0),MATCH(orders!L$1,products!$A$1:$F$1,0))</f>
        <v>1.1000000000000001</v>
      </c>
      <c r="M853" s="26">
        <f>$G853*$K853*$L853</f>
        <v>19.8</v>
      </c>
    </row>
    <row r="854" spans="1:13">
      <c r="A854" s="18" t="s">
        <v>1693</v>
      </c>
      <c r="B854" s="22">
        <v>44527</v>
      </c>
      <c r="C854" s="17">
        <f>YEAR($B854)</f>
        <v>2021</v>
      </c>
      <c r="D854" s="17">
        <f>MONTH($B854)</f>
        <v>11</v>
      </c>
      <c r="E854" s="18" t="s">
        <v>1694</v>
      </c>
      <c r="F854" s="13" t="s">
        <v>112</v>
      </c>
      <c r="G854" s="18">
        <v>4</v>
      </c>
      <c r="H854" s="18" t="str">
        <f>_xlfn.XLOOKUP(E854,customers!$A$1:$A$1001,customers!$B$1:$B$1001,,0)</f>
        <v>Bear Gaish</v>
      </c>
      <c r="I854" s="14" t="s">
        <v>7</v>
      </c>
      <c r="J854" s="19" t="str">
        <f>INDEX(products!$A$1:$F$49,MATCH(orders!$F854,products!$A$1:$A$49,0),MATCH(orders!J$1,products!$A$1:$F$1,0))</f>
        <v>Medium</v>
      </c>
      <c r="K854" s="20">
        <f>INDEX(products!$A$1:$F$49,MATCH(orders!$F854,products!$A$1:$A$49,0),MATCH(orders!K$1,products!$A$1:$F$1,0))</f>
        <v>12</v>
      </c>
      <c r="L854" s="21">
        <f>INDEX(products!$A$1:$F$49,MATCH(orders!$F854,products!$A$1:$A$49,0),MATCH(orders!L$1,products!$A$1:$F$1,0))</f>
        <v>0.5</v>
      </c>
      <c r="M854" s="25">
        <f>$G854*$K854*$L854</f>
        <v>24</v>
      </c>
    </row>
    <row r="855" spans="1:13">
      <c r="A855" s="3" t="s">
        <v>1695</v>
      </c>
      <c r="B855" s="23">
        <v>44259</v>
      </c>
      <c r="C855" s="12">
        <f>YEAR($B855)</f>
        <v>2021</v>
      </c>
      <c r="D855" s="12">
        <f>MONTH($B855)</f>
        <v>3</v>
      </c>
      <c r="E855" s="3" t="s">
        <v>1696</v>
      </c>
      <c r="F855" s="15" t="s">
        <v>177</v>
      </c>
      <c r="G855" s="3">
        <v>2</v>
      </c>
      <c r="H855" s="3" t="str">
        <f>_xlfn.XLOOKUP(E855,customers!$A$1:$A$1001,customers!$B$1:$B$1001,,0)</f>
        <v>Lynnea Danton</v>
      </c>
      <c r="I855" s="16" t="s">
        <v>5</v>
      </c>
      <c r="J855" s="4" t="str">
        <f>INDEX(products!$A$1:$F$49,MATCH(orders!$F855,products!$A$1:$A$49,0),MATCH(orders!J$1,products!$A$1:$F$1,0))</f>
        <v>Large</v>
      </c>
      <c r="K855" s="7">
        <f>INDEX(products!$A$1:$F$49,MATCH(orders!$F855,products!$A$1:$A$49,0),MATCH(orders!K$1,products!$A$1:$F$1,0))</f>
        <v>12</v>
      </c>
      <c r="L855" s="11">
        <f>INDEX(products!$A$1:$F$49,MATCH(orders!$F855,products!$A$1:$A$49,0),MATCH(orders!L$1,products!$A$1:$F$1,0))</f>
        <v>1.1000000000000001</v>
      </c>
      <c r="M855" s="26">
        <f>$G855*$K855*$L855</f>
        <v>26.400000000000002</v>
      </c>
    </row>
    <row r="856" spans="1:13">
      <c r="A856" s="18" t="s">
        <v>1697</v>
      </c>
      <c r="B856" s="22">
        <v>44516</v>
      </c>
      <c r="C856" s="17">
        <f>YEAR($B856)</f>
        <v>2021</v>
      </c>
      <c r="D856" s="17">
        <f>MONTH($B856)</f>
        <v>11</v>
      </c>
      <c r="E856" s="18" t="s">
        <v>1698</v>
      </c>
      <c r="F856" s="13" t="s">
        <v>122</v>
      </c>
      <c r="G856" s="18">
        <v>5</v>
      </c>
      <c r="H856" s="18" t="str">
        <f>_xlfn.XLOOKUP(E856,customers!$A$1:$A$1001,customers!$B$1:$B$1001,,0)</f>
        <v>Skipton Morrall</v>
      </c>
      <c r="I856" s="14" t="s">
        <v>7</v>
      </c>
      <c r="J856" s="19" t="str">
        <f>INDEX(products!$A$1:$F$49,MATCH(orders!$F856,products!$A$1:$A$49,0),MATCH(orders!J$1,products!$A$1:$F$1,0))</f>
        <v>Large</v>
      </c>
      <c r="K856" s="20">
        <f>INDEX(products!$A$1:$F$49,MATCH(orders!$F856,products!$A$1:$A$49,0),MATCH(orders!K$1,products!$A$1:$F$1,0))</f>
        <v>12</v>
      </c>
      <c r="L856" s="21">
        <f>INDEX(products!$A$1:$F$49,MATCH(orders!$F856,products!$A$1:$A$49,0),MATCH(orders!L$1,products!$A$1:$F$1,0))</f>
        <v>0.5</v>
      </c>
      <c r="M856" s="25">
        <f>$G856*$K856*$L856</f>
        <v>30</v>
      </c>
    </row>
    <row r="857" spans="1:13">
      <c r="A857" s="3" t="s">
        <v>1699</v>
      </c>
      <c r="B857" s="23">
        <v>43632</v>
      </c>
      <c r="C857" s="12">
        <f>YEAR($B857)</f>
        <v>2019</v>
      </c>
      <c r="D857" s="12">
        <f>MONTH($B857)</f>
        <v>6</v>
      </c>
      <c r="E857" s="3" t="s">
        <v>1700</v>
      </c>
      <c r="F857" s="15" t="s">
        <v>381</v>
      </c>
      <c r="G857" s="3">
        <v>3</v>
      </c>
      <c r="H857" s="3" t="str">
        <f>_xlfn.XLOOKUP(E857,customers!$A$1:$A$1001,customers!$B$1:$B$1001,,0)</f>
        <v>Devan Crownshaw</v>
      </c>
      <c r="I857" s="16" t="s">
        <v>5</v>
      </c>
      <c r="J857" s="4" t="str">
        <f>INDEX(products!$A$1:$F$49,MATCH(orders!$F857,products!$A$1:$A$49,0),MATCH(orders!J$1,products!$A$1:$F$1,0))</f>
        <v>Large</v>
      </c>
      <c r="K857" s="7">
        <f>INDEX(products!$A$1:$F$49,MATCH(orders!$F857,products!$A$1:$A$49,0),MATCH(orders!K$1,products!$A$1:$F$1,0))</f>
        <v>24</v>
      </c>
      <c r="L857" s="11">
        <f>INDEX(products!$A$1:$F$49,MATCH(orders!$F857,products!$A$1:$A$49,0),MATCH(orders!L$1,products!$A$1:$F$1,0))</f>
        <v>1.1000000000000001</v>
      </c>
      <c r="M857" s="26">
        <f>$G857*$K857*$L857</f>
        <v>79.2</v>
      </c>
    </row>
    <row r="858" spans="1:13">
      <c r="A858" s="18" t="s">
        <v>1701</v>
      </c>
      <c r="B858" s="22">
        <v>44031</v>
      </c>
      <c r="C858" s="17">
        <f>YEAR($B858)</f>
        <v>2020</v>
      </c>
      <c r="D858" s="17">
        <f>MONTH($B858)</f>
        <v>7</v>
      </c>
      <c r="E858" s="18" t="s">
        <v>1646</v>
      </c>
      <c r="F858" s="13" t="s">
        <v>89</v>
      </c>
      <c r="G858" s="18">
        <v>2</v>
      </c>
      <c r="H858" s="18" t="str">
        <f>_xlfn.XLOOKUP(E858,customers!$A$1:$A$1001,customers!$B$1:$B$1001,,0)</f>
        <v>Odelia Skerme</v>
      </c>
      <c r="I858" s="14" t="s">
        <v>6</v>
      </c>
      <c r="J858" s="19" t="str">
        <f>INDEX(products!$A$1:$F$49,MATCH(orders!$F858,products!$A$1:$A$49,0),MATCH(orders!J$1,products!$A$1:$F$1,0))</f>
        <v>Small</v>
      </c>
      <c r="K858" s="20">
        <f>INDEX(products!$A$1:$F$49,MATCH(orders!$F858,products!$A$1:$A$49,0),MATCH(orders!K$1,products!$A$1:$F$1,0))</f>
        <v>6</v>
      </c>
      <c r="L858" s="21">
        <f>INDEX(products!$A$1:$F$49,MATCH(orders!$F858,products!$A$1:$A$49,0),MATCH(orders!L$1,products!$A$1:$F$1,0))</f>
        <v>0.5</v>
      </c>
      <c r="M858" s="25">
        <f>$G858*$K858*$L858</f>
        <v>6</v>
      </c>
    </row>
    <row r="859" spans="1:13">
      <c r="A859" s="3" t="s">
        <v>1702</v>
      </c>
      <c r="B859" s="23">
        <v>43889</v>
      </c>
      <c r="C859" s="12">
        <f>YEAR($B859)</f>
        <v>2020</v>
      </c>
      <c r="D859" s="12">
        <f>MONTH($B859)</f>
        <v>2</v>
      </c>
      <c r="E859" s="3" t="s">
        <v>1703</v>
      </c>
      <c r="F859" s="15" t="s">
        <v>258</v>
      </c>
      <c r="G859" s="3">
        <v>5</v>
      </c>
      <c r="H859" s="3" t="str">
        <f>_xlfn.XLOOKUP(E859,customers!$A$1:$A$1001,customers!$B$1:$B$1001,,0)</f>
        <v>Joceline Reddoch</v>
      </c>
      <c r="I859" s="16" t="s">
        <v>5</v>
      </c>
      <c r="J859" s="4" t="str">
        <f>INDEX(products!$A$1:$F$49,MATCH(orders!$F859,products!$A$1:$A$49,0),MATCH(orders!J$1,products!$A$1:$F$1,0))</f>
        <v>Large</v>
      </c>
      <c r="K859" s="7">
        <f>INDEX(products!$A$1:$F$49,MATCH(orders!$F859,products!$A$1:$A$49,0),MATCH(orders!K$1,products!$A$1:$F$1,0))</f>
        <v>6</v>
      </c>
      <c r="L859" s="11">
        <f>INDEX(products!$A$1:$F$49,MATCH(orders!$F859,products!$A$1:$A$49,0),MATCH(orders!L$1,products!$A$1:$F$1,0))</f>
        <v>1.1000000000000001</v>
      </c>
      <c r="M859" s="26">
        <f>$G859*$K859*$L859</f>
        <v>33</v>
      </c>
    </row>
    <row r="860" spans="1:13">
      <c r="A860" s="18" t="s">
        <v>1704</v>
      </c>
      <c r="B860" s="22">
        <v>43638</v>
      </c>
      <c r="C860" s="17">
        <f>YEAR($B860)</f>
        <v>2019</v>
      </c>
      <c r="D860" s="17">
        <f>MONTH($B860)</f>
        <v>6</v>
      </c>
      <c r="E860" s="18" t="s">
        <v>1705</v>
      </c>
      <c r="F860" s="13" t="s">
        <v>144</v>
      </c>
      <c r="G860" s="18">
        <v>4</v>
      </c>
      <c r="H860" s="18" t="str">
        <f>_xlfn.XLOOKUP(E860,customers!$A$1:$A$1001,customers!$B$1:$B$1001,,0)</f>
        <v>Shelley Titley</v>
      </c>
      <c r="I860" s="14" t="s">
        <v>4</v>
      </c>
      <c r="J860" s="19" t="str">
        <f>INDEX(products!$A$1:$F$49,MATCH(orders!$F860,products!$A$1:$A$49,0),MATCH(orders!J$1,products!$A$1:$F$1,0))</f>
        <v>Large</v>
      </c>
      <c r="K860" s="20">
        <f>INDEX(products!$A$1:$F$49,MATCH(orders!$F860,products!$A$1:$A$49,0),MATCH(orders!K$1,products!$A$1:$F$1,0))</f>
        <v>6</v>
      </c>
      <c r="L860" s="21">
        <f>INDEX(products!$A$1:$F$49,MATCH(orders!$F860,products!$A$1:$A$49,0),MATCH(orders!L$1,products!$A$1:$F$1,0))</f>
        <v>1.1000000000000001</v>
      </c>
      <c r="M860" s="25">
        <f>$G860*$K860*$L860</f>
        <v>26.400000000000002</v>
      </c>
    </row>
    <row r="861" spans="1:13">
      <c r="A861" s="3" t="s">
        <v>1706</v>
      </c>
      <c r="B861" s="23">
        <v>43716</v>
      </c>
      <c r="C861" s="12">
        <f>YEAR($B861)</f>
        <v>2019</v>
      </c>
      <c r="D861" s="12">
        <f>MONTH($B861)</f>
        <v>9</v>
      </c>
      <c r="E861" s="3" t="s">
        <v>1707</v>
      </c>
      <c r="F861" s="15" t="s">
        <v>147</v>
      </c>
      <c r="G861" s="3">
        <v>6</v>
      </c>
      <c r="H861" s="3" t="str">
        <f>_xlfn.XLOOKUP(E861,customers!$A$1:$A$1001,customers!$B$1:$B$1001,,0)</f>
        <v>Redd Simao</v>
      </c>
      <c r="I861" s="16" t="s">
        <v>4</v>
      </c>
      <c r="J861" s="4" t="str">
        <f>INDEX(products!$A$1:$F$49,MATCH(orders!$F861,products!$A$1:$A$49,0),MATCH(orders!J$1,products!$A$1:$F$1,0))</f>
        <v>Small</v>
      </c>
      <c r="K861" s="7">
        <f>INDEX(products!$A$1:$F$49,MATCH(orders!$F861,products!$A$1:$A$49,0),MATCH(orders!K$1,products!$A$1:$F$1,0))</f>
        <v>24</v>
      </c>
      <c r="L861" s="11">
        <f>INDEX(products!$A$1:$F$49,MATCH(orders!$F861,products!$A$1:$A$49,0),MATCH(orders!L$1,products!$A$1:$F$1,0))</f>
        <v>1.1000000000000001</v>
      </c>
      <c r="M861" s="26">
        <f>$G861*$K861*$L861</f>
        <v>158.4</v>
      </c>
    </row>
    <row r="862" spans="1:13">
      <c r="A862" s="18" t="s">
        <v>1708</v>
      </c>
      <c r="B862" s="22">
        <v>44707</v>
      </c>
      <c r="C862" s="17">
        <f>YEAR($B862)</f>
        <v>2022</v>
      </c>
      <c r="D862" s="17">
        <f>MONTH($B862)</f>
        <v>5</v>
      </c>
      <c r="E862" s="18" t="s">
        <v>1709</v>
      </c>
      <c r="F862" s="13" t="s">
        <v>187</v>
      </c>
      <c r="G862" s="18">
        <v>1</v>
      </c>
      <c r="H862" s="18" t="str">
        <f>_xlfn.XLOOKUP(E862,customers!$A$1:$A$1001,customers!$B$1:$B$1001,,0)</f>
        <v>Cece Inker</v>
      </c>
      <c r="I862" s="14" t="s">
        <v>4</v>
      </c>
      <c r="J862" s="19" t="str">
        <f>INDEX(products!$A$1:$F$49,MATCH(orders!$F862,products!$A$1:$A$49,0),MATCH(orders!J$1,products!$A$1:$F$1,0))</f>
        <v>Medium</v>
      </c>
      <c r="K862" s="20">
        <f>INDEX(products!$A$1:$F$49,MATCH(orders!$F862,products!$A$1:$A$49,0),MATCH(orders!K$1,products!$A$1:$F$1,0))</f>
        <v>24</v>
      </c>
      <c r="L862" s="21">
        <f>INDEX(products!$A$1:$F$49,MATCH(orders!$F862,products!$A$1:$A$49,0),MATCH(orders!L$1,products!$A$1:$F$1,0))</f>
        <v>1.1000000000000001</v>
      </c>
      <c r="M862" s="25">
        <f>$G862*$K862*$L862</f>
        <v>26.400000000000002</v>
      </c>
    </row>
    <row r="863" spans="1:13">
      <c r="A863" s="3" t="s">
        <v>1710</v>
      </c>
      <c r="B863" s="23">
        <v>43802</v>
      </c>
      <c r="C863" s="12">
        <f>YEAR($B863)</f>
        <v>2019</v>
      </c>
      <c r="D863" s="12">
        <f>MONTH($B863)</f>
        <v>12</v>
      </c>
      <c r="E863" s="3" t="s">
        <v>1711</v>
      </c>
      <c r="F863" s="15" t="s">
        <v>251</v>
      </c>
      <c r="G863" s="3">
        <v>6</v>
      </c>
      <c r="H863" s="3" t="str">
        <f>_xlfn.XLOOKUP(E863,customers!$A$1:$A$1001,customers!$B$1:$B$1001,,0)</f>
        <v>Noel Chisholm</v>
      </c>
      <c r="I863" s="16" t="s">
        <v>5</v>
      </c>
      <c r="J863" s="4" t="str">
        <f>INDEX(products!$A$1:$F$49,MATCH(orders!$F863,products!$A$1:$A$49,0),MATCH(orders!J$1,products!$A$1:$F$1,0))</f>
        <v>Small</v>
      </c>
      <c r="K863" s="7">
        <f>INDEX(products!$A$1:$F$49,MATCH(orders!$F863,products!$A$1:$A$49,0),MATCH(orders!K$1,products!$A$1:$F$1,0))</f>
        <v>12</v>
      </c>
      <c r="L863" s="11">
        <f>INDEX(products!$A$1:$F$49,MATCH(orders!$F863,products!$A$1:$A$49,0),MATCH(orders!L$1,products!$A$1:$F$1,0))</f>
        <v>1.1000000000000001</v>
      </c>
      <c r="M863" s="26">
        <f>$G863*$K863*$L863</f>
        <v>79.2</v>
      </c>
    </row>
    <row r="864" spans="1:13">
      <c r="A864" s="18" t="s">
        <v>1712</v>
      </c>
      <c r="B864" s="22">
        <v>43725</v>
      </c>
      <c r="C864" s="17">
        <f>YEAR($B864)</f>
        <v>2019</v>
      </c>
      <c r="D864" s="17">
        <f>MONTH($B864)</f>
        <v>9</v>
      </c>
      <c r="E864" s="18" t="s">
        <v>1713</v>
      </c>
      <c r="F864" s="13" t="s">
        <v>73</v>
      </c>
      <c r="G864" s="18">
        <v>1</v>
      </c>
      <c r="H864" s="18" t="str">
        <f>_xlfn.XLOOKUP(E864,customers!$A$1:$A$1001,customers!$B$1:$B$1001,,0)</f>
        <v>Grazia Oats</v>
      </c>
      <c r="I864" s="14" t="s">
        <v>5</v>
      </c>
      <c r="J864" s="19" t="str">
        <f>INDEX(products!$A$1:$F$49,MATCH(orders!$F864,products!$A$1:$A$49,0),MATCH(orders!J$1,products!$A$1:$F$1,0))</f>
        <v>Small</v>
      </c>
      <c r="K864" s="20">
        <f>INDEX(products!$A$1:$F$49,MATCH(orders!$F864,products!$A$1:$A$49,0),MATCH(orders!K$1,products!$A$1:$F$1,0))</f>
        <v>24</v>
      </c>
      <c r="L864" s="21">
        <f>INDEX(products!$A$1:$F$49,MATCH(orders!$F864,products!$A$1:$A$49,0),MATCH(orders!L$1,products!$A$1:$F$1,0))</f>
        <v>1.1000000000000001</v>
      </c>
      <c r="M864" s="25">
        <f>$G864*$K864*$L864</f>
        <v>26.400000000000002</v>
      </c>
    </row>
    <row r="865" spans="1:13">
      <c r="A865" s="3" t="s">
        <v>1714</v>
      </c>
      <c r="B865" s="23">
        <v>44712</v>
      </c>
      <c r="C865" s="12">
        <f>YEAR($B865)</f>
        <v>2022</v>
      </c>
      <c r="D865" s="12">
        <f>MONTH($B865)</f>
        <v>5</v>
      </c>
      <c r="E865" s="3" t="s">
        <v>1715</v>
      </c>
      <c r="F865" s="15" t="s">
        <v>112</v>
      </c>
      <c r="G865" s="3">
        <v>2</v>
      </c>
      <c r="H865" s="3" t="str">
        <f>_xlfn.XLOOKUP(E865,customers!$A$1:$A$1001,customers!$B$1:$B$1001,,0)</f>
        <v>Meade Birkin</v>
      </c>
      <c r="I865" s="16" t="s">
        <v>7</v>
      </c>
      <c r="J865" s="4" t="str">
        <f>INDEX(products!$A$1:$F$49,MATCH(orders!$F865,products!$A$1:$A$49,0),MATCH(orders!J$1,products!$A$1:$F$1,0))</f>
        <v>Medium</v>
      </c>
      <c r="K865" s="7">
        <f>INDEX(products!$A$1:$F$49,MATCH(orders!$F865,products!$A$1:$A$49,0),MATCH(orders!K$1,products!$A$1:$F$1,0))</f>
        <v>12</v>
      </c>
      <c r="L865" s="11">
        <f>INDEX(products!$A$1:$F$49,MATCH(orders!$F865,products!$A$1:$A$49,0),MATCH(orders!L$1,products!$A$1:$F$1,0))</f>
        <v>0.5</v>
      </c>
      <c r="M865" s="26">
        <f>$G865*$K865*$L865</f>
        <v>12</v>
      </c>
    </row>
    <row r="866" spans="1:13">
      <c r="A866" s="18" t="s">
        <v>1716</v>
      </c>
      <c r="B866" s="22">
        <v>43759</v>
      </c>
      <c r="C866" s="17">
        <f>YEAR($B866)</f>
        <v>2019</v>
      </c>
      <c r="D866" s="17">
        <f>MONTH($B866)</f>
        <v>10</v>
      </c>
      <c r="E866" s="18" t="s">
        <v>1717</v>
      </c>
      <c r="F866" s="13" t="s">
        <v>248</v>
      </c>
      <c r="G866" s="18">
        <v>6</v>
      </c>
      <c r="H866" s="18" t="str">
        <f>_xlfn.XLOOKUP(E866,customers!$A$1:$A$1001,customers!$B$1:$B$1001,,0)</f>
        <v>Ronda Pyson</v>
      </c>
      <c r="I866" s="14" t="s">
        <v>6</v>
      </c>
      <c r="J866" s="19" t="str">
        <f>INDEX(products!$A$1:$F$49,MATCH(orders!$F866,products!$A$1:$A$49,0),MATCH(orders!J$1,products!$A$1:$F$1,0))</f>
        <v>Large</v>
      </c>
      <c r="K866" s="20">
        <f>INDEX(products!$A$1:$F$49,MATCH(orders!$F866,products!$A$1:$A$49,0),MATCH(orders!K$1,products!$A$1:$F$1,0))</f>
        <v>6</v>
      </c>
      <c r="L866" s="21">
        <f>INDEX(products!$A$1:$F$49,MATCH(orders!$F866,products!$A$1:$A$49,0),MATCH(orders!L$1,products!$A$1:$F$1,0))</f>
        <v>0.5</v>
      </c>
      <c r="M866" s="25">
        <f>$G866*$K866*$L866</f>
        <v>18</v>
      </c>
    </row>
    <row r="867" spans="1:13">
      <c r="A867" s="3" t="s">
        <v>1718</v>
      </c>
      <c r="B867" s="23">
        <v>44675</v>
      </c>
      <c r="C867" s="12">
        <f>YEAR($B867)</f>
        <v>2022</v>
      </c>
      <c r="D867" s="12">
        <f>MONTH($B867)</f>
        <v>4</v>
      </c>
      <c r="E867" s="3" t="s">
        <v>1719</v>
      </c>
      <c r="F867" s="15" t="s">
        <v>144</v>
      </c>
      <c r="G867" s="3">
        <v>1</v>
      </c>
      <c r="H867" s="3" t="str">
        <f>_xlfn.XLOOKUP(E867,customers!$A$1:$A$1001,customers!$B$1:$B$1001,,0)</f>
        <v>Modesty MacConnechie</v>
      </c>
      <c r="I867" s="16" t="s">
        <v>4</v>
      </c>
      <c r="J867" s="4" t="str">
        <f>INDEX(products!$A$1:$F$49,MATCH(orders!$F867,products!$A$1:$A$49,0),MATCH(orders!J$1,products!$A$1:$F$1,0))</f>
        <v>Large</v>
      </c>
      <c r="K867" s="7">
        <f>INDEX(products!$A$1:$F$49,MATCH(orders!$F867,products!$A$1:$A$49,0),MATCH(orders!K$1,products!$A$1:$F$1,0))</f>
        <v>6</v>
      </c>
      <c r="L867" s="11">
        <f>INDEX(products!$A$1:$F$49,MATCH(orders!$F867,products!$A$1:$A$49,0),MATCH(orders!L$1,products!$A$1:$F$1,0))</f>
        <v>1.1000000000000001</v>
      </c>
      <c r="M867" s="26">
        <f>$G867*$K867*$L867</f>
        <v>6.6000000000000005</v>
      </c>
    </row>
    <row r="868" spans="1:13">
      <c r="A868" s="18" t="s">
        <v>1720</v>
      </c>
      <c r="B868" s="22">
        <v>44209</v>
      </c>
      <c r="C868" s="17">
        <f>YEAR($B868)</f>
        <v>2021</v>
      </c>
      <c r="D868" s="17">
        <f>MONTH($B868)</f>
        <v>1</v>
      </c>
      <c r="E868" s="18" t="s">
        <v>1721</v>
      </c>
      <c r="F868" s="13" t="s">
        <v>130</v>
      </c>
      <c r="G868" s="18">
        <v>3</v>
      </c>
      <c r="H868" s="18" t="str">
        <f>_xlfn.XLOOKUP(E868,customers!$A$1:$A$1001,customers!$B$1:$B$1001,,0)</f>
        <v>Rafaela Treacher</v>
      </c>
      <c r="I868" s="14" t="s">
        <v>5</v>
      </c>
      <c r="J868" s="19" t="str">
        <f>INDEX(products!$A$1:$F$49,MATCH(orders!$F868,products!$A$1:$A$49,0),MATCH(orders!J$1,products!$A$1:$F$1,0))</f>
        <v>Small</v>
      </c>
      <c r="K868" s="20">
        <f>INDEX(products!$A$1:$F$49,MATCH(orders!$F868,products!$A$1:$A$49,0),MATCH(orders!K$1,products!$A$1:$F$1,0))</f>
        <v>6</v>
      </c>
      <c r="L868" s="21">
        <f>INDEX(products!$A$1:$F$49,MATCH(orders!$F868,products!$A$1:$A$49,0),MATCH(orders!L$1,products!$A$1:$F$1,0))</f>
        <v>1.1000000000000001</v>
      </c>
      <c r="M868" s="25">
        <f>$G868*$K868*$L868</f>
        <v>19.8</v>
      </c>
    </row>
    <row r="869" spans="1:13">
      <c r="A869" s="3" t="s">
        <v>1722</v>
      </c>
      <c r="B869" s="23">
        <v>44792</v>
      </c>
      <c r="C869" s="12">
        <f>YEAR($B869)</f>
        <v>2022</v>
      </c>
      <c r="D869" s="12">
        <f>MONTH($B869)</f>
        <v>8</v>
      </c>
      <c r="E869" s="3" t="s">
        <v>1723</v>
      </c>
      <c r="F869" s="15" t="s">
        <v>73</v>
      </c>
      <c r="G869" s="3">
        <v>1</v>
      </c>
      <c r="H869" s="3" t="str">
        <f>_xlfn.XLOOKUP(E869,customers!$A$1:$A$1001,customers!$B$1:$B$1001,,0)</f>
        <v>Bee Fattorini</v>
      </c>
      <c r="I869" s="16" t="s">
        <v>5</v>
      </c>
      <c r="J869" s="4" t="str">
        <f>INDEX(products!$A$1:$F$49,MATCH(orders!$F869,products!$A$1:$A$49,0),MATCH(orders!J$1,products!$A$1:$F$1,0))</f>
        <v>Small</v>
      </c>
      <c r="K869" s="7">
        <f>INDEX(products!$A$1:$F$49,MATCH(orders!$F869,products!$A$1:$A$49,0),MATCH(orders!K$1,products!$A$1:$F$1,0))</f>
        <v>24</v>
      </c>
      <c r="L869" s="11">
        <f>INDEX(products!$A$1:$F$49,MATCH(orders!$F869,products!$A$1:$A$49,0),MATCH(orders!L$1,products!$A$1:$F$1,0))</f>
        <v>1.1000000000000001</v>
      </c>
      <c r="M869" s="26">
        <f>$G869*$K869*$L869</f>
        <v>26.400000000000002</v>
      </c>
    </row>
    <row r="870" spans="1:13">
      <c r="A870" s="18" t="s">
        <v>1724</v>
      </c>
      <c r="B870" s="22">
        <v>43526</v>
      </c>
      <c r="C870" s="17">
        <f>YEAR($B870)</f>
        <v>2019</v>
      </c>
      <c r="D870" s="17">
        <f>MONTH($B870)</f>
        <v>3</v>
      </c>
      <c r="E870" s="18" t="s">
        <v>1725</v>
      </c>
      <c r="F870" s="13" t="s">
        <v>147</v>
      </c>
      <c r="G870" s="18">
        <v>5</v>
      </c>
      <c r="H870" s="18" t="str">
        <f>_xlfn.XLOOKUP(E870,customers!$A$1:$A$1001,customers!$B$1:$B$1001,,0)</f>
        <v>Margie Palleske</v>
      </c>
      <c r="I870" s="14" t="s">
        <v>4</v>
      </c>
      <c r="J870" s="19" t="str">
        <f>INDEX(products!$A$1:$F$49,MATCH(orders!$F870,products!$A$1:$A$49,0),MATCH(orders!J$1,products!$A$1:$F$1,0))</f>
        <v>Small</v>
      </c>
      <c r="K870" s="20">
        <f>INDEX(products!$A$1:$F$49,MATCH(orders!$F870,products!$A$1:$A$49,0),MATCH(orders!K$1,products!$A$1:$F$1,0))</f>
        <v>24</v>
      </c>
      <c r="L870" s="21">
        <f>INDEX(products!$A$1:$F$49,MATCH(orders!$F870,products!$A$1:$A$49,0),MATCH(orders!L$1,products!$A$1:$F$1,0))</f>
        <v>1.1000000000000001</v>
      </c>
      <c r="M870" s="25">
        <f>$G870*$K870*$L870</f>
        <v>132</v>
      </c>
    </row>
    <row r="871" spans="1:13">
      <c r="A871" s="3" t="s">
        <v>1726</v>
      </c>
      <c r="B871" s="23">
        <v>43851</v>
      </c>
      <c r="C871" s="12">
        <f>YEAR($B871)</f>
        <v>2020</v>
      </c>
      <c r="D871" s="12">
        <f>MONTH($B871)</f>
        <v>1</v>
      </c>
      <c r="E871" s="3" t="s">
        <v>1727</v>
      </c>
      <c r="F871" s="15" t="s">
        <v>100</v>
      </c>
      <c r="G871" s="3">
        <v>3</v>
      </c>
      <c r="H871" s="3" t="str">
        <f>_xlfn.XLOOKUP(E871,customers!$A$1:$A$1001,customers!$B$1:$B$1001,,0)</f>
        <v>Alexina Randals</v>
      </c>
      <c r="I871" s="16" t="s">
        <v>6</v>
      </c>
      <c r="J871" s="4" t="str">
        <f>INDEX(products!$A$1:$F$49,MATCH(orders!$F871,products!$A$1:$A$49,0),MATCH(orders!J$1,products!$A$1:$F$1,0))</f>
        <v>Medium</v>
      </c>
      <c r="K871" s="7">
        <f>INDEX(products!$A$1:$F$49,MATCH(orders!$F871,products!$A$1:$A$49,0),MATCH(orders!K$1,products!$A$1:$F$1,0))</f>
        <v>6</v>
      </c>
      <c r="L871" s="11">
        <f>INDEX(products!$A$1:$F$49,MATCH(orders!$F871,products!$A$1:$A$49,0),MATCH(orders!L$1,products!$A$1:$F$1,0))</f>
        <v>0.5</v>
      </c>
      <c r="M871" s="26">
        <f>$G871*$K871*$L871</f>
        <v>9</v>
      </c>
    </row>
    <row r="872" spans="1:13">
      <c r="A872" s="18" t="s">
        <v>1728</v>
      </c>
      <c r="B872" s="22">
        <v>44460</v>
      </c>
      <c r="C872" s="17">
        <f>YEAR($B872)</f>
        <v>2021</v>
      </c>
      <c r="D872" s="17">
        <f>MONTH($B872)</f>
        <v>9</v>
      </c>
      <c r="E872" s="18" t="s">
        <v>1729</v>
      </c>
      <c r="F872" s="13" t="s">
        <v>122</v>
      </c>
      <c r="G872" s="18">
        <v>1</v>
      </c>
      <c r="H872" s="18" t="str">
        <f>_xlfn.XLOOKUP(E872,customers!$A$1:$A$1001,customers!$B$1:$B$1001,,0)</f>
        <v>Filip Antcliffe</v>
      </c>
      <c r="I872" s="14" t="s">
        <v>7</v>
      </c>
      <c r="J872" s="19" t="str">
        <f>INDEX(products!$A$1:$F$49,MATCH(orders!$F872,products!$A$1:$A$49,0),MATCH(orders!J$1,products!$A$1:$F$1,0))</f>
        <v>Large</v>
      </c>
      <c r="K872" s="20">
        <f>INDEX(products!$A$1:$F$49,MATCH(orders!$F872,products!$A$1:$A$49,0),MATCH(orders!K$1,products!$A$1:$F$1,0))</f>
        <v>12</v>
      </c>
      <c r="L872" s="21">
        <f>INDEX(products!$A$1:$F$49,MATCH(orders!$F872,products!$A$1:$A$49,0),MATCH(orders!L$1,products!$A$1:$F$1,0))</f>
        <v>0.5</v>
      </c>
      <c r="M872" s="25">
        <f>$G872*$K872*$L872</f>
        <v>6</v>
      </c>
    </row>
    <row r="873" spans="1:13">
      <c r="A873" s="3" t="s">
        <v>1730</v>
      </c>
      <c r="B873" s="23">
        <v>43707</v>
      </c>
      <c r="C873" s="12">
        <f>YEAR($B873)</f>
        <v>2019</v>
      </c>
      <c r="D873" s="12">
        <f>MONTH($B873)</f>
        <v>8</v>
      </c>
      <c r="E873" s="3" t="s">
        <v>1731</v>
      </c>
      <c r="F873" s="15" t="s">
        <v>73</v>
      </c>
      <c r="G873" s="3">
        <v>2</v>
      </c>
      <c r="H873" s="3" t="str">
        <f>_xlfn.XLOOKUP(E873,customers!$A$1:$A$1001,customers!$B$1:$B$1001,,0)</f>
        <v>Peyter Matignon</v>
      </c>
      <c r="I873" s="16" t="s">
        <v>5</v>
      </c>
      <c r="J873" s="4" t="str">
        <f>INDEX(products!$A$1:$F$49,MATCH(orders!$F873,products!$A$1:$A$49,0),MATCH(orders!J$1,products!$A$1:$F$1,0))</f>
        <v>Small</v>
      </c>
      <c r="K873" s="7">
        <f>INDEX(products!$A$1:$F$49,MATCH(orders!$F873,products!$A$1:$A$49,0),MATCH(orders!K$1,products!$A$1:$F$1,0))</f>
        <v>24</v>
      </c>
      <c r="L873" s="11">
        <f>INDEX(products!$A$1:$F$49,MATCH(orders!$F873,products!$A$1:$A$49,0),MATCH(orders!L$1,products!$A$1:$F$1,0))</f>
        <v>1.1000000000000001</v>
      </c>
      <c r="M873" s="26">
        <f>$G873*$K873*$L873</f>
        <v>52.800000000000004</v>
      </c>
    </row>
    <row r="874" spans="1:13">
      <c r="A874" s="18" t="s">
        <v>1732</v>
      </c>
      <c r="B874" s="22">
        <v>43521</v>
      </c>
      <c r="C874" s="17">
        <f>YEAR($B874)</f>
        <v>2019</v>
      </c>
      <c r="D874" s="17">
        <f>MONTH($B874)</f>
        <v>2</v>
      </c>
      <c r="E874" s="18" t="s">
        <v>1733</v>
      </c>
      <c r="F874" s="13" t="s">
        <v>141</v>
      </c>
      <c r="G874" s="18">
        <v>2</v>
      </c>
      <c r="H874" s="18" t="str">
        <f>_xlfn.XLOOKUP(E874,customers!$A$1:$A$1001,customers!$B$1:$B$1001,,0)</f>
        <v>Claudie Weond</v>
      </c>
      <c r="I874" s="14" t="s">
        <v>6</v>
      </c>
      <c r="J874" s="19" t="str">
        <f>INDEX(products!$A$1:$F$49,MATCH(orders!$F874,products!$A$1:$A$49,0),MATCH(orders!J$1,products!$A$1:$F$1,0))</f>
        <v>Medium</v>
      </c>
      <c r="K874" s="20">
        <f>INDEX(products!$A$1:$F$49,MATCH(orders!$F874,products!$A$1:$A$49,0),MATCH(orders!K$1,products!$A$1:$F$1,0))</f>
        <v>24</v>
      </c>
      <c r="L874" s="21">
        <f>INDEX(products!$A$1:$F$49,MATCH(orders!$F874,products!$A$1:$A$49,0),MATCH(orders!L$1,products!$A$1:$F$1,0))</f>
        <v>0.5</v>
      </c>
      <c r="M874" s="25">
        <f>$G874*$K874*$L874</f>
        <v>24</v>
      </c>
    </row>
    <row r="875" spans="1:13">
      <c r="A875" s="3" t="s">
        <v>1734</v>
      </c>
      <c r="B875" s="23">
        <v>43725</v>
      </c>
      <c r="C875" s="12">
        <f>YEAR($B875)</f>
        <v>2019</v>
      </c>
      <c r="D875" s="12">
        <f>MONTH($B875)</f>
        <v>9</v>
      </c>
      <c r="E875" s="3" t="s">
        <v>1719</v>
      </c>
      <c r="F875" s="15" t="s">
        <v>251</v>
      </c>
      <c r="G875" s="3">
        <v>4</v>
      </c>
      <c r="H875" s="3" t="str">
        <f>_xlfn.XLOOKUP(E875,customers!$A$1:$A$1001,customers!$B$1:$B$1001,,0)</f>
        <v>Modesty MacConnechie</v>
      </c>
      <c r="I875" s="16" t="s">
        <v>5</v>
      </c>
      <c r="J875" s="4" t="str">
        <f>INDEX(products!$A$1:$F$49,MATCH(orders!$F875,products!$A$1:$A$49,0),MATCH(orders!J$1,products!$A$1:$F$1,0))</f>
        <v>Small</v>
      </c>
      <c r="K875" s="7">
        <f>INDEX(products!$A$1:$F$49,MATCH(orders!$F875,products!$A$1:$A$49,0),MATCH(orders!K$1,products!$A$1:$F$1,0))</f>
        <v>12</v>
      </c>
      <c r="L875" s="11">
        <f>INDEX(products!$A$1:$F$49,MATCH(orders!$F875,products!$A$1:$A$49,0),MATCH(orders!L$1,products!$A$1:$F$1,0))</f>
        <v>1.1000000000000001</v>
      </c>
      <c r="M875" s="26">
        <f>$G875*$K875*$L875</f>
        <v>52.800000000000004</v>
      </c>
    </row>
    <row r="876" spans="1:13">
      <c r="A876" s="18" t="s">
        <v>1735</v>
      </c>
      <c r="B876" s="22">
        <v>43680</v>
      </c>
      <c r="C876" s="17">
        <f>YEAR($B876)</f>
        <v>2019</v>
      </c>
      <c r="D876" s="17">
        <f>MONTH($B876)</f>
        <v>8</v>
      </c>
      <c r="E876" s="18" t="s">
        <v>1736</v>
      </c>
      <c r="F876" s="13" t="s">
        <v>241</v>
      </c>
      <c r="G876" s="18">
        <v>2</v>
      </c>
      <c r="H876" s="18" t="str">
        <f>_xlfn.XLOOKUP(E876,customers!$A$1:$A$1001,customers!$B$1:$B$1001,,0)</f>
        <v>Jaquenette Skentelbery</v>
      </c>
      <c r="I876" s="14" t="s">
        <v>6</v>
      </c>
      <c r="J876" s="19" t="str">
        <f>INDEX(products!$A$1:$F$49,MATCH(orders!$F876,products!$A$1:$A$49,0),MATCH(orders!J$1,products!$A$1:$F$1,0))</f>
        <v>Small</v>
      </c>
      <c r="K876" s="20">
        <f>INDEX(products!$A$1:$F$49,MATCH(orders!$F876,products!$A$1:$A$49,0),MATCH(orders!K$1,products!$A$1:$F$1,0))</f>
        <v>18</v>
      </c>
      <c r="L876" s="21">
        <f>INDEX(products!$A$1:$F$49,MATCH(orders!$F876,products!$A$1:$A$49,0),MATCH(orders!L$1,products!$A$1:$F$1,0))</f>
        <v>0.5</v>
      </c>
      <c r="M876" s="25">
        <f>$G876*$K876*$L876</f>
        <v>18</v>
      </c>
    </row>
    <row r="877" spans="1:13">
      <c r="A877" s="3" t="s">
        <v>1737</v>
      </c>
      <c r="B877" s="23">
        <v>44253</v>
      </c>
      <c r="C877" s="12">
        <f>YEAR($B877)</f>
        <v>2021</v>
      </c>
      <c r="D877" s="12">
        <f>MONTH($B877)</f>
        <v>2</v>
      </c>
      <c r="E877" s="3" t="s">
        <v>1738</v>
      </c>
      <c r="F877" s="15" t="s">
        <v>177</v>
      </c>
      <c r="G877" s="3">
        <v>5</v>
      </c>
      <c r="H877" s="3" t="str">
        <f>_xlfn.XLOOKUP(E877,customers!$A$1:$A$1001,customers!$B$1:$B$1001,,0)</f>
        <v>Orazio Comber</v>
      </c>
      <c r="I877" s="16" t="s">
        <v>5</v>
      </c>
      <c r="J877" s="4" t="str">
        <f>INDEX(products!$A$1:$F$49,MATCH(orders!$F877,products!$A$1:$A$49,0),MATCH(orders!J$1,products!$A$1:$F$1,0))</f>
        <v>Large</v>
      </c>
      <c r="K877" s="7">
        <f>INDEX(products!$A$1:$F$49,MATCH(orders!$F877,products!$A$1:$A$49,0),MATCH(orders!K$1,products!$A$1:$F$1,0))</f>
        <v>12</v>
      </c>
      <c r="L877" s="11">
        <f>INDEX(products!$A$1:$F$49,MATCH(orders!$F877,products!$A$1:$A$49,0),MATCH(orders!L$1,products!$A$1:$F$1,0))</f>
        <v>1.1000000000000001</v>
      </c>
      <c r="M877" s="26">
        <f>$G877*$K877*$L877</f>
        <v>66</v>
      </c>
    </row>
    <row r="878" spans="1:13">
      <c r="A878" s="18" t="s">
        <v>1737</v>
      </c>
      <c r="B878" s="22">
        <v>44253</v>
      </c>
      <c r="C878" s="17">
        <f>YEAR($B878)</f>
        <v>2021</v>
      </c>
      <c r="D878" s="17">
        <f>MONTH($B878)</f>
        <v>2</v>
      </c>
      <c r="E878" s="18" t="s">
        <v>1738</v>
      </c>
      <c r="F878" s="13" t="s">
        <v>125</v>
      </c>
      <c r="G878" s="18">
        <v>6</v>
      </c>
      <c r="H878" s="18" t="str">
        <f>_xlfn.XLOOKUP(E878,customers!$A$1:$A$1001,customers!$B$1:$B$1001,,0)</f>
        <v>Orazio Comber</v>
      </c>
      <c r="I878" s="14" t="s">
        <v>7</v>
      </c>
      <c r="J878" s="19" t="str">
        <f>INDEX(products!$A$1:$F$49,MATCH(orders!$F878,products!$A$1:$A$49,0),MATCH(orders!J$1,products!$A$1:$F$1,0))</f>
        <v>Medium</v>
      </c>
      <c r="K878" s="20">
        <f>INDEX(products!$A$1:$F$49,MATCH(orders!$F878,products!$A$1:$A$49,0),MATCH(orders!K$1,products!$A$1:$F$1,0))</f>
        <v>18</v>
      </c>
      <c r="L878" s="21">
        <f>INDEX(products!$A$1:$F$49,MATCH(orders!$F878,products!$A$1:$A$49,0),MATCH(orders!L$1,products!$A$1:$F$1,0))</f>
        <v>0.5</v>
      </c>
      <c r="M878" s="25">
        <f>$G878*$K878*$L878</f>
        <v>54</v>
      </c>
    </row>
    <row r="879" spans="1:13">
      <c r="A879" s="3" t="s">
        <v>1739</v>
      </c>
      <c r="B879" s="23">
        <v>44411</v>
      </c>
      <c r="C879" s="12">
        <f>YEAR($B879)</f>
        <v>2021</v>
      </c>
      <c r="D879" s="12">
        <f>MONTH($B879)</f>
        <v>8</v>
      </c>
      <c r="E879" s="3" t="s">
        <v>1740</v>
      </c>
      <c r="F879" s="15" t="s">
        <v>157</v>
      </c>
      <c r="G879" s="3">
        <v>3</v>
      </c>
      <c r="H879" s="3" t="str">
        <f>_xlfn.XLOOKUP(E879,customers!$A$1:$A$1001,customers!$B$1:$B$1001,,0)</f>
        <v>Zachary Tramel</v>
      </c>
      <c r="I879" s="16" t="s">
        <v>7</v>
      </c>
      <c r="J879" s="4" t="str">
        <f>INDEX(products!$A$1:$F$49,MATCH(orders!$F879,products!$A$1:$A$49,0),MATCH(orders!J$1,products!$A$1:$F$1,0))</f>
        <v>Large</v>
      </c>
      <c r="K879" s="7">
        <f>INDEX(products!$A$1:$F$49,MATCH(orders!$F879,products!$A$1:$A$49,0),MATCH(orders!K$1,products!$A$1:$F$1,0))</f>
        <v>18</v>
      </c>
      <c r="L879" s="11">
        <f>INDEX(products!$A$1:$F$49,MATCH(orders!$F879,products!$A$1:$A$49,0),MATCH(orders!L$1,products!$A$1:$F$1,0))</f>
        <v>0.5</v>
      </c>
      <c r="M879" s="26">
        <f>$G879*$K879*$L879</f>
        <v>27</v>
      </c>
    </row>
    <row r="880" spans="1:13">
      <c r="A880" s="18" t="s">
        <v>1741</v>
      </c>
      <c r="B880" s="22">
        <v>44323</v>
      </c>
      <c r="C880" s="17">
        <f>YEAR($B880)</f>
        <v>2021</v>
      </c>
      <c r="D880" s="17">
        <f>MONTH($B880)</f>
        <v>5</v>
      </c>
      <c r="E880" s="18" t="s">
        <v>1742</v>
      </c>
      <c r="F880" s="13" t="s">
        <v>258</v>
      </c>
      <c r="G880" s="18">
        <v>1</v>
      </c>
      <c r="H880" s="18" t="str">
        <f>_xlfn.XLOOKUP(E880,customers!$A$1:$A$1001,customers!$B$1:$B$1001,,0)</f>
        <v>Izaak Primak</v>
      </c>
      <c r="I880" s="14" t="s">
        <v>5</v>
      </c>
      <c r="J880" s="19" t="str">
        <f>INDEX(products!$A$1:$F$49,MATCH(orders!$F880,products!$A$1:$A$49,0),MATCH(orders!J$1,products!$A$1:$F$1,0))</f>
        <v>Large</v>
      </c>
      <c r="K880" s="20">
        <f>INDEX(products!$A$1:$F$49,MATCH(orders!$F880,products!$A$1:$A$49,0),MATCH(orders!K$1,products!$A$1:$F$1,0))</f>
        <v>6</v>
      </c>
      <c r="L880" s="21">
        <f>INDEX(products!$A$1:$F$49,MATCH(orders!$F880,products!$A$1:$A$49,0),MATCH(orders!L$1,products!$A$1:$F$1,0))</f>
        <v>1.1000000000000001</v>
      </c>
      <c r="M880" s="25">
        <f>$G880*$K880*$L880</f>
        <v>6.6000000000000005</v>
      </c>
    </row>
    <row r="881" spans="1:13">
      <c r="A881" s="3" t="s">
        <v>1743</v>
      </c>
      <c r="B881" s="23">
        <v>43630</v>
      </c>
      <c r="C881" s="12">
        <f>YEAR($B881)</f>
        <v>2019</v>
      </c>
      <c r="D881" s="12">
        <f>MONTH($B881)</f>
        <v>6</v>
      </c>
      <c r="E881" s="3" t="s">
        <v>1744</v>
      </c>
      <c r="F881" s="15" t="s">
        <v>141</v>
      </c>
      <c r="G881" s="3">
        <v>3</v>
      </c>
      <c r="H881" s="3" t="str">
        <f>_xlfn.XLOOKUP(E881,customers!$A$1:$A$1001,customers!$B$1:$B$1001,,0)</f>
        <v>Brittani Thoresbie</v>
      </c>
      <c r="I881" s="16" t="s">
        <v>6</v>
      </c>
      <c r="J881" s="4" t="str">
        <f>INDEX(products!$A$1:$F$49,MATCH(orders!$F881,products!$A$1:$A$49,0),MATCH(orders!J$1,products!$A$1:$F$1,0))</f>
        <v>Medium</v>
      </c>
      <c r="K881" s="7">
        <f>INDEX(products!$A$1:$F$49,MATCH(orders!$F881,products!$A$1:$A$49,0),MATCH(orders!K$1,products!$A$1:$F$1,0))</f>
        <v>24</v>
      </c>
      <c r="L881" s="11">
        <f>INDEX(products!$A$1:$F$49,MATCH(orders!$F881,products!$A$1:$A$49,0),MATCH(orders!L$1,products!$A$1:$F$1,0))</f>
        <v>0.5</v>
      </c>
      <c r="M881" s="26">
        <f>$G881*$K881*$L881</f>
        <v>36</v>
      </c>
    </row>
    <row r="882" spans="1:13">
      <c r="A882" s="18" t="s">
        <v>1745</v>
      </c>
      <c r="B882" s="22">
        <v>43790</v>
      </c>
      <c r="C882" s="17">
        <f>YEAR($B882)</f>
        <v>2019</v>
      </c>
      <c r="D882" s="17">
        <f>MONTH($B882)</f>
        <v>11</v>
      </c>
      <c r="E882" s="18" t="s">
        <v>1746</v>
      </c>
      <c r="F882" s="13" t="s">
        <v>112</v>
      </c>
      <c r="G882" s="18">
        <v>2</v>
      </c>
      <c r="H882" s="18" t="str">
        <f>_xlfn.XLOOKUP(E882,customers!$A$1:$A$1001,customers!$B$1:$B$1001,,0)</f>
        <v>Constanta Hatfull</v>
      </c>
      <c r="I882" s="14" t="s">
        <v>7</v>
      </c>
      <c r="J882" s="19" t="str">
        <f>INDEX(products!$A$1:$F$49,MATCH(orders!$F882,products!$A$1:$A$49,0),MATCH(orders!J$1,products!$A$1:$F$1,0))</f>
        <v>Medium</v>
      </c>
      <c r="K882" s="20">
        <f>INDEX(products!$A$1:$F$49,MATCH(orders!$F882,products!$A$1:$A$49,0),MATCH(orders!K$1,products!$A$1:$F$1,0))</f>
        <v>12</v>
      </c>
      <c r="L882" s="21">
        <f>INDEX(products!$A$1:$F$49,MATCH(orders!$F882,products!$A$1:$A$49,0),MATCH(orders!L$1,products!$A$1:$F$1,0))</f>
        <v>0.5</v>
      </c>
      <c r="M882" s="25">
        <f>$G882*$K882*$L882</f>
        <v>12</v>
      </c>
    </row>
    <row r="883" spans="1:13">
      <c r="A883" s="3" t="s">
        <v>1747</v>
      </c>
      <c r="B883" s="23">
        <v>44286</v>
      </c>
      <c r="C883" s="12">
        <f>YEAR($B883)</f>
        <v>2021</v>
      </c>
      <c r="D883" s="12">
        <f>MONTH($B883)</f>
        <v>3</v>
      </c>
      <c r="E883" s="3" t="s">
        <v>1748</v>
      </c>
      <c r="F883" s="15" t="s">
        <v>210</v>
      </c>
      <c r="G883" s="3">
        <v>6</v>
      </c>
      <c r="H883" s="3" t="str">
        <f>_xlfn.XLOOKUP(E883,customers!$A$1:$A$1001,customers!$B$1:$B$1001,,0)</f>
        <v>Bobbe Castagneto</v>
      </c>
      <c r="I883" s="16" t="s">
        <v>4</v>
      </c>
      <c r="J883" s="4" t="str">
        <f>INDEX(products!$A$1:$F$49,MATCH(orders!$F883,products!$A$1:$A$49,0),MATCH(orders!J$1,products!$A$1:$F$1,0))</f>
        <v>Large</v>
      </c>
      <c r="K883" s="7">
        <f>INDEX(products!$A$1:$F$49,MATCH(orders!$F883,products!$A$1:$A$49,0),MATCH(orders!K$1,products!$A$1:$F$1,0))</f>
        <v>24</v>
      </c>
      <c r="L883" s="11">
        <f>INDEX(products!$A$1:$F$49,MATCH(orders!$F883,products!$A$1:$A$49,0),MATCH(orders!L$1,products!$A$1:$F$1,0))</f>
        <v>1.1000000000000001</v>
      </c>
      <c r="M883" s="26">
        <f>$G883*$K883*$L883</f>
        <v>158.4</v>
      </c>
    </row>
    <row r="884" spans="1:13">
      <c r="A884" s="18" t="s">
        <v>1749</v>
      </c>
      <c r="B884" s="22">
        <v>43647</v>
      </c>
      <c r="C884" s="17">
        <f>YEAR($B884)</f>
        <v>2019</v>
      </c>
      <c r="D884" s="17">
        <f>MONTH($B884)</f>
        <v>7</v>
      </c>
      <c r="E884" s="18" t="s">
        <v>1750</v>
      </c>
      <c r="F884" s="13" t="s">
        <v>103</v>
      </c>
      <c r="G884" s="18">
        <v>5</v>
      </c>
      <c r="H884" s="18" t="str">
        <f>_xlfn.XLOOKUP(E884,customers!$A$1:$A$1001,customers!$B$1:$B$1001,,0)</f>
        <v>Kippie Marrison</v>
      </c>
      <c r="I884" s="14" t="s">
        <v>4</v>
      </c>
      <c r="J884" s="19" t="str">
        <f>INDEX(products!$A$1:$F$49,MATCH(orders!$F884,products!$A$1:$A$49,0),MATCH(orders!J$1,products!$A$1:$F$1,0))</f>
        <v>Medium</v>
      </c>
      <c r="K884" s="20">
        <f>INDEX(products!$A$1:$F$49,MATCH(orders!$F884,products!$A$1:$A$49,0),MATCH(orders!K$1,products!$A$1:$F$1,0))</f>
        <v>12</v>
      </c>
      <c r="L884" s="21">
        <f>INDEX(products!$A$1:$F$49,MATCH(orders!$F884,products!$A$1:$A$49,0),MATCH(orders!L$1,products!$A$1:$F$1,0))</f>
        <v>1.1000000000000001</v>
      </c>
      <c r="M884" s="25">
        <f>$G884*$K884*$L884</f>
        <v>66</v>
      </c>
    </row>
    <row r="885" spans="1:13">
      <c r="A885" s="3" t="s">
        <v>1751</v>
      </c>
      <c r="B885" s="23">
        <v>43956</v>
      </c>
      <c r="C885" s="12">
        <f>YEAR($B885)</f>
        <v>2020</v>
      </c>
      <c r="D885" s="12">
        <f>MONTH($B885)</f>
        <v>5</v>
      </c>
      <c r="E885" s="3" t="s">
        <v>1752</v>
      </c>
      <c r="F885" s="15" t="s">
        <v>103</v>
      </c>
      <c r="G885" s="3">
        <v>3</v>
      </c>
      <c r="H885" s="3" t="str">
        <f>_xlfn.XLOOKUP(E885,customers!$A$1:$A$1001,customers!$B$1:$B$1001,,0)</f>
        <v>Lindon Agnolo</v>
      </c>
      <c r="I885" s="16" t="s">
        <v>4</v>
      </c>
      <c r="J885" s="4" t="str">
        <f>INDEX(products!$A$1:$F$49,MATCH(orders!$F885,products!$A$1:$A$49,0),MATCH(orders!J$1,products!$A$1:$F$1,0))</f>
        <v>Medium</v>
      </c>
      <c r="K885" s="7">
        <f>INDEX(products!$A$1:$F$49,MATCH(orders!$F885,products!$A$1:$A$49,0),MATCH(orders!K$1,products!$A$1:$F$1,0))</f>
        <v>12</v>
      </c>
      <c r="L885" s="11">
        <f>INDEX(products!$A$1:$F$49,MATCH(orders!$F885,products!$A$1:$A$49,0),MATCH(orders!L$1,products!$A$1:$F$1,0))</f>
        <v>1.1000000000000001</v>
      </c>
      <c r="M885" s="26">
        <f>$G885*$K885*$L885</f>
        <v>39.6</v>
      </c>
    </row>
    <row r="886" spans="1:13">
      <c r="A886" s="18" t="s">
        <v>1753</v>
      </c>
      <c r="B886" s="22">
        <v>43941</v>
      </c>
      <c r="C886" s="17">
        <f>YEAR($B886)</f>
        <v>2020</v>
      </c>
      <c r="D886" s="17">
        <f>MONTH($B886)</f>
        <v>4</v>
      </c>
      <c r="E886" s="18" t="s">
        <v>1754</v>
      </c>
      <c r="F886" s="13" t="s">
        <v>56</v>
      </c>
      <c r="G886" s="18">
        <v>1</v>
      </c>
      <c r="H886" s="18" t="str">
        <f>_xlfn.XLOOKUP(E886,customers!$A$1:$A$1001,customers!$B$1:$B$1001,,0)</f>
        <v>Delainey Kiddy</v>
      </c>
      <c r="I886" s="14" t="s">
        <v>7</v>
      </c>
      <c r="J886" s="19" t="str">
        <f>INDEX(products!$A$1:$F$49,MATCH(orders!$F886,products!$A$1:$A$49,0),MATCH(orders!J$1,products!$A$1:$F$1,0))</f>
        <v>Small</v>
      </c>
      <c r="K886" s="20">
        <f>INDEX(products!$A$1:$F$49,MATCH(orders!$F886,products!$A$1:$A$49,0),MATCH(orders!K$1,products!$A$1:$F$1,0))</f>
        <v>18</v>
      </c>
      <c r="L886" s="21">
        <f>INDEX(products!$A$1:$F$49,MATCH(orders!$F886,products!$A$1:$A$49,0),MATCH(orders!L$1,products!$A$1:$F$1,0))</f>
        <v>0.5</v>
      </c>
      <c r="M886" s="25">
        <f>$G886*$K886*$L886</f>
        <v>9</v>
      </c>
    </row>
    <row r="887" spans="1:13">
      <c r="A887" s="3" t="s">
        <v>1755</v>
      </c>
      <c r="B887" s="23">
        <v>43664</v>
      </c>
      <c r="C887" s="12">
        <f>YEAR($B887)</f>
        <v>2019</v>
      </c>
      <c r="D887" s="12">
        <f>MONTH($B887)</f>
        <v>7</v>
      </c>
      <c r="E887" s="3" t="s">
        <v>1756</v>
      </c>
      <c r="F887" s="15" t="s">
        <v>199</v>
      </c>
      <c r="G887" s="3">
        <v>6</v>
      </c>
      <c r="H887" s="3" t="str">
        <f>_xlfn.XLOOKUP(E887,customers!$A$1:$A$1001,customers!$B$1:$B$1001,,0)</f>
        <v>Helli Petroulis</v>
      </c>
      <c r="I887" s="16" t="s">
        <v>5</v>
      </c>
      <c r="J887" s="4" t="str">
        <f>INDEX(products!$A$1:$F$49,MATCH(orders!$F887,products!$A$1:$A$49,0),MATCH(orders!J$1,products!$A$1:$F$1,0))</f>
        <v>Large</v>
      </c>
      <c r="K887" s="7">
        <f>INDEX(products!$A$1:$F$49,MATCH(orders!$F887,products!$A$1:$A$49,0),MATCH(orders!K$1,products!$A$1:$F$1,0))</f>
        <v>18</v>
      </c>
      <c r="L887" s="11">
        <f>INDEX(products!$A$1:$F$49,MATCH(orders!$F887,products!$A$1:$A$49,0),MATCH(orders!L$1,products!$A$1:$F$1,0))</f>
        <v>1.1000000000000001</v>
      </c>
      <c r="M887" s="26">
        <f>$G887*$K887*$L887</f>
        <v>118.80000000000001</v>
      </c>
    </row>
    <row r="888" spans="1:13">
      <c r="A888" s="18" t="s">
        <v>1757</v>
      </c>
      <c r="B888" s="22">
        <v>44518</v>
      </c>
      <c r="C888" s="17">
        <f>YEAR($B888)</f>
        <v>2021</v>
      </c>
      <c r="D888" s="17">
        <f>MONTH($B888)</f>
        <v>11</v>
      </c>
      <c r="E888" s="18" t="s">
        <v>1758</v>
      </c>
      <c r="F888" s="13" t="s">
        <v>258</v>
      </c>
      <c r="G888" s="18">
        <v>2</v>
      </c>
      <c r="H888" s="18" t="str">
        <f>_xlfn.XLOOKUP(E888,customers!$A$1:$A$1001,customers!$B$1:$B$1001,,0)</f>
        <v>Marty Scholl</v>
      </c>
      <c r="I888" s="14" t="s">
        <v>5</v>
      </c>
      <c r="J888" s="19" t="str">
        <f>INDEX(products!$A$1:$F$49,MATCH(orders!$F888,products!$A$1:$A$49,0),MATCH(orders!J$1,products!$A$1:$F$1,0))</f>
        <v>Large</v>
      </c>
      <c r="K888" s="20">
        <f>INDEX(products!$A$1:$F$49,MATCH(orders!$F888,products!$A$1:$A$49,0),MATCH(orders!K$1,products!$A$1:$F$1,0))</f>
        <v>6</v>
      </c>
      <c r="L888" s="21">
        <f>INDEX(products!$A$1:$F$49,MATCH(orders!$F888,products!$A$1:$A$49,0),MATCH(orders!L$1,products!$A$1:$F$1,0))</f>
        <v>1.1000000000000001</v>
      </c>
      <c r="M888" s="25">
        <f>$G888*$K888*$L888</f>
        <v>13.200000000000001</v>
      </c>
    </row>
    <row r="889" spans="1:13">
      <c r="A889" s="3" t="s">
        <v>1759</v>
      </c>
      <c r="B889" s="23">
        <v>44002</v>
      </c>
      <c r="C889" s="12">
        <f>YEAR($B889)</f>
        <v>2020</v>
      </c>
      <c r="D889" s="12">
        <f>MONTH($B889)</f>
        <v>6</v>
      </c>
      <c r="E889" s="3" t="s">
        <v>1760</v>
      </c>
      <c r="F889" s="15" t="s">
        <v>147</v>
      </c>
      <c r="G889" s="3">
        <v>3</v>
      </c>
      <c r="H889" s="3" t="str">
        <f>_xlfn.XLOOKUP(E889,customers!$A$1:$A$1001,customers!$B$1:$B$1001,,0)</f>
        <v>Kienan Ferson</v>
      </c>
      <c r="I889" s="16" t="s">
        <v>4</v>
      </c>
      <c r="J889" s="4" t="str">
        <f>INDEX(products!$A$1:$F$49,MATCH(orders!$F889,products!$A$1:$A$49,0),MATCH(orders!J$1,products!$A$1:$F$1,0))</f>
        <v>Small</v>
      </c>
      <c r="K889" s="7">
        <f>INDEX(products!$A$1:$F$49,MATCH(orders!$F889,products!$A$1:$A$49,0),MATCH(orders!K$1,products!$A$1:$F$1,0))</f>
        <v>24</v>
      </c>
      <c r="L889" s="11">
        <f>INDEX(products!$A$1:$F$49,MATCH(orders!$F889,products!$A$1:$A$49,0),MATCH(orders!L$1,products!$A$1:$F$1,0))</f>
        <v>1.1000000000000001</v>
      </c>
      <c r="M889" s="26">
        <f>$G889*$K889*$L889</f>
        <v>79.2</v>
      </c>
    </row>
    <row r="890" spans="1:13">
      <c r="A890" s="18" t="s">
        <v>1761</v>
      </c>
      <c r="B890" s="22">
        <v>44292</v>
      </c>
      <c r="C890" s="17">
        <f>YEAR($B890)</f>
        <v>2021</v>
      </c>
      <c r="D890" s="17">
        <f>MONTH($B890)</f>
        <v>4</v>
      </c>
      <c r="E890" s="18" t="s">
        <v>1762</v>
      </c>
      <c r="F890" s="13" t="s">
        <v>97</v>
      </c>
      <c r="G890" s="18">
        <v>2</v>
      </c>
      <c r="H890" s="18" t="str">
        <f>_xlfn.XLOOKUP(E890,customers!$A$1:$A$1001,customers!$B$1:$B$1001,,0)</f>
        <v>Blake Kelloway</v>
      </c>
      <c r="I890" s="14" t="s">
        <v>4</v>
      </c>
      <c r="J890" s="19" t="str">
        <f>INDEX(products!$A$1:$F$49,MATCH(orders!$F890,products!$A$1:$A$49,0),MATCH(orders!J$1,products!$A$1:$F$1,0))</f>
        <v>Medium</v>
      </c>
      <c r="K890" s="20">
        <f>INDEX(products!$A$1:$F$49,MATCH(orders!$F890,products!$A$1:$A$49,0),MATCH(orders!K$1,products!$A$1:$F$1,0))</f>
        <v>18</v>
      </c>
      <c r="L890" s="21">
        <f>INDEX(products!$A$1:$F$49,MATCH(orders!$F890,products!$A$1:$A$49,0),MATCH(orders!L$1,products!$A$1:$F$1,0))</f>
        <v>1.1000000000000001</v>
      </c>
      <c r="M890" s="25">
        <f>$G890*$K890*$L890</f>
        <v>39.6</v>
      </c>
    </row>
    <row r="891" spans="1:13">
      <c r="A891" s="3" t="s">
        <v>1763</v>
      </c>
      <c r="B891" s="23">
        <v>43633</v>
      </c>
      <c r="C891" s="12">
        <f>YEAR($B891)</f>
        <v>2019</v>
      </c>
      <c r="D891" s="12">
        <f>MONTH($B891)</f>
        <v>6</v>
      </c>
      <c r="E891" s="3" t="s">
        <v>1764</v>
      </c>
      <c r="F891" s="15" t="s">
        <v>79</v>
      </c>
      <c r="G891" s="3">
        <v>1</v>
      </c>
      <c r="H891" s="3" t="str">
        <f>_xlfn.XLOOKUP(E891,customers!$A$1:$A$1001,customers!$B$1:$B$1001,,0)</f>
        <v>Scarlett Oliffe</v>
      </c>
      <c r="I891" s="16" t="s">
        <v>5</v>
      </c>
      <c r="J891" s="4" t="str">
        <f>INDEX(products!$A$1:$F$49,MATCH(orders!$F891,products!$A$1:$A$49,0),MATCH(orders!J$1,products!$A$1:$F$1,0))</f>
        <v>Medium</v>
      </c>
      <c r="K891" s="7">
        <f>INDEX(products!$A$1:$F$49,MATCH(orders!$F891,products!$A$1:$A$49,0),MATCH(orders!K$1,products!$A$1:$F$1,0))</f>
        <v>24</v>
      </c>
      <c r="L891" s="11">
        <f>INDEX(products!$A$1:$F$49,MATCH(orders!$F891,products!$A$1:$A$49,0),MATCH(orders!L$1,products!$A$1:$F$1,0))</f>
        <v>1.1000000000000001</v>
      </c>
      <c r="M891" s="26">
        <f>$G891*$K891*$L891</f>
        <v>26.400000000000002</v>
      </c>
    </row>
    <row r="892" spans="1:13">
      <c r="A892" s="18" t="s">
        <v>1765</v>
      </c>
      <c r="B892" s="22">
        <v>44646</v>
      </c>
      <c r="C892" s="17">
        <f>YEAR($B892)</f>
        <v>2022</v>
      </c>
      <c r="D892" s="17">
        <f>MONTH($B892)</f>
        <v>3</v>
      </c>
      <c r="E892" s="18" t="s">
        <v>1750</v>
      </c>
      <c r="F892" s="13" t="s">
        <v>103</v>
      </c>
      <c r="G892" s="18">
        <v>1</v>
      </c>
      <c r="H892" s="18" t="str">
        <f>_xlfn.XLOOKUP(E892,customers!$A$1:$A$1001,customers!$B$1:$B$1001,,0)</f>
        <v>Kippie Marrison</v>
      </c>
      <c r="I892" s="14" t="s">
        <v>4</v>
      </c>
      <c r="J892" s="19" t="str">
        <f>INDEX(products!$A$1:$F$49,MATCH(orders!$F892,products!$A$1:$A$49,0),MATCH(orders!J$1,products!$A$1:$F$1,0))</f>
        <v>Medium</v>
      </c>
      <c r="K892" s="20">
        <f>INDEX(products!$A$1:$F$49,MATCH(orders!$F892,products!$A$1:$A$49,0),MATCH(orders!K$1,products!$A$1:$F$1,0))</f>
        <v>12</v>
      </c>
      <c r="L892" s="21">
        <f>INDEX(products!$A$1:$F$49,MATCH(orders!$F892,products!$A$1:$A$49,0),MATCH(orders!L$1,products!$A$1:$F$1,0))</f>
        <v>1.1000000000000001</v>
      </c>
      <c r="M892" s="25">
        <f>$G892*$K892*$L892</f>
        <v>13.200000000000001</v>
      </c>
    </row>
    <row r="893" spans="1:13">
      <c r="A893" s="3" t="s">
        <v>1766</v>
      </c>
      <c r="B893" s="23">
        <v>44469</v>
      </c>
      <c r="C893" s="12">
        <f>YEAR($B893)</f>
        <v>2021</v>
      </c>
      <c r="D893" s="12">
        <f>MONTH($B893)</f>
        <v>9</v>
      </c>
      <c r="E893" s="3" t="s">
        <v>1767</v>
      </c>
      <c r="F893" s="15" t="s">
        <v>97</v>
      </c>
      <c r="G893" s="3">
        <v>5</v>
      </c>
      <c r="H893" s="3" t="str">
        <f>_xlfn.XLOOKUP(E893,customers!$A$1:$A$1001,customers!$B$1:$B$1001,,0)</f>
        <v>Celestia Dolohunty</v>
      </c>
      <c r="I893" s="16" t="s">
        <v>4</v>
      </c>
      <c r="J893" s="4" t="str">
        <f>INDEX(products!$A$1:$F$49,MATCH(orders!$F893,products!$A$1:$A$49,0),MATCH(orders!J$1,products!$A$1:$F$1,0))</f>
        <v>Medium</v>
      </c>
      <c r="K893" s="7">
        <f>INDEX(products!$A$1:$F$49,MATCH(orders!$F893,products!$A$1:$A$49,0),MATCH(orders!K$1,products!$A$1:$F$1,0))</f>
        <v>18</v>
      </c>
      <c r="L893" s="11">
        <f>INDEX(products!$A$1:$F$49,MATCH(orders!$F893,products!$A$1:$A$49,0),MATCH(orders!L$1,products!$A$1:$F$1,0))</f>
        <v>1.1000000000000001</v>
      </c>
      <c r="M893" s="26">
        <f>$G893*$K893*$L893</f>
        <v>99.000000000000014</v>
      </c>
    </row>
    <row r="894" spans="1:13">
      <c r="A894" s="18" t="s">
        <v>1768</v>
      </c>
      <c r="B894" s="22">
        <v>43635</v>
      </c>
      <c r="C894" s="17">
        <f>YEAR($B894)</f>
        <v>2019</v>
      </c>
      <c r="D894" s="17">
        <f>MONTH($B894)</f>
        <v>6</v>
      </c>
      <c r="E894" s="18" t="s">
        <v>1769</v>
      </c>
      <c r="F894" s="13" t="s">
        <v>531</v>
      </c>
      <c r="G894" s="18">
        <v>5</v>
      </c>
      <c r="H894" s="18" t="str">
        <f>_xlfn.XLOOKUP(E894,customers!$A$1:$A$1001,customers!$B$1:$B$1001,,0)</f>
        <v>Patsy Vasilenko</v>
      </c>
      <c r="I894" s="14" t="s">
        <v>6</v>
      </c>
      <c r="J894" s="19" t="str">
        <f>INDEX(products!$A$1:$F$49,MATCH(orders!$F894,products!$A$1:$A$49,0),MATCH(orders!J$1,products!$A$1:$F$1,0))</f>
        <v>Small</v>
      </c>
      <c r="K894" s="20">
        <f>INDEX(products!$A$1:$F$49,MATCH(orders!$F894,products!$A$1:$A$49,0),MATCH(orders!K$1,products!$A$1:$F$1,0))</f>
        <v>24</v>
      </c>
      <c r="L894" s="21">
        <f>INDEX(products!$A$1:$F$49,MATCH(orders!$F894,products!$A$1:$A$49,0),MATCH(orders!L$1,products!$A$1:$F$1,0))</f>
        <v>0.5</v>
      </c>
      <c r="M894" s="25">
        <f>$G894*$K894*$L894</f>
        <v>60</v>
      </c>
    </row>
    <row r="895" spans="1:13">
      <c r="A895" s="3" t="s">
        <v>1770</v>
      </c>
      <c r="B895" s="23">
        <v>44651</v>
      </c>
      <c r="C895" s="12">
        <f>YEAR($B895)</f>
        <v>2022</v>
      </c>
      <c r="D895" s="12">
        <f>MONTH($B895)</f>
        <v>3</v>
      </c>
      <c r="E895" s="3" t="s">
        <v>1771</v>
      </c>
      <c r="F895" s="15" t="s">
        <v>89</v>
      </c>
      <c r="G895" s="3">
        <v>6</v>
      </c>
      <c r="H895" s="3" t="str">
        <f>_xlfn.XLOOKUP(E895,customers!$A$1:$A$1001,customers!$B$1:$B$1001,,0)</f>
        <v>Raphaela Schankelborg</v>
      </c>
      <c r="I895" s="16" t="s">
        <v>6</v>
      </c>
      <c r="J895" s="4" t="str">
        <f>INDEX(products!$A$1:$F$49,MATCH(orders!$F895,products!$A$1:$A$49,0),MATCH(orders!J$1,products!$A$1:$F$1,0))</f>
        <v>Small</v>
      </c>
      <c r="K895" s="7">
        <f>INDEX(products!$A$1:$F$49,MATCH(orders!$F895,products!$A$1:$A$49,0),MATCH(orders!K$1,products!$A$1:$F$1,0))</f>
        <v>6</v>
      </c>
      <c r="L895" s="11">
        <f>INDEX(products!$A$1:$F$49,MATCH(orders!$F895,products!$A$1:$A$49,0),MATCH(orders!L$1,products!$A$1:$F$1,0))</f>
        <v>0.5</v>
      </c>
      <c r="M895" s="26">
        <f>$G895*$K895*$L895</f>
        <v>18</v>
      </c>
    </row>
    <row r="896" spans="1:13">
      <c r="A896" s="18" t="s">
        <v>1772</v>
      </c>
      <c r="B896" s="22">
        <v>44016</v>
      </c>
      <c r="C896" s="17">
        <f>YEAR($B896)</f>
        <v>2020</v>
      </c>
      <c r="D896" s="17">
        <f>MONTH($B896)</f>
        <v>7</v>
      </c>
      <c r="E896" s="18" t="s">
        <v>1773</v>
      </c>
      <c r="F896" s="13" t="s">
        <v>103</v>
      </c>
      <c r="G896" s="18">
        <v>4</v>
      </c>
      <c r="H896" s="18" t="str">
        <f>_xlfn.XLOOKUP(E896,customers!$A$1:$A$1001,customers!$B$1:$B$1001,,0)</f>
        <v>Sharity Wickens</v>
      </c>
      <c r="I896" s="14" t="s">
        <v>4</v>
      </c>
      <c r="J896" s="19" t="str">
        <f>INDEX(products!$A$1:$F$49,MATCH(orders!$F896,products!$A$1:$A$49,0),MATCH(orders!J$1,products!$A$1:$F$1,0))</f>
        <v>Medium</v>
      </c>
      <c r="K896" s="20">
        <f>INDEX(products!$A$1:$F$49,MATCH(orders!$F896,products!$A$1:$A$49,0),MATCH(orders!K$1,products!$A$1:$F$1,0))</f>
        <v>12</v>
      </c>
      <c r="L896" s="21">
        <f>INDEX(products!$A$1:$F$49,MATCH(orders!$F896,products!$A$1:$A$49,0),MATCH(orders!L$1,products!$A$1:$F$1,0))</f>
        <v>1.1000000000000001</v>
      </c>
      <c r="M896" s="25">
        <f>$G896*$K896*$L896</f>
        <v>52.800000000000004</v>
      </c>
    </row>
    <row r="897" spans="1:13">
      <c r="A897" s="3" t="s">
        <v>1774</v>
      </c>
      <c r="B897" s="23">
        <v>44521</v>
      </c>
      <c r="C897" s="12">
        <f>YEAR($B897)</f>
        <v>2021</v>
      </c>
      <c r="D897" s="12">
        <f>MONTH($B897)</f>
        <v>11</v>
      </c>
      <c r="E897" s="3" t="s">
        <v>1775</v>
      </c>
      <c r="F897" s="15" t="s">
        <v>57</v>
      </c>
      <c r="G897" s="3">
        <v>5</v>
      </c>
      <c r="H897" s="3" t="str">
        <f>_xlfn.XLOOKUP(E897,customers!$A$1:$A$1001,customers!$B$1:$B$1001,,0)</f>
        <v>Giovanna Avery</v>
      </c>
      <c r="I897" s="16" t="s">
        <v>6</v>
      </c>
      <c r="J897" s="4" t="str">
        <f>INDEX(products!$A$1:$F$49,MATCH(orders!$F897,products!$A$1:$A$49,0),MATCH(orders!J$1,products!$A$1:$F$1,0))</f>
        <v>Small</v>
      </c>
      <c r="K897" s="7">
        <f>INDEX(products!$A$1:$F$49,MATCH(orders!$F897,products!$A$1:$A$49,0),MATCH(orders!K$1,products!$A$1:$F$1,0))</f>
        <v>12</v>
      </c>
      <c r="L897" s="11">
        <f>INDEX(products!$A$1:$F$49,MATCH(orders!$F897,products!$A$1:$A$49,0),MATCH(orders!L$1,products!$A$1:$F$1,0))</f>
        <v>0.5</v>
      </c>
      <c r="M897" s="26">
        <f>$G897*$K897*$L897</f>
        <v>30</v>
      </c>
    </row>
    <row r="898" spans="1:13">
      <c r="A898" s="18" t="s">
        <v>1776</v>
      </c>
      <c r="B898" s="22">
        <v>44347</v>
      </c>
      <c r="C898" s="17">
        <f>YEAR($B898)</f>
        <v>2021</v>
      </c>
      <c r="D898" s="17">
        <f>MONTH($B898)</f>
        <v>5</v>
      </c>
      <c r="E898" s="18" t="s">
        <v>1777</v>
      </c>
      <c r="F898" s="13" t="s">
        <v>130</v>
      </c>
      <c r="G898" s="18">
        <v>6</v>
      </c>
      <c r="H898" s="18" t="str">
        <f>_xlfn.XLOOKUP(E898,customers!$A$1:$A$1001,customers!$B$1:$B$1001,,0)</f>
        <v>Baxy Cargen</v>
      </c>
      <c r="I898" s="14" t="s">
        <v>5</v>
      </c>
      <c r="J898" s="19" t="str">
        <f>INDEX(products!$A$1:$F$49,MATCH(orders!$F898,products!$A$1:$A$49,0),MATCH(orders!J$1,products!$A$1:$F$1,0))</f>
        <v>Small</v>
      </c>
      <c r="K898" s="20">
        <f>INDEX(products!$A$1:$F$49,MATCH(orders!$F898,products!$A$1:$A$49,0),MATCH(orders!K$1,products!$A$1:$F$1,0))</f>
        <v>6</v>
      </c>
      <c r="L898" s="21">
        <f>INDEX(products!$A$1:$F$49,MATCH(orders!$F898,products!$A$1:$A$49,0),MATCH(orders!L$1,products!$A$1:$F$1,0))</f>
        <v>1.1000000000000001</v>
      </c>
      <c r="M898" s="25">
        <f>$G898*$K898*$L898</f>
        <v>39.6</v>
      </c>
    </row>
    <row r="899" spans="1:13">
      <c r="A899" s="3" t="s">
        <v>1778</v>
      </c>
      <c r="B899" s="23">
        <v>43932</v>
      </c>
      <c r="C899" s="12">
        <f>YEAR($B899)</f>
        <v>2020</v>
      </c>
      <c r="D899" s="12">
        <f>MONTH($B899)</f>
        <v>4</v>
      </c>
      <c r="E899" s="3" t="s">
        <v>1779</v>
      </c>
      <c r="F899" s="15" t="s">
        <v>73</v>
      </c>
      <c r="G899" s="3">
        <v>2</v>
      </c>
      <c r="H899" s="3" t="str">
        <f>_xlfn.XLOOKUP(E899,customers!$A$1:$A$1001,customers!$B$1:$B$1001,,0)</f>
        <v>Ryann Stickler</v>
      </c>
      <c r="I899" s="16" t="s">
        <v>5</v>
      </c>
      <c r="J899" s="4" t="str">
        <f>INDEX(products!$A$1:$F$49,MATCH(orders!$F899,products!$A$1:$A$49,0),MATCH(orders!J$1,products!$A$1:$F$1,0))</f>
        <v>Small</v>
      </c>
      <c r="K899" s="7">
        <f>INDEX(products!$A$1:$F$49,MATCH(orders!$F899,products!$A$1:$A$49,0),MATCH(orders!K$1,products!$A$1:$F$1,0))</f>
        <v>24</v>
      </c>
      <c r="L899" s="11">
        <f>INDEX(products!$A$1:$F$49,MATCH(orders!$F899,products!$A$1:$A$49,0),MATCH(orders!L$1,products!$A$1:$F$1,0))</f>
        <v>1.1000000000000001</v>
      </c>
      <c r="M899" s="26">
        <f>$G899*$K899*$L899</f>
        <v>52.800000000000004</v>
      </c>
    </row>
    <row r="900" spans="1:13">
      <c r="A900" s="18" t="s">
        <v>1780</v>
      </c>
      <c r="B900" s="22">
        <v>44089</v>
      </c>
      <c r="C900" s="17">
        <f>YEAR($B900)</f>
        <v>2020</v>
      </c>
      <c r="D900" s="17">
        <f>MONTH($B900)</f>
        <v>9</v>
      </c>
      <c r="E900" s="18" t="s">
        <v>1781</v>
      </c>
      <c r="F900" s="13" t="s">
        <v>76</v>
      </c>
      <c r="G900" s="18">
        <v>5</v>
      </c>
      <c r="H900" s="18" t="str">
        <f>_xlfn.XLOOKUP(E900,customers!$A$1:$A$1001,customers!$B$1:$B$1001,,0)</f>
        <v>Daryn Cassius</v>
      </c>
      <c r="I900" s="14" t="s">
        <v>7</v>
      </c>
      <c r="J900" s="19" t="str">
        <f>INDEX(products!$A$1:$F$49,MATCH(orders!$F900,products!$A$1:$A$49,0),MATCH(orders!J$1,products!$A$1:$F$1,0))</f>
        <v>Small</v>
      </c>
      <c r="K900" s="20">
        <f>INDEX(products!$A$1:$F$49,MATCH(orders!$F900,products!$A$1:$A$49,0),MATCH(orders!K$1,products!$A$1:$F$1,0))</f>
        <v>6</v>
      </c>
      <c r="L900" s="21">
        <f>INDEX(products!$A$1:$F$49,MATCH(orders!$F900,products!$A$1:$A$49,0),MATCH(orders!L$1,products!$A$1:$F$1,0))</f>
        <v>0.5</v>
      </c>
      <c r="M900" s="25">
        <f>$G900*$K900*$L900</f>
        <v>15</v>
      </c>
    </row>
    <row r="901" spans="1:13">
      <c r="A901" s="3" t="s">
        <v>1782</v>
      </c>
      <c r="B901" s="23">
        <v>44523</v>
      </c>
      <c r="C901" s="12">
        <f>YEAR($B901)</f>
        <v>2021</v>
      </c>
      <c r="D901" s="12">
        <f>MONTH($B901)</f>
        <v>11</v>
      </c>
      <c r="E901" s="3" t="s">
        <v>1775</v>
      </c>
      <c r="F901" s="15" t="s">
        <v>97</v>
      </c>
      <c r="G901" s="3">
        <v>5</v>
      </c>
      <c r="H901" s="3" t="str">
        <f>_xlfn.XLOOKUP(E901,customers!$A$1:$A$1001,customers!$B$1:$B$1001,,0)</f>
        <v>Giovanna Avery</v>
      </c>
      <c r="I901" s="16" t="s">
        <v>4</v>
      </c>
      <c r="J901" s="4" t="str">
        <f>INDEX(products!$A$1:$F$49,MATCH(orders!$F901,products!$A$1:$A$49,0),MATCH(orders!J$1,products!$A$1:$F$1,0))</f>
        <v>Medium</v>
      </c>
      <c r="K901" s="7">
        <f>INDEX(products!$A$1:$F$49,MATCH(orders!$F901,products!$A$1:$A$49,0),MATCH(orders!K$1,products!$A$1:$F$1,0))</f>
        <v>18</v>
      </c>
      <c r="L901" s="11">
        <f>INDEX(products!$A$1:$F$49,MATCH(orders!$F901,products!$A$1:$A$49,0),MATCH(orders!L$1,products!$A$1:$F$1,0))</f>
        <v>1.1000000000000001</v>
      </c>
      <c r="M901" s="26">
        <f>$G901*$K901*$L901</f>
        <v>99.000000000000014</v>
      </c>
    </row>
    <row r="902" spans="1:13">
      <c r="A902" s="18" t="s">
        <v>1783</v>
      </c>
      <c r="B902" s="22">
        <v>44584</v>
      </c>
      <c r="C902" s="17">
        <f>YEAR($B902)</f>
        <v>2022</v>
      </c>
      <c r="D902" s="17">
        <f>MONTH($B902)</f>
        <v>1</v>
      </c>
      <c r="E902" s="18" t="s">
        <v>1784</v>
      </c>
      <c r="F902" s="13" t="s">
        <v>531</v>
      </c>
      <c r="G902" s="18">
        <v>3</v>
      </c>
      <c r="H902" s="18" t="str">
        <f>_xlfn.XLOOKUP(E902,customers!$A$1:$A$1001,customers!$B$1:$B$1001,,0)</f>
        <v>Skelly Dolohunty</v>
      </c>
      <c r="I902" s="14" t="s">
        <v>6</v>
      </c>
      <c r="J902" s="19" t="str">
        <f>INDEX(products!$A$1:$F$49,MATCH(orders!$F902,products!$A$1:$A$49,0),MATCH(orders!J$1,products!$A$1:$F$1,0))</f>
        <v>Small</v>
      </c>
      <c r="K902" s="20">
        <f>INDEX(products!$A$1:$F$49,MATCH(orders!$F902,products!$A$1:$A$49,0),MATCH(orders!K$1,products!$A$1:$F$1,0))</f>
        <v>24</v>
      </c>
      <c r="L902" s="21">
        <f>INDEX(products!$A$1:$F$49,MATCH(orders!$F902,products!$A$1:$A$49,0),MATCH(orders!L$1,products!$A$1:$F$1,0))</f>
        <v>0.5</v>
      </c>
      <c r="M902" s="25">
        <f>$G902*$K902*$L902</f>
        <v>36</v>
      </c>
    </row>
    <row r="903" spans="1:13">
      <c r="A903" s="3" t="s">
        <v>1785</v>
      </c>
      <c r="B903" s="23">
        <v>44223</v>
      </c>
      <c r="C903" s="12">
        <f>YEAR($B903)</f>
        <v>2021</v>
      </c>
      <c r="D903" s="12">
        <f>MONTH($B903)</f>
        <v>1</v>
      </c>
      <c r="E903" s="3" t="s">
        <v>1786</v>
      </c>
      <c r="F903" s="15" t="s">
        <v>210</v>
      </c>
      <c r="G903" s="3">
        <v>1</v>
      </c>
      <c r="H903" s="3" t="str">
        <f>_xlfn.XLOOKUP(E903,customers!$A$1:$A$1001,customers!$B$1:$B$1001,,0)</f>
        <v>Drake Jevon</v>
      </c>
      <c r="I903" s="16" t="s">
        <v>4</v>
      </c>
      <c r="J903" s="4" t="str">
        <f>INDEX(products!$A$1:$F$49,MATCH(orders!$F903,products!$A$1:$A$49,0),MATCH(orders!J$1,products!$A$1:$F$1,0))</f>
        <v>Large</v>
      </c>
      <c r="K903" s="7">
        <f>INDEX(products!$A$1:$F$49,MATCH(orders!$F903,products!$A$1:$A$49,0),MATCH(orders!K$1,products!$A$1:$F$1,0))</f>
        <v>24</v>
      </c>
      <c r="L903" s="11">
        <f>INDEX(products!$A$1:$F$49,MATCH(orders!$F903,products!$A$1:$A$49,0),MATCH(orders!L$1,products!$A$1:$F$1,0))</f>
        <v>1.1000000000000001</v>
      </c>
      <c r="M903" s="26">
        <f>$G903*$K903*$L903</f>
        <v>26.400000000000002</v>
      </c>
    </row>
    <row r="904" spans="1:13">
      <c r="A904" s="18" t="s">
        <v>1787</v>
      </c>
      <c r="B904" s="22">
        <v>43640</v>
      </c>
      <c r="C904" s="17">
        <f>YEAR($B904)</f>
        <v>2019</v>
      </c>
      <c r="D904" s="17">
        <f>MONTH($B904)</f>
        <v>6</v>
      </c>
      <c r="E904" s="18" t="s">
        <v>1788</v>
      </c>
      <c r="F904" s="13" t="s">
        <v>103</v>
      </c>
      <c r="G904" s="18">
        <v>5</v>
      </c>
      <c r="H904" s="18" t="str">
        <f>_xlfn.XLOOKUP(E904,customers!$A$1:$A$1001,customers!$B$1:$B$1001,,0)</f>
        <v>Hall Ranner</v>
      </c>
      <c r="I904" s="14" t="s">
        <v>4</v>
      </c>
      <c r="J904" s="19" t="str">
        <f>INDEX(products!$A$1:$F$49,MATCH(orders!$F904,products!$A$1:$A$49,0),MATCH(orders!J$1,products!$A$1:$F$1,0))</f>
        <v>Medium</v>
      </c>
      <c r="K904" s="20">
        <f>INDEX(products!$A$1:$F$49,MATCH(orders!$F904,products!$A$1:$A$49,0),MATCH(orders!K$1,products!$A$1:$F$1,0))</f>
        <v>12</v>
      </c>
      <c r="L904" s="21">
        <f>INDEX(products!$A$1:$F$49,MATCH(orders!$F904,products!$A$1:$A$49,0),MATCH(orders!L$1,products!$A$1:$F$1,0))</f>
        <v>1.1000000000000001</v>
      </c>
      <c r="M904" s="25">
        <f>$G904*$K904*$L904</f>
        <v>66</v>
      </c>
    </row>
    <row r="905" spans="1:13">
      <c r="A905" s="3" t="s">
        <v>1789</v>
      </c>
      <c r="B905" s="23">
        <v>43905</v>
      </c>
      <c r="C905" s="12">
        <f>YEAR($B905)</f>
        <v>2020</v>
      </c>
      <c r="D905" s="12">
        <f>MONTH($B905)</f>
        <v>3</v>
      </c>
      <c r="E905" s="3" t="s">
        <v>1790</v>
      </c>
      <c r="F905" s="15" t="s">
        <v>103</v>
      </c>
      <c r="G905" s="3">
        <v>2</v>
      </c>
      <c r="H905" s="3" t="str">
        <f>_xlfn.XLOOKUP(E905,customers!$A$1:$A$1001,customers!$B$1:$B$1001,,0)</f>
        <v>Berkly Imrie</v>
      </c>
      <c r="I905" s="16" t="s">
        <v>4</v>
      </c>
      <c r="J905" s="4" t="str">
        <f>INDEX(products!$A$1:$F$49,MATCH(orders!$F905,products!$A$1:$A$49,0),MATCH(orders!J$1,products!$A$1:$F$1,0))</f>
        <v>Medium</v>
      </c>
      <c r="K905" s="7">
        <f>INDEX(products!$A$1:$F$49,MATCH(orders!$F905,products!$A$1:$A$49,0),MATCH(orders!K$1,products!$A$1:$F$1,0))</f>
        <v>12</v>
      </c>
      <c r="L905" s="11">
        <f>INDEX(products!$A$1:$F$49,MATCH(orders!$F905,products!$A$1:$A$49,0),MATCH(orders!L$1,products!$A$1:$F$1,0))</f>
        <v>1.1000000000000001</v>
      </c>
      <c r="M905" s="26">
        <f>$G905*$K905*$L905</f>
        <v>26.400000000000002</v>
      </c>
    </row>
    <row r="906" spans="1:13">
      <c r="A906" s="18" t="s">
        <v>1791</v>
      </c>
      <c r="B906" s="22">
        <v>44463</v>
      </c>
      <c r="C906" s="17">
        <f>YEAR($B906)</f>
        <v>2021</v>
      </c>
      <c r="D906" s="17">
        <f>MONTH($B906)</f>
        <v>9</v>
      </c>
      <c r="E906" s="18" t="s">
        <v>1792</v>
      </c>
      <c r="F906" s="13" t="s">
        <v>531</v>
      </c>
      <c r="G906" s="18">
        <v>5</v>
      </c>
      <c r="H906" s="18" t="str">
        <f>_xlfn.XLOOKUP(E906,customers!$A$1:$A$1001,customers!$B$1:$B$1001,,0)</f>
        <v>Dorey Sopper</v>
      </c>
      <c r="I906" s="14" t="s">
        <v>6</v>
      </c>
      <c r="J906" s="19" t="str">
        <f>INDEX(products!$A$1:$F$49,MATCH(orders!$F906,products!$A$1:$A$49,0),MATCH(orders!J$1,products!$A$1:$F$1,0))</f>
        <v>Small</v>
      </c>
      <c r="K906" s="20">
        <f>INDEX(products!$A$1:$F$49,MATCH(orders!$F906,products!$A$1:$A$49,0),MATCH(orders!K$1,products!$A$1:$F$1,0))</f>
        <v>24</v>
      </c>
      <c r="L906" s="21">
        <f>INDEX(products!$A$1:$F$49,MATCH(orders!$F906,products!$A$1:$A$49,0),MATCH(orders!L$1,products!$A$1:$F$1,0))</f>
        <v>0.5</v>
      </c>
      <c r="M906" s="25">
        <f>$G906*$K906*$L906</f>
        <v>60</v>
      </c>
    </row>
    <row r="907" spans="1:13">
      <c r="A907" s="3" t="s">
        <v>1793</v>
      </c>
      <c r="B907" s="23">
        <v>43560</v>
      </c>
      <c r="C907" s="12">
        <f>YEAR($B907)</f>
        <v>2019</v>
      </c>
      <c r="D907" s="12">
        <f>MONTH($B907)</f>
        <v>4</v>
      </c>
      <c r="E907" s="3" t="s">
        <v>1794</v>
      </c>
      <c r="F907" s="15" t="s">
        <v>141</v>
      </c>
      <c r="G907" s="3">
        <v>6</v>
      </c>
      <c r="H907" s="3" t="str">
        <f>_xlfn.XLOOKUP(E907,customers!$A$1:$A$1001,customers!$B$1:$B$1001,,0)</f>
        <v>Darcy Lochran</v>
      </c>
      <c r="I907" s="16" t="s">
        <v>6</v>
      </c>
      <c r="J907" s="4" t="str">
        <f>INDEX(products!$A$1:$F$49,MATCH(orders!$F907,products!$A$1:$A$49,0),MATCH(orders!J$1,products!$A$1:$F$1,0))</f>
        <v>Medium</v>
      </c>
      <c r="K907" s="7">
        <f>INDEX(products!$A$1:$F$49,MATCH(orders!$F907,products!$A$1:$A$49,0),MATCH(orders!K$1,products!$A$1:$F$1,0))</f>
        <v>24</v>
      </c>
      <c r="L907" s="11">
        <f>INDEX(products!$A$1:$F$49,MATCH(orders!$F907,products!$A$1:$A$49,0),MATCH(orders!L$1,products!$A$1:$F$1,0))</f>
        <v>0.5</v>
      </c>
      <c r="M907" s="26">
        <f>$G907*$K907*$L907</f>
        <v>72</v>
      </c>
    </row>
    <row r="908" spans="1:13">
      <c r="A908" s="18" t="s">
        <v>1795</v>
      </c>
      <c r="B908" s="22">
        <v>44588</v>
      </c>
      <c r="C908" s="17">
        <f>YEAR($B908)</f>
        <v>2022</v>
      </c>
      <c r="D908" s="17">
        <f>MONTH($B908)</f>
        <v>1</v>
      </c>
      <c r="E908" s="18" t="s">
        <v>1796</v>
      </c>
      <c r="F908" s="13" t="s">
        <v>248</v>
      </c>
      <c r="G908" s="18">
        <v>4</v>
      </c>
      <c r="H908" s="18" t="str">
        <f>_xlfn.XLOOKUP(E908,customers!$A$1:$A$1001,customers!$B$1:$B$1001,,0)</f>
        <v>Lauritz Ledgley</v>
      </c>
      <c r="I908" s="14" t="s">
        <v>6</v>
      </c>
      <c r="J908" s="19" t="str">
        <f>INDEX(products!$A$1:$F$49,MATCH(orders!$F908,products!$A$1:$A$49,0),MATCH(orders!J$1,products!$A$1:$F$1,0))</f>
        <v>Large</v>
      </c>
      <c r="K908" s="20">
        <f>INDEX(products!$A$1:$F$49,MATCH(orders!$F908,products!$A$1:$A$49,0),MATCH(orders!K$1,products!$A$1:$F$1,0))</f>
        <v>6</v>
      </c>
      <c r="L908" s="21">
        <f>INDEX(products!$A$1:$F$49,MATCH(orders!$F908,products!$A$1:$A$49,0),MATCH(orders!L$1,products!$A$1:$F$1,0))</f>
        <v>0.5</v>
      </c>
      <c r="M908" s="25">
        <f>$G908*$K908*$L908</f>
        <v>12</v>
      </c>
    </row>
    <row r="909" spans="1:13">
      <c r="A909" s="3" t="s">
        <v>1797</v>
      </c>
      <c r="B909" s="23">
        <v>44449</v>
      </c>
      <c r="C909" s="12">
        <f>YEAR($B909)</f>
        <v>2021</v>
      </c>
      <c r="D909" s="12">
        <f>MONTH($B909)</f>
        <v>9</v>
      </c>
      <c r="E909" s="3" t="s">
        <v>1798</v>
      </c>
      <c r="F909" s="15" t="s">
        <v>241</v>
      </c>
      <c r="G909" s="3">
        <v>3</v>
      </c>
      <c r="H909" s="3" t="str">
        <f>_xlfn.XLOOKUP(E909,customers!$A$1:$A$1001,customers!$B$1:$B$1001,,0)</f>
        <v>Tawnya Menary</v>
      </c>
      <c r="I909" s="16" t="s">
        <v>6</v>
      </c>
      <c r="J909" s="4" t="str">
        <f>INDEX(products!$A$1:$F$49,MATCH(orders!$F909,products!$A$1:$A$49,0),MATCH(orders!J$1,products!$A$1:$F$1,0))</f>
        <v>Small</v>
      </c>
      <c r="K909" s="7">
        <f>INDEX(products!$A$1:$F$49,MATCH(orders!$F909,products!$A$1:$A$49,0),MATCH(orders!K$1,products!$A$1:$F$1,0))</f>
        <v>18</v>
      </c>
      <c r="L909" s="11">
        <f>INDEX(products!$A$1:$F$49,MATCH(orders!$F909,products!$A$1:$A$49,0),MATCH(orders!L$1,products!$A$1:$F$1,0))</f>
        <v>0.5</v>
      </c>
      <c r="M909" s="26">
        <f>$G909*$K909*$L909</f>
        <v>27</v>
      </c>
    </row>
    <row r="910" spans="1:13">
      <c r="A910" s="18" t="s">
        <v>1799</v>
      </c>
      <c r="B910" s="22">
        <v>43836</v>
      </c>
      <c r="C910" s="17">
        <f>YEAR($B910)</f>
        <v>2020</v>
      </c>
      <c r="D910" s="17">
        <f>MONTH($B910)</f>
        <v>1</v>
      </c>
      <c r="E910" s="18" t="s">
        <v>1800</v>
      </c>
      <c r="F910" s="13" t="s">
        <v>109</v>
      </c>
      <c r="G910" s="18">
        <v>5</v>
      </c>
      <c r="H910" s="18" t="str">
        <f>_xlfn.XLOOKUP(E910,customers!$A$1:$A$1001,customers!$B$1:$B$1001,,0)</f>
        <v>Gustaf Ciccotti</v>
      </c>
      <c r="I910" s="14" t="s">
        <v>4</v>
      </c>
      <c r="J910" s="19" t="str">
        <f>INDEX(products!$A$1:$F$49,MATCH(orders!$F910,products!$A$1:$A$49,0),MATCH(orders!J$1,products!$A$1:$F$1,0))</f>
        <v>Small</v>
      </c>
      <c r="K910" s="20">
        <f>INDEX(products!$A$1:$F$49,MATCH(orders!$F910,products!$A$1:$A$49,0),MATCH(orders!K$1,products!$A$1:$F$1,0))</f>
        <v>12</v>
      </c>
      <c r="L910" s="21">
        <f>INDEX(products!$A$1:$F$49,MATCH(orders!$F910,products!$A$1:$A$49,0),MATCH(orders!L$1,products!$A$1:$F$1,0))</f>
        <v>1.1000000000000001</v>
      </c>
      <c r="M910" s="25">
        <f>$G910*$K910*$L910</f>
        <v>66</v>
      </c>
    </row>
    <row r="911" spans="1:13">
      <c r="A911" s="3" t="s">
        <v>1801</v>
      </c>
      <c r="B911" s="23">
        <v>44635</v>
      </c>
      <c r="C911" s="12">
        <f>YEAR($B911)</f>
        <v>2022</v>
      </c>
      <c r="D911" s="12">
        <f>MONTH($B911)</f>
        <v>3</v>
      </c>
      <c r="E911" s="3" t="s">
        <v>1802</v>
      </c>
      <c r="F911" s="15" t="s">
        <v>273</v>
      </c>
      <c r="G911" s="3">
        <v>3</v>
      </c>
      <c r="H911" s="3" t="str">
        <f>_xlfn.XLOOKUP(E911,customers!$A$1:$A$1001,customers!$B$1:$B$1001,,0)</f>
        <v>Bobbe Renner</v>
      </c>
      <c r="I911" s="16" t="s">
        <v>6</v>
      </c>
      <c r="J911" s="4" t="str">
        <f>INDEX(products!$A$1:$F$49,MATCH(orders!$F911,products!$A$1:$A$49,0),MATCH(orders!J$1,products!$A$1:$F$1,0))</f>
        <v>Medium</v>
      </c>
      <c r="K911" s="7">
        <f>INDEX(products!$A$1:$F$49,MATCH(orders!$F911,products!$A$1:$A$49,0),MATCH(orders!K$1,products!$A$1:$F$1,0))</f>
        <v>18</v>
      </c>
      <c r="L911" s="11">
        <f>INDEX(products!$A$1:$F$49,MATCH(orders!$F911,products!$A$1:$A$49,0),MATCH(orders!L$1,products!$A$1:$F$1,0))</f>
        <v>0.5</v>
      </c>
      <c r="M911" s="26">
        <f>$G911*$K911*$L911</f>
        <v>27</v>
      </c>
    </row>
    <row r="912" spans="1:13">
      <c r="A912" s="18" t="s">
        <v>1803</v>
      </c>
      <c r="B912" s="22">
        <v>44447</v>
      </c>
      <c r="C912" s="17">
        <f>YEAR($B912)</f>
        <v>2021</v>
      </c>
      <c r="D912" s="17">
        <f>MONTH($B912)</f>
        <v>9</v>
      </c>
      <c r="E912" s="18" t="s">
        <v>1804</v>
      </c>
      <c r="F912" s="13" t="s">
        <v>358</v>
      </c>
      <c r="G912" s="18">
        <v>4</v>
      </c>
      <c r="H912" s="18" t="str">
        <f>_xlfn.XLOOKUP(E912,customers!$A$1:$A$1001,customers!$B$1:$B$1001,,0)</f>
        <v>Wilton Jallin</v>
      </c>
      <c r="I912" s="14" t="s">
        <v>5</v>
      </c>
      <c r="J912" s="19" t="str">
        <f>INDEX(products!$A$1:$F$49,MATCH(orders!$F912,products!$A$1:$A$49,0),MATCH(orders!J$1,products!$A$1:$F$1,0))</f>
        <v>Small</v>
      </c>
      <c r="K912" s="20">
        <f>INDEX(products!$A$1:$F$49,MATCH(orders!$F912,products!$A$1:$A$49,0),MATCH(orders!K$1,products!$A$1:$F$1,0))</f>
        <v>18</v>
      </c>
      <c r="L912" s="21">
        <f>INDEX(products!$A$1:$F$49,MATCH(orders!$F912,products!$A$1:$A$49,0),MATCH(orders!L$1,products!$A$1:$F$1,0))</f>
        <v>1.1000000000000001</v>
      </c>
      <c r="M912" s="25">
        <f>$G912*$K912*$L912</f>
        <v>79.2</v>
      </c>
    </row>
    <row r="913" spans="1:13">
      <c r="A913" s="3" t="s">
        <v>1805</v>
      </c>
      <c r="B913" s="23">
        <v>44511</v>
      </c>
      <c r="C913" s="12">
        <f>YEAR($B913)</f>
        <v>2021</v>
      </c>
      <c r="D913" s="12">
        <f>MONTH($B913)</f>
        <v>11</v>
      </c>
      <c r="E913" s="3" t="s">
        <v>1806</v>
      </c>
      <c r="F913" s="15" t="s">
        <v>79</v>
      </c>
      <c r="G913" s="3">
        <v>4</v>
      </c>
      <c r="H913" s="3" t="str">
        <f>_xlfn.XLOOKUP(E913,customers!$A$1:$A$1001,customers!$B$1:$B$1001,,0)</f>
        <v>Mindy Bogey</v>
      </c>
      <c r="I913" s="16" t="s">
        <v>5</v>
      </c>
      <c r="J913" s="4" t="str">
        <f>INDEX(products!$A$1:$F$49,MATCH(orders!$F913,products!$A$1:$A$49,0),MATCH(orders!J$1,products!$A$1:$F$1,0))</f>
        <v>Medium</v>
      </c>
      <c r="K913" s="7">
        <f>INDEX(products!$A$1:$F$49,MATCH(orders!$F913,products!$A$1:$A$49,0),MATCH(orders!K$1,products!$A$1:$F$1,0))</f>
        <v>24</v>
      </c>
      <c r="L913" s="11">
        <f>INDEX(products!$A$1:$F$49,MATCH(orders!$F913,products!$A$1:$A$49,0),MATCH(orders!L$1,products!$A$1:$F$1,0))</f>
        <v>1.1000000000000001</v>
      </c>
      <c r="M913" s="26">
        <f>$G913*$K913*$L913</f>
        <v>105.60000000000001</v>
      </c>
    </row>
    <row r="914" spans="1:13">
      <c r="A914" s="18" t="s">
        <v>1807</v>
      </c>
      <c r="B914" s="22">
        <v>43726</v>
      </c>
      <c r="C914" s="17">
        <f>YEAR($B914)</f>
        <v>2019</v>
      </c>
      <c r="D914" s="17">
        <f>MONTH($B914)</f>
        <v>9</v>
      </c>
      <c r="E914" s="18" t="s">
        <v>1808</v>
      </c>
      <c r="F914" s="13" t="s">
        <v>187</v>
      </c>
      <c r="G914" s="18">
        <v>6</v>
      </c>
      <c r="H914" s="18" t="str">
        <f>_xlfn.XLOOKUP(E914,customers!$A$1:$A$1001,customers!$B$1:$B$1001,,0)</f>
        <v>Paulie Fonzone</v>
      </c>
      <c r="I914" s="14" t="s">
        <v>4</v>
      </c>
      <c r="J914" s="19" t="str">
        <f>INDEX(products!$A$1:$F$49,MATCH(orders!$F914,products!$A$1:$A$49,0),MATCH(orders!J$1,products!$A$1:$F$1,0))</f>
        <v>Medium</v>
      </c>
      <c r="K914" s="20">
        <f>INDEX(products!$A$1:$F$49,MATCH(orders!$F914,products!$A$1:$A$49,0),MATCH(orders!K$1,products!$A$1:$F$1,0))</f>
        <v>24</v>
      </c>
      <c r="L914" s="21">
        <f>INDEX(products!$A$1:$F$49,MATCH(orders!$F914,products!$A$1:$A$49,0),MATCH(orders!L$1,products!$A$1:$F$1,0))</f>
        <v>1.1000000000000001</v>
      </c>
      <c r="M914" s="25">
        <f>$G914*$K914*$L914</f>
        <v>158.4</v>
      </c>
    </row>
    <row r="915" spans="1:13">
      <c r="A915" s="3" t="s">
        <v>1809</v>
      </c>
      <c r="B915" s="23">
        <v>44406</v>
      </c>
      <c r="C915" s="12">
        <f>YEAR($B915)</f>
        <v>2021</v>
      </c>
      <c r="D915" s="12">
        <f>MONTH($B915)</f>
        <v>7</v>
      </c>
      <c r="E915" s="3" t="s">
        <v>1810</v>
      </c>
      <c r="F915" s="15" t="s">
        <v>152</v>
      </c>
      <c r="G915" s="3">
        <v>1</v>
      </c>
      <c r="H915" s="3" t="str">
        <f>_xlfn.XLOOKUP(E915,customers!$A$1:$A$1001,customers!$B$1:$B$1001,,0)</f>
        <v>Merrile Cobbledick</v>
      </c>
      <c r="I915" s="16" t="s">
        <v>7</v>
      </c>
      <c r="J915" s="4" t="str">
        <f>INDEX(products!$A$1:$F$49,MATCH(orders!$F915,products!$A$1:$A$49,0),MATCH(orders!J$1,products!$A$1:$F$1,0))</f>
        <v>Small</v>
      </c>
      <c r="K915" s="7">
        <f>INDEX(products!$A$1:$F$49,MATCH(orders!$F915,products!$A$1:$A$49,0),MATCH(orders!K$1,products!$A$1:$F$1,0))</f>
        <v>12</v>
      </c>
      <c r="L915" s="11">
        <f>INDEX(products!$A$1:$F$49,MATCH(orders!$F915,products!$A$1:$A$49,0),MATCH(orders!L$1,products!$A$1:$F$1,0))</f>
        <v>0.5</v>
      </c>
      <c r="M915" s="26">
        <f>$G915*$K915*$L915</f>
        <v>6</v>
      </c>
    </row>
    <row r="916" spans="1:13">
      <c r="A916" s="18" t="s">
        <v>1811</v>
      </c>
      <c r="B916" s="22">
        <v>44640</v>
      </c>
      <c r="C916" s="17">
        <f>YEAR($B916)</f>
        <v>2022</v>
      </c>
      <c r="D916" s="17">
        <f>MONTH($B916)</f>
        <v>3</v>
      </c>
      <c r="E916" s="18" t="s">
        <v>1812</v>
      </c>
      <c r="F916" s="13" t="s">
        <v>79</v>
      </c>
      <c r="G916" s="18">
        <v>4</v>
      </c>
      <c r="H916" s="18" t="str">
        <f>_xlfn.XLOOKUP(E916,customers!$A$1:$A$1001,customers!$B$1:$B$1001,,0)</f>
        <v>Antonius Lewry</v>
      </c>
      <c r="I916" s="14" t="s">
        <v>5</v>
      </c>
      <c r="J916" s="19" t="str">
        <f>INDEX(products!$A$1:$F$49,MATCH(orders!$F916,products!$A$1:$A$49,0),MATCH(orders!J$1,products!$A$1:$F$1,0))</f>
        <v>Medium</v>
      </c>
      <c r="K916" s="20">
        <f>INDEX(products!$A$1:$F$49,MATCH(orders!$F916,products!$A$1:$A$49,0),MATCH(orders!K$1,products!$A$1:$F$1,0))</f>
        <v>24</v>
      </c>
      <c r="L916" s="21">
        <f>INDEX(products!$A$1:$F$49,MATCH(orders!$F916,products!$A$1:$A$49,0),MATCH(orders!L$1,products!$A$1:$F$1,0))</f>
        <v>1.1000000000000001</v>
      </c>
      <c r="M916" s="25">
        <f>$G916*$K916*$L916</f>
        <v>105.60000000000001</v>
      </c>
    </row>
    <row r="917" spans="1:13">
      <c r="A917" s="3" t="s">
        <v>1813</v>
      </c>
      <c r="B917" s="23">
        <v>43955</v>
      </c>
      <c r="C917" s="12">
        <f>YEAR($B917)</f>
        <v>2020</v>
      </c>
      <c r="D917" s="12">
        <f>MONTH($B917)</f>
        <v>5</v>
      </c>
      <c r="E917" s="3" t="s">
        <v>1814</v>
      </c>
      <c r="F917" s="15" t="s">
        <v>162</v>
      </c>
      <c r="G917" s="3">
        <v>3</v>
      </c>
      <c r="H917" s="3" t="str">
        <f>_xlfn.XLOOKUP(E917,customers!$A$1:$A$1001,customers!$B$1:$B$1001,,0)</f>
        <v>Isis Hessel</v>
      </c>
      <c r="I917" s="16" t="s">
        <v>6</v>
      </c>
      <c r="J917" s="4" t="str">
        <f>INDEX(products!$A$1:$F$49,MATCH(orders!$F917,products!$A$1:$A$49,0),MATCH(orders!J$1,products!$A$1:$F$1,0))</f>
        <v>Large</v>
      </c>
      <c r="K917" s="7">
        <f>INDEX(products!$A$1:$F$49,MATCH(orders!$F917,products!$A$1:$A$49,0),MATCH(orders!K$1,products!$A$1:$F$1,0))</f>
        <v>18</v>
      </c>
      <c r="L917" s="11">
        <f>INDEX(products!$A$1:$F$49,MATCH(orders!$F917,products!$A$1:$A$49,0),MATCH(orders!L$1,products!$A$1:$F$1,0))</f>
        <v>0.5</v>
      </c>
      <c r="M917" s="26">
        <f>$G917*$K917*$L917</f>
        <v>27</v>
      </c>
    </row>
    <row r="918" spans="1:13">
      <c r="A918" s="18" t="s">
        <v>1815</v>
      </c>
      <c r="B918" s="22">
        <v>44291</v>
      </c>
      <c r="C918" s="17">
        <f>YEAR($B918)</f>
        <v>2021</v>
      </c>
      <c r="D918" s="17">
        <f>MONTH($B918)</f>
        <v>4</v>
      </c>
      <c r="E918" s="18" t="s">
        <v>1816</v>
      </c>
      <c r="F918" s="13" t="s">
        <v>115</v>
      </c>
      <c r="G918" s="18">
        <v>1</v>
      </c>
      <c r="H918" s="18" t="str">
        <f>_xlfn.XLOOKUP(E918,customers!$A$1:$A$1001,customers!$B$1:$B$1001,,0)</f>
        <v>Harland Trematick</v>
      </c>
      <c r="I918" s="14" t="s">
        <v>7</v>
      </c>
      <c r="J918" s="19" t="str">
        <f>INDEX(products!$A$1:$F$49,MATCH(orders!$F918,products!$A$1:$A$49,0),MATCH(orders!J$1,products!$A$1:$F$1,0))</f>
        <v>Large</v>
      </c>
      <c r="K918" s="20">
        <f>INDEX(products!$A$1:$F$49,MATCH(orders!$F918,products!$A$1:$A$49,0),MATCH(orders!K$1,products!$A$1:$F$1,0))</f>
        <v>6</v>
      </c>
      <c r="L918" s="21">
        <f>INDEX(products!$A$1:$F$49,MATCH(orders!$F918,products!$A$1:$A$49,0),MATCH(orders!L$1,products!$A$1:$F$1,0))</f>
        <v>0.5</v>
      </c>
      <c r="M918" s="25">
        <f>$G918*$K918*$L918</f>
        <v>3</v>
      </c>
    </row>
    <row r="919" spans="1:13">
      <c r="A919" s="3" t="s">
        <v>1817</v>
      </c>
      <c r="B919" s="23">
        <v>44573</v>
      </c>
      <c r="C919" s="12">
        <f>YEAR($B919)</f>
        <v>2022</v>
      </c>
      <c r="D919" s="12">
        <f>MONTH($B919)</f>
        <v>1</v>
      </c>
      <c r="E919" s="3" t="s">
        <v>1818</v>
      </c>
      <c r="F919" s="15" t="s">
        <v>177</v>
      </c>
      <c r="G919" s="3">
        <v>1</v>
      </c>
      <c r="H919" s="3" t="str">
        <f>_xlfn.XLOOKUP(E919,customers!$A$1:$A$1001,customers!$B$1:$B$1001,,0)</f>
        <v>Chloris Sorrell</v>
      </c>
      <c r="I919" s="16" t="s">
        <v>5</v>
      </c>
      <c r="J919" s="4" t="str">
        <f>INDEX(products!$A$1:$F$49,MATCH(orders!$F919,products!$A$1:$A$49,0),MATCH(orders!J$1,products!$A$1:$F$1,0))</f>
        <v>Large</v>
      </c>
      <c r="K919" s="7">
        <f>INDEX(products!$A$1:$F$49,MATCH(orders!$F919,products!$A$1:$A$49,0),MATCH(orders!K$1,products!$A$1:$F$1,0))</f>
        <v>12</v>
      </c>
      <c r="L919" s="11">
        <f>INDEX(products!$A$1:$F$49,MATCH(orders!$F919,products!$A$1:$A$49,0),MATCH(orders!L$1,products!$A$1:$F$1,0))</f>
        <v>1.1000000000000001</v>
      </c>
      <c r="M919" s="26">
        <f>$G919*$K919*$L919</f>
        <v>13.200000000000001</v>
      </c>
    </row>
    <row r="920" spans="1:13">
      <c r="A920" s="18" t="s">
        <v>1817</v>
      </c>
      <c r="B920" s="22">
        <v>44573</v>
      </c>
      <c r="C920" s="17">
        <f>YEAR($B920)</f>
        <v>2022</v>
      </c>
      <c r="D920" s="17">
        <f>MONTH($B920)</f>
        <v>1</v>
      </c>
      <c r="E920" s="18" t="s">
        <v>1818</v>
      </c>
      <c r="F920" s="13" t="s">
        <v>177</v>
      </c>
      <c r="G920" s="18">
        <v>3</v>
      </c>
      <c r="H920" s="18" t="str">
        <f>_xlfn.XLOOKUP(E920,customers!$A$1:$A$1001,customers!$B$1:$B$1001,,0)</f>
        <v>Chloris Sorrell</v>
      </c>
      <c r="I920" s="14" t="s">
        <v>5</v>
      </c>
      <c r="J920" s="19" t="str">
        <f>INDEX(products!$A$1:$F$49,MATCH(orders!$F920,products!$A$1:$A$49,0),MATCH(orders!J$1,products!$A$1:$F$1,0))</f>
        <v>Large</v>
      </c>
      <c r="K920" s="20">
        <f>INDEX(products!$A$1:$F$49,MATCH(orders!$F920,products!$A$1:$A$49,0),MATCH(orders!K$1,products!$A$1:$F$1,0))</f>
        <v>12</v>
      </c>
      <c r="L920" s="21">
        <f>INDEX(products!$A$1:$F$49,MATCH(orders!$F920,products!$A$1:$A$49,0),MATCH(orders!L$1,products!$A$1:$F$1,0))</f>
        <v>1.1000000000000001</v>
      </c>
      <c r="M920" s="25">
        <f>$G920*$K920*$L920</f>
        <v>39.6</v>
      </c>
    </row>
    <row r="921" spans="1:13">
      <c r="A921" s="3" t="s">
        <v>1819</v>
      </c>
      <c r="B921" s="23">
        <v>44181</v>
      </c>
      <c r="C921" s="12">
        <f>YEAR($B921)</f>
        <v>2020</v>
      </c>
      <c r="D921" s="12">
        <f>MONTH($B921)</f>
        <v>12</v>
      </c>
      <c r="E921" s="3" t="s">
        <v>1820</v>
      </c>
      <c r="F921" s="15" t="s">
        <v>199</v>
      </c>
      <c r="G921" s="3">
        <v>5</v>
      </c>
      <c r="H921" s="3" t="str">
        <f>_xlfn.XLOOKUP(E921,customers!$A$1:$A$1001,customers!$B$1:$B$1001,,0)</f>
        <v>Quintina Heavyside</v>
      </c>
      <c r="I921" s="16" t="s">
        <v>5</v>
      </c>
      <c r="J921" s="4" t="str">
        <f>INDEX(products!$A$1:$F$49,MATCH(orders!$F921,products!$A$1:$A$49,0),MATCH(orders!J$1,products!$A$1:$F$1,0))</f>
        <v>Large</v>
      </c>
      <c r="K921" s="7">
        <f>INDEX(products!$A$1:$F$49,MATCH(orders!$F921,products!$A$1:$A$49,0),MATCH(orders!K$1,products!$A$1:$F$1,0))</f>
        <v>18</v>
      </c>
      <c r="L921" s="11">
        <f>INDEX(products!$A$1:$F$49,MATCH(orders!$F921,products!$A$1:$A$49,0),MATCH(orders!L$1,products!$A$1:$F$1,0))</f>
        <v>1.1000000000000001</v>
      </c>
      <c r="M921" s="26">
        <f>$G921*$K921*$L921</f>
        <v>99.000000000000014</v>
      </c>
    </row>
    <row r="922" spans="1:13">
      <c r="A922" s="18" t="s">
        <v>1821</v>
      </c>
      <c r="B922" s="22">
        <v>44711</v>
      </c>
      <c r="C922" s="17">
        <f>YEAR($B922)</f>
        <v>2022</v>
      </c>
      <c r="D922" s="17">
        <f>MONTH($B922)</f>
        <v>5</v>
      </c>
      <c r="E922" s="18" t="s">
        <v>1822</v>
      </c>
      <c r="F922" s="13" t="s">
        <v>177</v>
      </c>
      <c r="G922" s="18">
        <v>6</v>
      </c>
      <c r="H922" s="18" t="str">
        <f>_xlfn.XLOOKUP(E922,customers!$A$1:$A$1001,customers!$B$1:$B$1001,,0)</f>
        <v>Hadley Reuven</v>
      </c>
      <c r="I922" s="14" t="s">
        <v>5</v>
      </c>
      <c r="J922" s="19" t="str">
        <f>INDEX(products!$A$1:$F$49,MATCH(orders!$F922,products!$A$1:$A$49,0),MATCH(orders!J$1,products!$A$1:$F$1,0))</f>
        <v>Large</v>
      </c>
      <c r="K922" s="20">
        <f>INDEX(products!$A$1:$F$49,MATCH(orders!$F922,products!$A$1:$A$49,0),MATCH(orders!K$1,products!$A$1:$F$1,0))</f>
        <v>12</v>
      </c>
      <c r="L922" s="21">
        <f>INDEX(products!$A$1:$F$49,MATCH(orders!$F922,products!$A$1:$A$49,0),MATCH(orders!L$1,products!$A$1:$F$1,0))</f>
        <v>1.1000000000000001</v>
      </c>
      <c r="M922" s="25">
        <f>$G922*$K922*$L922</f>
        <v>79.2</v>
      </c>
    </row>
    <row r="923" spans="1:13">
      <c r="A923" s="3" t="s">
        <v>1823</v>
      </c>
      <c r="B923" s="23">
        <v>44509</v>
      </c>
      <c r="C923" s="12">
        <f>YEAR($B923)</f>
        <v>2021</v>
      </c>
      <c r="D923" s="12">
        <f>MONTH($B923)</f>
        <v>11</v>
      </c>
      <c r="E923" s="3" t="s">
        <v>1824</v>
      </c>
      <c r="F923" s="15" t="s">
        <v>177</v>
      </c>
      <c r="G923" s="3">
        <v>2</v>
      </c>
      <c r="H923" s="3" t="str">
        <f>_xlfn.XLOOKUP(E923,customers!$A$1:$A$1001,customers!$B$1:$B$1001,,0)</f>
        <v>Mitch Attwool</v>
      </c>
      <c r="I923" s="16" t="s">
        <v>5</v>
      </c>
      <c r="J923" s="4" t="str">
        <f>INDEX(products!$A$1:$F$49,MATCH(orders!$F923,products!$A$1:$A$49,0),MATCH(orders!J$1,products!$A$1:$F$1,0))</f>
        <v>Large</v>
      </c>
      <c r="K923" s="7">
        <f>INDEX(products!$A$1:$F$49,MATCH(orders!$F923,products!$A$1:$A$49,0),MATCH(orders!K$1,products!$A$1:$F$1,0))</f>
        <v>12</v>
      </c>
      <c r="L923" s="11">
        <f>INDEX(products!$A$1:$F$49,MATCH(orders!$F923,products!$A$1:$A$49,0),MATCH(orders!L$1,products!$A$1:$F$1,0))</f>
        <v>1.1000000000000001</v>
      </c>
      <c r="M923" s="26">
        <f>$G923*$K923*$L923</f>
        <v>26.400000000000002</v>
      </c>
    </row>
    <row r="924" spans="1:13">
      <c r="A924" s="18" t="s">
        <v>1825</v>
      </c>
      <c r="B924" s="22">
        <v>44659</v>
      </c>
      <c r="C924" s="17">
        <f>YEAR($B924)</f>
        <v>2022</v>
      </c>
      <c r="D924" s="17">
        <f>MONTH($B924)</f>
        <v>4</v>
      </c>
      <c r="E924" s="18" t="s">
        <v>1826</v>
      </c>
      <c r="F924" s="13" t="s">
        <v>138</v>
      </c>
      <c r="G924" s="18">
        <v>6</v>
      </c>
      <c r="H924" s="18" t="str">
        <f>_xlfn.XLOOKUP(E924,customers!$A$1:$A$1001,customers!$B$1:$B$1001,,0)</f>
        <v>Charin Maplethorp</v>
      </c>
      <c r="I924" s="14" t="s">
        <v>7</v>
      </c>
      <c r="J924" s="19" t="str">
        <f>INDEX(products!$A$1:$F$49,MATCH(orders!$F924,products!$A$1:$A$49,0),MATCH(orders!J$1,products!$A$1:$F$1,0))</f>
        <v>Small</v>
      </c>
      <c r="K924" s="20">
        <f>INDEX(products!$A$1:$F$49,MATCH(orders!$F924,products!$A$1:$A$49,0),MATCH(orders!K$1,products!$A$1:$F$1,0))</f>
        <v>24</v>
      </c>
      <c r="L924" s="21">
        <f>INDEX(products!$A$1:$F$49,MATCH(orders!$F924,products!$A$1:$A$49,0),MATCH(orders!L$1,products!$A$1:$F$1,0))</f>
        <v>0.5</v>
      </c>
      <c r="M924" s="25">
        <f>$G924*$K924*$L924</f>
        <v>72</v>
      </c>
    </row>
    <row r="925" spans="1:13">
      <c r="A925" s="3" t="s">
        <v>1827</v>
      </c>
      <c r="B925" s="23">
        <v>43746</v>
      </c>
      <c r="C925" s="12">
        <f>YEAR($B925)</f>
        <v>2019</v>
      </c>
      <c r="D925" s="12">
        <f>MONTH($B925)</f>
        <v>10</v>
      </c>
      <c r="E925" s="3" t="s">
        <v>1828</v>
      </c>
      <c r="F925" s="15" t="s">
        <v>152</v>
      </c>
      <c r="G925" s="3">
        <v>1</v>
      </c>
      <c r="H925" s="3" t="str">
        <f>_xlfn.XLOOKUP(E925,customers!$A$1:$A$1001,customers!$B$1:$B$1001,,0)</f>
        <v>Goldie Wynes</v>
      </c>
      <c r="I925" s="16" t="s">
        <v>7</v>
      </c>
      <c r="J925" s="4" t="str">
        <f>INDEX(products!$A$1:$F$49,MATCH(orders!$F925,products!$A$1:$A$49,0),MATCH(orders!J$1,products!$A$1:$F$1,0))</f>
        <v>Small</v>
      </c>
      <c r="K925" s="7">
        <f>INDEX(products!$A$1:$F$49,MATCH(orders!$F925,products!$A$1:$A$49,0),MATCH(orders!K$1,products!$A$1:$F$1,0))</f>
        <v>12</v>
      </c>
      <c r="L925" s="11">
        <f>INDEX(products!$A$1:$F$49,MATCH(orders!$F925,products!$A$1:$A$49,0),MATCH(orders!L$1,products!$A$1:$F$1,0))</f>
        <v>0.5</v>
      </c>
      <c r="M925" s="26">
        <f>$G925*$K925*$L925</f>
        <v>6</v>
      </c>
    </row>
    <row r="926" spans="1:13">
      <c r="A926" s="18" t="s">
        <v>1829</v>
      </c>
      <c r="B926" s="22">
        <v>44451</v>
      </c>
      <c r="C926" s="17">
        <f>YEAR($B926)</f>
        <v>2021</v>
      </c>
      <c r="D926" s="17">
        <f>MONTH($B926)</f>
        <v>9</v>
      </c>
      <c r="E926" s="18" t="s">
        <v>1830</v>
      </c>
      <c r="F926" s="13" t="s">
        <v>97</v>
      </c>
      <c r="G926" s="18">
        <v>3</v>
      </c>
      <c r="H926" s="18" t="str">
        <f>_xlfn.XLOOKUP(E926,customers!$A$1:$A$1001,customers!$B$1:$B$1001,,0)</f>
        <v>Celie MacCourt</v>
      </c>
      <c r="I926" s="14" t="s">
        <v>4</v>
      </c>
      <c r="J926" s="19" t="str">
        <f>INDEX(products!$A$1:$F$49,MATCH(orders!$F926,products!$A$1:$A$49,0),MATCH(orders!J$1,products!$A$1:$F$1,0))</f>
        <v>Medium</v>
      </c>
      <c r="K926" s="20">
        <f>INDEX(products!$A$1:$F$49,MATCH(orders!$F926,products!$A$1:$A$49,0),MATCH(orders!K$1,products!$A$1:$F$1,0))</f>
        <v>18</v>
      </c>
      <c r="L926" s="21">
        <f>INDEX(products!$A$1:$F$49,MATCH(orders!$F926,products!$A$1:$A$49,0),MATCH(orders!L$1,products!$A$1:$F$1,0))</f>
        <v>1.1000000000000001</v>
      </c>
      <c r="M926" s="25">
        <f>$G926*$K926*$L926</f>
        <v>59.400000000000006</v>
      </c>
    </row>
    <row r="927" spans="1:13">
      <c r="A927" s="3" t="s">
        <v>1831</v>
      </c>
      <c r="B927" s="23">
        <v>44770</v>
      </c>
      <c r="C927" s="12">
        <f>YEAR($B927)</f>
        <v>2022</v>
      </c>
      <c r="D927" s="12">
        <f>MONTH($B927)</f>
        <v>7</v>
      </c>
      <c r="E927" s="3" t="s">
        <v>1775</v>
      </c>
      <c r="F927" s="15" t="s">
        <v>531</v>
      </c>
      <c r="G927" s="3">
        <v>3</v>
      </c>
      <c r="H927" s="3" t="str">
        <f>_xlfn.XLOOKUP(E927,customers!$A$1:$A$1001,customers!$B$1:$B$1001,,0)</f>
        <v>Giovanna Avery</v>
      </c>
      <c r="I927" s="16" t="s">
        <v>6</v>
      </c>
      <c r="J927" s="4" t="str">
        <f>INDEX(products!$A$1:$F$49,MATCH(orders!$F927,products!$A$1:$A$49,0),MATCH(orders!J$1,products!$A$1:$F$1,0))</f>
        <v>Small</v>
      </c>
      <c r="K927" s="7">
        <f>INDEX(products!$A$1:$F$49,MATCH(orders!$F927,products!$A$1:$A$49,0),MATCH(orders!K$1,products!$A$1:$F$1,0))</f>
        <v>24</v>
      </c>
      <c r="L927" s="11">
        <f>INDEX(products!$A$1:$F$49,MATCH(orders!$F927,products!$A$1:$A$49,0),MATCH(orders!L$1,products!$A$1:$F$1,0))</f>
        <v>0.5</v>
      </c>
      <c r="M927" s="26">
        <f>$G927*$K927*$L927</f>
        <v>36</v>
      </c>
    </row>
    <row r="928" spans="1:13">
      <c r="A928" s="18" t="s">
        <v>1832</v>
      </c>
      <c r="B928" s="22">
        <v>44012</v>
      </c>
      <c r="C928" s="17">
        <f>YEAR($B928)</f>
        <v>2020</v>
      </c>
      <c r="D928" s="17">
        <f>MONTH($B928)</f>
        <v>6</v>
      </c>
      <c r="E928" s="18" t="s">
        <v>1833</v>
      </c>
      <c r="F928" s="13" t="s">
        <v>381</v>
      </c>
      <c r="G928" s="18">
        <v>5</v>
      </c>
      <c r="H928" s="18" t="str">
        <f>_xlfn.XLOOKUP(E928,customers!$A$1:$A$1001,customers!$B$1:$B$1001,,0)</f>
        <v>Evy Wilsone</v>
      </c>
      <c r="I928" s="14" t="s">
        <v>5</v>
      </c>
      <c r="J928" s="19" t="str">
        <f>INDEX(products!$A$1:$F$49,MATCH(orders!$F928,products!$A$1:$A$49,0),MATCH(orders!J$1,products!$A$1:$F$1,0))</f>
        <v>Large</v>
      </c>
      <c r="K928" s="20">
        <f>INDEX(products!$A$1:$F$49,MATCH(orders!$F928,products!$A$1:$A$49,0),MATCH(orders!K$1,products!$A$1:$F$1,0))</f>
        <v>24</v>
      </c>
      <c r="L928" s="21">
        <f>INDEX(products!$A$1:$F$49,MATCH(orders!$F928,products!$A$1:$A$49,0),MATCH(orders!L$1,products!$A$1:$F$1,0))</f>
        <v>1.1000000000000001</v>
      </c>
      <c r="M928" s="25">
        <f>$G928*$K928*$L928</f>
        <v>132</v>
      </c>
    </row>
    <row r="929" spans="1:13">
      <c r="A929" s="3" t="s">
        <v>1834</v>
      </c>
      <c r="B929" s="23">
        <v>43474</v>
      </c>
      <c r="C929" s="12">
        <f>YEAR($B929)</f>
        <v>2019</v>
      </c>
      <c r="D929" s="12">
        <f>MONTH($B929)</f>
        <v>1</v>
      </c>
      <c r="E929" s="3" t="s">
        <v>1835</v>
      </c>
      <c r="F929" s="15" t="s">
        <v>258</v>
      </c>
      <c r="G929" s="3">
        <v>4</v>
      </c>
      <c r="H929" s="3" t="str">
        <f>_xlfn.XLOOKUP(E929,customers!$A$1:$A$1001,customers!$B$1:$B$1001,,0)</f>
        <v>Dolores Duffie</v>
      </c>
      <c r="I929" s="16" t="s">
        <v>5</v>
      </c>
      <c r="J929" s="4" t="str">
        <f>INDEX(products!$A$1:$F$49,MATCH(orders!$F929,products!$A$1:$A$49,0),MATCH(orders!J$1,products!$A$1:$F$1,0))</f>
        <v>Large</v>
      </c>
      <c r="K929" s="7">
        <f>INDEX(products!$A$1:$F$49,MATCH(orders!$F929,products!$A$1:$A$49,0),MATCH(orders!K$1,products!$A$1:$F$1,0))</f>
        <v>6</v>
      </c>
      <c r="L929" s="11">
        <f>INDEX(products!$A$1:$F$49,MATCH(orders!$F929,products!$A$1:$A$49,0),MATCH(orders!L$1,products!$A$1:$F$1,0))</f>
        <v>1.1000000000000001</v>
      </c>
      <c r="M929" s="26">
        <f>$G929*$K929*$L929</f>
        <v>26.400000000000002</v>
      </c>
    </row>
    <row r="930" spans="1:13">
      <c r="A930" s="18" t="s">
        <v>1836</v>
      </c>
      <c r="B930" s="22">
        <v>44754</v>
      </c>
      <c r="C930" s="17">
        <f>YEAR($B930)</f>
        <v>2022</v>
      </c>
      <c r="D930" s="17">
        <f>MONTH($B930)</f>
        <v>7</v>
      </c>
      <c r="E930" s="18" t="s">
        <v>1837</v>
      </c>
      <c r="F930" s="13" t="s">
        <v>258</v>
      </c>
      <c r="G930" s="18">
        <v>2</v>
      </c>
      <c r="H930" s="18" t="str">
        <f>_xlfn.XLOOKUP(E930,customers!$A$1:$A$1001,customers!$B$1:$B$1001,,0)</f>
        <v>Mathilda Matiasek</v>
      </c>
      <c r="I930" s="14" t="s">
        <v>5</v>
      </c>
      <c r="J930" s="19" t="str">
        <f>INDEX(products!$A$1:$F$49,MATCH(orders!$F930,products!$A$1:$A$49,0),MATCH(orders!J$1,products!$A$1:$F$1,0))</f>
        <v>Large</v>
      </c>
      <c r="K930" s="20">
        <f>INDEX(products!$A$1:$F$49,MATCH(orders!$F930,products!$A$1:$A$49,0),MATCH(orders!K$1,products!$A$1:$F$1,0))</f>
        <v>6</v>
      </c>
      <c r="L930" s="21">
        <f>INDEX(products!$A$1:$F$49,MATCH(orders!$F930,products!$A$1:$A$49,0),MATCH(orders!L$1,products!$A$1:$F$1,0))</f>
        <v>1.1000000000000001</v>
      </c>
      <c r="M930" s="25">
        <f>$G930*$K930*$L930</f>
        <v>13.200000000000001</v>
      </c>
    </row>
    <row r="931" spans="1:13">
      <c r="A931" s="3" t="s">
        <v>1838</v>
      </c>
      <c r="B931" s="23">
        <v>44165</v>
      </c>
      <c r="C931" s="12">
        <f>YEAR($B931)</f>
        <v>2020</v>
      </c>
      <c r="D931" s="12">
        <f>MONTH($B931)</f>
        <v>11</v>
      </c>
      <c r="E931" s="3" t="s">
        <v>1839</v>
      </c>
      <c r="F931" s="15" t="s">
        <v>97</v>
      </c>
      <c r="G931" s="3">
        <v>2</v>
      </c>
      <c r="H931" s="3" t="str">
        <f>_xlfn.XLOOKUP(E931,customers!$A$1:$A$1001,customers!$B$1:$B$1001,,0)</f>
        <v>Jarred Camillo</v>
      </c>
      <c r="I931" s="16" t="s">
        <v>4</v>
      </c>
      <c r="J931" s="4" t="str">
        <f>INDEX(products!$A$1:$F$49,MATCH(orders!$F931,products!$A$1:$A$49,0),MATCH(orders!J$1,products!$A$1:$F$1,0))</f>
        <v>Medium</v>
      </c>
      <c r="K931" s="7">
        <f>INDEX(products!$A$1:$F$49,MATCH(orders!$F931,products!$A$1:$A$49,0),MATCH(orders!K$1,products!$A$1:$F$1,0))</f>
        <v>18</v>
      </c>
      <c r="L931" s="11">
        <f>INDEX(products!$A$1:$F$49,MATCH(orders!$F931,products!$A$1:$A$49,0),MATCH(orders!L$1,products!$A$1:$F$1,0))</f>
        <v>1.1000000000000001</v>
      </c>
      <c r="M931" s="26">
        <f>$G931*$K931*$L931</f>
        <v>39.6</v>
      </c>
    </row>
    <row r="932" spans="1:13">
      <c r="A932" s="18" t="s">
        <v>1840</v>
      </c>
      <c r="B932" s="22">
        <v>43546</v>
      </c>
      <c r="C932" s="17">
        <f>YEAR($B932)</f>
        <v>2019</v>
      </c>
      <c r="D932" s="17">
        <f>MONTH($B932)</f>
        <v>3</v>
      </c>
      <c r="E932" s="18" t="s">
        <v>1841</v>
      </c>
      <c r="F932" s="13" t="s">
        <v>144</v>
      </c>
      <c r="G932" s="18">
        <v>1</v>
      </c>
      <c r="H932" s="18" t="str">
        <f>_xlfn.XLOOKUP(E932,customers!$A$1:$A$1001,customers!$B$1:$B$1001,,0)</f>
        <v>Kameko Philbrick</v>
      </c>
      <c r="I932" s="14" t="s">
        <v>4</v>
      </c>
      <c r="J932" s="19" t="str">
        <f>INDEX(products!$A$1:$F$49,MATCH(orders!$F932,products!$A$1:$A$49,0),MATCH(orders!J$1,products!$A$1:$F$1,0))</f>
        <v>Large</v>
      </c>
      <c r="K932" s="20">
        <f>INDEX(products!$A$1:$F$49,MATCH(orders!$F932,products!$A$1:$A$49,0),MATCH(orders!K$1,products!$A$1:$F$1,0))</f>
        <v>6</v>
      </c>
      <c r="L932" s="21">
        <f>INDEX(products!$A$1:$F$49,MATCH(orders!$F932,products!$A$1:$A$49,0),MATCH(orders!L$1,products!$A$1:$F$1,0))</f>
        <v>1.1000000000000001</v>
      </c>
      <c r="M932" s="25">
        <f>$G932*$K932*$L932</f>
        <v>6.6000000000000005</v>
      </c>
    </row>
    <row r="933" spans="1:13">
      <c r="A933" s="3" t="s">
        <v>1842</v>
      </c>
      <c r="B933" s="23">
        <v>44607</v>
      </c>
      <c r="C933" s="12">
        <f>YEAR($B933)</f>
        <v>2022</v>
      </c>
      <c r="D933" s="12">
        <f>MONTH($B933)</f>
        <v>2</v>
      </c>
      <c r="E933" s="3" t="s">
        <v>1843</v>
      </c>
      <c r="F933" s="15" t="s">
        <v>531</v>
      </c>
      <c r="G933" s="3">
        <v>4</v>
      </c>
      <c r="H933" s="3" t="str">
        <f>_xlfn.XLOOKUP(E933,customers!$A$1:$A$1001,customers!$B$1:$B$1001,,0)</f>
        <v>Mallory Shrimpling</v>
      </c>
      <c r="I933" s="16" t="s">
        <v>6</v>
      </c>
      <c r="J933" s="4" t="str">
        <f>INDEX(products!$A$1:$F$49,MATCH(orders!$F933,products!$A$1:$A$49,0),MATCH(orders!J$1,products!$A$1:$F$1,0))</f>
        <v>Small</v>
      </c>
      <c r="K933" s="7">
        <f>INDEX(products!$A$1:$F$49,MATCH(orders!$F933,products!$A$1:$A$49,0),MATCH(orders!K$1,products!$A$1:$F$1,0))</f>
        <v>24</v>
      </c>
      <c r="L933" s="11">
        <f>INDEX(products!$A$1:$F$49,MATCH(orders!$F933,products!$A$1:$A$49,0),MATCH(orders!L$1,products!$A$1:$F$1,0))</f>
        <v>0.5</v>
      </c>
      <c r="M933" s="26">
        <f>$G933*$K933*$L933</f>
        <v>48</v>
      </c>
    </row>
    <row r="934" spans="1:13">
      <c r="A934" s="18" t="s">
        <v>1844</v>
      </c>
      <c r="B934" s="22">
        <v>44117</v>
      </c>
      <c r="C934" s="17">
        <f>YEAR($B934)</f>
        <v>2020</v>
      </c>
      <c r="D934" s="17">
        <f>MONTH($B934)</f>
        <v>10</v>
      </c>
      <c r="E934" s="18" t="s">
        <v>1845</v>
      </c>
      <c r="F934" s="13" t="s">
        <v>68</v>
      </c>
      <c r="G934" s="18">
        <v>4</v>
      </c>
      <c r="H934" s="18" t="str">
        <f>_xlfn.XLOOKUP(E934,customers!$A$1:$A$1001,customers!$B$1:$B$1001,,0)</f>
        <v>Barnett Sillis</v>
      </c>
      <c r="I934" s="14" t="s">
        <v>6</v>
      </c>
      <c r="J934" s="19" t="str">
        <f>INDEX(products!$A$1:$F$49,MATCH(orders!$F934,products!$A$1:$A$49,0),MATCH(orders!J$1,products!$A$1:$F$1,0))</f>
        <v>Large</v>
      </c>
      <c r="K934" s="20">
        <f>INDEX(products!$A$1:$F$49,MATCH(orders!$F934,products!$A$1:$A$49,0),MATCH(orders!K$1,products!$A$1:$F$1,0))</f>
        <v>24</v>
      </c>
      <c r="L934" s="21">
        <f>INDEX(products!$A$1:$F$49,MATCH(orders!$F934,products!$A$1:$A$49,0),MATCH(orders!L$1,products!$A$1:$F$1,0))</f>
        <v>0.5</v>
      </c>
      <c r="M934" s="25">
        <f>$G934*$K934*$L934</f>
        <v>48</v>
      </c>
    </row>
    <row r="935" spans="1:13">
      <c r="A935" s="3" t="s">
        <v>1846</v>
      </c>
      <c r="B935" s="23">
        <v>44557</v>
      </c>
      <c r="C935" s="12">
        <f>YEAR($B935)</f>
        <v>2021</v>
      </c>
      <c r="D935" s="12">
        <f>MONTH($B935)</f>
        <v>12</v>
      </c>
      <c r="E935" s="3" t="s">
        <v>1847</v>
      </c>
      <c r="F935" s="15" t="s">
        <v>381</v>
      </c>
      <c r="G935" s="3">
        <v>3</v>
      </c>
      <c r="H935" s="3" t="str">
        <f>_xlfn.XLOOKUP(E935,customers!$A$1:$A$1001,customers!$B$1:$B$1001,,0)</f>
        <v>Jakari Moran</v>
      </c>
      <c r="I935" s="16" t="s">
        <v>5</v>
      </c>
      <c r="J935" s="4" t="str">
        <f>INDEX(products!$A$1:$F$49,MATCH(orders!$F935,products!$A$1:$A$49,0),MATCH(orders!J$1,products!$A$1:$F$1,0))</f>
        <v>Large</v>
      </c>
      <c r="K935" s="7">
        <f>INDEX(products!$A$1:$F$49,MATCH(orders!$F935,products!$A$1:$A$49,0),MATCH(orders!K$1,products!$A$1:$F$1,0))</f>
        <v>24</v>
      </c>
      <c r="L935" s="11">
        <f>INDEX(products!$A$1:$F$49,MATCH(orders!$F935,products!$A$1:$A$49,0),MATCH(orders!L$1,products!$A$1:$F$1,0))</f>
        <v>1.1000000000000001</v>
      </c>
      <c r="M935" s="26">
        <f>$G935*$K935*$L935</f>
        <v>79.2</v>
      </c>
    </row>
    <row r="936" spans="1:13">
      <c r="A936" s="18" t="s">
        <v>1848</v>
      </c>
      <c r="B936" s="22">
        <v>44409</v>
      </c>
      <c r="C936" s="17">
        <f>YEAR($B936)</f>
        <v>2021</v>
      </c>
      <c r="D936" s="17">
        <f>MONTH($B936)</f>
        <v>8</v>
      </c>
      <c r="E936" s="18" t="s">
        <v>1849</v>
      </c>
      <c r="F936" s="13" t="s">
        <v>162</v>
      </c>
      <c r="G936" s="18">
        <v>5</v>
      </c>
      <c r="H936" s="18" t="str">
        <f>_xlfn.XLOOKUP(E936,customers!$A$1:$A$1001,customers!$B$1:$B$1001,,0)</f>
        <v>Read Cutts</v>
      </c>
      <c r="I936" s="14" t="s">
        <v>6</v>
      </c>
      <c r="J936" s="19" t="str">
        <f>INDEX(products!$A$1:$F$49,MATCH(orders!$F936,products!$A$1:$A$49,0),MATCH(orders!J$1,products!$A$1:$F$1,0))</f>
        <v>Large</v>
      </c>
      <c r="K936" s="20">
        <f>INDEX(products!$A$1:$F$49,MATCH(orders!$F936,products!$A$1:$A$49,0),MATCH(orders!K$1,products!$A$1:$F$1,0))</f>
        <v>18</v>
      </c>
      <c r="L936" s="21">
        <f>INDEX(products!$A$1:$F$49,MATCH(orders!$F936,products!$A$1:$A$49,0),MATCH(orders!L$1,products!$A$1:$F$1,0))</f>
        <v>0.5</v>
      </c>
      <c r="M936" s="25">
        <f>$G936*$K936*$L936</f>
        <v>45</v>
      </c>
    </row>
    <row r="937" spans="1:13">
      <c r="A937" s="3" t="s">
        <v>1850</v>
      </c>
      <c r="B937" s="23">
        <v>44153</v>
      </c>
      <c r="C937" s="12">
        <f>YEAR($B937)</f>
        <v>2020</v>
      </c>
      <c r="D937" s="12">
        <f>MONTH($B937)</f>
        <v>11</v>
      </c>
      <c r="E937" s="3" t="s">
        <v>1851</v>
      </c>
      <c r="F937" s="15" t="s">
        <v>144</v>
      </c>
      <c r="G937" s="3">
        <v>6</v>
      </c>
      <c r="H937" s="3" t="str">
        <f>_xlfn.XLOOKUP(E937,customers!$A$1:$A$1001,customers!$B$1:$B$1001,,0)</f>
        <v>Michale Delves</v>
      </c>
      <c r="I937" s="16" t="s">
        <v>4</v>
      </c>
      <c r="J937" s="4" t="str">
        <f>INDEX(products!$A$1:$F$49,MATCH(orders!$F937,products!$A$1:$A$49,0),MATCH(orders!J$1,products!$A$1:$F$1,0))</f>
        <v>Large</v>
      </c>
      <c r="K937" s="7">
        <f>INDEX(products!$A$1:$F$49,MATCH(orders!$F937,products!$A$1:$A$49,0),MATCH(orders!K$1,products!$A$1:$F$1,0))</f>
        <v>6</v>
      </c>
      <c r="L937" s="11">
        <f>INDEX(products!$A$1:$F$49,MATCH(orders!$F937,products!$A$1:$A$49,0),MATCH(orders!L$1,products!$A$1:$F$1,0))</f>
        <v>1.1000000000000001</v>
      </c>
      <c r="M937" s="26">
        <f>$G937*$K937*$L937</f>
        <v>39.6</v>
      </c>
    </row>
    <row r="938" spans="1:13">
      <c r="A938" s="18" t="s">
        <v>1852</v>
      </c>
      <c r="B938" s="22">
        <v>44493</v>
      </c>
      <c r="C938" s="17">
        <f>YEAR($B938)</f>
        <v>2021</v>
      </c>
      <c r="D938" s="17">
        <f>MONTH($B938)</f>
        <v>10</v>
      </c>
      <c r="E938" s="18" t="s">
        <v>1853</v>
      </c>
      <c r="F938" s="13" t="s">
        <v>115</v>
      </c>
      <c r="G938" s="18">
        <v>3</v>
      </c>
      <c r="H938" s="18" t="str">
        <f>_xlfn.XLOOKUP(E938,customers!$A$1:$A$1001,customers!$B$1:$B$1001,,0)</f>
        <v>Devland Gritton</v>
      </c>
      <c r="I938" s="14" t="s">
        <v>7</v>
      </c>
      <c r="J938" s="19" t="str">
        <f>INDEX(products!$A$1:$F$49,MATCH(orders!$F938,products!$A$1:$A$49,0),MATCH(orders!J$1,products!$A$1:$F$1,0))</f>
        <v>Large</v>
      </c>
      <c r="K938" s="20">
        <f>INDEX(products!$A$1:$F$49,MATCH(orders!$F938,products!$A$1:$A$49,0),MATCH(orders!K$1,products!$A$1:$F$1,0))</f>
        <v>6</v>
      </c>
      <c r="L938" s="21">
        <f>INDEX(products!$A$1:$F$49,MATCH(orders!$F938,products!$A$1:$A$49,0),MATCH(orders!L$1,products!$A$1:$F$1,0))</f>
        <v>0.5</v>
      </c>
      <c r="M938" s="25">
        <f>$G938*$K938*$L938</f>
        <v>9</v>
      </c>
    </row>
    <row r="939" spans="1:13">
      <c r="A939" s="3" t="s">
        <v>1852</v>
      </c>
      <c r="B939" s="23">
        <v>44493</v>
      </c>
      <c r="C939" s="12">
        <f>YEAR($B939)</f>
        <v>2021</v>
      </c>
      <c r="D939" s="12">
        <f>MONTH($B939)</f>
        <v>10</v>
      </c>
      <c r="E939" s="3" t="s">
        <v>1853</v>
      </c>
      <c r="F939" s="15" t="s">
        <v>157</v>
      </c>
      <c r="G939" s="3">
        <v>4</v>
      </c>
      <c r="H939" s="3" t="str">
        <f>_xlfn.XLOOKUP(E939,customers!$A$1:$A$1001,customers!$B$1:$B$1001,,0)</f>
        <v>Devland Gritton</v>
      </c>
      <c r="I939" s="16" t="s">
        <v>7</v>
      </c>
      <c r="J939" s="4" t="str">
        <f>INDEX(products!$A$1:$F$49,MATCH(orders!$F939,products!$A$1:$A$49,0),MATCH(orders!J$1,products!$A$1:$F$1,0))</f>
        <v>Large</v>
      </c>
      <c r="K939" s="7">
        <f>INDEX(products!$A$1:$F$49,MATCH(orders!$F939,products!$A$1:$A$49,0),MATCH(orders!K$1,products!$A$1:$F$1,0))</f>
        <v>18</v>
      </c>
      <c r="L939" s="11">
        <f>INDEX(products!$A$1:$F$49,MATCH(orders!$F939,products!$A$1:$A$49,0),MATCH(orders!L$1,products!$A$1:$F$1,0))</f>
        <v>0.5</v>
      </c>
      <c r="M939" s="26">
        <f>$G939*$K939*$L939</f>
        <v>36</v>
      </c>
    </row>
    <row r="940" spans="1:13">
      <c r="A940" s="18" t="s">
        <v>1854</v>
      </c>
      <c r="B940" s="22">
        <v>43829</v>
      </c>
      <c r="C940" s="17">
        <f>YEAR($B940)</f>
        <v>2019</v>
      </c>
      <c r="D940" s="17">
        <f>MONTH($B940)</f>
        <v>12</v>
      </c>
      <c r="E940" s="18" t="s">
        <v>1855</v>
      </c>
      <c r="F940" s="13" t="s">
        <v>147</v>
      </c>
      <c r="G940" s="18">
        <v>5</v>
      </c>
      <c r="H940" s="18" t="str">
        <f>_xlfn.XLOOKUP(E940,customers!$A$1:$A$1001,customers!$B$1:$B$1001,,0)</f>
        <v>Dell Gut</v>
      </c>
      <c r="I940" s="14" t="s">
        <v>4</v>
      </c>
      <c r="J940" s="19" t="str">
        <f>INDEX(products!$A$1:$F$49,MATCH(orders!$F940,products!$A$1:$A$49,0),MATCH(orders!J$1,products!$A$1:$F$1,0))</f>
        <v>Small</v>
      </c>
      <c r="K940" s="20">
        <f>INDEX(products!$A$1:$F$49,MATCH(orders!$F940,products!$A$1:$A$49,0),MATCH(orders!K$1,products!$A$1:$F$1,0))</f>
        <v>24</v>
      </c>
      <c r="L940" s="21">
        <f>INDEX(products!$A$1:$F$49,MATCH(orders!$F940,products!$A$1:$A$49,0),MATCH(orders!L$1,products!$A$1:$F$1,0))</f>
        <v>1.1000000000000001</v>
      </c>
      <c r="M940" s="25">
        <f>$G940*$K940*$L940</f>
        <v>132</v>
      </c>
    </row>
    <row r="941" spans="1:13">
      <c r="A941" s="3" t="s">
        <v>1856</v>
      </c>
      <c r="B941" s="23">
        <v>44229</v>
      </c>
      <c r="C941" s="12">
        <f>YEAR($B941)</f>
        <v>2021</v>
      </c>
      <c r="D941" s="12">
        <f>MONTH($B941)</f>
        <v>2</v>
      </c>
      <c r="E941" s="3" t="s">
        <v>1857</v>
      </c>
      <c r="F941" s="15" t="s">
        <v>358</v>
      </c>
      <c r="G941" s="3">
        <v>6</v>
      </c>
      <c r="H941" s="3" t="str">
        <f>_xlfn.XLOOKUP(E941,customers!$A$1:$A$1001,customers!$B$1:$B$1001,,0)</f>
        <v>Willy Pummery</v>
      </c>
      <c r="I941" s="16" t="s">
        <v>5</v>
      </c>
      <c r="J941" s="4" t="str">
        <f>INDEX(products!$A$1:$F$49,MATCH(orders!$F941,products!$A$1:$A$49,0),MATCH(orders!J$1,products!$A$1:$F$1,0))</f>
        <v>Small</v>
      </c>
      <c r="K941" s="7">
        <f>INDEX(products!$A$1:$F$49,MATCH(orders!$F941,products!$A$1:$A$49,0),MATCH(orders!K$1,products!$A$1:$F$1,0))</f>
        <v>18</v>
      </c>
      <c r="L941" s="11">
        <f>INDEX(products!$A$1:$F$49,MATCH(orders!$F941,products!$A$1:$A$49,0),MATCH(orders!L$1,products!$A$1:$F$1,0))</f>
        <v>1.1000000000000001</v>
      </c>
      <c r="M941" s="26">
        <f>$G941*$K941*$L941</f>
        <v>118.80000000000001</v>
      </c>
    </row>
    <row r="942" spans="1:13">
      <c r="A942" s="18" t="s">
        <v>1858</v>
      </c>
      <c r="B942" s="22">
        <v>44332</v>
      </c>
      <c r="C942" s="17">
        <f>YEAR($B942)</f>
        <v>2021</v>
      </c>
      <c r="D942" s="17">
        <f>MONTH($B942)</f>
        <v>5</v>
      </c>
      <c r="E942" s="18" t="s">
        <v>1859</v>
      </c>
      <c r="F942" s="13" t="s">
        <v>60</v>
      </c>
      <c r="G942" s="18">
        <v>2</v>
      </c>
      <c r="H942" s="18" t="str">
        <f>_xlfn.XLOOKUP(E942,customers!$A$1:$A$1001,customers!$B$1:$B$1001,,0)</f>
        <v>Geoffrey Siuda</v>
      </c>
      <c r="I942" s="14" t="s">
        <v>5</v>
      </c>
      <c r="J942" s="19" t="str">
        <f>INDEX(products!$A$1:$F$49,MATCH(orders!$F942,products!$A$1:$A$49,0),MATCH(orders!J$1,products!$A$1:$F$1,0))</f>
        <v>Medium</v>
      </c>
      <c r="K942" s="20">
        <f>INDEX(products!$A$1:$F$49,MATCH(orders!$F942,products!$A$1:$A$49,0),MATCH(orders!K$1,products!$A$1:$F$1,0))</f>
        <v>12</v>
      </c>
      <c r="L942" s="21">
        <f>INDEX(products!$A$1:$F$49,MATCH(orders!$F942,products!$A$1:$A$49,0),MATCH(orders!L$1,products!$A$1:$F$1,0))</f>
        <v>1.1000000000000001</v>
      </c>
      <c r="M942" s="25">
        <f>$G942*$K942*$L942</f>
        <v>26.400000000000002</v>
      </c>
    </row>
    <row r="943" spans="1:13">
      <c r="A943" s="3" t="s">
        <v>1860</v>
      </c>
      <c r="B943" s="23">
        <v>44674</v>
      </c>
      <c r="C943" s="12">
        <f>YEAR($B943)</f>
        <v>2022</v>
      </c>
      <c r="D943" s="12">
        <f>MONTH($B943)</f>
        <v>4</v>
      </c>
      <c r="E943" s="3" t="s">
        <v>1861</v>
      </c>
      <c r="F943" s="15" t="s">
        <v>248</v>
      </c>
      <c r="G943" s="3">
        <v>2</v>
      </c>
      <c r="H943" s="3" t="str">
        <f>_xlfn.XLOOKUP(E943,customers!$A$1:$A$1001,customers!$B$1:$B$1001,,0)</f>
        <v>Henderson Crowne</v>
      </c>
      <c r="I943" s="16" t="s">
        <v>6</v>
      </c>
      <c r="J943" s="4" t="str">
        <f>INDEX(products!$A$1:$F$49,MATCH(orders!$F943,products!$A$1:$A$49,0),MATCH(orders!J$1,products!$A$1:$F$1,0))</f>
        <v>Large</v>
      </c>
      <c r="K943" s="7">
        <f>INDEX(products!$A$1:$F$49,MATCH(orders!$F943,products!$A$1:$A$49,0),MATCH(orders!K$1,products!$A$1:$F$1,0))</f>
        <v>6</v>
      </c>
      <c r="L943" s="11">
        <f>INDEX(products!$A$1:$F$49,MATCH(orders!$F943,products!$A$1:$A$49,0),MATCH(orders!L$1,products!$A$1:$F$1,0))</f>
        <v>0.5</v>
      </c>
      <c r="M943" s="26">
        <f>$G943*$K943*$L943</f>
        <v>6</v>
      </c>
    </row>
    <row r="944" spans="1:13">
      <c r="A944" s="18" t="s">
        <v>1862</v>
      </c>
      <c r="B944" s="22">
        <v>44464</v>
      </c>
      <c r="C944" s="17">
        <f>YEAR($B944)</f>
        <v>2021</v>
      </c>
      <c r="D944" s="17">
        <f>MONTH($B944)</f>
        <v>9</v>
      </c>
      <c r="E944" s="18" t="s">
        <v>1863</v>
      </c>
      <c r="F944" s="13" t="s">
        <v>49</v>
      </c>
      <c r="G944" s="18">
        <v>3</v>
      </c>
      <c r="H944" s="18" t="str">
        <f>_xlfn.XLOOKUP(E944,customers!$A$1:$A$1001,customers!$B$1:$B$1001,,0)</f>
        <v>Vernor Pawsey</v>
      </c>
      <c r="I944" s="14" t="s">
        <v>5</v>
      </c>
      <c r="J944" s="19" t="str">
        <f>INDEX(products!$A$1:$F$49,MATCH(orders!$F944,products!$A$1:$A$49,0),MATCH(orders!J$1,products!$A$1:$F$1,0))</f>
        <v>Medium</v>
      </c>
      <c r="K944" s="20">
        <f>INDEX(products!$A$1:$F$49,MATCH(orders!$F944,products!$A$1:$A$49,0),MATCH(orders!K$1,products!$A$1:$F$1,0))</f>
        <v>18</v>
      </c>
      <c r="L944" s="21">
        <f>INDEX(products!$A$1:$F$49,MATCH(orders!$F944,products!$A$1:$A$49,0),MATCH(orders!L$1,products!$A$1:$F$1,0))</f>
        <v>1.1000000000000001</v>
      </c>
      <c r="M944" s="25">
        <f>$G944*$K944*$L944</f>
        <v>59.400000000000006</v>
      </c>
    </row>
    <row r="945" spans="1:13">
      <c r="A945" s="3" t="s">
        <v>1864</v>
      </c>
      <c r="B945" s="23">
        <v>44719</v>
      </c>
      <c r="C945" s="12">
        <f>YEAR($B945)</f>
        <v>2022</v>
      </c>
      <c r="D945" s="12">
        <f>MONTH($B945)</f>
        <v>6</v>
      </c>
      <c r="E945" s="3" t="s">
        <v>1865</v>
      </c>
      <c r="F945" s="15" t="s">
        <v>192</v>
      </c>
      <c r="G945" s="3">
        <v>6</v>
      </c>
      <c r="H945" s="3" t="str">
        <f>_xlfn.XLOOKUP(E945,customers!$A$1:$A$1001,customers!$B$1:$B$1001,,0)</f>
        <v>Augustin Waterhouse</v>
      </c>
      <c r="I945" s="16" t="s">
        <v>6</v>
      </c>
      <c r="J945" s="4" t="str">
        <f>INDEX(products!$A$1:$F$49,MATCH(orders!$F945,products!$A$1:$A$49,0),MATCH(orders!J$1,products!$A$1:$F$1,0))</f>
        <v>Large</v>
      </c>
      <c r="K945" s="7">
        <f>INDEX(products!$A$1:$F$49,MATCH(orders!$F945,products!$A$1:$A$49,0),MATCH(orders!K$1,products!$A$1:$F$1,0))</f>
        <v>12</v>
      </c>
      <c r="L945" s="11">
        <f>INDEX(products!$A$1:$F$49,MATCH(orders!$F945,products!$A$1:$A$49,0),MATCH(orders!L$1,products!$A$1:$F$1,0))</f>
        <v>0.5</v>
      </c>
      <c r="M945" s="26">
        <f>$G945*$K945*$L945</f>
        <v>36</v>
      </c>
    </row>
    <row r="946" spans="1:13">
      <c r="A946" s="18" t="s">
        <v>1866</v>
      </c>
      <c r="B946" s="22">
        <v>44054</v>
      </c>
      <c r="C946" s="17">
        <f>YEAR($B946)</f>
        <v>2020</v>
      </c>
      <c r="D946" s="17">
        <f>MONTH($B946)</f>
        <v>8</v>
      </c>
      <c r="E946" s="18" t="s">
        <v>1867</v>
      </c>
      <c r="F946" s="13" t="s">
        <v>130</v>
      </c>
      <c r="G946" s="18">
        <v>5</v>
      </c>
      <c r="H946" s="18" t="str">
        <f>_xlfn.XLOOKUP(E946,customers!$A$1:$A$1001,customers!$B$1:$B$1001,,0)</f>
        <v>Fanchon Haughian</v>
      </c>
      <c r="I946" s="14" t="s">
        <v>5</v>
      </c>
      <c r="J946" s="19" t="str">
        <f>INDEX(products!$A$1:$F$49,MATCH(orders!$F946,products!$A$1:$A$49,0),MATCH(orders!J$1,products!$A$1:$F$1,0))</f>
        <v>Small</v>
      </c>
      <c r="K946" s="20">
        <f>INDEX(products!$A$1:$F$49,MATCH(orders!$F946,products!$A$1:$A$49,0),MATCH(orders!K$1,products!$A$1:$F$1,0))</f>
        <v>6</v>
      </c>
      <c r="L946" s="21">
        <f>INDEX(products!$A$1:$F$49,MATCH(orders!$F946,products!$A$1:$A$49,0),MATCH(orders!L$1,products!$A$1:$F$1,0))</f>
        <v>1.1000000000000001</v>
      </c>
      <c r="M946" s="25">
        <f>$G946*$K946*$L946</f>
        <v>33</v>
      </c>
    </row>
    <row r="947" spans="1:13">
      <c r="A947" s="3" t="s">
        <v>1868</v>
      </c>
      <c r="B947" s="23">
        <v>43524</v>
      </c>
      <c r="C947" s="12">
        <f>YEAR($B947)</f>
        <v>2019</v>
      </c>
      <c r="D947" s="12">
        <f>MONTH($B947)</f>
        <v>2</v>
      </c>
      <c r="E947" s="3" t="s">
        <v>1869</v>
      </c>
      <c r="F947" s="15" t="s">
        <v>182</v>
      </c>
      <c r="G947" s="3">
        <v>4</v>
      </c>
      <c r="H947" s="3" t="str">
        <f>_xlfn.XLOOKUP(E947,customers!$A$1:$A$1001,customers!$B$1:$B$1001,,0)</f>
        <v>Jaimie Hatz</v>
      </c>
      <c r="I947" s="16" t="s">
        <v>5</v>
      </c>
      <c r="J947" s="4" t="str">
        <f>INDEX(products!$A$1:$F$49,MATCH(orders!$F947,products!$A$1:$A$49,0),MATCH(orders!J$1,products!$A$1:$F$1,0))</f>
        <v>Medium</v>
      </c>
      <c r="K947" s="7">
        <f>INDEX(products!$A$1:$F$49,MATCH(orders!$F947,products!$A$1:$A$49,0),MATCH(orders!K$1,products!$A$1:$F$1,0))</f>
        <v>6</v>
      </c>
      <c r="L947" s="11">
        <f>INDEX(products!$A$1:$F$49,MATCH(orders!$F947,products!$A$1:$A$49,0),MATCH(orders!L$1,products!$A$1:$F$1,0))</f>
        <v>1.1000000000000001</v>
      </c>
      <c r="M947" s="26">
        <f>$G947*$K947*$L947</f>
        <v>26.400000000000002</v>
      </c>
    </row>
    <row r="948" spans="1:13">
      <c r="A948" s="18" t="s">
        <v>1870</v>
      </c>
      <c r="B948" s="22">
        <v>43719</v>
      </c>
      <c r="C948" s="17">
        <f>YEAR($B948)</f>
        <v>2019</v>
      </c>
      <c r="D948" s="17">
        <f>MONTH($B948)</f>
        <v>9</v>
      </c>
      <c r="E948" s="18" t="s">
        <v>1871</v>
      </c>
      <c r="F948" s="13" t="s">
        <v>56</v>
      </c>
      <c r="G948" s="18">
        <v>3</v>
      </c>
      <c r="H948" s="18" t="str">
        <f>_xlfn.XLOOKUP(E948,customers!$A$1:$A$1001,customers!$B$1:$B$1001,,0)</f>
        <v>Edeline Edney</v>
      </c>
      <c r="I948" s="14" t="s">
        <v>7</v>
      </c>
      <c r="J948" s="19" t="str">
        <f>INDEX(products!$A$1:$F$49,MATCH(orders!$F948,products!$A$1:$A$49,0),MATCH(orders!J$1,products!$A$1:$F$1,0))</f>
        <v>Small</v>
      </c>
      <c r="K948" s="20">
        <f>INDEX(products!$A$1:$F$49,MATCH(orders!$F948,products!$A$1:$A$49,0),MATCH(orders!K$1,products!$A$1:$F$1,0))</f>
        <v>18</v>
      </c>
      <c r="L948" s="21">
        <f>INDEX(products!$A$1:$F$49,MATCH(orders!$F948,products!$A$1:$A$49,0),MATCH(orders!L$1,products!$A$1:$F$1,0))</f>
        <v>0.5</v>
      </c>
      <c r="M948" s="25">
        <f>$G948*$K948*$L948</f>
        <v>27</v>
      </c>
    </row>
    <row r="949" spans="1:13">
      <c r="A949" s="3" t="s">
        <v>1872</v>
      </c>
      <c r="B949" s="23">
        <v>44294</v>
      </c>
      <c r="C949" s="12">
        <f>YEAR($B949)</f>
        <v>2021</v>
      </c>
      <c r="D949" s="12">
        <f>MONTH($B949)</f>
        <v>4</v>
      </c>
      <c r="E949" s="3" t="s">
        <v>1873</v>
      </c>
      <c r="F949" s="15" t="s">
        <v>50</v>
      </c>
      <c r="G949" s="3">
        <v>1</v>
      </c>
      <c r="H949" s="3" t="str">
        <f>_xlfn.XLOOKUP(E949,customers!$A$1:$A$1001,customers!$B$1:$B$1001,,0)</f>
        <v>Rickie Faltin</v>
      </c>
      <c r="I949" s="16" t="s">
        <v>6</v>
      </c>
      <c r="J949" s="4" t="str">
        <f>INDEX(products!$A$1:$F$49,MATCH(orders!$F949,products!$A$1:$A$49,0),MATCH(orders!J$1,products!$A$1:$F$1,0))</f>
        <v>Medium</v>
      </c>
      <c r="K949" s="7">
        <f>INDEX(products!$A$1:$F$49,MATCH(orders!$F949,products!$A$1:$A$49,0),MATCH(orders!K$1,products!$A$1:$F$1,0))</f>
        <v>12</v>
      </c>
      <c r="L949" s="11">
        <f>INDEX(products!$A$1:$F$49,MATCH(orders!$F949,products!$A$1:$A$49,0),MATCH(orders!L$1,products!$A$1:$F$1,0))</f>
        <v>0.5</v>
      </c>
      <c r="M949" s="26">
        <f>$G949*$K949*$L949</f>
        <v>6</v>
      </c>
    </row>
    <row r="950" spans="1:13">
      <c r="A950" s="18" t="s">
        <v>1874</v>
      </c>
      <c r="B950" s="22">
        <v>44445</v>
      </c>
      <c r="C950" s="17">
        <f>YEAR($B950)</f>
        <v>2021</v>
      </c>
      <c r="D950" s="17">
        <f>MONTH($B950)</f>
        <v>9</v>
      </c>
      <c r="E950" s="18" t="s">
        <v>1875</v>
      </c>
      <c r="F950" s="13" t="s">
        <v>210</v>
      </c>
      <c r="G950" s="18">
        <v>3</v>
      </c>
      <c r="H950" s="18" t="str">
        <f>_xlfn.XLOOKUP(E950,customers!$A$1:$A$1001,customers!$B$1:$B$1001,,0)</f>
        <v>Gnni Cheeke</v>
      </c>
      <c r="I950" s="14" t="s">
        <v>4</v>
      </c>
      <c r="J950" s="19" t="str">
        <f>INDEX(products!$A$1:$F$49,MATCH(orders!$F950,products!$A$1:$A$49,0),MATCH(orders!J$1,products!$A$1:$F$1,0))</f>
        <v>Large</v>
      </c>
      <c r="K950" s="20">
        <f>INDEX(products!$A$1:$F$49,MATCH(orders!$F950,products!$A$1:$A$49,0),MATCH(orders!K$1,products!$A$1:$F$1,0))</f>
        <v>24</v>
      </c>
      <c r="L950" s="21">
        <f>INDEX(products!$A$1:$F$49,MATCH(orders!$F950,products!$A$1:$A$49,0),MATCH(orders!L$1,products!$A$1:$F$1,0))</f>
        <v>1.1000000000000001</v>
      </c>
      <c r="M950" s="25">
        <f>$G950*$K950*$L950</f>
        <v>79.2</v>
      </c>
    </row>
    <row r="951" spans="1:13">
      <c r="A951" s="3" t="s">
        <v>1876</v>
      </c>
      <c r="B951" s="23">
        <v>44449</v>
      </c>
      <c r="C951" s="12">
        <f>YEAR($B951)</f>
        <v>2021</v>
      </c>
      <c r="D951" s="12">
        <f>MONTH($B951)</f>
        <v>9</v>
      </c>
      <c r="E951" s="3" t="s">
        <v>1877</v>
      </c>
      <c r="F951" s="15" t="s">
        <v>125</v>
      </c>
      <c r="G951" s="3">
        <v>4</v>
      </c>
      <c r="H951" s="3" t="str">
        <f>_xlfn.XLOOKUP(E951,customers!$A$1:$A$1001,customers!$B$1:$B$1001,,0)</f>
        <v>Gwenni Ratt</v>
      </c>
      <c r="I951" s="16" t="s">
        <v>7</v>
      </c>
      <c r="J951" s="4" t="str">
        <f>INDEX(products!$A$1:$F$49,MATCH(orders!$F951,products!$A$1:$A$49,0),MATCH(orders!J$1,products!$A$1:$F$1,0))</f>
        <v>Medium</v>
      </c>
      <c r="K951" s="7">
        <f>INDEX(products!$A$1:$F$49,MATCH(orders!$F951,products!$A$1:$A$49,0),MATCH(orders!K$1,products!$A$1:$F$1,0))</f>
        <v>18</v>
      </c>
      <c r="L951" s="11">
        <f>INDEX(products!$A$1:$F$49,MATCH(orders!$F951,products!$A$1:$A$49,0),MATCH(orders!L$1,products!$A$1:$F$1,0))</f>
        <v>0.5</v>
      </c>
      <c r="M951" s="26">
        <f>$G951*$K951*$L951</f>
        <v>36</v>
      </c>
    </row>
    <row r="952" spans="1:13">
      <c r="A952" s="18" t="s">
        <v>1878</v>
      </c>
      <c r="B952" s="22">
        <v>44703</v>
      </c>
      <c r="C952" s="17">
        <f>YEAR($B952)</f>
        <v>2022</v>
      </c>
      <c r="D952" s="17">
        <f>MONTH($B952)</f>
        <v>5</v>
      </c>
      <c r="E952" s="18" t="s">
        <v>1879</v>
      </c>
      <c r="F952" s="13" t="s">
        <v>251</v>
      </c>
      <c r="G952" s="18">
        <v>4</v>
      </c>
      <c r="H952" s="18" t="str">
        <f>_xlfn.XLOOKUP(E952,customers!$A$1:$A$1001,customers!$B$1:$B$1001,,0)</f>
        <v>Johnath Fairebrother</v>
      </c>
      <c r="I952" s="14" t="s">
        <v>5</v>
      </c>
      <c r="J952" s="19" t="str">
        <f>INDEX(products!$A$1:$F$49,MATCH(orders!$F952,products!$A$1:$A$49,0),MATCH(orders!J$1,products!$A$1:$F$1,0))</f>
        <v>Small</v>
      </c>
      <c r="K952" s="20">
        <f>INDEX(products!$A$1:$F$49,MATCH(orders!$F952,products!$A$1:$A$49,0),MATCH(orders!K$1,products!$A$1:$F$1,0))</f>
        <v>12</v>
      </c>
      <c r="L952" s="21">
        <f>INDEX(products!$A$1:$F$49,MATCH(orders!$F952,products!$A$1:$A$49,0),MATCH(orders!L$1,products!$A$1:$F$1,0))</f>
        <v>1.1000000000000001</v>
      </c>
      <c r="M952" s="25">
        <f>$G952*$K952*$L952</f>
        <v>52.800000000000004</v>
      </c>
    </row>
    <row r="953" spans="1:13">
      <c r="A953" s="3" t="s">
        <v>1880</v>
      </c>
      <c r="B953" s="23">
        <v>44092</v>
      </c>
      <c r="C953" s="12">
        <f>YEAR($B953)</f>
        <v>2020</v>
      </c>
      <c r="D953" s="12">
        <f>MONTH($B953)</f>
        <v>9</v>
      </c>
      <c r="E953" s="3" t="s">
        <v>1881</v>
      </c>
      <c r="F953" s="15" t="s">
        <v>381</v>
      </c>
      <c r="G953" s="3">
        <v>6</v>
      </c>
      <c r="H953" s="3" t="str">
        <f>_xlfn.XLOOKUP(E953,customers!$A$1:$A$1001,customers!$B$1:$B$1001,,0)</f>
        <v>Ingamar Eberlein</v>
      </c>
      <c r="I953" s="16" t="s">
        <v>5</v>
      </c>
      <c r="J953" s="4" t="str">
        <f>INDEX(products!$A$1:$F$49,MATCH(orders!$F953,products!$A$1:$A$49,0),MATCH(orders!J$1,products!$A$1:$F$1,0))</f>
        <v>Large</v>
      </c>
      <c r="K953" s="7">
        <f>INDEX(products!$A$1:$F$49,MATCH(orders!$F953,products!$A$1:$A$49,0),MATCH(orders!K$1,products!$A$1:$F$1,0))</f>
        <v>24</v>
      </c>
      <c r="L953" s="11">
        <f>INDEX(products!$A$1:$F$49,MATCH(orders!$F953,products!$A$1:$A$49,0),MATCH(orders!L$1,products!$A$1:$F$1,0))</f>
        <v>1.1000000000000001</v>
      </c>
      <c r="M953" s="26">
        <f>$G953*$K953*$L953</f>
        <v>158.4</v>
      </c>
    </row>
    <row r="954" spans="1:13">
      <c r="A954" s="18" t="s">
        <v>1882</v>
      </c>
      <c r="B954" s="22">
        <v>44439</v>
      </c>
      <c r="C954" s="17">
        <f>YEAR($B954)</f>
        <v>2021</v>
      </c>
      <c r="D954" s="17">
        <f>MONTH($B954)</f>
        <v>8</v>
      </c>
      <c r="E954" s="18" t="s">
        <v>1883</v>
      </c>
      <c r="F954" s="13" t="s">
        <v>199</v>
      </c>
      <c r="G954" s="18">
        <v>2</v>
      </c>
      <c r="H954" s="18" t="str">
        <f>_xlfn.XLOOKUP(E954,customers!$A$1:$A$1001,customers!$B$1:$B$1001,,0)</f>
        <v>Jilly Dreng</v>
      </c>
      <c r="I954" s="14" t="s">
        <v>5</v>
      </c>
      <c r="J954" s="19" t="str">
        <f>INDEX(products!$A$1:$F$49,MATCH(orders!$F954,products!$A$1:$A$49,0),MATCH(orders!J$1,products!$A$1:$F$1,0))</f>
        <v>Large</v>
      </c>
      <c r="K954" s="20">
        <f>INDEX(products!$A$1:$F$49,MATCH(orders!$F954,products!$A$1:$A$49,0),MATCH(orders!K$1,products!$A$1:$F$1,0))</f>
        <v>18</v>
      </c>
      <c r="L954" s="21">
        <f>INDEX(products!$A$1:$F$49,MATCH(orders!$F954,products!$A$1:$A$49,0),MATCH(orders!L$1,products!$A$1:$F$1,0))</f>
        <v>1.1000000000000001</v>
      </c>
      <c r="M954" s="25">
        <f>$G954*$K954*$L954</f>
        <v>39.6</v>
      </c>
    </row>
    <row r="955" spans="1:13">
      <c r="A955" s="3" t="s">
        <v>1884</v>
      </c>
      <c r="B955" s="23">
        <v>44582</v>
      </c>
      <c r="C955" s="12">
        <f>YEAR($B955)</f>
        <v>2022</v>
      </c>
      <c r="D955" s="12">
        <f>MONTH($B955)</f>
        <v>1</v>
      </c>
      <c r="E955" s="3" t="s">
        <v>1847</v>
      </c>
      <c r="F955" s="15" t="s">
        <v>177</v>
      </c>
      <c r="G955" s="3">
        <v>1</v>
      </c>
      <c r="H955" s="3" t="str">
        <f>_xlfn.XLOOKUP(E955,customers!$A$1:$A$1001,customers!$B$1:$B$1001,,0)</f>
        <v>Jakari Moran</v>
      </c>
      <c r="I955" s="16" t="s">
        <v>5</v>
      </c>
      <c r="J955" s="4" t="str">
        <f>INDEX(products!$A$1:$F$49,MATCH(orders!$F955,products!$A$1:$A$49,0),MATCH(orders!J$1,products!$A$1:$F$1,0))</f>
        <v>Large</v>
      </c>
      <c r="K955" s="7">
        <f>INDEX(products!$A$1:$F$49,MATCH(orders!$F955,products!$A$1:$A$49,0),MATCH(orders!K$1,products!$A$1:$F$1,0))</f>
        <v>12</v>
      </c>
      <c r="L955" s="11">
        <f>INDEX(products!$A$1:$F$49,MATCH(orders!$F955,products!$A$1:$A$49,0),MATCH(orders!L$1,products!$A$1:$F$1,0))</f>
        <v>1.1000000000000001</v>
      </c>
      <c r="M955" s="26">
        <f>$G955*$K955*$L955</f>
        <v>13.200000000000001</v>
      </c>
    </row>
    <row r="956" spans="1:13">
      <c r="A956" s="18" t="s">
        <v>1885</v>
      </c>
      <c r="B956" s="22">
        <v>44722</v>
      </c>
      <c r="C956" s="17">
        <f>YEAR($B956)</f>
        <v>2022</v>
      </c>
      <c r="D956" s="17">
        <f>MONTH($B956)</f>
        <v>6</v>
      </c>
      <c r="E956" s="18" t="s">
        <v>1847</v>
      </c>
      <c r="F956" s="13" t="s">
        <v>251</v>
      </c>
      <c r="G956" s="18">
        <v>1</v>
      </c>
      <c r="H956" s="18" t="str">
        <f>_xlfn.XLOOKUP(E956,customers!$A$1:$A$1001,customers!$B$1:$B$1001,,0)</f>
        <v>Jakari Moran</v>
      </c>
      <c r="I956" s="14" t="s">
        <v>5</v>
      </c>
      <c r="J956" s="19" t="str">
        <f>INDEX(products!$A$1:$F$49,MATCH(orders!$F956,products!$A$1:$A$49,0),MATCH(orders!J$1,products!$A$1:$F$1,0))</f>
        <v>Small</v>
      </c>
      <c r="K956" s="20">
        <f>INDEX(products!$A$1:$F$49,MATCH(orders!$F956,products!$A$1:$A$49,0),MATCH(orders!K$1,products!$A$1:$F$1,0))</f>
        <v>12</v>
      </c>
      <c r="L956" s="21">
        <f>INDEX(products!$A$1:$F$49,MATCH(orders!$F956,products!$A$1:$A$49,0),MATCH(orders!L$1,products!$A$1:$F$1,0))</f>
        <v>1.1000000000000001</v>
      </c>
      <c r="M956" s="25">
        <f>$G956*$K956*$L956</f>
        <v>13.200000000000001</v>
      </c>
    </row>
    <row r="957" spans="1:13">
      <c r="A957" s="3" t="s">
        <v>1886</v>
      </c>
      <c r="B957" s="23">
        <v>43582</v>
      </c>
      <c r="C957" s="12">
        <f>YEAR($B957)</f>
        <v>2019</v>
      </c>
      <c r="D957" s="12">
        <f>MONTH($B957)</f>
        <v>4</v>
      </c>
      <c r="E957" s="3" t="s">
        <v>1847</v>
      </c>
      <c r="F957" s="15" t="s">
        <v>531</v>
      </c>
      <c r="G957" s="3">
        <v>5</v>
      </c>
      <c r="H957" s="3" t="str">
        <f>_xlfn.XLOOKUP(E957,customers!$A$1:$A$1001,customers!$B$1:$B$1001,,0)</f>
        <v>Jakari Moran</v>
      </c>
      <c r="I957" s="16" t="s">
        <v>6</v>
      </c>
      <c r="J957" s="4" t="str">
        <f>INDEX(products!$A$1:$F$49,MATCH(orders!$F957,products!$A$1:$A$49,0),MATCH(orders!J$1,products!$A$1:$F$1,0))</f>
        <v>Small</v>
      </c>
      <c r="K957" s="7">
        <f>INDEX(products!$A$1:$F$49,MATCH(orders!$F957,products!$A$1:$A$49,0),MATCH(orders!K$1,products!$A$1:$F$1,0))</f>
        <v>24</v>
      </c>
      <c r="L957" s="11">
        <f>INDEX(products!$A$1:$F$49,MATCH(orders!$F957,products!$A$1:$A$49,0),MATCH(orders!L$1,products!$A$1:$F$1,0))</f>
        <v>0.5</v>
      </c>
      <c r="M957" s="26">
        <f>$G957*$K957*$L957</f>
        <v>60</v>
      </c>
    </row>
    <row r="958" spans="1:13">
      <c r="A958" s="18" t="s">
        <v>1886</v>
      </c>
      <c r="B958" s="22">
        <v>43582</v>
      </c>
      <c r="C958" s="17">
        <f>YEAR($B958)</f>
        <v>2019</v>
      </c>
      <c r="D958" s="17">
        <f>MONTH($B958)</f>
        <v>4</v>
      </c>
      <c r="E958" s="18" t="s">
        <v>1847</v>
      </c>
      <c r="F958" s="13" t="s">
        <v>89</v>
      </c>
      <c r="G958" s="18">
        <v>2</v>
      </c>
      <c r="H958" s="18" t="str">
        <f>_xlfn.XLOOKUP(E958,customers!$A$1:$A$1001,customers!$B$1:$B$1001,,0)</f>
        <v>Jakari Moran</v>
      </c>
      <c r="I958" s="14" t="s">
        <v>6</v>
      </c>
      <c r="J958" s="19" t="str">
        <f>INDEX(products!$A$1:$F$49,MATCH(orders!$F958,products!$A$1:$A$49,0),MATCH(orders!J$1,products!$A$1:$F$1,0))</f>
        <v>Small</v>
      </c>
      <c r="K958" s="20">
        <f>INDEX(products!$A$1:$F$49,MATCH(orders!$F958,products!$A$1:$A$49,0),MATCH(orders!K$1,products!$A$1:$F$1,0))</f>
        <v>6</v>
      </c>
      <c r="L958" s="21">
        <f>INDEX(products!$A$1:$F$49,MATCH(orders!$F958,products!$A$1:$A$49,0),MATCH(orders!L$1,products!$A$1:$F$1,0))</f>
        <v>0.5</v>
      </c>
      <c r="M958" s="25">
        <f>$G958*$K958*$L958</f>
        <v>6</v>
      </c>
    </row>
    <row r="959" spans="1:13">
      <c r="A959" s="3" t="s">
        <v>1886</v>
      </c>
      <c r="B959" s="23">
        <v>43582</v>
      </c>
      <c r="C959" s="12">
        <f>YEAR($B959)</f>
        <v>2019</v>
      </c>
      <c r="D959" s="12">
        <f>MONTH($B959)</f>
        <v>4</v>
      </c>
      <c r="E959" s="3" t="s">
        <v>1847</v>
      </c>
      <c r="F959" s="15" t="s">
        <v>199</v>
      </c>
      <c r="G959" s="3">
        <v>1</v>
      </c>
      <c r="H959" s="3" t="str">
        <f>_xlfn.XLOOKUP(E959,customers!$A$1:$A$1001,customers!$B$1:$B$1001,,0)</f>
        <v>Jakari Moran</v>
      </c>
      <c r="I959" s="16" t="s">
        <v>5</v>
      </c>
      <c r="J959" s="4" t="str">
        <f>INDEX(products!$A$1:$F$49,MATCH(orders!$F959,products!$A$1:$A$49,0),MATCH(orders!J$1,products!$A$1:$F$1,0))</f>
        <v>Large</v>
      </c>
      <c r="K959" s="7">
        <f>INDEX(products!$A$1:$F$49,MATCH(orders!$F959,products!$A$1:$A$49,0),MATCH(orders!K$1,products!$A$1:$F$1,0))</f>
        <v>18</v>
      </c>
      <c r="L959" s="11">
        <f>INDEX(products!$A$1:$F$49,MATCH(orders!$F959,products!$A$1:$A$49,0),MATCH(orders!L$1,products!$A$1:$F$1,0))</f>
        <v>1.1000000000000001</v>
      </c>
      <c r="M959" s="26">
        <f>$G959*$K959*$L959</f>
        <v>19.8</v>
      </c>
    </row>
    <row r="960" spans="1:13">
      <c r="A960" s="18" t="s">
        <v>1886</v>
      </c>
      <c r="B960" s="22">
        <v>43582</v>
      </c>
      <c r="C960" s="17">
        <f>YEAR($B960)</f>
        <v>2019</v>
      </c>
      <c r="D960" s="17">
        <f>MONTH($B960)</f>
        <v>4</v>
      </c>
      <c r="E960" s="18" t="s">
        <v>1847</v>
      </c>
      <c r="F960" s="13" t="s">
        <v>82</v>
      </c>
      <c r="G960" s="18">
        <v>2</v>
      </c>
      <c r="H960" s="18" t="str">
        <f>_xlfn.XLOOKUP(E960,customers!$A$1:$A$1001,customers!$B$1:$B$1001,,0)</f>
        <v>Jakari Moran</v>
      </c>
      <c r="I960" s="14" t="s">
        <v>4</v>
      </c>
      <c r="J960" s="19" t="str">
        <f>INDEX(products!$A$1:$F$49,MATCH(orders!$F960,products!$A$1:$A$49,0),MATCH(orders!J$1,products!$A$1:$F$1,0))</f>
        <v>Medium</v>
      </c>
      <c r="K960" s="20">
        <f>INDEX(products!$A$1:$F$49,MATCH(orders!$F960,products!$A$1:$A$49,0),MATCH(orders!K$1,products!$A$1:$F$1,0))</f>
        <v>6</v>
      </c>
      <c r="L960" s="21">
        <f>INDEX(products!$A$1:$F$49,MATCH(orders!$F960,products!$A$1:$A$49,0),MATCH(orders!L$1,products!$A$1:$F$1,0))</f>
        <v>1.1000000000000001</v>
      </c>
      <c r="M960" s="25">
        <f>$G960*$K960*$L960</f>
        <v>13.200000000000001</v>
      </c>
    </row>
    <row r="961" spans="1:13">
      <c r="A961" s="3" t="s">
        <v>1887</v>
      </c>
      <c r="B961" s="23">
        <v>44598</v>
      </c>
      <c r="C961" s="12">
        <f>YEAR($B961)</f>
        <v>2022</v>
      </c>
      <c r="D961" s="12">
        <f>MONTH($B961)</f>
        <v>2</v>
      </c>
      <c r="E961" s="3" t="s">
        <v>1888</v>
      </c>
      <c r="F961" s="15" t="s">
        <v>199</v>
      </c>
      <c r="G961" s="3">
        <v>5</v>
      </c>
      <c r="H961" s="3" t="str">
        <f>_xlfn.XLOOKUP(E961,customers!$A$1:$A$1001,customers!$B$1:$B$1001,,0)</f>
        <v>Rhodie Strathern</v>
      </c>
      <c r="I961" s="16" t="s">
        <v>5</v>
      </c>
      <c r="J961" s="4" t="str">
        <f>INDEX(products!$A$1:$F$49,MATCH(orders!$F961,products!$A$1:$A$49,0),MATCH(orders!J$1,products!$A$1:$F$1,0))</f>
        <v>Large</v>
      </c>
      <c r="K961" s="7">
        <f>INDEX(products!$A$1:$F$49,MATCH(orders!$F961,products!$A$1:$A$49,0),MATCH(orders!K$1,products!$A$1:$F$1,0))</f>
        <v>18</v>
      </c>
      <c r="L961" s="11">
        <f>INDEX(products!$A$1:$F$49,MATCH(orders!$F961,products!$A$1:$A$49,0),MATCH(orders!L$1,products!$A$1:$F$1,0))</f>
        <v>1.1000000000000001</v>
      </c>
      <c r="M961" s="26">
        <f>$G961*$K961*$L961</f>
        <v>99.000000000000014</v>
      </c>
    </row>
    <row r="962" spans="1:13">
      <c r="A962" s="18" t="s">
        <v>1889</v>
      </c>
      <c r="B962" s="22">
        <v>44591</v>
      </c>
      <c r="C962" s="17">
        <f>YEAR($B962)</f>
        <v>2022</v>
      </c>
      <c r="D962" s="17">
        <f>MONTH($B962)</f>
        <v>1</v>
      </c>
      <c r="E962" s="18" t="s">
        <v>1890</v>
      </c>
      <c r="F962" s="13" t="s">
        <v>408</v>
      </c>
      <c r="G962" s="18">
        <v>5</v>
      </c>
      <c r="H962" s="18" t="str">
        <f>_xlfn.XLOOKUP(E962,customers!$A$1:$A$1001,customers!$B$1:$B$1001,,0)</f>
        <v>Chad Miguel</v>
      </c>
      <c r="I962" s="14" t="s">
        <v>7</v>
      </c>
      <c r="J962" s="19" t="str">
        <f>INDEX(products!$A$1:$F$49,MATCH(orders!$F962,products!$A$1:$A$49,0),MATCH(orders!J$1,products!$A$1:$F$1,0))</f>
        <v>Medium</v>
      </c>
      <c r="K962" s="20">
        <f>INDEX(products!$A$1:$F$49,MATCH(orders!$F962,products!$A$1:$A$49,0),MATCH(orders!K$1,products!$A$1:$F$1,0))</f>
        <v>24</v>
      </c>
      <c r="L962" s="21">
        <f>INDEX(products!$A$1:$F$49,MATCH(orders!$F962,products!$A$1:$A$49,0),MATCH(orders!L$1,products!$A$1:$F$1,0))</f>
        <v>0.5</v>
      </c>
      <c r="M962" s="25">
        <f>$G962*$K962*$L962</f>
        <v>60</v>
      </c>
    </row>
    <row r="963" spans="1:13">
      <c r="A963" s="3" t="s">
        <v>1891</v>
      </c>
      <c r="B963" s="23">
        <v>44158</v>
      </c>
      <c r="C963" s="12">
        <f>YEAR($B963)</f>
        <v>2020</v>
      </c>
      <c r="D963" s="12">
        <f>MONTH($B963)</f>
        <v>11</v>
      </c>
      <c r="E963" s="3" t="s">
        <v>1892</v>
      </c>
      <c r="F963" s="15" t="s">
        <v>187</v>
      </c>
      <c r="G963" s="3">
        <v>2</v>
      </c>
      <c r="H963" s="3" t="str">
        <f>_xlfn.XLOOKUP(E963,customers!$A$1:$A$1001,customers!$B$1:$B$1001,,0)</f>
        <v>Florinda Matusovsky</v>
      </c>
      <c r="I963" s="16" t="s">
        <v>4</v>
      </c>
      <c r="J963" s="4" t="str">
        <f>INDEX(products!$A$1:$F$49,MATCH(orders!$F963,products!$A$1:$A$49,0),MATCH(orders!J$1,products!$A$1:$F$1,0))</f>
        <v>Medium</v>
      </c>
      <c r="K963" s="7">
        <f>INDEX(products!$A$1:$F$49,MATCH(orders!$F963,products!$A$1:$A$49,0),MATCH(orders!K$1,products!$A$1:$F$1,0))</f>
        <v>24</v>
      </c>
      <c r="L963" s="11">
        <f>INDEX(products!$A$1:$F$49,MATCH(orders!$F963,products!$A$1:$A$49,0),MATCH(orders!L$1,products!$A$1:$F$1,0))</f>
        <v>1.1000000000000001</v>
      </c>
      <c r="M963" s="26">
        <f>$G963*$K963*$L963</f>
        <v>52.800000000000004</v>
      </c>
    </row>
    <row r="964" spans="1:13">
      <c r="A964" s="18" t="s">
        <v>1893</v>
      </c>
      <c r="B964" s="22">
        <v>44664</v>
      </c>
      <c r="C964" s="17">
        <f>YEAR($B964)</f>
        <v>2022</v>
      </c>
      <c r="D964" s="17">
        <f>MONTH($B964)</f>
        <v>4</v>
      </c>
      <c r="E964" s="18" t="s">
        <v>1894</v>
      </c>
      <c r="F964" s="13" t="s">
        <v>89</v>
      </c>
      <c r="G964" s="18">
        <v>1</v>
      </c>
      <c r="H964" s="18" t="str">
        <f>_xlfn.XLOOKUP(E964,customers!$A$1:$A$1001,customers!$B$1:$B$1001,,0)</f>
        <v>Morly Rocks</v>
      </c>
      <c r="I964" s="14" t="s">
        <v>6</v>
      </c>
      <c r="J964" s="19" t="str">
        <f>INDEX(products!$A$1:$F$49,MATCH(orders!$F964,products!$A$1:$A$49,0),MATCH(orders!J$1,products!$A$1:$F$1,0))</f>
        <v>Small</v>
      </c>
      <c r="K964" s="20">
        <f>INDEX(products!$A$1:$F$49,MATCH(orders!$F964,products!$A$1:$A$49,0),MATCH(orders!K$1,products!$A$1:$F$1,0))</f>
        <v>6</v>
      </c>
      <c r="L964" s="21">
        <f>INDEX(products!$A$1:$F$49,MATCH(orders!$F964,products!$A$1:$A$49,0),MATCH(orders!L$1,products!$A$1:$F$1,0))</f>
        <v>0.5</v>
      </c>
      <c r="M964" s="25">
        <f>$G964*$K964*$L964</f>
        <v>3</v>
      </c>
    </row>
    <row r="965" spans="1:13">
      <c r="A965" s="3" t="s">
        <v>1895</v>
      </c>
      <c r="B965" s="23">
        <v>44203</v>
      </c>
      <c r="C965" s="12">
        <f>YEAR($B965)</f>
        <v>2021</v>
      </c>
      <c r="D965" s="12">
        <f>MONTH($B965)</f>
        <v>1</v>
      </c>
      <c r="E965" s="3" t="s">
        <v>1896</v>
      </c>
      <c r="F965" s="15" t="s">
        <v>152</v>
      </c>
      <c r="G965" s="3">
        <v>4</v>
      </c>
      <c r="H965" s="3" t="str">
        <f>_xlfn.XLOOKUP(E965,customers!$A$1:$A$1001,customers!$B$1:$B$1001,,0)</f>
        <v>Yuri Burrells</v>
      </c>
      <c r="I965" s="16" t="s">
        <v>7</v>
      </c>
      <c r="J965" s="4" t="str">
        <f>INDEX(products!$A$1:$F$49,MATCH(orders!$F965,products!$A$1:$A$49,0),MATCH(orders!J$1,products!$A$1:$F$1,0))</f>
        <v>Small</v>
      </c>
      <c r="K965" s="7">
        <f>INDEX(products!$A$1:$F$49,MATCH(orders!$F965,products!$A$1:$A$49,0),MATCH(orders!K$1,products!$A$1:$F$1,0))</f>
        <v>12</v>
      </c>
      <c r="L965" s="11">
        <f>INDEX(products!$A$1:$F$49,MATCH(orders!$F965,products!$A$1:$A$49,0),MATCH(orders!L$1,products!$A$1:$F$1,0))</f>
        <v>0.5</v>
      </c>
      <c r="M965" s="26">
        <f>$G965*$K965*$L965</f>
        <v>24</v>
      </c>
    </row>
    <row r="966" spans="1:13">
      <c r="A966" s="18" t="s">
        <v>1897</v>
      </c>
      <c r="B966" s="22">
        <v>43865</v>
      </c>
      <c r="C966" s="17">
        <f>YEAR($B966)</f>
        <v>2020</v>
      </c>
      <c r="D966" s="17">
        <f>MONTH($B966)</f>
        <v>2</v>
      </c>
      <c r="E966" s="18" t="s">
        <v>1898</v>
      </c>
      <c r="F966" s="13" t="s">
        <v>53</v>
      </c>
      <c r="G966" s="18">
        <v>5</v>
      </c>
      <c r="H966" s="18" t="str">
        <f>_xlfn.XLOOKUP(E966,customers!$A$1:$A$1001,customers!$B$1:$B$1001,,0)</f>
        <v>Cleopatra Goodrum</v>
      </c>
      <c r="I966" s="14" t="s">
        <v>4</v>
      </c>
      <c r="J966" s="19" t="str">
        <f>INDEX(products!$A$1:$F$49,MATCH(orders!$F966,products!$A$1:$A$49,0),MATCH(orders!J$1,products!$A$1:$F$1,0))</f>
        <v>Large</v>
      </c>
      <c r="K966" s="20">
        <f>INDEX(products!$A$1:$F$49,MATCH(orders!$F966,products!$A$1:$A$49,0),MATCH(orders!K$1,products!$A$1:$F$1,0))</f>
        <v>18</v>
      </c>
      <c r="L966" s="21">
        <f>INDEX(products!$A$1:$F$49,MATCH(orders!$F966,products!$A$1:$A$49,0),MATCH(orders!L$1,products!$A$1:$F$1,0))</f>
        <v>1.1000000000000001</v>
      </c>
      <c r="M966" s="25">
        <f>$G966*$K966*$L966</f>
        <v>99.000000000000014</v>
      </c>
    </row>
    <row r="967" spans="1:13">
      <c r="A967" s="3" t="s">
        <v>1899</v>
      </c>
      <c r="B967" s="23">
        <v>43724</v>
      </c>
      <c r="C967" s="12">
        <f>YEAR($B967)</f>
        <v>2019</v>
      </c>
      <c r="D967" s="12">
        <f>MONTH($B967)</f>
        <v>9</v>
      </c>
      <c r="E967" s="3" t="s">
        <v>1900</v>
      </c>
      <c r="F967" s="15" t="s">
        <v>381</v>
      </c>
      <c r="G967" s="3">
        <v>3</v>
      </c>
      <c r="H967" s="3" t="str">
        <f>_xlfn.XLOOKUP(E967,customers!$A$1:$A$1001,customers!$B$1:$B$1001,,0)</f>
        <v>Joey Jefferys</v>
      </c>
      <c r="I967" s="16" t="s">
        <v>5</v>
      </c>
      <c r="J967" s="4" t="str">
        <f>INDEX(products!$A$1:$F$49,MATCH(orders!$F967,products!$A$1:$A$49,0),MATCH(orders!J$1,products!$A$1:$F$1,0))</f>
        <v>Large</v>
      </c>
      <c r="K967" s="7">
        <f>INDEX(products!$A$1:$F$49,MATCH(orders!$F967,products!$A$1:$A$49,0),MATCH(orders!K$1,products!$A$1:$F$1,0))</f>
        <v>24</v>
      </c>
      <c r="L967" s="11">
        <f>INDEX(products!$A$1:$F$49,MATCH(orders!$F967,products!$A$1:$A$49,0),MATCH(orders!L$1,products!$A$1:$F$1,0))</f>
        <v>1.1000000000000001</v>
      </c>
      <c r="M967" s="26">
        <f>$G967*$K967*$L967</f>
        <v>79.2</v>
      </c>
    </row>
    <row r="968" spans="1:13">
      <c r="A968" s="18" t="s">
        <v>1901</v>
      </c>
      <c r="B968" s="22">
        <v>43491</v>
      </c>
      <c r="C968" s="17">
        <f>YEAR($B968)</f>
        <v>2019</v>
      </c>
      <c r="D968" s="17">
        <f>MONTH($B968)</f>
        <v>1</v>
      </c>
      <c r="E968" s="18" t="s">
        <v>1902</v>
      </c>
      <c r="F968" s="13" t="s">
        <v>60</v>
      </c>
      <c r="G968" s="18">
        <v>6</v>
      </c>
      <c r="H968" s="18" t="str">
        <f>_xlfn.XLOOKUP(E968,customers!$A$1:$A$1001,customers!$B$1:$B$1001,,0)</f>
        <v>Bearnard Wardell</v>
      </c>
      <c r="I968" s="14" t="s">
        <v>5</v>
      </c>
      <c r="J968" s="19" t="str">
        <f>INDEX(products!$A$1:$F$49,MATCH(orders!$F968,products!$A$1:$A$49,0),MATCH(orders!J$1,products!$A$1:$F$1,0))</f>
        <v>Medium</v>
      </c>
      <c r="K968" s="20">
        <f>INDEX(products!$A$1:$F$49,MATCH(orders!$F968,products!$A$1:$A$49,0),MATCH(orders!K$1,products!$A$1:$F$1,0))</f>
        <v>12</v>
      </c>
      <c r="L968" s="21">
        <f>INDEX(products!$A$1:$F$49,MATCH(orders!$F968,products!$A$1:$A$49,0),MATCH(orders!L$1,products!$A$1:$F$1,0))</f>
        <v>1.1000000000000001</v>
      </c>
      <c r="M968" s="25">
        <f>$G968*$K968*$L968</f>
        <v>79.2</v>
      </c>
    </row>
    <row r="969" spans="1:13">
      <c r="A969" s="3" t="s">
        <v>1903</v>
      </c>
      <c r="B969" s="23">
        <v>44246</v>
      </c>
      <c r="C969" s="12">
        <f>YEAR($B969)</f>
        <v>2021</v>
      </c>
      <c r="D969" s="12">
        <f>MONTH($B969)</f>
        <v>2</v>
      </c>
      <c r="E969" s="3" t="s">
        <v>1904</v>
      </c>
      <c r="F969" s="15" t="s">
        <v>103</v>
      </c>
      <c r="G969" s="3">
        <v>1</v>
      </c>
      <c r="H969" s="3" t="str">
        <f>_xlfn.XLOOKUP(E969,customers!$A$1:$A$1001,customers!$B$1:$B$1001,,0)</f>
        <v>Zeke Walisiak</v>
      </c>
      <c r="I969" s="16" t="s">
        <v>4</v>
      </c>
      <c r="J969" s="4" t="str">
        <f>INDEX(products!$A$1:$F$49,MATCH(orders!$F969,products!$A$1:$A$49,0),MATCH(orders!J$1,products!$A$1:$F$1,0))</f>
        <v>Medium</v>
      </c>
      <c r="K969" s="7">
        <f>INDEX(products!$A$1:$F$49,MATCH(orders!$F969,products!$A$1:$A$49,0),MATCH(orders!K$1,products!$A$1:$F$1,0))</f>
        <v>12</v>
      </c>
      <c r="L969" s="11">
        <f>INDEX(products!$A$1:$F$49,MATCH(orders!$F969,products!$A$1:$A$49,0),MATCH(orders!L$1,products!$A$1:$F$1,0))</f>
        <v>1.1000000000000001</v>
      </c>
      <c r="M969" s="26">
        <f>$G969*$K969*$L969</f>
        <v>13.200000000000001</v>
      </c>
    </row>
    <row r="970" spans="1:13">
      <c r="A970" s="18" t="s">
        <v>1905</v>
      </c>
      <c r="B970" s="22">
        <v>44642</v>
      </c>
      <c r="C970" s="17">
        <f>YEAR($B970)</f>
        <v>2022</v>
      </c>
      <c r="D970" s="17">
        <f>MONTH($B970)</f>
        <v>3</v>
      </c>
      <c r="E970" s="18" t="s">
        <v>1906</v>
      </c>
      <c r="F970" s="13" t="s">
        <v>65</v>
      </c>
      <c r="G970" s="18">
        <v>2</v>
      </c>
      <c r="H970" s="18" t="str">
        <f>_xlfn.XLOOKUP(E970,customers!$A$1:$A$1001,customers!$B$1:$B$1001,,0)</f>
        <v>Wiley Leopold</v>
      </c>
      <c r="I970" s="14" t="s">
        <v>4</v>
      </c>
      <c r="J970" s="19" t="str">
        <f>INDEX(products!$A$1:$F$49,MATCH(orders!$F970,products!$A$1:$A$49,0),MATCH(orders!J$1,products!$A$1:$F$1,0))</f>
        <v>Small</v>
      </c>
      <c r="K970" s="20">
        <f>INDEX(products!$A$1:$F$49,MATCH(orders!$F970,products!$A$1:$A$49,0),MATCH(orders!K$1,products!$A$1:$F$1,0))</f>
        <v>18</v>
      </c>
      <c r="L970" s="21">
        <f>INDEX(products!$A$1:$F$49,MATCH(orders!$F970,products!$A$1:$A$49,0),MATCH(orders!L$1,products!$A$1:$F$1,0))</f>
        <v>1.1000000000000001</v>
      </c>
      <c r="M970" s="25">
        <f>$G970*$K970*$L970</f>
        <v>39.6</v>
      </c>
    </row>
    <row r="971" spans="1:13">
      <c r="A971" s="3" t="s">
        <v>1907</v>
      </c>
      <c r="B971" s="23">
        <v>43649</v>
      </c>
      <c r="C971" s="12">
        <f>YEAR($B971)</f>
        <v>2019</v>
      </c>
      <c r="D971" s="12">
        <f>MONTH($B971)</f>
        <v>7</v>
      </c>
      <c r="E971" s="3" t="s">
        <v>1908</v>
      </c>
      <c r="F971" s="27" t="s">
        <v>100</v>
      </c>
      <c r="G971" s="3">
        <v>1</v>
      </c>
      <c r="H971" s="3" t="str">
        <f>_xlfn.XLOOKUP(E971,customers!$A$1:$A$1001,customers!$B$1:$B$1001,,0)</f>
        <v>Chiarra Shalders</v>
      </c>
      <c r="I971" s="16" t="s">
        <v>6</v>
      </c>
      <c r="J971" s="4" t="str">
        <f>INDEX(products!$A$1:$F$49,MATCH(orders!$F971,products!$A$1:$A$49,0),MATCH(orders!J$1,products!$A$1:$F$1,0))</f>
        <v>Medium</v>
      </c>
      <c r="K971" s="7">
        <f>INDEX(products!$A$1:$F$49,MATCH(orders!$F971,products!$A$1:$A$49,0),MATCH(orders!K$1,products!$A$1:$F$1,0))</f>
        <v>6</v>
      </c>
      <c r="L971" s="11">
        <f>INDEX(products!$A$1:$F$49,MATCH(orders!$F971,products!$A$1:$A$49,0),MATCH(orders!L$1,products!$A$1:$F$1,0))</f>
        <v>0.5</v>
      </c>
      <c r="M971" s="26">
        <f>$G971*$K971*$L971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E1001"/>
  <sheetViews>
    <sheetView workbookViewId="0">
      <selection sqref="A1:E1"/>
    </sheetView>
  </sheetViews>
  <sheetFormatPr defaultRowHeight="15"/>
  <cols>
    <col min="1" max="1" width="17.42578125" bestFit="1" customWidth="1"/>
    <col min="2" max="2" width="23.7109375" bestFit="1" customWidth="1"/>
    <col min="3" max="3" width="19.5703125" bestFit="1" customWidth="1"/>
    <col min="4" max="4" width="27.42578125" bestFit="1" customWidth="1"/>
    <col min="5" max="5" width="20.7109375" bestFit="1" customWidth="1"/>
  </cols>
  <sheetData>
    <row r="1" spans="1:5">
      <c r="A1" s="34" t="s">
        <v>40</v>
      </c>
      <c r="B1" s="34" t="s">
        <v>25</v>
      </c>
      <c r="C1" s="34" t="s">
        <v>1909</v>
      </c>
      <c r="D1" s="34" t="s">
        <v>1910</v>
      </c>
      <c r="E1" s="34" t="s">
        <v>1911</v>
      </c>
    </row>
    <row r="2" spans="1:5">
      <c r="A2" s="1" t="s">
        <v>48</v>
      </c>
      <c r="B2" s="1" t="s">
        <v>25</v>
      </c>
      <c r="C2" s="1" t="s">
        <v>1912</v>
      </c>
      <c r="D2" s="1" t="s">
        <v>1913</v>
      </c>
      <c r="E2" s="1" t="s">
        <v>1914</v>
      </c>
    </row>
    <row r="3" spans="1:5">
      <c r="A3" s="1" t="s">
        <v>1915</v>
      </c>
      <c r="B3" s="1" t="s">
        <v>1916</v>
      </c>
      <c r="C3" s="1" t="s">
        <v>1917</v>
      </c>
      <c r="D3" s="1" t="s">
        <v>1918</v>
      </c>
      <c r="E3" s="1" t="s">
        <v>1919</v>
      </c>
    </row>
    <row r="4" spans="1:5">
      <c r="A4" s="1" t="s">
        <v>52</v>
      </c>
      <c r="B4" s="1" t="s">
        <v>1920</v>
      </c>
      <c r="C4" s="1" t="s">
        <v>1921</v>
      </c>
      <c r="D4" s="1" t="s">
        <v>1922</v>
      </c>
      <c r="E4" s="1" t="s">
        <v>1923</v>
      </c>
    </row>
    <row r="5" spans="1:5">
      <c r="A5" s="1" t="s">
        <v>1924</v>
      </c>
      <c r="B5" s="1" t="s">
        <v>1925</v>
      </c>
      <c r="C5" s="1" t="s">
        <v>1926</v>
      </c>
      <c r="D5" s="1" t="s">
        <v>1927</v>
      </c>
      <c r="E5" s="1" t="s">
        <v>1928</v>
      </c>
    </row>
    <row r="6" spans="1:5">
      <c r="A6" s="1" t="s">
        <v>55</v>
      </c>
      <c r="B6" s="1" t="s">
        <v>1929</v>
      </c>
      <c r="C6" s="1" t="s">
        <v>1930</v>
      </c>
      <c r="D6" s="1" t="s">
        <v>1931</v>
      </c>
      <c r="E6" s="1" t="s">
        <v>1932</v>
      </c>
    </row>
    <row r="7" spans="1:5">
      <c r="A7" s="1" t="s">
        <v>59</v>
      </c>
      <c r="B7" s="1" t="s">
        <v>1933</v>
      </c>
      <c r="C7" s="1" t="s">
        <v>1934</v>
      </c>
      <c r="D7" s="1" t="s">
        <v>1935</v>
      </c>
      <c r="E7" s="1" t="s">
        <v>1936</v>
      </c>
    </row>
    <row r="8" spans="1:5">
      <c r="A8" s="1" t="s">
        <v>62</v>
      </c>
      <c r="B8" s="1" t="s">
        <v>1937</v>
      </c>
      <c r="C8" s="1" t="s">
        <v>1938</v>
      </c>
      <c r="D8" s="1" t="s">
        <v>1939</v>
      </c>
      <c r="E8" s="1" t="s">
        <v>1940</v>
      </c>
    </row>
    <row r="9" spans="1:5">
      <c r="A9" s="1" t="s">
        <v>64</v>
      </c>
      <c r="B9" s="1" t="s">
        <v>1941</v>
      </c>
      <c r="C9" s="1" t="s">
        <v>1942</v>
      </c>
      <c r="D9" s="1" t="s">
        <v>1943</v>
      </c>
      <c r="E9" s="1" t="s">
        <v>1944</v>
      </c>
    </row>
    <row r="10" spans="1:5">
      <c r="A10" s="1" t="s">
        <v>67</v>
      </c>
      <c r="B10" s="1" t="s">
        <v>1945</v>
      </c>
      <c r="C10" s="1" t="s">
        <v>1946</v>
      </c>
      <c r="D10" s="1" t="s">
        <v>1947</v>
      </c>
      <c r="E10" s="1" t="s">
        <v>1948</v>
      </c>
    </row>
    <row r="11" spans="1:5">
      <c r="A11" s="1" t="s">
        <v>70</v>
      </c>
      <c r="B11" s="1" t="s">
        <v>1949</v>
      </c>
      <c r="C11" s="1" t="s">
        <v>1950</v>
      </c>
      <c r="D11" s="1" t="s">
        <v>1951</v>
      </c>
      <c r="E11" s="1" t="s">
        <v>1948</v>
      </c>
    </row>
    <row r="12" spans="1:5">
      <c r="A12" s="1" t="s">
        <v>72</v>
      </c>
      <c r="B12" s="1" t="s">
        <v>1952</v>
      </c>
      <c r="C12" s="1" t="s">
        <v>1953</v>
      </c>
      <c r="D12" s="1" t="s">
        <v>1954</v>
      </c>
      <c r="E12" s="1" t="s">
        <v>1955</v>
      </c>
    </row>
    <row r="13" spans="1:5">
      <c r="A13" s="1" t="s">
        <v>75</v>
      </c>
      <c r="B13" s="1" t="s">
        <v>1956</v>
      </c>
      <c r="C13" s="1" t="s">
        <v>1957</v>
      </c>
      <c r="D13" s="1" t="s">
        <v>1958</v>
      </c>
      <c r="E13" s="1" t="s">
        <v>1955</v>
      </c>
    </row>
    <row r="14" spans="1:5">
      <c r="A14" s="1" t="s">
        <v>78</v>
      </c>
      <c r="B14" s="1" t="s">
        <v>1959</v>
      </c>
      <c r="C14" s="1" t="s">
        <v>1960</v>
      </c>
      <c r="D14" s="1" t="s">
        <v>1961</v>
      </c>
      <c r="E14" s="1" t="s">
        <v>1962</v>
      </c>
    </row>
    <row r="15" spans="1:5">
      <c r="A15" s="1" t="s">
        <v>81</v>
      </c>
      <c r="B15" s="1" t="s">
        <v>1963</v>
      </c>
      <c r="C15" s="1"/>
      <c r="D15" s="1" t="s">
        <v>1964</v>
      </c>
      <c r="E15" s="1" t="s">
        <v>1965</v>
      </c>
    </row>
    <row r="16" spans="1:5">
      <c r="A16" s="1" t="s">
        <v>84</v>
      </c>
      <c r="B16" s="1" t="s">
        <v>1966</v>
      </c>
      <c r="C16" s="1" t="s">
        <v>1967</v>
      </c>
      <c r="D16" s="1" t="s">
        <v>1968</v>
      </c>
      <c r="E16" s="1" t="s">
        <v>1969</v>
      </c>
    </row>
    <row r="17" spans="1:5">
      <c r="A17" s="1" t="s">
        <v>86</v>
      </c>
      <c r="B17" s="1" t="s">
        <v>1970</v>
      </c>
      <c r="C17" s="1"/>
      <c r="D17" s="1" t="s">
        <v>1971</v>
      </c>
      <c r="E17" s="1" t="s">
        <v>1972</v>
      </c>
    </row>
    <row r="18" spans="1:5">
      <c r="A18" s="1" t="s">
        <v>88</v>
      </c>
      <c r="B18" s="1" t="s">
        <v>1973</v>
      </c>
      <c r="C18" s="1" t="s">
        <v>1974</v>
      </c>
      <c r="D18" s="1" t="s">
        <v>1975</v>
      </c>
      <c r="E18" s="1" t="s">
        <v>1976</v>
      </c>
    </row>
    <row r="19" spans="1:5">
      <c r="A19" s="1" t="s">
        <v>91</v>
      </c>
      <c r="B19" s="1" t="s">
        <v>1977</v>
      </c>
      <c r="C19" s="1" t="s">
        <v>1978</v>
      </c>
      <c r="D19" s="1" t="s">
        <v>1979</v>
      </c>
      <c r="E19" s="1" t="s">
        <v>1980</v>
      </c>
    </row>
    <row r="20" spans="1:5">
      <c r="A20" s="1" t="s">
        <v>94</v>
      </c>
      <c r="B20" s="1" t="s">
        <v>1981</v>
      </c>
      <c r="C20" s="1"/>
      <c r="D20" s="1" t="s">
        <v>1982</v>
      </c>
      <c r="E20" s="1" t="s">
        <v>1983</v>
      </c>
    </row>
    <row r="21" spans="1:5">
      <c r="A21" s="1" t="s">
        <v>96</v>
      </c>
      <c r="B21" s="1" t="s">
        <v>1984</v>
      </c>
      <c r="C21" s="1" t="s">
        <v>1985</v>
      </c>
      <c r="D21" s="1" t="s">
        <v>1986</v>
      </c>
      <c r="E21" s="1" t="s">
        <v>1987</v>
      </c>
    </row>
    <row r="22" spans="1:5">
      <c r="A22" s="1" t="s">
        <v>1988</v>
      </c>
      <c r="B22" s="1" t="s">
        <v>1989</v>
      </c>
      <c r="C22" s="1" t="s">
        <v>1990</v>
      </c>
      <c r="D22" s="1" t="s">
        <v>1991</v>
      </c>
      <c r="E22" s="1" t="s">
        <v>1992</v>
      </c>
    </row>
    <row r="23" spans="1:5">
      <c r="A23" s="1" t="s">
        <v>99</v>
      </c>
      <c r="B23" s="1" t="s">
        <v>1993</v>
      </c>
      <c r="C23" s="1" t="s">
        <v>1994</v>
      </c>
      <c r="D23" s="1" t="s">
        <v>1995</v>
      </c>
      <c r="E23" s="1" t="s">
        <v>1996</v>
      </c>
    </row>
    <row r="24" spans="1:5">
      <c r="A24" s="1" t="s">
        <v>102</v>
      </c>
      <c r="B24" s="1" t="s">
        <v>1997</v>
      </c>
      <c r="C24" s="1" t="s">
        <v>1998</v>
      </c>
      <c r="D24" s="1" t="s">
        <v>1999</v>
      </c>
      <c r="E24" s="1" t="s">
        <v>2000</v>
      </c>
    </row>
    <row r="25" spans="1:5">
      <c r="A25" s="1" t="s">
        <v>105</v>
      </c>
      <c r="B25" s="1" t="s">
        <v>2001</v>
      </c>
      <c r="C25" s="1" t="s">
        <v>2002</v>
      </c>
      <c r="D25" s="1" t="s">
        <v>2003</v>
      </c>
      <c r="E25" s="1" t="s">
        <v>2004</v>
      </c>
    </row>
    <row r="26" spans="1:5">
      <c r="A26" s="1" t="s">
        <v>108</v>
      </c>
      <c r="B26" s="1" t="s">
        <v>2005</v>
      </c>
      <c r="C26" s="1" t="s">
        <v>2006</v>
      </c>
      <c r="D26" s="1" t="s">
        <v>2007</v>
      </c>
      <c r="E26" s="1" t="s">
        <v>2008</v>
      </c>
    </row>
    <row r="27" spans="1:5">
      <c r="A27" s="1" t="s">
        <v>111</v>
      </c>
      <c r="B27" s="1" t="s">
        <v>2009</v>
      </c>
      <c r="C27" s="1" t="s">
        <v>2010</v>
      </c>
      <c r="D27" s="1" t="s">
        <v>2011</v>
      </c>
      <c r="E27" s="1" t="s">
        <v>2000</v>
      </c>
    </row>
    <row r="28" spans="1:5">
      <c r="A28" s="1" t="s">
        <v>114</v>
      </c>
      <c r="B28" s="1" t="s">
        <v>2012</v>
      </c>
      <c r="C28" s="1" t="s">
        <v>2013</v>
      </c>
      <c r="D28" s="1" t="s">
        <v>2014</v>
      </c>
      <c r="E28" s="1" t="s">
        <v>2015</v>
      </c>
    </row>
    <row r="29" spans="1:5">
      <c r="A29" s="1" t="s">
        <v>117</v>
      </c>
      <c r="B29" s="1" t="s">
        <v>2016</v>
      </c>
      <c r="C29" s="1" t="s">
        <v>2017</v>
      </c>
      <c r="D29" s="1" t="s">
        <v>2018</v>
      </c>
      <c r="E29" s="1" t="s">
        <v>2019</v>
      </c>
    </row>
    <row r="30" spans="1:5">
      <c r="A30" s="1" t="s">
        <v>119</v>
      </c>
      <c r="B30" s="1" t="s">
        <v>2020</v>
      </c>
      <c r="C30" s="1" t="s">
        <v>2021</v>
      </c>
      <c r="D30" s="1" t="s">
        <v>2022</v>
      </c>
      <c r="E30" s="1" t="s">
        <v>2023</v>
      </c>
    </row>
    <row r="31" spans="1:5">
      <c r="A31" s="1" t="s">
        <v>121</v>
      </c>
      <c r="B31" s="1" t="s">
        <v>2024</v>
      </c>
      <c r="C31" s="1" t="s">
        <v>2025</v>
      </c>
      <c r="D31" s="1" t="s">
        <v>2026</v>
      </c>
      <c r="E31" s="1" t="s">
        <v>2027</v>
      </c>
    </row>
    <row r="32" spans="1:5">
      <c r="A32" s="1" t="s">
        <v>124</v>
      </c>
      <c r="B32" s="1" t="s">
        <v>28</v>
      </c>
      <c r="C32" s="1" t="s">
        <v>2028</v>
      </c>
      <c r="D32" s="1" t="s">
        <v>2029</v>
      </c>
      <c r="E32" s="1" t="s">
        <v>2030</v>
      </c>
    </row>
    <row r="33" spans="1:5">
      <c r="A33" s="1" t="s">
        <v>2031</v>
      </c>
      <c r="B33" s="1" t="s">
        <v>2032</v>
      </c>
      <c r="C33" s="1" t="s">
        <v>2033</v>
      </c>
      <c r="D33" s="1" t="s">
        <v>2034</v>
      </c>
      <c r="E33" s="1" t="s">
        <v>2035</v>
      </c>
    </row>
    <row r="34" spans="1:5">
      <c r="A34" s="1" t="s">
        <v>2036</v>
      </c>
      <c r="B34" s="1" t="s">
        <v>2037</v>
      </c>
      <c r="C34" s="1" t="s">
        <v>2038</v>
      </c>
      <c r="D34" s="1" t="s">
        <v>2039</v>
      </c>
      <c r="E34" s="1" t="s">
        <v>2040</v>
      </c>
    </row>
    <row r="35" spans="1:5">
      <c r="A35" s="1" t="s">
        <v>127</v>
      </c>
      <c r="B35" s="1" t="s">
        <v>2041</v>
      </c>
      <c r="C35" s="1"/>
      <c r="D35" s="1" t="s">
        <v>2042</v>
      </c>
      <c r="E35" s="1" t="s">
        <v>2043</v>
      </c>
    </row>
    <row r="36" spans="1:5">
      <c r="A36" s="1" t="s">
        <v>129</v>
      </c>
      <c r="B36" s="1" t="s">
        <v>2044</v>
      </c>
      <c r="C36" s="1" t="s">
        <v>2045</v>
      </c>
      <c r="D36" s="1" t="s">
        <v>2046</v>
      </c>
      <c r="E36" s="1" t="s">
        <v>2047</v>
      </c>
    </row>
    <row r="37" spans="1:5">
      <c r="A37" s="1" t="s">
        <v>132</v>
      </c>
      <c r="B37" s="1" t="s">
        <v>2048</v>
      </c>
      <c r="C37" s="1" t="s">
        <v>2049</v>
      </c>
      <c r="D37" s="1" t="s">
        <v>2050</v>
      </c>
      <c r="E37" s="1" t="s">
        <v>2051</v>
      </c>
    </row>
    <row r="38" spans="1:5">
      <c r="A38" s="1" t="s">
        <v>135</v>
      </c>
      <c r="B38" s="1" t="s">
        <v>2052</v>
      </c>
      <c r="C38" s="1" t="s">
        <v>2053</v>
      </c>
      <c r="D38" s="1" t="s">
        <v>2054</v>
      </c>
      <c r="E38" s="1" t="s">
        <v>2055</v>
      </c>
    </row>
    <row r="39" spans="1:5">
      <c r="A39" s="1" t="s">
        <v>137</v>
      </c>
      <c r="B39" s="1" t="s">
        <v>2056</v>
      </c>
      <c r="C39" s="1" t="s">
        <v>2057</v>
      </c>
      <c r="D39" s="1" t="s">
        <v>2058</v>
      </c>
      <c r="E39" s="1" t="s">
        <v>2059</v>
      </c>
    </row>
    <row r="40" spans="1:5">
      <c r="A40" s="1" t="s">
        <v>140</v>
      </c>
      <c r="B40" s="1" t="s">
        <v>2060</v>
      </c>
      <c r="C40" s="1" t="s">
        <v>2061</v>
      </c>
      <c r="D40" s="1" t="s">
        <v>2062</v>
      </c>
      <c r="E40" s="1" t="s">
        <v>2063</v>
      </c>
    </row>
    <row r="41" spans="1:5">
      <c r="A41" s="1" t="s">
        <v>143</v>
      </c>
      <c r="B41" s="1" t="s">
        <v>2064</v>
      </c>
      <c r="C41" s="1"/>
      <c r="D41" s="1" t="s">
        <v>2065</v>
      </c>
      <c r="E41" s="1" t="s">
        <v>2066</v>
      </c>
    </row>
    <row r="42" spans="1:5">
      <c r="A42" s="1" t="s">
        <v>146</v>
      </c>
      <c r="B42" s="1" t="s">
        <v>2067</v>
      </c>
      <c r="C42" s="1" t="s">
        <v>2068</v>
      </c>
      <c r="D42" s="1" t="s">
        <v>2069</v>
      </c>
      <c r="E42" s="1" t="s">
        <v>2070</v>
      </c>
    </row>
    <row r="43" spans="1:5">
      <c r="A43" s="1" t="s">
        <v>149</v>
      </c>
      <c r="B43" s="1" t="s">
        <v>2071</v>
      </c>
      <c r="C43" s="1" t="s">
        <v>2072</v>
      </c>
      <c r="D43" s="1" t="s">
        <v>2073</v>
      </c>
      <c r="E43" s="1" t="s">
        <v>2074</v>
      </c>
    </row>
    <row r="44" spans="1:5">
      <c r="A44" s="1" t="s">
        <v>151</v>
      </c>
      <c r="B44" s="1" t="s">
        <v>2075</v>
      </c>
      <c r="C44" s="1" t="s">
        <v>2076</v>
      </c>
      <c r="D44" s="1" t="s">
        <v>2077</v>
      </c>
      <c r="E44" s="1" t="s">
        <v>2078</v>
      </c>
    </row>
    <row r="45" spans="1:5">
      <c r="A45" s="1" t="s">
        <v>154</v>
      </c>
      <c r="B45" s="1" t="s">
        <v>2079</v>
      </c>
      <c r="C45" s="1" t="s">
        <v>2080</v>
      </c>
      <c r="D45" s="1" t="s">
        <v>2081</v>
      </c>
      <c r="E45" s="1" t="s">
        <v>2082</v>
      </c>
    </row>
    <row r="46" spans="1:5">
      <c r="A46" s="1" t="s">
        <v>156</v>
      </c>
      <c r="B46" s="1" t="s">
        <v>2083</v>
      </c>
      <c r="C46" s="1" t="s">
        <v>2084</v>
      </c>
      <c r="D46" s="1" t="s">
        <v>2085</v>
      </c>
      <c r="E46" s="1" t="s">
        <v>2086</v>
      </c>
    </row>
    <row r="47" spans="1:5">
      <c r="A47" s="1" t="s">
        <v>159</v>
      </c>
      <c r="B47" s="1" t="s">
        <v>2087</v>
      </c>
      <c r="C47" s="1" t="s">
        <v>2088</v>
      </c>
      <c r="D47" s="1" t="s">
        <v>2089</v>
      </c>
      <c r="E47" s="1" t="s">
        <v>2090</v>
      </c>
    </row>
    <row r="48" spans="1:5">
      <c r="A48" s="1" t="s">
        <v>161</v>
      </c>
      <c r="B48" s="1" t="s">
        <v>2091</v>
      </c>
      <c r="C48" s="1" t="s">
        <v>2092</v>
      </c>
      <c r="D48" s="1" t="s">
        <v>2093</v>
      </c>
      <c r="E48" s="1" t="s">
        <v>2094</v>
      </c>
    </row>
    <row r="49" spans="1:5">
      <c r="A49" s="1" t="s">
        <v>164</v>
      </c>
      <c r="B49" s="1" t="s">
        <v>2095</v>
      </c>
      <c r="C49" s="1" t="s">
        <v>2096</v>
      </c>
      <c r="D49" s="1" t="s">
        <v>2097</v>
      </c>
      <c r="E49" s="1" t="s">
        <v>2098</v>
      </c>
    </row>
    <row r="50" spans="1:5">
      <c r="A50" s="1" t="s">
        <v>166</v>
      </c>
      <c r="B50" s="1" t="s">
        <v>2099</v>
      </c>
      <c r="C50" s="1"/>
      <c r="D50" s="1" t="s">
        <v>2100</v>
      </c>
      <c r="E50" s="1" t="s">
        <v>2101</v>
      </c>
    </row>
    <row r="51" spans="1:5">
      <c r="A51" s="1" t="s">
        <v>168</v>
      </c>
      <c r="B51" s="1" t="s">
        <v>2102</v>
      </c>
      <c r="C51" s="1" t="s">
        <v>2103</v>
      </c>
      <c r="D51" s="1" t="s">
        <v>2104</v>
      </c>
      <c r="E51" s="1" t="s">
        <v>2105</v>
      </c>
    </row>
    <row r="52" spans="1:5">
      <c r="A52" s="1" t="s">
        <v>170</v>
      </c>
      <c r="B52" s="1" t="s">
        <v>2106</v>
      </c>
      <c r="C52" s="1" t="s">
        <v>2107</v>
      </c>
      <c r="D52" s="1" t="s">
        <v>2108</v>
      </c>
      <c r="E52" s="1" t="s">
        <v>2109</v>
      </c>
    </row>
    <row r="53" spans="1:5">
      <c r="A53" s="1" t="s">
        <v>172</v>
      </c>
      <c r="B53" s="1" t="s">
        <v>2110</v>
      </c>
      <c r="C53" s="1" t="s">
        <v>2111</v>
      </c>
      <c r="D53" s="1" t="s">
        <v>2112</v>
      </c>
      <c r="E53" s="1" t="s">
        <v>1919</v>
      </c>
    </row>
    <row r="54" spans="1:5">
      <c r="A54" s="1" t="s">
        <v>174</v>
      </c>
      <c r="B54" s="1" t="s">
        <v>2113</v>
      </c>
      <c r="C54" s="1"/>
      <c r="D54" s="1" t="s">
        <v>2114</v>
      </c>
      <c r="E54" s="1" t="s">
        <v>2115</v>
      </c>
    </row>
    <row r="55" spans="1:5">
      <c r="A55" s="1" t="s">
        <v>2116</v>
      </c>
      <c r="B55" s="1" t="s">
        <v>2117</v>
      </c>
      <c r="C55" s="1" t="s">
        <v>2118</v>
      </c>
      <c r="D55" s="1" t="s">
        <v>2119</v>
      </c>
      <c r="E55" s="1" t="s">
        <v>2120</v>
      </c>
    </row>
    <row r="56" spans="1:5">
      <c r="A56" s="1" t="s">
        <v>176</v>
      </c>
      <c r="B56" s="1" t="s">
        <v>2121</v>
      </c>
      <c r="C56" s="1" t="s">
        <v>2122</v>
      </c>
      <c r="D56" s="1" t="s">
        <v>2123</v>
      </c>
      <c r="E56" s="1" t="s">
        <v>2124</v>
      </c>
    </row>
    <row r="57" spans="1:5">
      <c r="A57" s="1" t="s">
        <v>179</v>
      </c>
      <c r="B57" s="1" t="s">
        <v>2125</v>
      </c>
      <c r="C57" s="1" t="s">
        <v>2126</v>
      </c>
      <c r="D57" s="1" t="s">
        <v>2127</v>
      </c>
      <c r="E57" s="1" t="s">
        <v>2128</v>
      </c>
    </row>
    <row r="58" spans="1:5">
      <c r="A58" s="1" t="s">
        <v>181</v>
      </c>
      <c r="B58" s="1" t="s">
        <v>2129</v>
      </c>
      <c r="C58" s="1" t="s">
        <v>2130</v>
      </c>
      <c r="D58" s="1" t="s">
        <v>2131</v>
      </c>
      <c r="E58" s="1" t="s">
        <v>2132</v>
      </c>
    </row>
    <row r="59" spans="1:5">
      <c r="A59" s="1" t="s">
        <v>184</v>
      </c>
      <c r="B59" s="1" t="s">
        <v>2133</v>
      </c>
      <c r="C59" s="1" t="s">
        <v>2134</v>
      </c>
      <c r="D59" s="1" t="s">
        <v>2135</v>
      </c>
      <c r="E59" s="1" t="s">
        <v>2136</v>
      </c>
    </row>
    <row r="60" spans="1:5">
      <c r="A60" s="1" t="s">
        <v>186</v>
      </c>
      <c r="B60" s="1" t="s">
        <v>2137</v>
      </c>
      <c r="C60" s="1" t="s">
        <v>2138</v>
      </c>
      <c r="D60" s="1" t="s">
        <v>2139</v>
      </c>
      <c r="E60" s="1" t="s">
        <v>2140</v>
      </c>
    </row>
    <row r="61" spans="1:5">
      <c r="A61" s="1" t="s">
        <v>189</v>
      </c>
      <c r="B61" s="1" t="s">
        <v>2141</v>
      </c>
      <c r="C61" s="1"/>
      <c r="D61" s="1" t="s">
        <v>2142</v>
      </c>
      <c r="E61" s="1" t="s">
        <v>2143</v>
      </c>
    </row>
    <row r="62" spans="1:5">
      <c r="A62" s="1" t="s">
        <v>191</v>
      </c>
      <c r="B62" s="1" t="s">
        <v>2144</v>
      </c>
      <c r="C62" s="1" t="s">
        <v>2145</v>
      </c>
      <c r="D62" s="1" t="s">
        <v>2146</v>
      </c>
      <c r="E62" s="1" t="s">
        <v>2147</v>
      </c>
    </row>
    <row r="63" spans="1:5">
      <c r="A63" s="1" t="s">
        <v>194</v>
      </c>
      <c r="B63" s="1" t="s">
        <v>2148</v>
      </c>
      <c r="C63" s="1" t="s">
        <v>2149</v>
      </c>
      <c r="D63" s="1" t="s">
        <v>2150</v>
      </c>
      <c r="E63" s="1" t="s">
        <v>2151</v>
      </c>
    </row>
    <row r="64" spans="1:5">
      <c r="A64" s="1" t="s">
        <v>196</v>
      </c>
      <c r="B64" s="1" t="s">
        <v>2152</v>
      </c>
      <c r="C64" s="1" t="s">
        <v>2153</v>
      </c>
      <c r="D64" s="1" t="s">
        <v>2154</v>
      </c>
      <c r="E64" s="1" t="s">
        <v>2155</v>
      </c>
    </row>
    <row r="65" spans="1:5">
      <c r="A65" s="1" t="s">
        <v>198</v>
      </c>
      <c r="B65" s="1" t="s">
        <v>2156</v>
      </c>
      <c r="C65" s="1" t="s">
        <v>2157</v>
      </c>
      <c r="D65" s="1" t="s">
        <v>2158</v>
      </c>
      <c r="E65" s="1" t="s">
        <v>2159</v>
      </c>
    </row>
    <row r="66" spans="1:5">
      <c r="A66" s="1" t="s">
        <v>201</v>
      </c>
      <c r="B66" s="1" t="s">
        <v>2160</v>
      </c>
      <c r="C66" s="1" t="s">
        <v>2161</v>
      </c>
      <c r="D66" s="1" t="s">
        <v>2162</v>
      </c>
      <c r="E66" s="1" t="s">
        <v>2163</v>
      </c>
    </row>
    <row r="67" spans="1:5">
      <c r="A67" s="1" t="s">
        <v>203</v>
      </c>
      <c r="B67" s="1" t="s">
        <v>2164</v>
      </c>
      <c r="C67" s="1" t="s">
        <v>2165</v>
      </c>
      <c r="D67" s="1" t="s">
        <v>2166</v>
      </c>
      <c r="E67" s="1" t="s">
        <v>2167</v>
      </c>
    </row>
    <row r="68" spans="1:5">
      <c r="A68" s="1" t="s">
        <v>205</v>
      </c>
      <c r="B68" s="1" t="s">
        <v>2168</v>
      </c>
      <c r="C68" s="1" t="s">
        <v>2169</v>
      </c>
      <c r="D68" s="1" t="s">
        <v>2170</v>
      </c>
      <c r="E68" s="1" t="s">
        <v>2171</v>
      </c>
    </row>
    <row r="69" spans="1:5">
      <c r="A69" s="1" t="s">
        <v>207</v>
      </c>
      <c r="B69" s="1" t="s">
        <v>2172</v>
      </c>
      <c r="C69" s="1" t="s">
        <v>2173</v>
      </c>
      <c r="D69" s="1" t="s">
        <v>2174</v>
      </c>
      <c r="E69" s="1" t="s">
        <v>2175</v>
      </c>
    </row>
    <row r="70" spans="1:5">
      <c r="A70" s="1" t="s">
        <v>209</v>
      </c>
      <c r="B70" s="1" t="s">
        <v>2176</v>
      </c>
      <c r="C70" s="1" t="s">
        <v>2177</v>
      </c>
      <c r="D70" s="1" t="s">
        <v>2178</v>
      </c>
      <c r="E70" s="1" t="s">
        <v>2179</v>
      </c>
    </row>
    <row r="71" spans="1:5">
      <c r="A71" s="1" t="s">
        <v>212</v>
      </c>
      <c r="B71" s="1" t="s">
        <v>2180</v>
      </c>
      <c r="C71" s="1" t="s">
        <v>2181</v>
      </c>
      <c r="D71" s="1" t="s">
        <v>2182</v>
      </c>
      <c r="E71" s="1" t="s">
        <v>2183</v>
      </c>
    </row>
    <row r="72" spans="1:5">
      <c r="A72" s="1" t="s">
        <v>214</v>
      </c>
      <c r="B72" s="1" t="s">
        <v>2184</v>
      </c>
      <c r="C72" s="1" t="s">
        <v>2185</v>
      </c>
      <c r="D72" s="1" t="s">
        <v>2186</v>
      </c>
      <c r="E72" s="1" t="s">
        <v>2187</v>
      </c>
    </row>
    <row r="73" spans="1:5">
      <c r="A73" s="1" t="s">
        <v>216</v>
      </c>
      <c r="B73" s="1" t="s">
        <v>2188</v>
      </c>
      <c r="C73" s="1" t="s">
        <v>2189</v>
      </c>
      <c r="D73" s="1" t="s">
        <v>2190</v>
      </c>
      <c r="E73" s="1" t="s">
        <v>2191</v>
      </c>
    </row>
    <row r="74" spans="1:5">
      <c r="A74" s="1" t="s">
        <v>218</v>
      </c>
      <c r="B74" s="1" t="s">
        <v>2192</v>
      </c>
      <c r="C74" s="1" t="s">
        <v>2193</v>
      </c>
      <c r="D74" s="1" t="s">
        <v>2194</v>
      </c>
      <c r="E74" s="1" t="s">
        <v>2070</v>
      </c>
    </row>
    <row r="75" spans="1:5">
      <c r="A75" s="1" t="s">
        <v>220</v>
      </c>
      <c r="B75" s="1" t="s">
        <v>2195</v>
      </c>
      <c r="C75" s="1" t="s">
        <v>2196</v>
      </c>
      <c r="D75" s="1" t="s">
        <v>2197</v>
      </c>
      <c r="E75" s="1" t="s">
        <v>2198</v>
      </c>
    </row>
    <row r="76" spans="1:5">
      <c r="A76" s="1" t="s">
        <v>222</v>
      </c>
      <c r="B76" s="1" t="s">
        <v>2199</v>
      </c>
      <c r="C76" s="1" t="s">
        <v>2200</v>
      </c>
      <c r="D76" s="1" t="s">
        <v>2201</v>
      </c>
      <c r="E76" s="1" t="s">
        <v>1928</v>
      </c>
    </row>
    <row r="77" spans="1:5">
      <c r="A77" s="1" t="s">
        <v>224</v>
      </c>
      <c r="B77" s="1" t="s">
        <v>2202</v>
      </c>
      <c r="C77" s="1" t="s">
        <v>2203</v>
      </c>
      <c r="D77" s="1" t="s">
        <v>2204</v>
      </c>
      <c r="E77" s="1" t="s">
        <v>2205</v>
      </c>
    </row>
    <row r="78" spans="1:5">
      <c r="A78" s="1" t="s">
        <v>226</v>
      </c>
      <c r="B78" s="1" t="s">
        <v>2206</v>
      </c>
      <c r="C78" s="1" t="s">
        <v>2207</v>
      </c>
      <c r="D78" s="1" t="s">
        <v>2208</v>
      </c>
      <c r="E78" s="1" t="s">
        <v>2209</v>
      </c>
    </row>
    <row r="79" spans="1:5">
      <c r="A79" s="1" t="s">
        <v>228</v>
      </c>
      <c r="B79" s="1" t="s">
        <v>2210</v>
      </c>
      <c r="C79" s="1" t="s">
        <v>2211</v>
      </c>
      <c r="D79" s="1" t="s">
        <v>2212</v>
      </c>
      <c r="E79" s="1" t="s">
        <v>2213</v>
      </c>
    </row>
    <row r="80" spans="1:5">
      <c r="A80" s="1" t="s">
        <v>230</v>
      </c>
      <c r="B80" s="1" t="s">
        <v>2214</v>
      </c>
      <c r="C80" s="1" t="s">
        <v>2215</v>
      </c>
      <c r="D80" s="1" t="s">
        <v>2216</v>
      </c>
      <c r="E80" s="1" t="s">
        <v>2217</v>
      </c>
    </row>
    <row r="81" spans="1:5">
      <c r="A81" s="1" t="s">
        <v>232</v>
      </c>
      <c r="B81" s="1" t="s">
        <v>2218</v>
      </c>
      <c r="C81" s="1" t="s">
        <v>2219</v>
      </c>
      <c r="D81" s="1" t="s">
        <v>2220</v>
      </c>
      <c r="E81" s="1" t="s">
        <v>2221</v>
      </c>
    </row>
    <row r="82" spans="1:5">
      <c r="A82" s="1" t="s">
        <v>234</v>
      </c>
      <c r="B82" s="1" t="s">
        <v>2222</v>
      </c>
      <c r="C82" s="1" t="s">
        <v>2223</v>
      </c>
      <c r="D82" s="1" t="s">
        <v>2224</v>
      </c>
      <c r="E82" s="1" t="s">
        <v>2225</v>
      </c>
    </row>
    <row r="83" spans="1:5">
      <c r="A83" s="1" t="s">
        <v>236</v>
      </c>
      <c r="B83" s="1" t="s">
        <v>2226</v>
      </c>
      <c r="C83" s="1" t="s">
        <v>2227</v>
      </c>
      <c r="D83" s="1" t="s">
        <v>2228</v>
      </c>
      <c r="E83" s="1" t="s">
        <v>2229</v>
      </c>
    </row>
    <row r="84" spans="1:5">
      <c r="A84" s="1" t="s">
        <v>238</v>
      </c>
      <c r="B84" s="1" t="s">
        <v>2230</v>
      </c>
      <c r="C84" s="1" t="s">
        <v>2231</v>
      </c>
      <c r="D84" s="1" t="s">
        <v>2232</v>
      </c>
      <c r="E84" s="1" t="s">
        <v>2233</v>
      </c>
    </row>
    <row r="85" spans="1:5">
      <c r="A85" s="1" t="s">
        <v>240</v>
      </c>
      <c r="B85" s="1" t="s">
        <v>2234</v>
      </c>
      <c r="C85" s="1" t="s">
        <v>2235</v>
      </c>
      <c r="D85" s="1" t="s">
        <v>2236</v>
      </c>
      <c r="E85" s="1" t="s">
        <v>2237</v>
      </c>
    </row>
    <row r="86" spans="1:5">
      <c r="A86" s="1" t="s">
        <v>243</v>
      </c>
      <c r="B86" s="1" t="s">
        <v>2238</v>
      </c>
      <c r="C86" s="1" t="s">
        <v>2239</v>
      </c>
      <c r="D86" s="1" t="s">
        <v>2240</v>
      </c>
      <c r="E86" s="1" t="s">
        <v>2241</v>
      </c>
    </row>
    <row r="87" spans="1:5">
      <c r="A87" s="1" t="s">
        <v>245</v>
      </c>
      <c r="B87" s="1" t="s">
        <v>2242</v>
      </c>
      <c r="C87" s="1"/>
      <c r="D87" s="1" t="s">
        <v>2243</v>
      </c>
      <c r="E87" s="1" t="s">
        <v>2171</v>
      </c>
    </row>
    <row r="88" spans="1:5">
      <c r="A88" s="1" t="s">
        <v>343</v>
      </c>
      <c r="B88" s="1" t="s">
        <v>2244</v>
      </c>
      <c r="C88" s="1"/>
      <c r="D88" s="1" t="s">
        <v>2245</v>
      </c>
      <c r="E88" s="1" t="s">
        <v>2246</v>
      </c>
    </row>
    <row r="89" spans="1:5">
      <c r="A89" s="1" t="s">
        <v>247</v>
      </c>
      <c r="B89" s="1" t="s">
        <v>2247</v>
      </c>
      <c r="C89" s="1"/>
      <c r="D89" s="1" t="s">
        <v>2248</v>
      </c>
      <c r="E89" s="1" t="s">
        <v>2249</v>
      </c>
    </row>
    <row r="90" spans="1:5">
      <c r="A90" s="1" t="s">
        <v>250</v>
      </c>
      <c r="B90" s="1" t="s">
        <v>2250</v>
      </c>
      <c r="C90" s="1"/>
      <c r="D90" s="1" t="s">
        <v>2251</v>
      </c>
      <c r="E90" s="1" t="s">
        <v>2252</v>
      </c>
    </row>
    <row r="91" spans="1:5">
      <c r="A91" s="1" t="s">
        <v>253</v>
      </c>
      <c r="B91" s="1" t="s">
        <v>2253</v>
      </c>
      <c r="C91" s="1" t="s">
        <v>2254</v>
      </c>
      <c r="D91" s="1" t="s">
        <v>2255</v>
      </c>
      <c r="E91" s="1" t="s">
        <v>2256</v>
      </c>
    </row>
    <row r="92" spans="1:5">
      <c r="A92" s="1" t="s">
        <v>255</v>
      </c>
      <c r="B92" s="1" t="s">
        <v>2257</v>
      </c>
      <c r="C92" s="1" t="s">
        <v>2258</v>
      </c>
      <c r="D92" s="1" t="s">
        <v>2259</v>
      </c>
      <c r="E92" s="1" t="s">
        <v>1919</v>
      </c>
    </row>
    <row r="93" spans="1:5">
      <c r="A93" s="1" t="s">
        <v>257</v>
      </c>
      <c r="B93" s="1" t="s">
        <v>2260</v>
      </c>
      <c r="C93" s="1" t="s">
        <v>2261</v>
      </c>
      <c r="D93" s="1" t="s">
        <v>2262</v>
      </c>
      <c r="E93" s="1" t="s">
        <v>2263</v>
      </c>
    </row>
    <row r="94" spans="1:5">
      <c r="A94" s="1" t="s">
        <v>260</v>
      </c>
      <c r="B94" s="1" t="s">
        <v>2264</v>
      </c>
      <c r="C94" s="1" t="s">
        <v>2265</v>
      </c>
      <c r="D94" s="1" t="s">
        <v>2266</v>
      </c>
      <c r="E94" s="1" t="s">
        <v>2267</v>
      </c>
    </row>
    <row r="95" spans="1:5">
      <c r="A95" s="1" t="s">
        <v>262</v>
      </c>
      <c r="B95" s="1" t="s">
        <v>2268</v>
      </c>
      <c r="C95" s="1" t="s">
        <v>2269</v>
      </c>
      <c r="D95" s="1" t="s">
        <v>2270</v>
      </c>
      <c r="E95" s="1" t="s">
        <v>2271</v>
      </c>
    </row>
    <row r="96" spans="1:5">
      <c r="A96" s="1" t="s">
        <v>264</v>
      </c>
      <c r="B96" s="1" t="s">
        <v>2272</v>
      </c>
      <c r="C96" s="1"/>
      <c r="D96" s="1" t="s">
        <v>2273</v>
      </c>
      <c r="E96" s="1" t="s">
        <v>2274</v>
      </c>
    </row>
    <row r="97" spans="1:5">
      <c r="A97" s="1" t="s">
        <v>266</v>
      </c>
      <c r="B97" s="1" t="s">
        <v>2275</v>
      </c>
      <c r="C97" s="1"/>
      <c r="D97" s="1" t="s">
        <v>2276</v>
      </c>
      <c r="E97" s="1" t="s">
        <v>2241</v>
      </c>
    </row>
    <row r="98" spans="1:5">
      <c r="A98" s="1" t="s">
        <v>268</v>
      </c>
      <c r="B98" s="1" t="s">
        <v>2277</v>
      </c>
      <c r="C98" s="1"/>
      <c r="D98" s="1" t="s">
        <v>2278</v>
      </c>
      <c r="E98" s="1" t="s">
        <v>1969</v>
      </c>
    </row>
    <row r="99" spans="1:5">
      <c r="A99" s="1" t="s">
        <v>270</v>
      </c>
      <c r="B99" s="1" t="s">
        <v>2279</v>
      </c>
      <c r="C99" s="1" t="s">
        <v>2280</v>
      </c>
      <c r="D99" s="1" t="s">
        <v>2281</v>
      </c>
      <c r="E99" s="1" t="s">
        <v>2241</v>
      </c>
    </row>
    <row r="100" spans="1:5">
      <c r="A100" s="1" t="s">
        <v>272</v>
      </c>
      <c r="B100" s="1" t="s">
        <v>2282</v>
      </c>
      <c r="C100" s="1" t="s">
        <v>2283</v>
      </c>
      <c r="D100" s="1" t="s">
        <v>2284</v>
      </c>
      <c r="E100" s="1" t="s">
        <v>2285</v>
      </c>
    </row>
    <row r="101" spans="1:5">
      <c r="A101" s="1" t="s">
        <v>275</v>
      </c>
      <c r="B101" s="1" t="s">
        <v>2286</v>
      </c>
      <c r="C101" s="1" t="s">
        <v>2287</v>
      </c>
      <c r="D101" s="1" t="s">
        <v>2288</v>
      </c>
      <c r="E101" s="1" t="s">
        <v>2187</v>
      </c>
    </row>
    <row r="102" spans="1:5">
      <c r="A102" s="1" t="s">
        <v>277</v>
      </c>
      <c r="B102" s="1" t="s">
        <v>2289</v>
      </c>
      <c r="C102" s="1" t="s">
        <v>2290</v>
      </c>
      <c r="D102" s="1" t="s">
        <v>2291</v>
      </c>
      <c r="E102" s="1" t="s">
        <v>2292</v>
      </c>
    </row>
    <row r="103" spans="1:5">
      <c r="A103" s="1" t="s">
        <v>279</v>
      </c>
      <c r="B103" s="1" t="s">
        <v>2293</v>
      </c>
      <c r="C103" s="1" t="s">
        <v>2294</v>
      </c>
      <c r="D103" s="1" t="s">
        <v>2295</v>
      </c>
      <c r="E103" s="1" t="s">
        <v>2296</v>
      </c>
    </row>
    <row r="104" spans="1:5">
      <c r="A104" s="1" t="s">
        <v>281</v>
      </c>
      <c r="B104" s="1" t="s">
        <v>2297</v>
      </c>
      <c r="C104" s="1" t="s">
        <v>2298</v>
      </c>
      <c r="D104" s="1" t="s">
        <v>2299</v>
      </c>
      <c r="E104" s="1" t="s">
        <v>2300</v>
      </c>
    </row>
    <row r="105" spans="1:5">
      <c r="A105" s="1" t="s">
        <v>283</v>
      </c>
      <c r="B105" s="1" t="s">
        <v>2301</v>
      </c>
      <c r="C105" s="1" t="s">
        <v>2302</v>
      </c>
      <c r="D105" s="1" t="s">
        <v>2303</v>
      </c>
      <c r="E105" s="1" t="s">
        <v>2086</v>
      </c>
    </row>
    <row r="106" spans="1:5">
      <c r="A106" s="1" t="s">
        <v>285</v>
      </c>
      <c r="B106" s="1" t="s">
        <v>2304</v>
      </c>
      <c r="C106" s="1" t="s">
        <v>2305</v>
      </c>
      <c r="D106" s="1" t="s">
        <v>2306</v>
      </c>
      <c r="E106" s="1" t="s">
        <v>2307</v>
      </c>
    </row>
    <row r="107" spans="1:5">
      <c r="A107" s="1" t="s">
        <v>287</v>
      </c>
      <c r="B107" s="1" t="s">
        <v>2308</v>
      </c>
      <c r="C107" s="1" t="s">
        <v>2309</v>
      </c>
      <c r="D107" s="1" t="s">
        <v>2310</v>
      </c>
      <c r="E107" s="1" t="s">
        <v>1980</v>
      </c>
    </row>
    <row r="108" spans="1:5">
      <c r="A108" s="1" t="s">
        <v>289</v>
      </c>
      <c r="B108" s="1" t="s">
        <v>2311</v>
      </c>
      <c r="C108" s="1" t="s">
        <v>2312</v>
      </c>
      <c r="D108" s="1" t="s">
        <v>2313</v>
      </c>
      <c r="E108" s="1" t="s">
        <v>2314</v>
      </c>
    </row>
    <row r="109" spans="1:5">
      <c r="A109" s="1" t="s">
        <v>291</v>
      </c>
      <c r="B109" s="1" t="s">
        <v>2315</v>
      </c>
      <c r="C109" s="1" t="s">
        <v>2316</v>
      </c>
      <c r="D109" s="1" t="s">
        <v>2317</v>
      </c>
      <c r="E109" s="1" t="s">
        <v>2229</v>
      </c>
    </row>
    <row r="110" spans="1:5">
      <c r="A110" s="1" t="s">
        <v>293</v>
      </c>
      <c r="B110" s="1" t="s">
        <v>2318</v>
      </c>
      <c r="C110" s="1" t="s">
        <v>2319</v>
      </c>
      <c r="D110" s="1" t="s">
        <v>2320</v>
      </c>
      <c r="E110" s="1" t="s">
        <v>2147</v>
      </c>
    </row>
    <row r="111" spans="1:5">
      <c r="A111" s="1" t="s">
        <v>295</v>
      </c>
      <c r="B111" s="1" t="s">
        <v>2321</v>
      </c>
      <c r="C111" s="1" t="s">
        <v>2322</v>
      </c>
      <c r="D111" s="1" t="s">
        <v>2323</v>
      </c>
      <c r="E111" s="1" t="s">
        <v>2324</v>
      </c>
    </row>
    <row r="112" spans="1:5">
      <c r="A112" s="1" t="s">
        <v>297</v>
      </c>
      <c r="B112" s="1" t="s">
        <v>2325</v>
      </c>
      <c r="C112" s="1" t="s">
        <v>2326</v>
      </c>
      <c r="D112" s="1" t="s">
        <v>2327</v>
      </c>
      <c r="E112" s="1" t="s">
        <v>1928</v>
      </c>
    </row>
    <row r="113" spans="1:5">
      <c r="A113" s="1" t="s">
        <v>299</v>
      </c>
      <c r="B113" s="1" t="s">
        <v>2328</v>
      </c>
      <c r="C113" s="1"/>
      <c r="D113" s="1" t="s">
        <v>2329</v>
      </c>
      <c r="E113" s="1" t="s">
        <v>2136</v>
      </c>
    </row>
    <row r="114" spans="1:5">
      <c r="A114" s="1" t="s">
        <v>301</v>
      </c>
      <c r="B114" s="1" t="s">
        <v>2330</v>
      </c>
      <c r="C114" s="1" t="s">
        <v>2331</v>
      </c>
      <c r="D114" s="1" t="s">
        <v>2332</v>
      </c>
      <c r="E114" s="1" t="s">
        <v>1962</v>
      </c>
    </row>
    <row r="115" spans="1:5">
      <c r="A115" s="1" t="s">
        <v>303</v>
      </c>
      <c r="B115" s="1" t="s">
        <v>2333</v>
      </c>
      <c r="C115" s="1" t="s">
        <v>2334</v>
      </c>
      <c r="D115" s="1" t="s">
        <v>2335</v>
      </c>
      <c r="E115" s="1" t="s">
        <v>2336</v>
      </c>
    </row>
    <row r="116" spans="1:5">
      <c r="A116" s="1" t="s">
        <v>305</v>
      </c>
      <c r="B116" s="1" t="s">
        <v>2337</v>
      </c>
      <c r="C116" s="1" t="s">
        <v>2338</v>
      </c>
      <c r="D116" s="1" t="s">
        <v>2339</v>
      </c>
      <c r="E116" s="1" t="s">
        <v>2340</v>
      </c>
    </row>
    <row r="117" spans="1:5">
      <c r="A117" s="1" t="s">
        <v>307</v>
      </c>
      <c r="B117" s="1" t="s">
        <v>2341</v>
      </c>
      <c r="C117" s="1" t="s">
        <v>2342</v>
      </c>
      <c r="D117" s="1" t="s">
        <v>2343</v>
      </c>
      <c r="E117" s="1" t="s">
        <v>2094</v>
      </c>
    </row>
    <row r="118" spans="1:5">
      <c r="A118" s="1" t="s">
        <v>309</v>
      </c>
      <c r="B118" s="1" t="s">
        <v>2344</v>
      </c>
      <c r="C118" s="1" t="s">
        <v>2345</v>
      </c>
      <c r="D118" s="1" t="s">
        <v>2346</v>
      </c>
      <c r="E118" s="1" t="s">
        <v>2347</v>
      </c>
    </row>
    <row r="119" spans="1:5">
      <c r="A119" s="1" t="s">
        <v>311</v>
      </c>
      <c r="B119" s="1" t="s">
        <v>2348</v>
      </c>
      <c r="C119" s="1" t="s">
        <v>2349</v>
      </c>
      <c r="D119" s="1" t="s">
        <v>2350</v>
      </c>
      <c r="E119" s="1" t="s">
        <v>1940</v>
      </c>
    </row>
    <row r="120" spans="1:5">
      <c r="A120" s="1" t="s">
        <v>313</v>
      </c>
      <c r="B120" s="1" t="s">
        <v>2351</v>
      </c>
      <c r="C120" s="1" t="s">
        <v>2352</v>
      </c>
      <c r="D120" s="1" t="s">
        <v>2353</v>
      </c>
      <c r="E120" s="1" t="s">
        <v>2354</v>
      </c>
    </row>
    <row r="121" spans="1:5">
      <c r="A121" s="1" t="s">
        <v>315</v>
      </c>
      <c r="B121" s="1" t="s">
        <v>2355</v>
      </c>
      <c r="C121" s="1" t="s">
        <v>2356</v>
      </c>
      <c r="D121" s="1" t="s">
        <v>2357</v>
      </c>
      <c r="E121" s="1" t="s">
        <v>2358</v>
      </c>
    </row>
    <row r="122" spans="1:5">
      <c r="A122" s="1" t="s">
        <v>2359</v>
      </c>
      <c r="B122" s="1" t="s">
        <v>2360</v>
      </c>
      <c r="C122" s="1" t="s">
        <v>2361</v>
      </c>
      <c r="D122" s="1" t="s">
        <v>2362</v>
      </c>
      <c r="E122" s="1" t="s">
        <v>1948</v>
      </c>
    </row>
    <row r="123" spans="1:5">
      <c r="A123" s="1" t="s">
        <v>2363</v>
      </c>
      <c r="B123" s="1" t="s">
        <v>2364</v>
      </c>
      <c r="C123" s="1" t="s">
        <v>2365</v>
      </c>
      <c r="D123" s="1" t="s">
        <v>2366</v>
      </c>
      <c r="E123" s="1" t="s">
        <v>2198</v>
      </c>
    </row>
    <row r="124" spans="1:5">
      <c r="A124" s="1" t="s">
        <v>317</v>
      </c>
      <c r="B124" s="1" t="s">
        <v>2367</v>
      </c>
      <c r="C124" s="1" t="s">
        <v>2368</v>
      </c>
      <c r="D124" s="1" t="s">
        <v>2369</v>
      </c>
      <c r="E124" s="1" t="s">
        <v>2059</v>
      </c>
    </row>
    <row r="125" spans="1:5">
      <c r="A125" s="1" t="s">
        <v>319</v>
      </c>
      <c r="B125" s="1" t="s">
        <v>2370</v>
      </c>
      <c r="C125" s="1" t="s">
        <v>2371</v>
      </c>
      <c r="D125" s="1" t="s">
        <v>2372</v>
      </c>
      <c r="E125" s="1" t="s">
        <v>2373</v>
      </c>
    </row>
    <row r="126" spans="1:5">
      <c r="A126" s="1" t="s">
        <v>321</v>
      </c>
      <c r="B126" s="1" t="s">
        <v>2374</v>
      </c>
      <c r="C126" s="1" t="s">
        <v>2375</v>
      </c>
      <c r="D126" s="1" t="s">
        <v>2376</v>
      </c>
      <c r="E126" s="1" t="s">
        <v>2377</v>
      </c>
    </row>
    <row r="127" spans="1:5">
      <c r="A127" s="1" t="s">
        <v>323</v>
      </c>
      <c r="B127" s="1" t="s">
        <v>2378</v>
      </c>
      <c r="C127" s="1" t="s">
        <v>2379</v>
      </c>
      <c r="D127" s="1" t="s">
        <v>2380</v>
      </c>
      <c r="E127" s="1" t="s">
        <v>2381</v>
      </c>
    </row>
    <row r="128" spans="1:5">
      <c r="A128" s="1" t="s">
        <v>325</v>
      </c>
      <c r="B128" s="1" t="s">
        <v>2382</v>
      </c>
      <c r="C128" s="1" t="s">
        <v>2383</v>
      </c>
      <c r="D128" s="1" t="s">
        <v>2384</v>
      </c>
      <c r="E128" s="1" t="s">
        <v>2354</v>
      </c>
    </row>
    <row r="129" spans="1:5">
      <c r="A129" s="1" t="s">
        <v>327</v>
      </c>
      <c r="B129" s="1" t="s">
        <v>2385</v>
      </c>
      <c r="C129" s="1" t="s">
        <v>2386</v>
      </c>
      <c r="D129" s="1" t="s">
        <v>2387</v>
      </c>
      <c r="E129" s="1" t="s">
        <v>2249</v>
      </c>
    </row>
    <row r="130" spans="1:5">
      <c r="A130" s="1" t="s">
        <v>329</v>
      </c>
      <c r="B130" s="1" t="s">
        <v>2388</v>
      </c>
      <c r="C130" s="1" t="s">
        <v>2389</v>
      </c>
      <c r="D130" s="1" t="s">
        <v>2390</v>
      </c>
      <c r="E130" s="1" t="s">
        <v>2391</v>
      </c>
    </row>
    <row r="131" spans="1:5">
      <c r="A131" s="1" t="s">
        <v>331</v>
      </c>
      <c r="B131" s="1" t="s">
        <v>2392</v>
      </c>
      <c r="C131" s="1" t="s">
        <v>2393</v>
      </c>
      <c r="D131" s="1" t="s">
        <v>2394</v>
      </c>
      <c r="E131" s="1" t="s">
        <v>2395</v>
      </c>
    </row>
    <row r="132" spans="1:5">
      <c r="A132" s="1" t="s">
        <v>333</v>
      </c>
      <c r="B132" s="1" t="s">
        <v>2396</v>
      </c>
      <c r="C132" s="1" t="s">
        <v>2397</v>
      </c>
      <c r="D132" s="1" t="s">
        <v>2398</v>
      </c>
      <c r="E132" s="1" t="s">
        <v>2336</v>
      </c>
    </row>
    <row r="133" spans="1:5">
      <c r="A133" s="1" t="s">
        <v>335</v>
      </c>
      <c r="B133" s="1" t="s">
        <v>2399</v>
      </c>
      <c r="C133" s="1" t="s">
        <v>2400</v>
      </c>
      <c r="D133" s="1" t="s">
        <v>2401</v>
      </c>
      <c r="E133" s="1" t="s">
        <v>2198</v>
      </c>
    </row>
    <row r="134" spans="1:5">
      <c r="A134" s="1" t="s">
        <v>337</v>
      </c>
      <c r="B134" s="1" t="s">
        <v>2402</v>
      </c>
      <c r="C134" s="1" t="s">
        <v>2403</v>
      </c>
      <c r="D134" s="1" t="s">
        <v>2404</v>
      </c>
      <c r="E134" s="1" t="s">
        <v>2405</v>
      </c>
    </row>
    <row r="135" spans="1:5">
      <c r="A135" s="1" t="s">
        <v>339</v>
      </c>
      <c r="B135" s="1" t="s">
        <v>2406</v>
      </c>
      <c r="C135" s="1" t="s">
        <v>2407</v>
      </c>
      <c r="D135" s="1" t="s">
        <v>2408</v>
      </c>
      <c r="E135" s="1" t="s">
        <v>2409</v>
      </c>
    </row>
    <row r="136" spans="1:5">
      <c r="A136" s="1" t="s">
        <v>341</v>
      </c>
      <c r="B136" s="1" t="s">
        <v>2410</v>
      </c>
      <c r="C136" s="1"/>
      <c r="D136" s="1" t="s">
        <v>2411</v>
      </c>
      <c r="E136" s="1" t="s">
        <v>2105</v>
      </c>
    </row>
    <row r="137" spans="1:5">
      <c r="A137" s="1" t="s">
        <v>2412</v>
      </c>
      <c r="B137" s="1" t="s">
        <v>2413</v>
      </c>
      <c r="C137" s="1" t="s">
        <v>2414</v>
      </c>
      <c r="D137" s="1" t="s">
        <v>2415</v>
      </c>
      <c r="E137" s="1" t="s">
        <v>2416</v>
      </c>
    </row>
    <row r="138" spans="1:5">
      <c r="A138" s="1" t="s">
        <v>345</v>
      </c>
      <c r="B138" s="1" t="s">
        <v>2417</v>
      </c>
      <c r="C138" s="1" t="s">
        <v>2418</v>
      </c>
      <c r="D138" s="1" t="s">
        <v>2419</v>
      </c>
      <c r="E138" s="1" t="s">
        <v>1969</v>
      </c>
    </row>
    <row r="139" spans="1:5">
      <c r="A139" s="1" t="s">
        <v>347</v>
      </c>
      <c r="B139" s="1" t="s">
        <v>2420</v>
      </c>
      <c r="C139" s="1" t="s">
        <v>2421</v>
      </c>
      <c r="D139" s="1" t="s">
        <v>2422</v>
      </c>
      <c r="E139" s="1" t="s">
        <v>2040</v>
      </c>
    </row>
    <row r="140" spans="1:5">
      <c r="A140" s="1" t="s">
        <v>349</v>
      </c>
      <c r="B140" s="1" t="s">
        <v>2423</v>
      </c>
      <c r="C140" s="1" t="s">
        <v>2424</v>
      </c>
      <c r="D140" s="1" t="s">
        <v>2425</v>
      </c>
      <c r="E140" s="1" t="s">
        <v>2426</v>
      </c>
    </row>
    <row r="141" spans="1:5">
      <c r="A141" s="1" t="s">
        <v>351</v>
      </c>
      <c r="B141" s="1" t="s">
        <v>2427</v>
      </c>
      <c r="C141" s="1" t="s">
        <v>2428</v>
      </c>
      <c r="D141" s="1" t="s">
        <v>2429</v>
      </c>
      <c r="E141" s="1" t="s">
        <v>2263</v>
      </c>
    </row>
    <row r="142" spans="1:5">
      <c r="A142" s="1" t="s">
        <v>353</v>
      </c>
      <c r="B142" s="1" t="s">
        <v>2430</v>
      </c>
      <c r="C142" s="1" t="s">
        <v>2431</v>
      </c>
      <c r="D142" s="1" t="s">
        <v>2432</v>
      </c>
      <c r="E142" s="1" t="s">
        <v>2433</v>
      </c>
    </row>
    <row r="143" spans="1:5">
      <c r="A143" s="1" t="s">
        <v>355</v>
      </c>
      <c r="B143" s="1" t="s">
        <v>2434</v>
      </c>
      <c r="C143" s="1" t="s">
        <v>2435</v>
      </c>
      <c r="D143" s="1" t="s">
        <v>2436</v>
      </c>
      <c r="E143" s="1" t="s">
        <v>2105</v>
      </c>
    </row>
    <row r="144" spans="1:5">
      <c r="A144" s="1" t="s">
        <v>357</v>
      </c>
      <c r="B144" s="1" t="s">
        <v>2437</v>
      </c>
      <c r="C144" s="1"/>
      <c r="D144" s="1" t="s">
        <v>2438</v>
      </c>
      <c r="E144" s="1" t="s">
        <v>2439</v>
      </c>
    </row>
    <row r="145" spans="1:5">
      <c r="A145" s="1" t="s">
        <v>360</v>
      </c>
      <c r="B145" s="1" t="s">
        <v>2440</v>
      </c>
      <c r="C145" s="1" t="s">
        <v>2441</v>
      </c>
      <c r="D145" s="1" t="s">
        <v>2442</v>
      </c>
      <c r="E145" s="1" t="s">
        <v>1980</v>
      </c>
    </row>
    <row r="146" spans="1:5">
      <c r="A146" s="1" t="s">
        <v>362</v>
      </c>
      <c r="B146" s="1" t="s">
        <v>2443</v>
      </c>
      <c r="C146" s="1" t="s">
        <v>2444</v>
      </c>
      <c r="D146" s="1" t="s">
        <v>2445</v>
      </c>
      <c r="E146" s="1" t="s">
        <v>2446</v>
      </c>
    </row>
    <row r="147" spans="1:5">
      <c r="A147" s="1" t="s">
        <v>364</v>
      </c>
      <c r="B147" s="1" t="s">
        <v>2447</v>
      </c>
      <c r="C147" s="1" t="s">
        <v>2448</v>
      </c>
      <c r="D147" s="1" t="s">
        <v>2449</v>
      </c>
      <c r="E147" s="1" t="s">
        <v>2314</v>
      </c>
    </row>
    <row r="148" spans="1:5">
      <c r="A148" s="1" t="s">
        <v>366</v>
      </c>
      <c r="B148" s="1" t="s">
        <v>2450</v>
      </c>
      <c r="C148" s="1" t="s">
        <v>2451</v>
      </c>
      <c r="D148" s="1" t="s">
        <v>2452</v>
      </c>
      <c r="E148" s="1" t="s">
        <v>2453</v>
      </c>
    </row>
    <row r="149" spans="1:5">
      <c r="A149" s="1" t="s">
        <v>2454</v>
      </c>
      <c r="B149" s="1" t="s">
        <v>2455</v>
      </c>
      <c r="C149" s="1" t="s">
        <v>2456</v>
      </c>
      <c r="D149" s="1" t="s">
        <v>2457</v>
      </c>
      <c r="E149" s="1" t="s">
        <v>2171</v>
      </c>
    </row>
    <row r="150" spans="1:5">
      <c r="A150" s="1" t="s">
        <v>368</v>
      </c>
      <c r="B150" s="1" t="s">
        <v>2458</v>
      </c>
      <c r="C150" s="1" t="s">
        <v>2459</v>
      </c>
      <c r="D150" s="1" t="s">
        <v>2460</v>
      </c>
      <c r="E150" s="1" t="s">
        <v>2120</v>
      </c>
    </row>
    <row r="151" spans="1:5">
      <c r="A151" s="1" t="s">
        <v>370</v>
      </c>
      <c r="B151" s="1" t="s">
        <v>2461</v>
      </c>
      <c r="C151" s="1" t="s">
        <v>2462</v>
      </c>
      <c r="D151" s="1" t="s">
        <v>2463</v>
      </c>
      <c r="E151" s="1" t="s">
        <v>2464</v>
      </c>
    </row>
    <row r="152" spans="1:5">
      <c r="A152" s="1" t="s">
        <v>372</v>
      </c>
      <c r="B152" s="1" t="s">
        <v>2465</v>
      </c>
      <c r="C152" s="1" t="s">
        <v>2466</v>
      </c>
      <c r="D152" s="1" t="s">
        <v>2467</v>
      </c>
      <c r="E152" s="1" t="s">
        <v>2468</v>
      </c>
    </row>
    <row r="153" spans="1:5">
      <c r="A153" s="1" t="s">
        <v>374</v>
      </c>
      <c r="B153" s="1" t="s">
        <v>2469</v>
      </c>
      <c r="C153" s="1" t="s">
        <v>2470</v>
      </c>
      <c r="D153" s="1" t="s">
        <v>2471</v>
      </c>
      <c r="E153" s="1" t="s">
        <v>2472</v>
      </c>
    </row>
    <row r="154" spans="1:5">
      <c r="A154" s="1" t="s">
        <v>376</v>
      </c>
      <c r="B154" s="1" t="s">
        <v>2473</v>
      </c>
      <c r="C154" s="1" t="s">
        <v>2474</v>
      </c>
      <c r="D154" s="1" t="s">
        <v>2475</v>
      </c>
      <c r="E154" s="1" t="s">
        <v>2426</v>
      </c>
    </row>
    <row r="155" spans="1:5">
      <c r="A155" s="1" t="s">
        <v>378</v>
      </c>
      <c r="B155" s="1" t="s">
        <v>2476</v>
      </c>
      <c r="C155" s="1" t="s">
        <v>2477</v>
      </c>
      <c r="D155" s="1" t="s">
        <v>2478</v>
      </c>
      <c r="E155" s="1" t="s">
        <v>2109</v>
      </c>
    </row>
    <row r="156" spans="1:5">
      <c r="A156" s="1" t="s">
        <v>380</v>
      </c>
      <c r="B156" s="1" t="s">
        <v>2479</v>
      </c>
      <c r="C156" s="1" t="s">
        <v>2480</v>
      </c>
      <c r="D156" s="1" t="s">
        <v>2481</v>
      </c>
      <c r="E156" s="1" t="s">
        <v>1972</v>
      </c>
    </row>
    <row r="157" spans="1:5">
      <c r="A157" s="1" t="s">
        <v>383</v>
      </c>
      <c r="B157" s="1" t="s">
        <v>2482</v>
      </c>
      <c r="C157" s="1" t="s">
        <v>2483</v>
      </c>
      <c r="D157" s="1" t="s">
        <v>2484</v>
      </c>
      <c r="E157" s="1" t="s">
        <v>2485</v>
      </c>
    </row>
    <row r="158" spans="1:5">
      <c r="A158" s="1" t="s">
        <v>385</v>
      </c>
      <c r="B158" s="1" t="s">
        <v>2486</v>
      </c>
      <c r="C158" s="1" t="s">
        <v>2487</v>
      </c>
      <c r="D158" s="1" t="s">
        <v>2488</v>
      </c>
      <c r="E158" s="1" t="s">
        <v>2489</v>
      </c>
    </row>
    <row r="159" spans="1:5">
      <c r="A159" s="1" t="s">
        <v>387</v>
      </c>
      <c r="B159" s="1" t="s">
        <v>2490</v>
      </c>
      <c r="C159" s="1" t="s">
        <v>2491</v>
      </c>
      <c r="D159" s="1" t="s">
        <v>2492</v>
      </c>
      <c r="E159" s="1" t="s">
        <v>2493</v>
      </c>
    </row>
    <row r="160" spans="1:5">
      <c r="A160" s="1" t="s">
        <v>389</v>
      </c>
      <c r="B160" s="1" t="s">
        <v>2494</v>
      </c>
      <c r="C160" s="1" t="s">
        <v>2495</v>
      </c>
      <c r="D160" s="1" t="s">
        <v>2496</v>
      </c>
      <c r="E160" s="1" t="s">
        <v>2497</v>
      </c>
    </row>
    <row r="161" spans="1:5">
      <c r="A161" s="1" t="s">
        <v>391</v>
      </c>
      <c r="B161" s="1" t="s">
        <v>2498</v>
      </c>
      <c r="C161" s="1" t="s">
        <v>2499</v>
      </c>
      <c r="D161" s="1" t="s">
        <v>2500</v>
      </c>
      <c r="E161" s="1" t="s">
        <v>1976</v>
      </c>
    </row>
    <row r="162" spans="1:5">
      <c r="A162" s="1" t="s">
        <v>393</v>
      </c>
      <c r="B162" s="1" t="s">
        <v>2501</v>
      </c>
      <c r="C162" s="1" t="s">
        <v>2502</v>
      </c>
      <c r="D162" s="1" t="s">
        <v>2503</v>
      </c>
      <c r="E162" s="1" t="s">
        <v>2246</v>
      </c>
    </row>
    <row r="163" spans="1:5">
      <c r="A163" s="1" t="s">
        <v>395</v>
      </c>
      <c r="B163" s="1" t="s">
        <v>2504</v>
      </c>
      <c r="C163" s="1" t="s">
        <v>2505</v>
      </c>
      <c r="D163" s="1" t="s">
        <v>2506</v>
      </c>
      <c r="E163" s="1" t="s">
        <v>2105</v>
      </c>
    </row>
    <row r="164" spans="1:5">
      <c r="A164" s="1" t="s">
        <v>397</v>
      </c>
      <c r="B164" s="1" t="s">
        <v>2507</v>
      </c>
      <c r="C164" s="1" t="s">
        <v>2508</v>
      </c>
      <c r="D164" s="1" t="s">
        <v>2509</v>
      </c>
      <c r="E164" s="1" t="s">
        <v>2510</v>
      </c>
    </row>
    <row r="165" spans="1:5">
      <c r="A165" s="1" t="s">
        <v>399</v>
      </c>
      <c r="B165" s="1" t="s">
        <v>2511</v>
      </c>
      <c r="C165" s="1" t="s">
        <v>2512</v>
      </c>
      <c r="D165" s="1" t="s">
        <v>2513</v>
      </c>
      <c r="E165" s="1" t="s">
        <v>2514</v>
      </c>
    </row>
    <row r="166" spans="1:5">
      <c r="A166" s="1" t="s">
        <v>401</v>
      </c>
      <c r="B166" s="1" t="s">
        <v>2515</v>
      </c>
      <c r="C166" s="1" t="s">
        <v>2516</v>
      </c>
      <c r="D166" s="1" t="s">
        <v>2517</v>
      </c>
      <c r="E166" s="1" t="s">
        <v>2518</v>
      </c>
    </row>
    <row r="167" spans="1:5">
      <c r="A167" s="1" t="s">
        <v>403</v>
      </c>
      <c r="B167" s="1" t="s">
        <v>2519</v>
      </c>
      <c r="C167" s="1" t="s">
        <v>2520</v>
      </c>
      <c r="D167" s="1" t="s">
        <v>2521</v>
      </c>
      <c r="E167" s="1" t="s">
        <v>2522</v>
      </c>
    </row>
    <row r="168" spans="1:5">
      <c r="A168" s="1" t="s">
        <v>405</v>
      </c>
      <c r="B168" s="1" t="s">
        <v>2523</v>
      </c>
      <c r="C168" s="1" t="s">
        <v>2524</v>
      </c>
      <c r="D168" s="1" t="s">
        <v>2525</v>
      </c>
      <c r="E168" s="1" t="s">
        <v>2526</v>
      </c>
    </row>
    <row r="169" spans="1:5">
      <c r="A169" s="1" t="s">
        <v>407</v>
      </c>
      <c r="B169" s="1" t="s">
        <v>2527</v>
      </c>
      <c r="C169" s="1" t="s">
        <v>2528</v>
      </c>
      <c r="D169" s="1" t="s">
        <v>2529</v>
      </c>
      <c r="E169" s="1" t="s">
        <v>2522</v>
      </c>
    </row>
    <row r="170" spans="1:5">
      <c r="A170" s="1" t="s">
        <v>410</v>
      </c>
      <c r="B170" s="1" t="s">
        <v>2530</v>
      </c>
      <c r="C170" s="1" t="s">
        <v>2531</v>
      </c>
      <c r="D170" s="1" t="s">
        <v>2532</v>
      </c>
      <c r="E170" s="1" t="s">
        <v>2518</v>
      </c>
    </row>
    <row r="171" spans="1:5">
      <c r="A171" s="1" t="s">
        <v>412</v>
      </c>
      <c r="B171" s="1" t="s">
        <v>2533</v>
      </c>
      <c r="C171" s="1" t="s">
        <v>2534</v>
      </c>
      <c r="D171" s="1" t="s">
        <v>2535</v>
      </c>
      <c r="E171" s="1" t="s">
        <v>2536</v>
      </c>
    </row>
    <row r="172" spans="1:5">
      <c r="A172" s="1" t="s">
        <v>414</v>
      </c>
      <c r="B172" s="1" t="s">
        <v>2537</v>
      </c>
      <c r="C172" s="1"/>
      <c r="D172" s="1" t="s">
        <v>2538</v>
      </c>
      <c r="E172" s="1" t="s">
        <v>2539</v>
      </c>
    </row>
    <row r="173" spans="1:5">
      <c r="A173" s="1" t="s">
        <v>416</v>
      </c>
      <c r="B173" s="1" t="s">
        <v>2540</v>
      </c>
      <c r="C173" s="1" t="s">
        <v>2541</v>
      </c>
      <c r="D173" s="1" t="s">
        <v>2542</v>
      </c>
      <c r="E173" s="1" t="s">
        <v>2132</v>
      </c>
    </row>
    <row r="174" spans="1:5">
      <c r="A174" s="1" t="s">
        <v>418</v>
      </c>
      <c r="B174" s="1" t="s">
        <v>2543</v>
      </c>
      <c r="C174" s="1"/>
      <c r="D174" s="1" t="s">
        <v>2544</v>
      </c>
      <c r="E174" s="1" t="s">
        <v>2545</v>
      </c>
    </row>
    <row r="175" spans="1:5">
      <c r="A175" s="1" t="s">
        <v>420</v>
      </c>
      <c r="B175" s="1" t="s">
        <v>2546</v>
      </c>
      <c r="C175" s="1" t="s">
        <v>2547</v>
      </c>
      <c r="D175" s="1" t="s">
        <v>2548</v>
      </c>
      <c r="E175" s="1" t="s">
        <v>2549</v>
      </c>
    </row>
    <row r="176" spans="1:5">
      <c r="A176" s="1" t="s">
        <v>422</v>
      </c>
      <c r="B176" s="1" t="s">
        <v>2550</v>
      </c>
      <c r="C176" s="1" t="s">
        <v>2551</v>
      </c>
      <c r="D176" s="1" t="s">
        <v>2552</v>
      </c>
      <c r="E176" s="1" t="s">
        <v>2553</v>
      </c>
    </row>
    <row r="177" spans="1:5">
      <c r="A177" s="1" t="s">
        <v>424</v>
      </c>
      <c r="B177" s="1" t="s">
        <v>2554</v>
      </c>
      <c r="C177" s="1" t="s">
        <v>2555</v>
      </c>
      <c r="D177" s="1" t="s">
        <v>2556</v>
      </c>
      <c r="E177" s="1" t="s">
        <v>2557</v>
      </c>
    </row>
    <row r="178" spans="1:5">
      <c r="A178" s="1" t="s">
        <v>426</v>
      </c>
      <c r="B178" s="1" t="s">
        <v>2558</v>
      </c>
      <c r="C178" s="1" t="s">
        <v>2559</v>
      </c>
      <c r="D178" s="1" t="s">
        <v>2560</v>
      </c>
      <c r="E178" s="1" t="s">
        <v>2561</v>
      </c>
    </row>
    <row r="179" spans="1:5">
      <c r="A179" s="1" t="s">
        <v>428</v>
      </c>
      <c r="B179" s="1" t="s">
        <v>2562</v>
      </c>
      <c r="C179" s="1"/>
      <c r="D179" s="1" t="s">
        <v>2563</v>
      </c>
      <c r="E179" s="1" t="s">
        <v>2564</v>
      </c>
    </row>
    <row r="180" spans="1:5">
      <c r="A180" s="1" t="s">
        <v>430</v>
      </c>
      <c r="B180" s="1" t="s">
        <v>2565</v>
      </c>
      <c r="C180" s="1" t="s">
        <v>2566</v>
      </c>
      <c r="D180" s="1" t="s">
        <v>2567</v>
      </c>
      <c r="E180" s="1" t="s">
        <v>2086</v>
      </c>
    </row>
    <row r="181" spans="1:5">
      <c r="A181" s="1" t="s">
        <v>432</v>
      </c>
      <c r="B181" s="1" t="s">
        <v>2568</v>
      </c>
      <c r="C181" s="1" t="s">
        <v>2569</v>
      </c>
      <c r="D181" s="1" t="s">
        <v>2570</v>
      </c>
      <c r="E181" s="1" t="s">
        <v>2571</v>
      </c>
    </row>
    <row r="182" spans="1:5">
      <c r="A182" s="1" t="s">
        <v>434</v>
      </c>
      <c r="B182" s="1" t="s">
        <v>2572</v>
      </c>
      <c r="C182" s="1" t="s">
        <v>2573</v>
      </c>
      <c r="D182" s="1" t="s">
        <v>2574</v>
      </c>
      <c r="E182" s="1" t="s">
        <v>2575</v>
      </c>
    </row>
    <row r="183" spans="1:5">
      <c r="A183" s="1" t="s">
        <v>2576</v>
      </c>
      <c r="B183" s="1" t="s">
        <v>2577</v>
      </c>
      <c r="C183" s="1" t="s">
        <v>2578</v>
      </c>
      <c r="D183" s="1" t="s">
        <v>2579</v>
      </c>
      <c r="E183" s="1" t="s">
        <v>1928</v>
      </c>
    </row>
    <row r="184" spans="1:5">
      <c r="A184" s="1" t="s">
        <v>436</v>
      </c>
      <c r="B184" s="1" t="s">
        <v>2580</v>
      </c>
      <c r="C184" s="1" t="s">
        <v>2581</v>
      </c>
      <c r="D184" s="1" t="s">
        <v>2582</v>
      </c>
      <c r="E184" s="1" t="s">
        <v>2583</v>
      </c>
    </row>
    <row r="185" spans="1:5">
      <c r="A185" s="1" t="s">
        <v>438</v>
      </c>
      <c r="B185" s="1" t="s">
        <v>2584</v>
      </c>
      <c r="C185" s="1" t="s">
        <v>2585</v>
      </c>
      <c r="D185" s="1" t="s">
        <v>2586</v>
      </c>
      <c r="E185" s="1" t="s">
        <v>2587</v>
      </c>
    </row>
    <row r="186" spans="1:5">
      <c r="A186" s="1" t="s">
        <v>440</v>
      </c>
      <c r="B186" s="1" t="s">
        <v>2588</v>
      </c>
      <c r="C186" s="1" t="s">
        <v>2589</v>
      </c>
      <c r="D186" s="1" t="s">
        <v>2590</v>
      </c>
      <c r="E186" s="1" t="s">
        <v>2063</v>
      </c>
    </row>
    <row r="187" spans="1:5">
      <c r="A187" s="1" t="s">
        <v>442</v>
      </c>
      <c r="B187" s="1" t="s">
        <v>2591</v>
      </c>
      <c r="C187" s="1" t="s">
        <v>2592</v>
      </c>
      <c r="D187" s="1" t="s">
        <v>2593</v>
      </c>
      <c r="E187" s="1" t="s">
        <v>2594</v>
      </c>
    </row>
    <row r="188" spans="1:5">
      <c r="A188" s="1" t="s">
        <v>444</v>
      </c>
      <c r="B188" s="1" t="s">
        <v>2595</v>
      </c>
      <c r="C188" s="1" t="s">
        <v>2596</v>
      </c>
      <c r="D188" s="1" t="s">
        <v>2597</v>
      </c>
      <c r="E188" s="1" t="s">
        <v>2043</v>
      </c>
    </row>
    <row r="189" spans="1:5">
      <c r="A189" s="1" t="s">
        <v>446</v>
      </c>
      <c r="B189" s="1" t="s">
        <v>2598</v>
      </c>
      <c r="C189" s="1"/>
      <c r="D189" s="1" t="s">
        <v>2599</v>
      </c>
      <c r="E189" s="1" t="s">
        <v>2354</v>
      </c>
    </row>
    <row r="190" spans="1:5">
      <c r="A190" s="1" t="s">
        <v>448</v>
      </c>
      <c r="B190" s="1" t="s">
        <v>2600</v>
      </c>
      <c r="C190" s="1" t="s">
        <v>2601</v>
      </c>
      <c r="D190" s="1" t="s">
        <v>2602</v>
      </c>
      <c r="E190" s="1" t="s">
        <v>2246</v>
      </c>
    </row>
    <row r="191" spans="1:5">
      <c r="A191" s="1" t="s">
        <v>450</v>
      </c>
      <c r="B191" s="1" t="s">
        <v>2603</v>
      </c>
      <c r="C191" s="1" t="s">
        <v>2604</v>
      </c>
      <c r="D191" s="1" t="s">
        <v>2605</v>
      </c>
      <c r="E191" s="1" t="s">
        <v>2606</v>
      </c>
    </row>
    <row r="192" spans="1:5">
      <c r="A192" s="1" t="s">
        <v>452</v>
      </c>
      <c r="B192" s="1" t="s">
        <v>2607</v>
      </c>
      <c r="C192" s="1" t="s">
        <v>2608</v>
      </c>
      <c r="D192" s="1" t="s">
        <v>2609</v>
      </c>
      <c r="E192" s="1" t="s">
        <v>2610</v>
      </c>
    </row>
    <row r="193" spans="1:5">
      <c r="A193" s="1" t="s">
        <v>454</v>
      </c>
      <c r="B193" s="1" t="s">
        <v>2611</v>
      </c>
      <c r="C193" s="1" t="s">
        <v>2612</v>
      </c>
      <c r="D193" s="1" t="s">
        <v>2613</v>
      </c>
      <c r="E193" s="1" t="s">
        <v>2105</v>
      </c>
    </row>
    <row r="194" spans="1:5">
      <c r="A194" s="1" t="s">
        <v>456</v>
      </c>
      <c r="B194" s="1" t="s">
        <v>2614</v>
      </c>
      <c r="C194" s="1" t="s">
        <v>2615</v>
      </c>
      <c r="D194" s="1" t="s">
        <v>2616</v>
      </c>
      <c r="E194" s="1" t="s">
        <v>2617</v>
      </c>
    </row>
    <row r="195" spans="1:5">
      <c r="A195" s="1" t="s">
        <v>458</v>
      </c>
      <c r="B195" s="1" t="s">
        <v>2618</v>
      </c>
      <c r="C195" s="1" t="s">
        <v>2619</v>
      </c>
      <c r="D195" s="1" t="s">
        <v>2620</v>
      </c>
      <c r="E195" s="1" t="s">
        <v>2621</v>
      </c>
    </row>
    <row r="196" spans="1:5">
      <c r="A196" s="1" t="s">
        <v>460</v>
      </c>
      <c r="B196" s="1" t="s">
        <v>2622</v>
      </c>
      <c r="C196" s="1" t="s">
        <v>2623</v>
      </c>
      <c r="D196" s="1" t="s">
        <v>2624</v>
      </c>
      <c r="E196" s="1" t="s">
        <v>2625</v>
      </c>
    </row>
    <row r="197" spans="1:5">
      <c r="A197" s="1" t="s">
        <v>462</v>
      </c>
      <c r="B197" s="1" t="s">
        <v>2626</v>
      </c>
      <c r="C197" s="1" t="s">
        <v>2627</v>
      </c>
      <c r="D197" s="1" t="s">
        <v>2628</v>
      </c>
      <c r="E197" s="1" t="s">
        <v>2629</v>
      </c>
    </row>
    <row r="198" spans="1:5">
      <c r="A198" s="1" t="s">
        <v>464</v>
      </c>
      <c r="B198" s="1" t="s">
        <v>2630</v>
      </c>
      <c r="C198" s="1"/>
      <c r="D198" s="1" t="s">
        <v>2631</v>
      </c>
      <c r="E198" s="1" t="s">
        <v>2105</v>
      </c>
    </row>
    <row r="199" spans="1:5">
      <c r="A199" s="1" t="s">
        <v>2632</v>
      </c>
      <c r="B199" s="1" t="s">
        <v>2633</v>
      </c>
      <c r="C199" s="1" t="s">
        <v>2634</v>
      </c>
      <c r="D199" s="1" t="s">
        <v>2635</v>
      </c>
      <c r="E199" s="1" t="s">
        <v>2636</v>
      </c>
    </row>
    <row r="200" spans="1:5">
      <c r="A200" s="1" t="s">
        <v>2637</v>
      </c>
      <c r="B200" s="1" t="s">
        <v>2638</v>
      </c>
      <c r="C200" s="1" t="s">
        <v>2639</v>
      </c>
      <c r="D200" s="1" t="s">
        <v>2640</v>
      </c>
      <c r="E200" s="1" t="s">
        <v>2641</v>
      </c>
    </row>
    <row r="201" spans="1:5">
      <c r="A201" s="1" t="s">
        <v>2642</v>
      </c>
      <c r="B201" s="1" t="s">
        <v>2643</v>
      </c>
      <c r="C201" s="1" t="s">
        <v>2644</v>
      </c>
      <c r="D201" s="1" t="s">
        <v>2645</v>
      </c>
      <c r="E201" s="1" t="s">
        <v>2159</v>
      </c>
    </row>
    <row r="202" spans="1:5">
      <c r="A202" s="1" t="s">
        <v>2646</v>
      </c>
      <c r="B202" s="1" t="s">
        <v>2647</v>
      </c>
      <c r="C202" s="1" t="s">
        <v>2648</v>
      </c>
      <c r="D202" s="1" t="s">
        <v>2649</v>
      </c>
      <c r="E202" s="1" t="s">
        <v>2650</v>
      </c>
    </row>
    <row r="203" spans="1:5">
      <c r="A203" s="1" t="s">
        <v>466</v>
      </c>
      <c r="B203" s="1" t="s">
        <v>2651</v>
      </c>
      <c r="C203" s="1" t="s">
        <v>2652</v>
      </c>
      <c r="D203" s="1" t="s">
        <v>2653</v>
      </c>
      <c r="E203" s="1" t="s">
        <v>2078</v>
      </c>
    </row>
    <row r="204" spans="1:5">
      <c r="A204" s="1" t="s">
        <v>468</v>
      </c>
      <c r="B204" s="1" t="s">
        <v>2654</v>
      </c>
      <c r="C204" s="1" t="s">
        <v>2655</v>
      </c>
      <c r="D204" s="1" t="s">
        <v>2656</v>
      </c>
      <c r="E204" s="1" t="s">
        <v>2657</v>
      </c>
    </row>
    <row r="205" spans="1:5">
      <c r="A205" s="1" t="s">
        <v>470</v>
      </c>
      <c r="B205" s="1" t="s">
        <v>2658</v>
      </c>
      <c r="C205" s="1" t="s">
        <v>2659</v>
      </c>
      <c r="D205" s="1" t="s">
        <v>2660</v>
      </c>
      <c r="E205" s="1" t="s">
        <v>2661</v>
      </c>
    </row>
    <row r="206" spans="1:5">
      <c r="A206" s="1" t="s">
        <v>472</v>
      </c>
      <c r="B206" s="1" t="s">
        <v>2662</v>
      </c>
      <c r="C206" s="1" t="s">
        <v>2663</v>
      </c>
      <c r="D206" s="1" t="s">
        <v>2664</v>
      </c>
      <c r="E206" s="1" t="s">
        <v>2665</v>
      </c>
    </row>
    <row r="207" spans="1:5">
      <c r="A207" s="1" t="s">
        <v>474</v>
      </c>
      <c r="B207" s="1" t="s">
        <v>2666</v>
      </c>
      <c r="C207" s="1" t="s">
        <v>2667</v>
      </c>
      <c r="D207" s="1" t="s">
        <v>2668</v>
      </c>
      <c r="E207" s="1" t="s">
        <v>2105</v>
      </c>
    </row>
    <row r="208" spans="1:5">
      <c r="A208" s="1" t="s">
        <v>476</v>
      </c>
      <c r="B208" s="1" t="s">
        <v>2669</v>
      </c>
      <c r="C208" s="1"/>
      <c r="D208" s="1" t="s">
        <v>2670</v>
      </c>
      <c r="E208" s="1" t="s">
        <v>2198</v>
      </c>
    </row>
    <row r="209" spans="1:5">
      <c r="A209" s="1" t="s">
        <v>478</v>
      </c>
      <c r="B209" s="1" t="s">
        <v>2671</v>
      </c>
      <c r="C209" s="1" t="s">
        <v>2672</v>
      </c>
      <c r="D209" s="1" t="s">
        <v>2673</v>
      </c>
      <c r="E209" s="1" t="s">
        <v>2674</v>
      </c>
    </row>
    <row r="210" spans="1:5">
      <c r="A210" s="1" t="s">
        <v>480</v>
      </c>
      <c r="B210" s="1" t="s">
        <v>2675</v>
      </c>
      <c r="C210" s="1" t="s">
        <v>2676</v>
      </c>
      <c r="D210" s="1" t="s">
        <v>2677</v>
      </c>
      <c r="E210" s="1" t="s">
        <v>2678</v>
      </c>
    </row>
    <row r="211" spans="1:5">
      <c r="A211" s="1" t="s">
        <v>482</v>
      </c>
      <c r="B211" s="1" t="s">
        <v>2679</v>
      </c>
      <c r="C211" s="1" t="s">
        <v>2680</v>
      </c>
      <c r="D211" s="1" t="s">
        <v>2681</v>
      </c>
      <c r="E211" s="1" t="s">
        <v>2682</v>
      </c>
    </row>
    <row r="212" spans="1:5">
      <c r="A212" s="1" t="s">
        <v>484</v>
      </c>
      <c r="B212" s="1" t="s">
        <v>2683</v>
      </c>
      <c r="C212" s="1" t="s">
        <v>2684</v>
      </c>
      <c r="D212" s="1" t="s">
        <v>2685</v>
      </c>
      <c r="E212" s="1" t="s">
        <v>2583</v>
      </c>
    </row>
    <row r="213" spans="1:5">
      <c r="A213" s="1" t="s">
        <v>486</v>
      </c>
      <c r="B213" s="1" t="s">
        <v>2686</v>
      </c>
      <c r="C213" s="1"/>
      <c r="D213" s="1" t="s">
        <v>2687</v>
      </c>
      <c r="E213" s="1" t="s">
        <v>1987</v>
      </c>
    </row>
    <row r="214" spans="1:5">
      <c r="A214" s="1" t="s">
        <v>488</v>
      </c>
      <c r="B214" s="1" t="s">
        <v>2688</v>
      </c>
      <c r="C214" s="1" t="s">
        <v>2689</v>
      </c>
      <c r="D214" s="1" t="s">
        <v>2690</v>
      </c>
      <c r="E214" s="1" t="s">
        <v>2468</v>
      </c>
    </row>
    <row r="215" spans="1:5">
      <c r="A215" s="1" t="s">
        <v>490</v>
      </c>
      <c r="B215" s="1" t="s">
        <v>2691</v>
      </c>
      <c r="C215" s="1" t="s">
        <v>2692</v>
      </c>
      <c r="D215" s="1" t="s">
        <v>2693</v>
      </c>
      <c r="E215" s="1" t="s">
        <v>1987</v>
      </c>
    </row>
    <row r="216" spans="1:5">
      <c r="A216" s="1" t="s">
        <v>492</v>
      </c>
      <c r="B216" s="1" t="s">
        <v>2694</v>
      </c>
      <c r="C216" s="1" t="s">
        <v>2695</v>
      </c>
      <c r="D216" s="1" t="s">
        <v>2696</v>
      </c>
      <c r="E216" s="1" t="s">
        <v>2697</v>
      </c>
    </row>
    <row r="217" spans="1:5">
      <c r="A217" s="1" t="s">
        <v>494</v>
      </c>
      <c r="B217" s="1" t="s">
        <v>2698</v>
      </c>
      <c r="C217" s="1" t="s">
        <v>2699</v>
      </c>
      <c r="D217" s="1" t="s">
        <v>2700</v>
      </c>
      <c r="E217" s="1" t="s">
        <v>2701</v>
      </c>
    </row>
    <row r="218" spans="1:5">
      <c r="A218" s="1" t="s">
        <v>496</v>
      </c>
      <c r="B218" s="1" t="s">
        <v>2702</v>
      </c>
      <c r="C218" s="1" t="s">
        <v>2703</v>
      </c>
      <c r="D218" s="1" t="s">
        <v>2704</v>
      </c>
      <c r="E218" s="1" t="s">
        <v>2124</v>
      </c>
    </row>
    <row r="219" spans="1:5">
      <c r="A219" s="1" t="s">
        <v>498</v>
      </c>
      <c r="B219" s="1" t="s">
        <v>2705</v>
      </c>
      <c r="C219" s="1" t="s">
        <v>2706</v>
      </c>
      <c r="D219" s="1" t="s">
        <v>2707</v>
      </c>
      <c r="E219" s="1" t="s">
        <v>2708</v>
      </c>
    </row>
    <row r="220" spans="1:5">
      <c r="A220" s="1" t="s">
        <v>500</v>
      </c>
      <c r="B220" s="1" t="s">
        <v>2709</v>
      </c>
      <c r="C220" s="1" t="s">
        <v>2710</v>
      </c>
      <c r="D220" s="1" t="s">
        <v>2711</v>
      </c>
      <c r="E220" s="1" t="s">
        <v>2712</v>
      </c>
    </row>
    <row r="221" spans="1:5">
      <c r="A221" s="1" t="s">
        <v>502</v>
      </c>
      <c r="B221" s="1" t="s">
        <v>2713</v>
      </c>
      <c r="C221" s="1" t="s">
        <v>2714</v>
      </c>
      <c r="D221" s="1" t="s">
        <v>2715</v>
      </c>
      <c r="E221" s="1" t="s">
        <v>2716</v>
      </c>
    </row>
    <row r="222" spans="1:5">
      <c r="A222" s="1" t="s">
        <v>2717</v>
      </c>
      <c r="B222" s="1" t="s">
        <v>2718</v>
      </c>
      <c r="C222" s="1" t="s">
        <v>2719</v>
      </c>
      <c r="D222" s="1" t="s">
        <v>2720</v>
      </c>
      <c r="E222" s="1" t="s">
        <v>2171</v>
      </c>
    </row>
    <row r="223" spans="1:5">
      <c r="A223" s="1" t="s">
        <v>504</v>
      </c>
      <c r="B223" s="1" t="s">
        <v>2721</v>
      </c>
      <c r="C223" s="1" t="s">
        <v>2722</v>
      </c>
      <c r="D223" s="1" t="s">
        <v>2723</v>
      </c>
      <c r="E223" s="1" t="s">
        <v>2724</v>
      </c>
    </row>
    <row r="224" spans="1:5">
      <c r="A224" s="1" t="s">
        <v>506</v>
      </c>
      <c r="B224" s="1" t="s">
        <v>2725</v>
      </c>
      <c r="C224" s="1" t="s">
        <v>2726</v>
      </c>
      <c r="D224" s="1" t="s">
        <v>2727</v>
      </c>
      <c r="E224" s="1" t="s">
        <v>2728</v>
      </c>
    </row>
    <row r="225" spans="1:5">
      <c r="A225" s="1" t="s">
        <v>508</v>
      </c>
      <c r="B225" s="1" t="s">
        <v>2729</v>
      </c>
      <c r="C225" s="1" t="s">
        <v>2730</v>
      </c>
      <c r="D225" s="1" t="s">
        <v>2731</v>
      </c>
      <c r="E225" s="1" t="s">
        <v>2105</v>
      </c>
    </row>
    <row r="226" spans="1:5">
      <c r="A226" s="1" t="s">
        <v>510</v>
      </c>
      <c r="B226" s="1" t="s">
        <v>2732</v>
      </c>
      <c r="C226" s="1" t="s">
        <v>2733</v>
      </c>
      <c r="D226" s="1" t="s">
        <v>2734</v>
      </c>
      <c r="E226" s="1" t="s">
        <v>1987</v>
      </c>
    </row>
    <row r="227" spans="1:5">
      <c r="A227" s="1" t="s">
        <v>512</v>
      </c>
      <c r="B227" s="1" t="s">
        <v>2735</v>
      </c>
      <c r="C227" s="1" t="s">
        <v>2736</v>
      </c>
      <c r="D227" s="1" t="s">
        <v>2737</v>
      </c>
      <c r="E227" s="1" t="s">
        <v>2191</v>
      </c>
    </row>
    <row r="228" spans="1:5">
      <c r="A228" s="1" t="s">
        <v>514</v>
      </c>
      <c r="B228" s="1" t="s">
        <v>2738</v>
      </c>
      <c r="C228" s="1" t="s">
        <v>2739</v>
      </c>
      <c r="D228" s="1" t="s">
        <v>2740</v>
      </c>
      <c r="E228" s="1" t="s">
        <v>2741</v>
      </c>
    </row>
    <row r="229" spans="1:5">
      <c r="A229" s="1" t="s">
        <v>516</v>
      </c>
      <c r="B229" s="1" t="s">
        <v>2742</v>
      </c>
      <c r="C229" s="1" t="s">
        <v>2743</v>
      </c>
      <c r="D229" s="1" t="s">
        <v>2744</v>
      </c>
      <c r="E229" s="1" t="s">
        <v>2745</v>
      </c>
    </row>
    <row r="230" spans="1:5">
      <c r="A230" s="1" t="s">
        <v>518</v>
      </c>
      <c r="B230" s="1" t="s">
        <v>2746</v>
      </c>
      <c r="C230" s="1" t="s">
        <v>2747</v>
      </c>
      <c r="D230" s="1" t="s">
        <v>2748</v>
      </c>
      <c r="E230" s="1" t="s">
        <v>2749</v>
      </c>
    </row>
    <row r="231" spans="1:5">
      <c r="A231" s="1" t="s">
        <v>520</v>
      </c>
      <c r="B231" s="1" t="s">
        <v>2750</v>
      </c>
      <c r="C231" s="1" t="s">
        <v>2751</v>
      </c>
      <c r="D231" s="1" t="s">
        <v>2752</v>
      </c>
      <c r="E231" s="1" t="s">
        <v>2753</v>
      </c>
    </row>
    <row r="232" spans="1:5">
      <c r="A232" s="1" t="s">
        <v>522</v>
      </c>
      <c r="B232" s="1" t="s">
        <v>2754</v>
      </c>
      <c r="C232" s="1" t="s">
        <v>2755</v>
      </c>
      <c r="D232" s="1" t="s">
        <v>2756</v>
      </c>
      <c r="E232" s="1" t="s">
        <v>2510</v>
      </c>
    </row>
    <row r="233" spans="1:5">
      <c r="A233" s="1" t="s">
        <v>524</v>
      </c>
      <c r="B233" s="1" t="s">
        <v>2757</v>
      </c>
      <c r="C233" s="1" t="s">
        <v>2758</v>
      </c>
      <c r="D233" s="1" t="s">
        <v>2759</v>
      </c>
      <c r="E233" s="1" t="s">
        <v>2163</v>
      </c>
    </row>
    <row r="234" spans="1:5">
      <c r="A234" s="1" t="s">
        <v>526</v>
      </c>
      <c r="B234" s="1" t="s">
        <v>2760</v>
      </c>
      <c r="C234" s="1" t="s">
        <v>2761</v>
      </c>
      <c r="D234" s="1" t="s">
        <v>2762</v>
      </c>
      <c r="E234" s="1" t="s">
        <v>2115</v>
      </c>
    </row>
    <row r="235" spans="1:5">
      <c r="A235" s="1" t="s">
        <v>528</v>
      </c>
      <c r="B235" s="1" t="s">
        <v>2763</v>
      </c>
      <c r="C235" s="1" t="s">
        <v>2764</v>
      </c>
      <c r="D235" s="1" t="s">
        <v>2765</v>
      </c>
      <c r="E235" s="1" t="s">
        <v>2426</v>
      </c>
    </row>
    <row r="236" spans="1:5">
      <c r="A236" s="1" t="s">
        <v>530</v>
      </c>
      <c r="B236" s="1" t="s">
        <v>2766</v>
      </c>
      <c r="C236" s="1" t="s">
        <v>2767</v>
      </c>
      <c r="D236" s="1" t="s">
        <v>2768</v>
      </c>
      <c r="E236" s="1" t="s">
        <v>1987</v>
      </c>
    </row>
    <row r="237" spans="1:5">
      <c r="A237" s="1" t="s">
        <v>533</v>
      </c>
      <c r="B237" s="1" t="s">
        <v>2769</v>
      </c>
      <c r="C237" s="1"/>
      <c r="D237" s="1" t="s">
        <v>2770</v>
      </c>
      <c r="E237" s="1" t="s">
        <v>2771</v>
      </c>
    </row>
    <row r="238" spans="1:5">
      <c r="A238" s="1" t="s">
        <v>535</v>
      </c>
      <c r="B238" s="1" t="s">
        <v>2772</v>
      </c>
      <c r="C238" s="1" t="s">
        <v>2773</v>
      </c>
      <c r="D238" s="1" t="s">
        <v>2774</v>
      </c>
      <c r="E238" s="1" t="s">
        <v>2775</v>
      </c>
    </row>
    <row r="239" spans="1:5">
      <c r="A239" s="1" t="s">
        <v>537</v>
      </c>
      <c r="B239" s="1" t="s">
        <v>2776</v>
      </c>
      <c r="C239" s="1" t="s">
        <v>2777</v>
      </c>
      <c r="D239" s="1" t="s">
        <v>2778</v>
      </c>
      <c r="E239" s="1" t="s">
        <v>2779</v>
      </c>
    </row>
    <row r="240" spans="1:5">
      <c r="A240" s="1" t="s">
        <v>539</v>
      </c>
      <c r="B240" s="1" t="s">
        <v>2780</v>
      </c>
      <c r="C240" s="1" t="s">
        <v>2781</v>
      </c>
      <c r="D240" s="1" t="s">
        <v>2782</v>
      </c>
      <c r="E240" s="1" t="s">
        <v>2213</v>
      </c>
    </row>
    <row r="241" spans="1:5">
      <c r="A241" s="1" t="s">
        <v>541</v>
      </c>
      <c r="B241" s="1" t="s">
        <v>2783</v>
      </c>
      <c r="C241" s="1" t="s">
        <v>2784</v>
      </c>
      <c r="D241" s="1" t="s">
        <v>2785</v>
      </c>
      <c r="E241" s="1" t="s">
        <v>2786</v>
      </c>
    </row>
    <row r="242" spans="1:5">
      <c r="A242" s="1" t="s">
        <v>543</v>
      </c>
      <c r="B242" s="1" t="s">
        <v>2787</v>
      </c>
      <c r="C242" s="1"/>
      <c r="D242" s="1" t="s">
        <v>2788</v>
      </c>
      <c r="E242" s="1" t="s">
        <v>2789</v>
      </c>
    </row>
    <row r="243" spans="1:5">
      <c r="A243" s="1" t="s">
        <v>545</v>
      </c>
      <c r="B243" s="1" t="s">
        <v>2790</v>
      </c>
      <c r="C243" s="1" t="s">
        <v>2791</v>
      </c>
      <c r="D243" s="1" t="s">
        <v>2792</v>
      </c>
      <c r="E243" s="1" t="s">
        <v>2793</v>
      </c>
    </row>
    <row r="244" spans="1:5">
      <c r="A244" s="1" t="s">
        <v>547</v>
      </c>
      <c r="B244" s="1" t="s">
        <v>2794</v>
      </c>
      <c r="C244" s="1" t="s">
        <v>2795</v>
      </c>
      <c r="D244" s="1" t="s">
        <v>2796</v>
      </c>
      <c r="E244" s="1" t="s">
        <v>2749</v>
      </c>
    </row>
    <row r="245" spans="1:5">
      <c r="A245" s="1" t="s">
        <v>549</v>
      </c>
      <c r="B245" s="1" t="s">
        <v>2797</v>
      </c>
      <c r="C245" s="1" t="s">
        <v>2798</v>
      </c>
      <c r="D245" s="1" t="s">
        <v>2799</v>
      </c>
      <c r="E245" s="1" t="s">
        <v>2132</v>
      </c>
    </row>
    <row r="246" spans="1:5">
      <c r="A246" s="1" t="s">
        <v>551</v>
      </c>
      <c r="B246" s="1" t="s">
        <v>2800</v>
      </c>
      <c r="C246" s="1" t="s">
        <v>2801</v>
      </c>
      <c r="D246" s="1" t="s">
        <v>2802</v>
      </c>
      <c r="E246" s="1" t="s">
        <v>2426</v>
      </c>
    </row>
    <row r="247" spans="1:5">
      <c r="A247" s="1" t="s">
        <v>553</v>
      </c>
      <c r="B247" s="1" t="s">
        <v>2803</v>
      </c>
      <c r="C247" s="1" t="s">
        <v>2804</v>
      </c>
      <c r="D247" s="1" t="s">
        <v>2805</v>
      </c>
      <c r="E247" s="1" t="s">
        <v>2806</v>
      </c>
    </row>
    <row r="248" spans="1:5">
      <c r="A248" s="1" t="s">
        <v>555</v>
      </c>
      <c r="B248" s="1" t="s">
        <v>2807</v>
      </c>
      <c r="C248" s="1" t="s">
        <v>2808</v>
      </c>
      <c r="D248" s="1" t="s">
        <v>2809</v>
      </c>
      <c r="E248" s="1" t="s">
        <v>2810</v>
      </c>
    </row>
    <row r="249" spans="1:5">
      <c r="A249" s="1" t="s">
        <v>557</v>
      </c>
      <c r="B249" s="1" t="s">
        <v>2811</v>
      </c>
      <c r="C249" s="1" t="s">
        <v>2812</v>
      </c>
      <c r="D249" s="1" t="s">
        <v>2813</v>
      </c>
      <c r="E249" s="1" t="s">
        <v>2814</v>
      </c>
    </row>
    <row r="250" spans="1:5">
      <c r="A250" s="1" t="s">
        <v>559</v>
      </c>
      <c r="B250" s="1" t="s">
        <v>2815</v>
      </c>
      <c r="C250" s="1" t="s">
        <v>2816</v>
      </c>
      <c r="D250" s="1" t="s">
        <v>2817</v>
      </c>
      <c r="E250" s="1" t="s">
        <v>2063</v>
      </c>
    </row>
    <row r="251" spans="1:5">
      <c r="A251" s="1" t="s">
        <v>2818</v>
      </c>
      <c r="B251" s="1" t="s">
        <v>2819</v>
      </c>
      <c r="C251" s="1" t="s">
        <v>2820</v>
      </c>
      <c r="D251" s="1" t="s">
        <v>2821</v>
      </c>
      <c r="E251" s="1" t="s">
        <v>2822</v>
      </c>
    </row>
    <row r="252" spans="1:5">
      <c r="A252" s="1" t="s">
        <v>563</v>
      </c>
      <c r="B252" s="1" t="s">
        <v>2823</v>
      </c>
      <c r="C252" s="1" t="s">
        <v>2824</v>
      </c>
      <c r="D252" s="1" t="s">
        <v>2825</v>
      </c>
      <c r="E252" s="1" t="s">
        <v>2198</v>
      </c>
    </row>
    <row r="253" spans="1:5">
      <c r="A253" s="1" t="s">
        <v>565</v>
      </c>
      <c r="B253" s="1" t="s">
        <v>2826</v>
      </c>
      <c r="C253" s="1" t="s">
        <v>2827</v>
      </c>
      <c r="D253" s="1" t="s">
        <v>2828</v>
      </c>
      <c r="E253" s="1" t="s">
        <v>2829</v>
      </c>
    </row>
    <row r="254" spans="1:5">
      <c r="A254" s="1" t="s">
        <v>567</v>
      </c>
      <c r="B254" s="1" t="s">
        <v>2830</v>
      </c>
      <c r="C254" s="1" t="s">
        <v>2831</v>
      </c>
      <c r="D254" s="1" t="s">
        <v>2832</v>
      </c>
      <c r="E254" s="1" t="s">
        <v>2035</v>
      </c>
    </row>
    <row r="255" spans="1:5">
      <c r="A255" s="1" t="s">
        <v>569</v>
      </c>
      <c r="B255" s="1" t="s">
        <v>2833</v>
      </c>
      <c r="C255" s="1" t="s">
        <v>2834</v>
      </c>
      <c r="D255" s="1" t="s">
        <v>2835</v>
      </c>
      <c r="E255" s="1" t="s">
        <v>2836</v>
      </c>
    </row>
    <row r="256" spans="1:5">
      <c r="A256" s="1" t="s">
        <v>571</v>
      </c>
      <c r="B256" s="1" t="s">
        <v>2837</v>
      </c>
      <c r="C256" s="1"/>
      <c r="D256" s="1" t="s">
        <v>2838</v>
      </c>
      <c r="E256" s="1" t="s">
        <v>2839</v>
      </c>
    </row>
    <row r="257" spans="1:5">
      <c r="A257" s="1" t="s">
        <v>573</v>
      </c>
      <c r="B257" s="1" t="s">
        <v>2840</v>
      </c>
      <c r="C257" s="1" t="s">
        <v>2841</v>
      </c>
      <c r="D257" s="1" t="s">
        <v>2842</v>
      </c>
      <c r="E257" s="1" t="s">
        <v>2066</v>
      </c>
    </row>
    <row r="258" spans="1:5">
      <c r="A258" s="1" t="s">
        <v>561</v>
      </c>
      <c r="B258" s="1" t="s">
        <v>2843</v>
      </c>
      <c r="C258" s="1" t="s">
        <v>2844</v>
      </c>
      <c r="D258" s="1" t="s">
        <v>2845</v>
      </c>
      <c r="E258" s="1" t="s">
        <v>2846</v>
      </c>
    </row>
    <row r="259" spans="1:5">
      <c r="A259" s="1" t="s">
        <v>576</v>
      </c>
      <c r="B259" s="1" t="s">
        <v>2847</v>
      </c>
      <c r="C259" s="1" t="s">
        <v>2848</v>
      </c>
      <c r="D259" s="1" t="s">
        <v>2849</v>
      </c>
      <c r="E259" s="1" t="s">
        <v>2641</v>
      </c>
    </row>
    <row r="260" spans="1:5">
      <c r="A260" s="1" t="s">
        <v>578</v>
      </c>
      <c r="B260" s="1" t="s">
        <v>2850</v>
      </c>
      <c r="C260" s="1" t="s">
        <v>2851</v>
      </c>
      <c r="D260" s="1" t="s">
        <v>2852</v>
      </c>
      <c r="E260" s="1" t="s">
        <v>2561</v>
      </c>
    </row>
    <row r="261" spans="1:5">
      <c r="A261" s="1" t="s">
        <v>580</v>
      </c>
      <c r="B261" s="1" t="s">
        <v>2853</v>
      </c>
      <c r="C261" s="1" t="s">
        <v>2854</v>
      </c>
      <c r="D261" s="1" t="s">
        <v>2855</v>
      </c>
      <c r="E261" s="1" t="s">
        <v>2856</v>
      </c>
    </row>
    <row r="262" spans="1:5">
      <c r="A262" s="1" t="s">
        <v>582</v>
      </c>
      <c r="B262" s="1" t="s">
        <v>2857</v>
      </c>
      <c r="C262" s="1"/>
      <c r="D262" s="1" t="s">
        <v>2858</v>
      </c>
      <c r="E262" s="1" t="s">
        <v>1969</v>
      </c>
    </row>
    <row r="263" spans="1:5">
      <c r="A263" s="1" t="s">
        <v>584</v>
      </c>
      <c r="B263" s="1" t="s">
        <v>2859</v>
      </c>
      <c r="C263" s="1" t="s">
        <v>2860</v>
      </c>
      <c r="D263" s="1" t="s">
        <v>2861</v>
      </c>
      <c r="E263" s="1" t="s">
        <v>2862</v>
      </c>
    </row>
    <row r="264" spans="1:5">
      <c r="A264" s="1" t="s">
        <v>586</v>
      </c>
      <c r="B264" s="1" t="s">
        <v>2863</v>
      </c>
      <c r="C264" s="1" t="s">
        <v>2864</v>
      </c>
      <c r="D264" s="1" t="s">
        <v>2865</v>
      </c>
      <c r="E264" s="1" t="s">
        <v>2866</v>
      </c>
    </row>
    <row r="265" spans="1:5">
      <c r="A265" s="1" t="s">
        <v>588</v>
      </c>
      <c r="B265" s="1" t="s">
        <v>2867</v>
      </c>
      <c r="C265" s="1" t="s">
        <v>2868</v>
      </c>
      <c r="D265" s="1" t="s">
        <v>2869</v>
      </c>
      <c r="E265" s="1" t="s">
        <v>1962</v>
      </c>
    </row>
    <row r="266" spans="1:5">
      <c r="A266" s="1" t="s">
        <v>590</v>
      </c>
      <c r="B266" s="1" t="s">
        <v>2870</v>
      </c>
      <c r="C266" s="1" t="s">
        <v>2871</v>
      </c>
      <c r="D266" s="1" t="s">
        <v>2872</v>
      </c>
      <c r="E266" s="1" t="s">
        <v>2873</v>
      </c>
    </row>
    <row r="267" spans="1:5">
      <c r="A267" s="1" t="s">
        <v>592</v>
      </c>
      <c r="B267" s="1" t="s">
        <v>2874</v>
      </c>
      <c r="C267" s="1" t="s">
        <v>2875</v>
      </c>
      <c r="D267" s="1" t="s">
        <v>2876</v>
      </c>
      <c r="E267" s="1" t="s">
        <v>2055</v>
      </c>
    </row>
    <row r="268" spans="1:5">
      <c r="A268" s="1" t="s">
        <v>594</v>
      </c>
      <c r="B268" s="1" t="s">
        <v>2877</v>
      </c>
      <c r="C268" s="1" t="s">
        <v>2878</v>
      </c>
      <c r="D268" s="1" t="s">
        <v>2879</v>
      </c>
      <c r="E268" s="1" t="s">
        <v>2880</v>
      </c>
    </row>
    <row r="269" spans="1:5">
      <c r="A269" s="1" t="s">
        <v>596</v>
      </c>
      <c r="B269" s="1" t="s">
        <v>2881</v>
      </c>
      <c r="C269" s="1" t="s">
        <v>2882</v>
      </c>
      <c r="D269" s="1" t="s">
        <v>2883</v>
      </c>
      <c r="E269" s="1" t="s">
        <v>2553</v>
      </c>
    </row>
    <row r="270" spans="1:5">
      <c r="A270" s="1" t="s">
        <v>2884</v>
      </c>
      <c r="B270" s="1" t="s">
        <v>2885</v>
      </c>
      <c r="C270" s="1" t="s">
        <v>2886</v>
      </c>
      <c r="D270" s="1" t="s">
        <v>2887</v>
      </c>
      <c r="E270" s="1" t="s">
        <v>2888</v>
      </c>
    </row>
    <row r="271" spans="1:5">
      <c r="A271" s="1" t="s">
        <v>599</v>
      </c>
      <c r="B271" s="1" t="s">
        <v>2889</v>
      </c>
      <c r="C271" s="1" t="s">
        <v>2890</v>
      </c>
      <c r="D271" s="1" t="s">
        <v>2891</v>
      </c>
      <c r="E271" s="1" t="s">
        <v>2892</v>
      </c>
    </row>
    <row r="272" spans="1:5">
      <c r="A272" s="1" t="s">
        <v>601</v>
      </c>
      <c r="B272" s="1" t="s">
        <v>2893</v>
      </c>
      <c r="C272" s="1"/>
      <c r="D272" s="1" t="s">
        <v>2894</v>
      </c>
      <c r="E272" s="1" t="s">
        <v>2895</v>
      </c>
    </row>
    <row r="273" spans="1:5">
      <c r="A273" s="1" t="s">
        <v>603</v>
      </c>
      <c r="B273" s="1" t="s">
        <v>2896</v>
      </c>
      <c r="C273" s="1" t="s">
        <v>2897</v>
      </c>
      <c r="D273" s="1" t="s">
        <v>2898</v>
      </c>
      <c r="E273" s="1" t="s">
        <v>2899</v>
      </c>
    </row>
    <row r="274" spans="1:5">
      <c r="A274" s="1" t="s">
        <v>605</v>
      </c>
      <c r="B274" s="1" t="s">
        <v>2900</v>
      </c>
      <c r="C274" s="1" t="s">
        <v>2901</v>
      </c>
      <c r="D274" s="1" t="s">
        <v>2902</v>
      </c>
      <c r="E274" s="1" t="s">
        <v>2903</v>
      </c>
    </row>
    <row r="275" spans="1:5">
      <c r="A275" s="1" t="s">
        <v>607</v>
      </c>
      <c r="B275" s="1" t="s">
        <v>2904</v>
      </c>
      <c r="C275" s="1" t="s">
        <v>2905</v>
      </c>
      <c r="D275" s="1" t="s">
        <v>2906</v>
      </c>
      <c r="E275" s="1" t="s">
        <v>1987</v>
      </c>
    </row>
    <row r="276" spans="1:5">
      <c r="A276" s="1" t="s">
        <v>609</v>
      </c>
      <c r="B276" s="1" t="s">
        <v>2907</v>
      </c>
      <c r="C276" s="1" t="s">
        <v>2908</v>
      </c>
      <c r="D276" s="1" t="s">
        <v>2909</v>
      </c>
      <c r="E276" s="1" t="s">
        <v>2373</v>
      </c>
    </row>
    <row r="277" spans="1:5">
      <c r="A277" s="1" t="s">
        <v>611</v>
      </c>
      <c r="B277" s="1" t="s">
        <v>2910</v>
      </c>
      <c r="C277" s="1" t="s">
        <v>2911</v>
      </c>
      <c r="D277" s="1" t="s">
        <v>2912</v>
      </c>
      <c r="E277" s="1" t="s">
        <v>2124</v>
      </c>
    </row>
    <row r="278" spans="1:5">
      <c r="A278" s="1" t="s">
        <v>613</v>
      </c>
      <c r="B278" s="1" t="s">
        <v>2913</v>
      </c>
      <c r="C278" s="1" t="s">
        <v>2914</v>
      </c>
      <c r="D278" s="1" t="s">
        <v>2915</v>
      </c>
      <c r="E278" s="1" t="s">
        <v>2916</v>
      </c>
    </row>
    <row r="279" spans="1:5">
      <c r="A279" s="1" t="s">
        <v>615</v>
      </c>
      <c r="B279" s="1" t="s">
        <v>2917</v>
      </c>
      <c r="C279" s="1" t="s">
        <v>2918</v>
      </c>
      <c r="D279" s="1" t="s">
        <v>2919</v>
      </c>
      <c r="E279" s="1" t="s">
        <v>2920</v>
      </c>
    </row>
    <row r="280" spans="1:5">
      <c r="A280" s="1" t="s">
        <v>617</v>
      </c>
      <c r="B280" s="1" t="s">
        <v>2921</v>
      </c>
      <c r="C280" s="1" t="s">
        <v>2922</v>
      </c>
      <c r="D280" s="1" t="s">
        <v>2923</v>
      </c>
      <c r="E280" s="1" t="s">
        <v>2147</v>
      </c>
    </row>
    <row r="281" spans="1:5">
      <c r="A281" s="1" t="s">
        <v>619</v>
      </c>
      <c r="B281" s="1" t="s">
        <v>2924</v>
      </c>
      <c r="C281" s="1" t="s">
        <v>2925</v>
      </c>
      <c r="D281" s="1" t="s">
        <v>2926</v>
      </c>
      <c r="E281" s="1" t="s">
        <v>1969</v>
      </c>
    </row>
    <row r="282" spans="1:5">
      <c r="A282" s="1" t="s">
        <v>621</v>
      </c>
      <c r="B282" s="1" t="s">
        <v>2927</v>
      </c>
      <c r="C282" s="1" t="s">
        <v>2928</v>
      </c>
      <c r="D282" s="1" t="s">
        <v>2929</v>
      </c>
      <c r="E282" s="1" t="s">
        <v>1976</v>
      </c>
    </row>
    <row r="283" spans="1:5">
      <c r="A283" s="1" t="s">
        <v>623</v>
      </c>
      <c r="B283" s="1" t="s">
        <v>2930</v>
      </c>
      <c r="C283" s="1" t="s">
        <v>2931</v>
      </c>
      <c r="D283" s="1" t="s">
        <v>2932</v>
      </c>
      <c r="E283" s="1" t="s">
        <v>2933</v>
      </c>
    </row>
    <row r="284" spans="1:5">
      <c r="A284" s="1" t="s">
        <v>625</v>
      </c>
      <c r="B284" s="1" t="s">
        <v>2934</v>
      </c>
      <c r="C284" s="1" t="s">
        <v>2935</v>
      </c>
      <c r="D284" s="1" t="s">
        <v>2936</v>
      </c>
      <c r="E284" s="1" t="s">
        <v>2937</v>
      </c>
    </row>
    <row r="285" spans="1:5">
      <c r="A285" s="1" t="s">
        <v>627</v>
      </c>
      <c r="B285" s="1" t="s">
        <v>2938</v>
      </c>
      <c r="C285" s="1" t="s">
        <v>2939</v>
      </c>
      <c r="D285" s="1" t="s">
        <v>2940</v>
      </c>
      <c r="E285" s="1" t="s">
        <v>2856</v>
      </c>
    </row>
    <row r="286" spans="1:5">
      <c r="A286" s="1" t="s">
        <v>629</v>
      </c>
      <c r="B286" s="1" t="s">
        <v>2941</v>
      </c>
      <c r="C286" s="1" t="s">
        <v>2942</v>
      </c>
      <c r="D286" s="1" t="s">
        <v>2943</v>
      </c>
      <c r="E286" s="1" t="s">
        <v>2944</v>
      </c>
    </row>
    <row r="287" spans="1:5">
      <c r="A287" s="1" t="s">
        <v>631</v>
      </c>
      <c r="B287" s="1" t="s">
        <v>2945</v>
      </c>
      <c r="C287" s="1" t="s">
        <v>2946</v>
      </c>
      <c r="D287" s="1" t="s">
        <v>2947</v>
      </c>
      <c r="E287" s="1" t="s">
        <v>2237</v>
      </c>
    </row>
    <row r="288" spans="1:5">
      <c r="A288" s="1" t="s">
        <v>633</v>
      </c>
      <c r="B288" s="1" t="s">
        <v>2948</v>
      </c>
      <c r="C288" s="1"/>
      <c r="D288" s="1" t="s">
        <v>2949</v>
      </c>
      <c r="E288" s="1" t="s">
        <v>2950</v>
      </c>
    </row>
    <row r="289" spans="1:5">
      <c r="A289" s="1" t="s">
        <v>635</v>
      </c>
      <c r="B289" s="1" t="s">
        <v>2951</v>
      </c>
      <c r="C289" s="1" t="s">
        <v>2952</v>
      </c>
      <c r="D289" s="1" t="s">
        <v>2953</v>
      </c>
      <c r="E289" s="1" t="s">
        <v>2082</v>
      </c>
    </row>
    <row r="290" spans="1:5">
      <c r="A290" s="1" t="s">
        <v>637</v>
      </c>
      <c r="B290" s="1" t="s">
        <v>2954</v>
      </c>
      <c r="C290" s="1" t="s">
        <v>2955</v>
      </c>
      <c r="D290" s="1" t="s">
        <v>2956</v>
      </c>
      <c r="E290" s="1" t="s">
        <v>2957</v>
      </c>
    </row>
    <row r="291" spans="1:5">
      <c r="A291" s="1" t="s">
        <v>639</v>
      </c>
      <c r="B291" s="1" t="s">
        <v>2958</v>
      </c>
      <c r="C291" s="1"/>
      <c r="D291" s="1" t="s">
        <v>2959</v>
      </c>
      <c r="E291" s="1" t="s">
        <v>2960</v>
      </c>
    </row>
    <row r="292" spans="1:5">
      <c r="A292" s="1" t="s">
        <v>641</v>
      </c>
      <c r="B292" s="1" t="s">
        <v>2961</v>
      </c>
      <c r="C292" s="1" t="s">
        <v>2962</v>
      </c>
      <c r="D292" s="1" t="s">
        <v>2963</v>
      </c>
      <c r="E292" s="1" t="s">
        <v>1948</v>
      </c>
    </row>
    <row r="293" spans="1:5">
      <c r="A293" s="1" t="s">
        <v>643</v>
      </c>
      <c r="B293" s="1" t="s">
        <v>2964</v>
      </c>
      <c r="C293" s="1"/>
      <c r="D293" s="1" t="s">
        <v>2965</v>
      </c>
      <c r="E293" s="1" t="s">
        <v>2381</v>
      </c>
    </row>
    <row r="294" spans="1:5">
      <c r="A294" s="1" t="s">
        <v>645</v>
      </c>
      <c r="B294" s="1" t="s">
        <v>2966</v>
      </c>
      <c r="C294" s="1"/>
      <c r="D294" s="1" t="s">
        <v>2967</v>
      </c>
      <c r="E294" s="1" t="s">
        <v>2094</v>
      </c>
    </row>
    <row r="295" spans="1:5">
      <c r="A295" s="1" t="s">
        <v>647</v>
      </c>
      <c r="B295" s="1" t="s">
        <v>2968</v>
      </c>
      <c r="C295" s="1" t="s">
        <v>2969</v>
      </c>
      <c r="D295" s="1" t="s">
        <v>2970</v>
      </c>
      <c r="E295" s="1" t="s">
        <v>2514</v>
      </c>
    </row>
    <row r="296" spans="1:5">
      <c r="A296" s="1" t="s">
        <v>649</v>
      </c>
      <c r="B296" s="1" t="s">
        <v>2971</v>
      </c>
      <c r="C296" s="1" t="s">
        <v>2972</v>
      </c>
      <c r="D296" s="1" t="s">
        <v>2973</v>
      </c>
      <c r="E296" s="1" t="s">
        <v>2974</v>
      </c>
    </row>
    <row r="297" spans="1:5">
      <c r="A297" s="1" t="s">
        <v>651</v>
      </c>
      <c r="B297" s="1" t="s">
        <v>2975</v>
      </c>
      <c r="C297" s="1"/>
      <c r="D297" s="1" t="s">
        <v>2976</v>
      </c>
      <c r="E297" s="1" t="s">
        <v>2657</v>
      </c>
    </row>
    <row r="298" spans="1:5">
      <c r="A298" s="1" t="s">
        <v>653</v>
      </c>
      <c r="B298" s="1" t="s">
        <v>2977</v>
      </c>
      <c r="C298" s="1" t="s">
        <v>2978</v>
      </c>
      <c r="D298" s="1" t="s">
        <v>2979</v>
      </c>
      <c r="E298" s="1" t="s">
        <v>2155</v>
      </c>
    </row>
    <row r="299" spans="1:5">
      <c r="A299" s="1" t="s">
        <v>655</v>
      </c>
      <c r="B299" s="1" t="s">
        <v>2980</v>
      </c>
      <c r="C299" s="1" t="s">
        <v>2981</v>
      </c>
      <c r="D299" s="1" t="s">
        <v>2982</v>
      </c>
      <c r="E299" s="1" t="s">
        <v>2983</v>
      </c>
    </row>
    <row r="300" spans="1:5">
      <c r="A300" s="1" t="s">
        <v>657</v>
      </c>
      <c r="B300" s="1" t="s">
        <v>2984</v>
      </c>
      <c r="C300" s="1" t="s">
        <v>2985</v>
      </c>
      <c r="D300" s="1" t="s">
        <v>2986</v>
      </c>
      <c r="E300" s="1" t="s">
        <v>2789</v>
      </c>
    </row>
    <row r="301" spans="1:5">
      <c r="A301" s="1" t="s">
        <v>659</v>
      </c>
      <c r="B301" s="1" t="s">
        <v>2987</v>
      </c>
      <c r="C301" s="1" t="s">
        <v>2988</v>
      </c>
      <c r="D301" s="1" t="s">
        <v>2989</v>
      </c>
      <c r="E301" s="1" t="s">
        <v>2990</v>
      </c>
    </row>
    <row r="302" spans="1:5">
      <c r="A302" s="1" t="s">
        <v>661</v>
      </c>
      <c r="B302" s="1" t="s">
        <v>2991</v>
      </c>
      <c r="C302" s="1" t="s">
        <v>2992</v>
      </c>
      <c r="D302" s="1" t="s">
        <v>2993</v>
      </c>
      <c r="E302" s="1" t="s">
        <v>2426</v>
      </c>
    </row>
    <row r="303" spans="1:5">
      <c r="A303" s="1" t="s">
        <v>663</v>
      </c>
      <c r="B303" s="1" t="s">
        <v>2994</v>
      </c>
      <c r="C303" s="1" t="s">
        <v>2995</v>
      </c>
      <c r="D303" s="1" t="s">
        <v>2996</v>
      </c>
      <c r="E303" s="1" t="s">
        <v>2267</v>
      </c>
    </row>
    <row r="304" spans="1:5">
      <c r="A304" s="1" t="s">
        <v>665</v>
      </c>
      <c r="B304" s="1" t="s">
        <v>2997</v>
      </c>
      <c r="C304" s="1" t="s">
        <v>2998</v>
      </c>
      <c r="D304" s="1" t="s">
        <v>2999</v>
      </c>
      <c r="E304" s="1" t="s">
        <v>3000</v>
      </c>
    </row>
    <row r="305" spans="1:5">
      <c r="A305" s="1" t="s">
        <v>667</v>
      </c>
      <c r="B305" s="1" t="s">
        <v>3001</v>
      </c>
      <c r="C305" s="1"/>
      <c r="D305" s="1" t="s">
        <v>3002</v>
      </c>
      <c r="E305" s="1" t="s">
        <v>3003</v>
      </c>
    </row>
    <row r="306" spans="1:5">
      <c r="A306" s="1" t="s">
        <v>3004</v>
      </c>
      <c r="B306" s="1" t="s">
        <v>3005</v>
      </c>
      <c r="C306" s="1"/>
      <c r="D306" s="1" t="s">
        <v>3006</v>
      </c>
      <c r="E306" s="1" t="s">
        <v>3007</v>
      </c>
    </row>
    <row r="307" spans="1:5">
      <c r="A307" s="1" t="s">
        <v>671</v>
      </c>
      <c r="B307" s="1" t="s">
        <v>3008</v>
      </c>
      <c r="C307" s="1" t="s">
        <v>3009</v>
      </c>
      <c r="D307" s="1" t="s">
        <v>3010</v>
      </c>
      <c r="E307" s="1" t="s">
        <v>3011</v>
      </c>
    </row>
    <row r="308" spans="1:5">
      <c r="A308" s="1" t="s">
        <v>673</v>
      </c>
      <c r="B308" s="1" t="s">
        <v>3012</v>
      </c>
      <c r="C308" s="1" t="s">
        <v>3013</v>
      </c>
      <c r="D308" s="1" t="s">
        <v>3014</v>
      </c>
      <c r="E308" s="1" t="s">
        <v>3015</v>
      </c>
    </row>
    <row r="309" spans="1:5">
      <c r="A309" s="1" t="s">
        <v>675</v>
      </c>
      <c r="B309" s="1" t="s">
        <v>3016</v>
      </c>
      <c r="C309" s="1" t="s">
        <v>3017</v>
      </c>
      <c r="D309" s="1" t="s">
        <v>3018</v>
      </c>
      <c r="E309" s="1" t="s">
        <v>2779</v>
      </c>
    </row>
    <row r="310" spans="1:5">
      <c r="A310" s="1" t="s">
        <v>677</v>
      </c>
      <c r="B310" s="1" t="s">
        <v>3019</v>
      </c>
      <c r="C310" s="1"/>
      <c r="D310" s="1" t="s">
        <v>3020</v>
      </c>
      <c r="E310" s="1" t="s">
        <v>2856</v>
      </c>
    </row>
    <row r="311" spans="1:5">
      <c r="A311" s="1" t="s">
        <v>679</v>
      </c>
      <c r="B311" s="1" t="s">
        <v>3021</v>
      </c>
      <c r="C311" s="1" t="s">
        <v>3022</v>
      </c>
      <c r="D311" s="1" t="s">
        <v>3023</v>
      </c>
      <c r="E311" s="1" t="s">
        <v>3024</v>
      </c>
    </row>
    <row r="312" spans="1:5">
      <c r="A312" s="1" t="s">
        <v>681</v>
      </c>
      <c r="B312" s="1" t="s">
        <v>3025</v>
      </c>
      <c r="C312" s="1" t="s">
        <v>3026</v>
      </c>
      <c r="D312" s="1" t="s">
        <v>3027</v>
      </c>
      <c r="E312" s="1" t="s">
        <v>2205</v>
      </c>
    </row>
    <row r="313" spans="1:5">
      <c r="A313" s="1" t="s">
        <v>669</v>
      </c>
      <c r="B313" s="1" t="s">
        <v>3028</v>
      </c>
      <c r="C313" s="1" t="s">
        <v>3029</v>
      </c>
      <c r="D313" s="1" t="s">
        <v>3030</v>
      </c>
      <c r="E313" s="1" t="s">
        <v>2198</v>
      </c>
    </row>
    <row r="314" spans="1:5">
      <c r="A314" s="1" t="s">
        <v>684</v>
      </c>
      <c r="B314" s="1" t="s">
        <v>3031</v>
      </c>
      <c r="C314" s="1" t="s">
        <v>3032</v>
      </c>
      <c r="D314" s="1" t="s">
        <v>3033</v>
      </c>
      <c r="E314" s="1" t="s">
        <v>2514</v>
      </c>
    </row>
    <row r="315" spans="1:5">
      <c r="A315" s="1" t="s">
        <v>686</v>
      </c>
      <c r="B315" s="1" t="s">
        <v>3034</v>
      </c>
      <c r="C315" s="1" t="s">
        <v>3035</v>
      </c>
      <c r="D315" s="1" t="s">
        <v>3036</v>
      </c>
      <c r="E315" s="1" t="s">
        <v>3037</v>
      </c>
    </row>
    <row r="316" spans="1:5">
      <c r="A316" s="1" t="s">
        <v>688</v>
      </c>
      <c r="B316" s="1" t="s">
        <v>3038</v>
      </c>
      <c r="C316" s="1" t="s">
        <v>3039</v>
      </c>
      <c r="D316" s="1" t="s">
        <v>3040</v>
      </c>
      <c r="E316" s="1" t="s">
        <v>3041</v>
      </c>
    </row>
    <row r="317" spans="1:5">
      <c r="A317" s="1" t="s">
        <v>690</v>
      </c>
      <c r="B317" s="1" t="s">
        <v>3042</v>
      </c>
      <c r="C317" s="1" t="s">
        <v>3043</v>
      </c>
      <c r="D317" s="1" t="s">
        <v>3044</v>
      </c>
      <c r="E317" s="1" t="s">
        <v>2472</v>
      </c>
    </row>
    <row r="318" spans="1:5">
      <c r="A318" s="1" t="s">
        <v>692</v>
      </c>
      <c r="B318" s="1" t="s">
        <v>3045</v>
      </c>
      <c r="C318" s="1" t="s">
        <v>3046</v>
      </c>
      <c r="D318" s="1" t="s">
        <v>3047</v>
      </c>
      <c r="E318" s="1" t="s">
        <v>2433</v>
      </c>
    </row>
    <row r="319" spans="1:5">
      <c r="A319" s="1" t="s">
        <v>694</v>
      </c>
      <c r="B319" s="1" t="s">
        <v>3048</v>
      </c>
      <c r="C319" s="1" t="s">
        <v>3049</v>
      </c>
      <c r="D319" s="1" t="s">
        <v>3050</v>
      </c>
      <c r="E319" s="1" t="s">
        <v>3051</v>
      </c>
    </row>
    <row r="320" spans="1:5">
      <c r="A320" s="1" t="s">
        <v>696</v>
      </c>
      <c r="B320" s="1" t="s">
        <v>3052</v>
      </c>
      <c r="C320" s="1" t="s">
        <v>3053</v>
      </c>
      <c r="D320" s="1" t="s">
        <v>3054</v>
      </c>
      <c r="E320" s="1" t="s">
        <v>3055</v>
      </c>
    </row>
    <row r="321" spans="1:5">
      <c r="A321" s="1" t="s">
        <v>698</v>
      </c>
      <c r="B321" s="1" t="s">
        <v>3056</v>
      </c>
      <c r="C321" s="1"/>
      <c r="D321" s="1" t="s">
        <v>3057</v>
      </c>
      <c r="E321" s="1" t="s">
        <v>2241</v>
      </c>
    </row>
    <row r="322" spans="1:5">
      <c r="A322" s="1" t="s">
        <v>3058</v>
      </c>
      <c r="B322" s="1" t="s">
        <v>3059</v>
      </c>
      <c r="C322" s="1" t="s">
        <v>3060</v>
      </c>
      <c r="D322" s="1" t="s">
        <v>3061</v>
      </c>
      <c r="E322" s="1" t="s">
        <v>3062</v>
      </c>
    </row>
    <row r="323" spans="1:5">
      <c r="A323" s="1" t="s">
        <v>700</v>
      </c>
      <c r="B323" s="1" t="s">
        <v>3063</v>
      </c>
      <c r="C323" s="1" t="s">
        <v>3064</v>
      </c>
      <c r="D323" s="1" t="s">
        <v>3065</v>
      </c>
      <c r="E323" s="1" t="s">
        <v>3066</v>
      </c>
    </row>
    <row r="324" spans="1:5">
      <c r="A324" s="1" t="s">
        <v>702</v>
      </c>
      <c r="B324" s="1" t="s">
        <v>3067</v>
      </c>
      <c r="C324" s="1" t="s">
        <v>3068</v>
      </c>
      <c r="D324" s="1" t="s">
        <v>3069</v>
      </c>
      <c r="E324" s="1" t="s">
        <v>3070</v>
      </c>
    </row>
    <row r="325" spans="1:5">
      <c r="A325" s="1" t="s">
        <v>704</v>
      </c>
      <c r="B325" s="1" t="s">
        <v>3071</v>
      </c>
      <c r="C325" s="1" t="s">
        <v>3072</v>
      </c>
      <c r="D325" s="1" t="s">
        <v>3073</v>
      </c>
      <c r="E325" s="1" t="s">
        <v>3074</v>
      </c>
    </row>
    <row r="326" spans="1:5">
      <c r="A326" s="1" t="s">
        <v>706</v>
      </c>
      <c r="B326" s="1" t="s">
        <v>3075</v>
      </c>
      <c r="C326" s="1" t="s">
        <v>3076</v>
      </c>
      <c r="D326" s="1" t="s">
        <v>3077</v>
      </c>
      <c r="E326" s="1" t="s">
        <v>2741</v>
      </c>
    </row>
    <row r="327" spans="1:5">
      <c r="A327" s="1" t="s">
        <v>708</v>
      </c>
      <c r="B327" s="1" t="s">
        <v>3078</v>
      </c>
      <c r="C327" s="1" t="s">
        <v>3079</v>
      </c>
      <c r="D327" s="1" t="s">
        <v>3080</v>
      </c>
      <c r="E327" s="1" t="s">
        <v>2822</v>
      </c>
    </row>
    <row r="328" spans="1:5">
      <c r="A328" s="1" t="s">
        <v>710</v>
      </c>
      <c r="B328" s="1" t="s">
        <v>3081</v>
      </c>
      <c r="C328" s="1" t="s">
        <v>3082</v>
      </c>
      <c r="D328" s="1" t="s">
        <v>3083</v>
      </c>
      <c r="E328" s="1" t="s">
        <v>2094</v>
      </c>
    </row>
    <row r="329" spans="1:5">
      <c r="A329" s="1" t="s">
        <v>712</v>
      </c>
      <c r="B329" s="1" t="s">
        <v>3084</v>
      </c>
      <c r="C329" s="1" t="s">
        <v>3085</v>
      </c>
      <c r="D329" s="1" t="s">
        <v>3086</v>
      </c>
      <c r="E329" s="1" t="s">
        <v>2575</v>
      </c>
    </row>
    <row r="330" spans="1:5">
      <c r="A330" s="1" t="s">
        <v>714</v>
      </c>
      <c r="B330" s="1" t="s">
        <v>3087</v>
      </c>
      <c r="C330" s="1" t="s">
        <v>3088</v>
      </c>
      <c r="D330" s="1" t="s">
        <v>3089</v>
      </c>
      <c r="E330" s="1" t="s">
        <v>2314</v>
      </c>
    </row>
    <row r="331" spans="1:5">
      <c r="A331" s="1" t="s">
        <v>716</v>
      </c>
      <c r="B331" s="1" t="s">
        <v>3090</v>
      </c>
      <c r="C331" s="1"/>
      <c r="D331" s="1" t="s">
        <v>3091</v>
      </c>
      <c r="E331" s="1" t="s">
        <v>2749</v>
      </c>
    </row>
    <row r="332" spans="1:5">
      <c r="A332" s="1" t="s">
        <v>3092</v>
      </c>
      <c r="B332" s="1" t="s">
        <v>3093</v>
      </c>
      <c r="C332" s="1" t="s">
        <v>3094</v>
      </c>
      <c r="D332" s="1" t="s">
        <v>3095</v>
      </c>
      <c r="E332" s="1" t="s">
        <v>2105</v>
      </c>
    </row>
    <row r="333" spans="1:5">
      <c r="A333" s="1" t="s">
        <v>719</v>
      </c>
      <c r="B333" s="1" t="s">
        <v>3096</v>
      </c>
      <c r="C333" s="1" t="s">
        <v>3097</v>
      </c>
      <c r="D333" s="1" t="s">
        <v>3098</v>
      </c>
      <c r="E333" s="1" t="s">
        <v>3099</v>
      </c>
    </row>
    <row r="334" spans="1:5">
      <c r="A334" s="1" t="s">
        <v>721</v>
      </c>
      <c r="B334" s="1" t="s">
        <v>3100</v>
      </c>
      <c r="C334" s="1" t="s">
        <v>3101</v>
      </c>
      <c r="D334" s="1" t="s">
        <v>3102</v>
      </c>
      <c r="E334" s="1" t="s">
        <v>1948</v>
      </c>
    </row>
    <row r="335" spans="1:5">
      <c r="A335" s="1" t="s">
        <v>723</v>
      </c>
      <c r="B335" s="1" t="s">
        <v>3103</v>
      </c>
      <c r="C335" s="1" t="s">
        <v>3104</v>
      </c>
      <c r="D335" s="1" t="s">
        <v>3105</v>
      </c>
      <c r="E335" s="1" t="s">
        <v>3000</v>
      </c>
    </row>
    <row r="336" spans="1:5">
      <c r="A336" s="1" t="s">
        <v>725</v>
      </c>
      <c r="B336" s="1" t="s">
        <v>3106</v>
      </c>
      <c r="C336" s="1"/>
      <c r="D336" s="1" t="s">
        <v>3107</v>
      </c>
      <c r="E336" s="1" t="s">
        <v>2701</v>
      </c>
    </row>
    <row r="337" spans="1:5">
      <c r="A337" s="1" t="s">
        <v>727</v>
      </c>
      <c r="B337" s="1" t="s">
        <v>3108</v>
      </c>
      <c r="C337" s="1" t="s">
        <v>3109</v>
      </c>
      <c r="D337" s="1" t="s">
        <v>3110</v>
      </c>
      <c r="E337" s="1" t="s">
        <v>2587</v>
      </c>
    </row>
    <row r="338" spans="1:5">
      <c r="A338" s="1" t="s">
        <v>729</v>
      </c>
      <c r="B338" s="1" t="s">
        <v>3111</v>
      </c>
      <c r="C338" s="1" t="s">
        <v>3112</v>
      </c>
      <c r="D338" s="1" t="s">
        <v>3113</v>
      </c>
      <c r="E338" s="1" t="s">
        <v>3114</v>
      </c>
    </row>
    <row r="339" spans="1:5">
      <c r="A339" s="1" t="s">
        <v>3115</v>
      </c>
      <c r="B339" s="1" t="s">
        <v>3116</v>
      </c>
      <c r="C339" s="1" t="s">
        <v>3117</v>
      </c>
      <c r="D339" s="1" t="s">
        <v>3118</v>
      </c>
      <c r="E339" s="1" t="s">
        <v>2187</v>
      </c>
    </row>
    <row r="340" spans="1:5">
      <c r="A340" s="1" t="s">
        <v>732</v>
      </c>
      <c r="B340" s="1" t="s">
        <v>3119</v>
      </c>
      <c r="C340" s="1" t="s">
        <v>3120</v>
      </c>
      <c r="D340" s="1" t="s">
        <v>3121</v>
      </c>
      <c r="E340" s="1" t="s">
        <v>1987</v>
      </c>
    </row>
    <row r="341" spans="1:5">
      <c r="A341" s="1" t="s">
        <v>734</v>
      </c>
      <c r="B341" s="1" t="s">
        <v>3122</v>
      </c>
      <c r="C341" s="1" t="s">
        <v>3123</v>
      </c>
      <c r="D341" s="1" t="s">
        <v>3124</v>
      </c>
      <c r="E341" s="1" t="s">
        <v>2082</v>
      </c>
    </row>
    <row r="342" spans="1:5">
      <c r="A342" s="1" t="s">
        <v>736</v>
      </c>
      <c r="B342" s="1" t="s">
        <v>3125</v>
      </c>
      <c r="C342" s="1" t="s">
        <v>3126</v>
      </c>
      <c r="D342" s="1" t="s">
        <v>3127</v>
      </c>
      <c r="E342" s="1" t="s">
        <v>2822</v>
      </c>
    </row>
    <row r="343" spans="1:5">
      <c r="A343" s="1" t="s">
        <v>738</v>
      </c>
      <c r="B343" s="1" t="s">
        <v>3128</v>
      </c>
      <c r="C343" s="1" t="s">
        <v>3129</v>
      </c>
      <c r="D343" s="1" t="s">
        <v>3130</v>
      </c>
      <c r="E343" s="1" t="s">
        <v>3131</v>
      </c>
    </row>
    <row r="344" spans="1:5">
      <c r="A344" s="1" t="s">
        <v>3132</v>
      </c>
      <c r="B344" s="1" t="s">
        <v>3133</v>
      </c>
      <c r="C344" s="1"/>
      <c r="D344" s="1" t="s">
        <v>3134</v>
      </c>
      <c r="E344" s="1" t="s">
        <v>3135</v>
      </c>
    </row>
    <row r="345" spans="1:5">
      <c r="A345" s="1" t="s">
        <v>740</v>
      </c>
      <c r="B345" s="1" t="s">
        <v>3136</v>
      </c>
      <c r="C345" s="1"/>
      <c r="D345" s="1" t="s">
        <v>3137</v>
      </c>
      <c r="E345" s="1" t="s">
        <v>3138</v>
      </c>
    </row>
    <row r="346" spans="1:5">
      <c r="A346" s="1" t="s">
        <v>742</v>
      </c>
      <c r="B346" s="1" t="s">
        <v>3139</v>
      </c>
      <c r="C346" s="1" t="s">
        <v>3140</v>
      </c>
      <c r="D346" s="1" t="s">
        <v>3141</v>
      </c>
      <c r="E346" s="1" t="s">
        <v>3142</v>
      </c>
    </row>
    <row r="347" spans="1:5">
      <c r="A347" s="1" t="s">
        <v>744</v>
      </c>
      <c r="B347" s="1" t="s">
        <v>3143</v>
      </c>
      <c r="C347" s="1" t="s">
        <v>3144</v>
      </c>
      <c r="D347" s="1" t="s">
        <v>3145</v>
      </c>
      <c r="E347" s="1" t="s">
        <v>2549</v>
      </c>
    </row>
    <row r="348" spans="1:5">
      <c r="A348" s="1" t="s">
        <v>746</v>
      </c>
      <c r="B348" s="1" t="s">
        <v>3146</v>
      </c>
      <c r="C348" s="1" t="s">
        <v>3147</v>
      </c>
      <c r="D348" s="1" t="s">
        <v>3148</v>
      </c>
      <c r="E348" s="1" t="s">
        <v>2217</v>
      </c>
    </row>
    <row r="349" spans="1:5">
      <c r="A349" s="1" t="s">
        <v>748</v>
      </c>
      <c r="B349" s="1" t="s">
        <v>3149</v>
      </c>
      <c r="C349" s="1" t="s">
        <v>3150</v>
      </c>
      <c r="D349" s="1" t="s">
        <v>3151</v>
      </c>
      <c r="E349" s="1" t="s">
        <v>3152</v>
      </c>
    </row>
    <row r="350" spans="1:5">
      <c r="A350" s="1" t="s">
        <v>750</v>
      </c>
      <c r="B350" s="1" t="s">
        <v>3153</v>
      </c>
      <c r="C350" s="1" t="s">
        <v>3154</v>
      </c>
      <c r="D350" s="1" t="s">
        <v>3155</v>
      </c>
      <c r="E350" s="1" t="s">
        <v>3156</v>
      </c>
    </row>
    <row r="351" spans="1:5">
      <c r="A351" s="1" t="s">
        <v>752</v>
      </c>
      <c r="B351" s="1" t="s">
        <v>3157</v>
      </c>
      <c r="C351" s="1" t="s">
        <v>3158</v>
      </c>
      <c r="D351" s="1" t="s">
        <v>3159</v>
      </c>
      <c r="E351" s="1" t="s">
        <v>1948</v>
      </c>
    </row>
    <row r="352" spans="1:5">
      <c r="A352" s="1" t="s">
        <v>754</v>
      </c>
      <c r="B352" s="1" t="s">
        <v>3160</v>
      </c>
      <c r="C352" s="1" t="s">
        <v>3161</v>
      </c>
      <c r="D352" s="1" t="s">
        <v>3162</v>
      </c>
      <c r="E352" s="1" t="s">
        <v>3163</v>
      </c>
    </row>
    <row r="353" spans="1:5">
      <c r="A353" s="1" t="s">
        <v>756</v>
      </c>
      <c r="B353" s="1" t="s">
        <v>3164</v>
      </c>
      <c r="C353" s="1" t="s">
        <v>3165</v>
      </c>
      <c r="D353" s="1" t="s">
        <v>3166</v>
      </c>
      <c r="E353" s="1" t="s">
        <v>3167</v>
      </c>
    </row>
    <row r="354" spans="1:5">
      <c r="A354" s="1" t="s">
        <v>3168</v>
      </c>
      <c r="B354" s="1" t="s">
        <v>3169</v>
      </c>
      <c r="C354" s="1" t="s">
        <v>3170</v>
      </c>
      <c r="D354" s="1" t="s">
        <v>3171</v>
      </c>
      <c r="E354" s="1" t="s">
        <v>2098</v>
      </c>
    </row>
    <row r="355" spans="1:5">
      <c r="A355" s="1" t="s">
        <v>759</v>
      </c>
      <c r="B355" s="1" t="s">
        <v>3172</v>
      </c>
      <c r="C355" s="1" t="s">
        <v>3173</v>
      </c>
      <c r="D355" s="1" t="s">
        <v>3174</v>
      </c>
      <c r="E355" s="1" t="s">
        <v>2549</v>
      </c>
    </row>
    <row r="356" spans="1:5">
      <c r="A356" s="1" t="s">
        <v>761</v>
      </c>
      <c r="B356" s="1" t="s">
        <v>3175</v>
      </c>
      <c r="C356" s="1"/>
      <c r="D356" s="1" t="s">
        <v>3176</v>
      </c>
      <c r="E356" s="1" t="s">
        <v>3177</v>
      </c>
    </row>
    <row r="357" spans="1:5">
      <c r="A357" s="1" t="s">
        <v>763</v>
      </c>
      <c r="B357" s="1" t="s">
        <v>3178</v>
      </c>
      <c r="C357" s="1" t="s">
        <v>3179</v>
      </c>
      <c r="D357" s="1" t="s">
        <v>3180</v>
      </c>
      <c r="E357" s="1" t="s">
        <v>2510</v>
      </c>
    </row>
    <row r="358" spans="1:5">
      <c r="A358" s="1" t="s">
        <v>765</v>
      </c>
      <c r="B358" s="1" t="s">
        <v>3181</v>
      </c>
      <c r="C358" s="1" t="s">
        <v>3182</v>
      </c>
      <c r="D358" s="1" t="s">
        <v>3183</v>
      </c>
      <c r="E358" s="1" t="s">
        <v>2749</v>
      </c>
    </row>
    <row r="359" spans="1:5">
      <c r="A359" s="1" t="s">
        <v>767</v>
      </c>
      <c r="B359" s="1" t="s">
        <v>3184</v>
      </c>
      <c r="C359" s="1" t="s">
        <v>3185</v>
      </c>
      <c r="D359" s="1" t="s">
        <v>3186</v>
      </c>
      <c r="E359" s="1" t="s">
        <v>3187</v>
      </c>
    </row>
    <row r="360" spans="1:5">
      <c r="A360" s="1" t="s">
        <v>769</v>
      </c>
      <c r="B360" s="1" t="s">
        <v>3188</v>
      </c>
      <c r="C360" s="1" t="s">
        <v>3189</v>
      </c>
      <c r="D360" s="1" t="s">
        <v>3190</v>
      </c>
      <c r="E360" s="1" t="s">
        <v>3191</v>
      </c>
    </row>
    <row r="361" spans="1:5">
      <c r="A361" s="1" t="s">
        <v>771</v>
      </c>
      <c r="B361" s="1" t="s">
        <v>3192</v>
      </c>
      <c r="C361" s="1" t="s">
        <v>3193</v>
      </c>
      <c r="D361" s="1" t="s">
        <v>3194</v>
      </c>
      <c r="E361" s="1" t="s">
        <v>3195</v>
      </c>
    </row>
    <row r="362" spans="1:5">
      <c r="A362" s="1" t="s">
        <v>773</v>
      </c>
      <c r="B362" s="1" t="s">
        <v>3196</v>
      </c>
      <c r="C362" s="1" t="s">
        <v>3197</v>
      </c>
      <c r="D362" s="1" t="s">
        <v>3198</v>
      </c>
      <c r="E362" s="1" t="s">
        <v>2920</v>
      </c>
    </row>
    <row r="363" spans="1:5">
      <c r="A363" s="1" t="s">
        <v>3199</v>
      </c>
      <c r="B363" s="1" t="s">
        <v>3200</v>
      </c>
      <c r="C363" s="1" t="s">
        <v>3201</v>
      </c>
      <c r="D363" s="1" t="s">
        <v>3202</v>
      </c>
      <c r="E363" s="1" t="s">
        <v>2358</v>
      </c>
    </row>
    <row r="364" spans="1:5">
      <c r="A364" s="1" t="s">
        <v>775</v>
      </c>
      <c r="B364" s="1" t="s">
        <v>3203</v>
      </c>
      <c r="C364" s="1" t="s">
        <v>3204</v>
      </c>
      <c r="D364" s="1" t="s">
        <v>3205</v>
      </c>
      <c r="E364" s="1" t="s">
        <v>2829</v>
      </c>
    </row>
    <row r="365" spans="1:5">
      <c r="A365" s="1" t="s">
        <v>777</v>
      </c>
      <c r="B365" s="1" t="s">
        <v>3206</v>
      </c>
      <c r="C365" s="1"/>
      <c r="D365" s="1" t="s">
        <v>3207</v>
      </c>
      <c r="E365" s="1" t="s">
        <v>3208</v>
      </c>
    </row>
    <row r="366" spans="1:5">
      <c r="A366" s="1" t="s">
        <v>779</v>
      </c>
      <c r="B366" s="1" t="s">
        <v>3209</v>
      </c>
      <c r="C366" s="1" t="s">
        <v>3210</v>
      </c>
      <c r="D366" s="1" t="s">
        <v>3211</v>
      </c>
      <c r="E366" s="1" t="s">
        <v>2241</v>
      </c>
    </row>
    <row r="367" spans="1:5">
      <c r="A367" s="1" t="s">
        <v>781</v>
      </c>
      <c r="B367" s="1" t="s">
        <v>3212</v>
      </c>
      <c r="C367" s="1"/>
      <c r="D367" s="1" t="s">
        <v>3213</v>
      </c>
      <c r="E367" s="1" t="s">
        <v>3214</v>
      </c>
    </row>
    <row r="368" spans="1:5">
      <c r="A368" s="1" t="s">
        <v>783</v>
      </c>
      <c r="B368" s="1" t="s">
        <v>3215</v>
      </c>
      <c r="C368" s="1" t="s">
        <v>3216</v>
      </c>
      <c r="D368" s="1" t="s">
        <v>3217</v>
      </c>
      <c r="E368" s="1" t="s">
        <v>2377</v>
      </c>
    </row>
    <row r="369" spans="1:5">
      <c r="A369" s="1" t="s">
        <v>785</v>
      </c>
      <c r="B369" s="1" t="s">
        <v>3218</v>
      </c>
      <c r="C369" s="1"/>
      <c r="D369" s="1" t="s">
        <v>3219</v>
      </c>
      <c r="E369" s="1" t="s">
        <v>2661</v>
      </c>
    </row>
    <row r="370" spans="1:5">
      <c r="A370" s="1" t="s">
        <v>787</v>
      </c>
      <c r="B370" s="1" t="s">
        <v>3220</v>
      </c>
      <c r="C370" s="1" t="s">
        <v>3221</v>
      </c>
      <c r="D370" s="1" t="s">
        <v>3222</v>
      </c>
      <c r="E370" s="1" t="s">
        <v>2665</v>
      </c>
    </row>
    <row r="371" spans="1:5">
      <c r="A371" s="1" t="s">
        <v>789</v>
      </c>
      <c r="B371" s="1" t="s">
        <v>3223</v>
      </c>
      <c r="C371" s="1"/>
      <c r="D371" s="1" t="s">
        <v>3224</v>
      </c>
      <c r="E371" s="1" t="s">
        <v>3041</v>
      </c>
    </row>
    <row r="372" spans="1:5">
      <c r="A372" s="1" t="s">
        <v>791</v>
      </c>
      <c r="B372" s="1" t="s">
        <v>3225</v>
      </c>
      <c r="C372" s="1" t="s">
        <v>3226</v>
      </c>
      <c r="D372" s="1" t="s">
        <v>3227</v>
      </c>
      <c r="E372" s="1" t="s">
        <v>2701</v>
      </c>
    </row>
    <row r="373" spans="1:5">
      <c r="A373" s="1" t="s">
        <v>793</v>
      </c>
      <c r="B373" s="1" t="s">
        <v>3228</v>
      </c>
      <c r="C373" s="1" t="s">
        <v>3229</v>
      </c>
      <c r="D373" s="1" t="s">
        <v>3230</v>
      </c>
      <c r="E373" s="1" t="s">
        <v>3138</v>
      </c>
    </row>
    <row r="374" spans="1:5">
      <c r="A374" s="1" t="s">
        <v>795</v>
      </c>
      <c r="B374" s="1" t="s">
        <v>3231</v>
      </c>
      <c r="C374" s="1" t="s">
        <v>3232</v>
      </c>
      <c r="D374" s="1" t="s">
        <v>3233</v>
      </c>
      <c r="E374" s="1" t="s">
        <v>3234</v>
      </c>
    </row>
    <row r="375" spans="1:5">
      <c r="A375" s="1" t="s">
        <v>797</v>
      </c>
      <c r="B375" s="1" t="s">
        <v>3235</v>
      </c>
      <c r="C375" s="1" t="s">
        <v>3236</v>
      </c>
      <c r="D375" s="1" t="s">
        <v>3237</v>
      </c>
      <c r="E375" s="1" t="s">
        <v>3238</v>
      </c>
    </row>
    <row r="376" spans="1:5">
      <c r="A376" s="1" t="s">
        <v>799</v>
      </c>
      <c r="B376" s="1" t="s">
        <v>3239</v>
      </c>
      <c r="C376" s="1" t="s">
        <v>3240</v>
      </c>
      <c r="D376" s="1" t="s">
        <v>3241</v>
      </c>
      <c r="E376" s="1" t="s">
        <v>3242</v>
      </c>
    </row>
    <row r="377" spans="1:5">
      <c r="A377" s="1" t="s">
        <v>801</v>
      </c>
      <c r="B377" s="1" t="s">
        <v>3243</v>
      </c>
      <c r="C377" s="1" t="s">
        <v>3244</v>
      </c>
      <c r="D377" s="1" t="s">
        <v>3245</v>
      </c>
      <c r="E377" s="1" t="s">
        <v>1940</v>
      </c>
    </row>
    <row r="378" spans="1:5">
      <c r="A378" s="1" t="s">
        <v>803</v>
      </c>
      <c r="B378" s="1" t="s">
        <v>3246</v>
      </c>
      <c r="C378" s="1" t="s">
        <v>3247</v>
      </c>
      <c r="D378" s="1" t="s">
        <v>3248</v>
      </c>
      <c r="E378" s="1" t="s">
        <v>1996</v>
      </c>
    </row>
    <row r="379" spans="1:5">
      <c r="A379" s="1" t="s">
        <v>805</v>
      </c>
      <c r="B379" s="1" t="s">
        <v>3249</v>
      </c>
      <c r="C379" s="1" t="s">
        <v>3250</v>
      </c>
      <c r="D379" s="1" t="s">
        <v>3251</v>
      </c>
      <c r="E379" s="1" t="s">
        <v>2697</v>
      </c>
    </row>
    <row r="380" spans="1:5">
      <c r="A380" s="1" t="s">
        <v>807</v>
      </c>
      <c r="B380" s="1" t="s">
        <v>3252</v>
      </c>
      <c r="C380" s="1" t="s">
        <v>3253</v>
      </c>
      <c r="D380" s="1" t="s">
        <v>3254</v>
      </c>
      <c r="E380" s="1" t="s">
        <v>3255</v>
      </c>
    </row>
    <row r="381" spans="1:5">
      <c r="A381" s="1" t="s">
        <v>809</v>
      </c>
      <c r="B381" s="1" t="s">
        <v>3256</v>
      </c>
      <c r="C381" s="1"/>
      <c r="D381" s="1" t="s">
        <v>3257</v>
      </c>
      <c r="E381" s="1" t="s">
        <v>3258</v>
      </c>
    </row>
    <row r="382" spans="1:5">
      <c r="A382" s="1" t="s">
        <v>3259</v>
      </c>
      <c r="B382" s="1" t="s">
        <v>3260</v>
      </c>
      <c r="C382" s="1" t="s">
        <v>3261</v>
      </c>
      <c r="D382" s="1" t="s">
        <v>3262</v>
      </c>
      <c r="E382" s="1" t="s">
        <v>1928</v>
      </c>
    </row>
    <row r="383" spans="1:5">
      <c r="A383" s="1" t="s">
        <v>812</v>
      </c>
      <c r="B383" s="1" t="s">
        <v>3263</v>
      </c>
      <c r="C383" s="1" t="s">
        <v>3264</v>
      </c>
      <c r="D383" s="1" t="s">
        <v>3265</v>
      </c>
      <c r="E383" s="1" t="s">
        <v>1948</v>
      </c>
    </row>
    <row r="384" spans="1:5">
      <c r="A384" s="1" t="s">
        <v>814</v>
      </c>
      <c r="B384" s="1" t="s">
        <v>3266</v>
      </c>
      <c r="C384" s="1" t="s">
        <v>3267</v>
      </c>
      <c r="D384" s="1" t="s">
        <v>3268</v>
      </c>
      <c r="E384" s="1" t="s">
        <v>3000</v>
      </c>
    </row>
    <row r="385" spans="1:5">
      <c r="A385" s="1" t="s">
        <v>816</v>
      </c>
      <c r="B385" s="1" t="s">
        <v>3269</v>
      </c>
      <c r="C385" s="1" t="s">
        <v>3270</v>
      </c>
      <c r="D385" s="1" t="s">
        <v>3271</v>
      </c>
      <c r="E385" s="1" t="s">
        <v>3272</v>
      </c>
    </row>
    <row r="386" spans="1:5">
      <c r="A386" s="1" t="s">
        <v>818</v>
      </c>
      <c r="B386" s="1" t="s">
        <v>3273</v>
      </c>
      <c r="C386" s="1" t="s">
        <v>3274</v>
      </c>
      <c r="D386" s="1" t="s">
        <v>3275</v>
      </c>
      <c r="E386" s="1" t="s">
        <v>2217</v>
      </c>
    </row>
    <row r="387" spans="1:5">
      <c r="A387" s="1" t="s">
        <v>820</v>
      </c>
      <c r="B387" s="1" t="s">
        <v>3276</v>
      </c>
      <c r="C387" s="1" t="s">
        <v>3277</v>
      </c>
      <c r="D387" s="1" t="s">
        <v>3278</v>
      </c>
      <c r="E387" s="1" t="s">
        <v>2256</v>
      </c>
    </row>
    <row r="388" spans="1:5">
      <c r="A388" s="1" t="s">
        <v>822</v>
      </c>
      <c r="B388" s="1" t="s">
        <v>3279</v>
      </c>
      <c r="C388" s="1" t="s">
        <v>3280</v>
      </c>
      <c r="D388" s="1" t="s">
        <v>3281</v>
      </c>
      <c r="E388" s="1" t="s">
        <v>1928</v>
      </c>
    </row>
    <row r="389" spans="1:5">
      <c r="A389" s="1" t="s">
        <v>824</v>
      </c>
      <c r="B389" s="1" t="s">
        <v>3282</v>
      </c>
      <c r="C389" s="1" t="s">
        <v>3283</v>
      </c>
      <c r="D389" s="1" t="s">
        <v>3284</v>
      </c>
      <c r="E389" s="1" t="s">
        <v>3285</v>
      </c>
    </row>
    <row r="390" spans="1:5">
      <c r="A390" s="1" t="s">
        <v>826</v>
      </c>
      <c r="B390" s="1" t="s">
        <v>3286</v>
      </c>
      <c r="C390" s="1" t="s">
        <v>3287</v>
      </c>
      <c r="D390" s="1" t="s">
        <v>3288</v>
      </c>
      <c r="E390" s="1" t="s">
        <v>3289</v>
      </c>
    </row>
    <row r="391" spans="1:5">
      <c r="A391" s="1" t="s">
        <v>828</v>
      </c>
      <c r="B391" s="1" t="s">
        <v>3290</v>
      </c>
      <c r="C391" s="1" t="s">
        <v>3291</v>
      </c>
      <c r="D391" s="1" t="s">
        <v>3292</v>
      </c>
      <c r="E391" s="1" t="s">
        <v>3293</v>
      </c>
    </row>
    <row r="392" spans="1:5">
      <c r="A392" s="1" t="s">
        <v>830</v>
      </c>
      <c r="B392" s="1" t="s">
        <v>3294</v>
      </c>
      <c r="C392" s="1"/>
      <c r="D392" s="1" t="s">
        <v>3295</v>
      </c>
      <c r="E392" s="1" t="s">
        <v>2143</v>
      </c>
    </row>
    <row r="393" spans="1:5">
      <c r="A393" s="1" t="s">
        <v>832</v>
      </c>
      <c r="B393" s="1" t="s">
        <v>3296</v>
      </c>
      <c r="C393" s="1"/>
      <c r="D393" s="1" t="s">
        <v>3297</v>
      </c>
      <c r="E393" s="1" t="s">
        <v>2063</v>
      </c>
    </row>
    <row r="394" spans="1:5">
      <c r="A394" s="1" t="s">
        <v>834</v>
      </c>
      <c r="B394" s="1" t="s">
        <v>3298</v>
      </c>
      <c r="C394" s="1" t="s">
        <v>3299</v>
      </c>
      <c r="D394" s="1" t="s">
        <v>3300</v>
      </c>
      <c r="E394" s="1" t="s">
        <v>2409</v>
      </c>
    </row>
    <row r="395" spans="1:5">
      <c r="A395" s="1" t="s">
        <v>3301</v>
      </c>
      <c r="B395" s="1" t="s">
        <v>3302</v>
      </c>
      <c r="C395" s="1" t="s">
        <v>3303</v>
      </c>
      <c r="D395" s="1" t="s">
        <v>3304</v>
      </c>
      <c r="E395" s="1" t="s">
        <v>3305</v>
      </c>
    </row>
    <row r="396" spans="1:5">
      <c r="A396" s="1" t="s">
        <v>836</v>
      </c>
      <c r="B396" s="1" t="s">
        <v>3306</v>
      </c>
      <c r="C396" s="1" t="s">
        <v>3307</v>
      </c>
      <c r="D396" s="1" t="s">
        <v>3308</v>
      </c>
      <c r="E396" s="1" t="s">
        <v>2063</v>
      </c>
    </row>
    <row r="397" spans="1:5">
      <c r="A397" s="1" t="s">
        <v>838</v>
      </c>
      <c r="B397" s="1" t="s">
        <v>3309</v>
      </c>
      <c r="C397" s="1"/>
      <c r="D397" s="1" t="s">
        <v>3310</v>
      </c>
      <c r="E397" s="1" t="s">
        <v>2105</v>
      </c>
    </row>
    <row r="398" spans="1:5">
      <c r="A398" s="1" t="s">
        <v>840</v>
      </c>
      <c r="B398" s="1" t="s">
        <v>3311</v>
      </c>
      <c r="C398" s="1" t="s">
        <v>3312</v>
      </c>
      <c r="D398" s="1" t="s">
        <v>3313</v>
      </c>
      <c r="E398" s="1" t="s">
        <v>2098</v>
      </c>
    </row>
    <row r="399" spans="1:5">
      <c r="A399" s="1" t="s">
        <v>842</v>
      </c>
      <c r="B399" s="1" t="s">
        <v>3314</v>
      </c>
      <c r="C399" s="1" t="s">
        <v>3315</v>
      </c>
      <c r="D399" s="1" t="s">
        <v>3316</v>
      </c>
      <c r="E399" s="1" t="s">
        <v>2086</v>
      </c>
    </row>
    <row r="400" spans="1:5">
      <c r="A400" s="1" t="s">
        <v>844</v>
      </c>
      <c r="B400" s="1" t="s">
        <v>3317</v>
      </c>
      <c r="C400" s="1" t="s">
        <v>3318</v>
      </c>
      <c r="D400" s="1" t="s">
        <v>3319</v>
      </c>
      <c r="E400" s="1" t="s">
        <v>2004</v>
      </c>
    </row>
    <row r="401" spans="1:5">
      <c r="A401" s="1" t="s">
        <v>846</v>
      </c>
      <c r="B401" s="1" t="s">
        <v>3320</v>
      </c>
      <c r="C401" s="1" t="s">
        <v>3321</v>
      </c>
      <c r="D401" s="1" t="s">
        <v>3322</v>
      </c>
      <c r="E401" s="1" t="s">
        <v>3323</v>
      </c>
    </row>
    <row r="402" spans="1:5">
      <c r="A402" s="1" t="s">
        <v>848</v>
      </c>
      <c r="B402" s="1" t="s">
        <v>3324</v>
      </c>
      <c r="C402" s="1" t="s">
        <v>3325</v>
      </c>
      <c r="D402" s="1" t="s">
        <v>3326</v>
      </c>
      <c r="E402" s="1" t="s">
        <v>2105</v>
      </c>
    </row>
    <row r="403" spans="1:5">
      <c r="A403" s="1" t="s">
        <v>850</v>
      </c>
      <c r="B403" s="1" t="s">
        <v>3327</v>
      </c>
      <c r="C403" s="1" t="s">
        <v>3328</v>
      </c>
      <c r="D403" s="1" t="s">
        <v>3329</v>
      </c>
      <c r="E403" s="1" t="s">
        <v>3074</v>
      </c>
    </row>
    <row r="404" spans="1:5">
      <c r="A404" s="1" t="s">
        <v>852</v>
      </c>
      <c r="B404" s="1" t="s">
        <v>3330</v>
      </c>
      <c r="C404" s="1" t="s">
        <v>3331</v>
      </c>
      <c r="D404" s="1" t="s">
        <v>3332</v>
      </c>
      <c r="E404" s="1" t="s">
        <v>2051</v>
      </c>
    </row>
    <row r="405" spans="1:5">
      <c r="A405" s="1" t="s">
        <v>854</v>
      </c>
      <c r="B405" s="1" t="s">
        <v>3333</v>
      </c>
      <c r="C405" s="1" t="s">
        <v>3334</v>
      </c>
      <c r="D405" s="1" t="s">
        <v>3335</v>
      </c>
      <c r="E405" s="1" t="s">
        <v>2217</v>
      </c>
    </row>
    <row r="406" spans="1:5">
      <c r="A406" s="1" t="s">
        <v>856</v>
      </c>
      <c r="B406" s="1" t="s">
        <v>3336</v>
      </c>
      <c r="C406" s="1" t="s">
        <v>3337</v>
      </c>
      <c r="D406" s="1" t="s">
        <v>3338</v>
      </c>
      <c r="E406" s="1" t="s">
        <v>3339</v>
      </c>
    </row>
    <row r="407" spans="1:5">
      <c r="A407" s="1" t="s">
        <v>858</v>
      </c>
      <c r="B407" s="1" t="s">
        <v>3340</v>
      </c>
      <c r="C407" s="1" t="s">
        <v>3341</v>
      </c>
      <c r="D407" s="1" t="s">
        <v>3342</v>
      </c>
      <c r="E407" s="1" t="s">
        <v>3343</v>
      </c>
    </row>
    <row r="408" spans="1:5">
      <c r="A408" s="1" t="s">
        <v>860</v>
      </c>
      <c r="B408" s="1" t="s">
        <v>3344</v>
      </c>
      <c r="C408" s="1" t="s">
        <v>3345</v>
      </c>
      <c r="D408" s="1" t="s">
        <v>3346</v>
      </c>
      <c r="E408" s="1" t="s">
        <v>2055</v>
      </c>
    </row>
    <row r="409" spans="1:5">
      <c r="A409" s="1" t="s">
        <v>862</v>
      </c>
      <c r="B409" s="1" t="s">
        <v>3347</v>
      </c>
      <c r="C409" s="1" t="s">
        <v>3348</v>
      </c>
      <c r="D409" s="1" t="s">
        <v>3349</v>
      </c>
      <c r="E409" s="1" t="s">
        <v>3350</v>
      </c>
    </row>
    <row r="410" spans="1:5">
      <c r="A410" s="1" t="s">
        <v>864</v>
      </c>
      <c r="B410" s="1" t="s">
        <v>3351</v>
      </c>
      <c r="C410" s="1" t="s">
        <v>3352</v>
      </c>
      <c r="D410" s="1" t="s">
        <v>3353</v>
      </c>
      <c r="E410" s="1" t="s">
        <v>3354</v>
      </c>
    </row>
    <row r="411" spans="1:5">
      <c r="A411" s="1" t="s">
        <v>866</v>
      </c>
      <c r="B411" s="1" t="s">
        <v>3355</v>
      </c>
      <c r="C411" s="1" t="s">
        <v>3356</v>
      </c>
      <c r="D411" s="1" t="s">
        <v>3357</v>
      </c>
      <c r="E411" s="1" t="s">
        <v>3358</v>
      </c>
    </row>
    <row r="412" spans="1:5">
      <c r="A412" s="1" t="s">
        <v>868</v>
      </c>
      <c r="B412" s="1" t="s">
        <v>3359</v>
      </c>
      <c r="C412" s="1" t="s">
        <v>3360</v>
      </c>
      <c r="D412" s="1" t="s">
        <v>3361</v>
      </c>
      <c r="E412" s="1" t="s">
        <v>2822</v>
      </c>
    </row>
    <row r="413" spans="1:5">
      <c r="A413" s="1" t="s">
        <v>870</v>
      </c>
      <c r="B413" s="1" t="s">
        <v>3362</v>
      </c>
      <c r="C413" s="1" t="s">
        <v>3363</v>
      </c>
      <c r="D413" s="1" t="s">
        <v>3364</v>
      </c>
      <c r="E413" s="1" t="s">
        <v>3365</v>
      </c>
    </row>
    <row r="414" spans="1:5">
      <c r="A414" s="1" t="s">
        <v>872</v>
      </c>
      <c r="B414" s="1" t="s">
        <v>3366</v>
      </c>
      <c r="C414" s="1" t="s">
        <v>3367</v>
      </c>
      <c r="D414" s="1" t="s">
        <v>3368</v>
      </c>
      <c r="E414" s="1" t="s">
        <v>3369</v>
      </c>
    </row>
    <row r="415" spans="1:5">
      <c r="A415" s="1" t="s">
        <v>874</v>
      </c>
      <c r="B415" s="1" t="s">
        <v>3370</v>
      </c>
      <c r="C415" s="1" t="s">
        <v>3371</v>
      </c>
      <c r="D415" s="1" t="s">
        <v>3372</v>
      </c>
      <c r="E415" s="1" t="s">
        <v>3373</v>
      </c>
    </row>
    <row r="416" spans="1:5">
      <c r="A416" s="1" t="s">
        <v>876</v>
      </c>
      <c r="B416" s="1" t="s">
        <v>3374</v>
      </c>
      <c r="C416" s="1" t="s">
        <v>3375</v>
      </c>
      <c r="D416" s="1" t="s">
        <v>3376</v>
      </c>
      <c r="E416" s="1" t="s">
        <v>3156</v>
      </c>
    </row>
    <row r="417" spans="1:5">
      <c r="A417" s="1" t="s">
        <v>878</v>
      </c>
      <c r="B417" s="1" t="s">
        <v>3377</v>
      </c>
      <c r="C417" s="1"/>
      <c r="D417" s="1" t="s">
        <v>3378</v>
      </c>
      <c r="E417" s="1" t="s">
        <v>3365</v>
      </c>
    </row>
    <row r="418" spans="1:5">
      <c r="A418" s="1" t="s">
        <v>880</v>
      </c>
      <c r="B418" s="1" t="s">
        <v>3379</v>
      </c>
      <c r="C418" s="1" t="s">
        <v>3380</v>
      </c>
      <c r="D418" s="1" t="s">
        <v>3381</v>
      </c>
      <c r="E418" s="1" t="s">
        <v>1940</v>
      </c>
    </row>
    <row r="419" spans="1:5">
      <c r="A419" s="1" t="s">
        <v>882</v>
      </c>
      <c r="B419" s="1" t="s">
        <v>3382</v>
      </c>
      <c r="C419" s="1" t="s">
        <v>3383</v>
      </c>
      <c r="D419" s="1" t="s">
        <v>3384</v>
      </c>
      <c r="E419" s="1" t="s">
        <v>2829</v>
      </c>
    </row>
    <row r="420" spans="1:5">
      <c r="A420" s="1" t="s">
        <v>884</v>
      </c>
      <c r="B420" s="1" t="s">
        <v>3385</v>
      </c>
      <c r="C420" s="1"/>
      <c r="D420" s="1" t="s">
        <v>3386</v>
      </c>
      <c r="E420" s="1" t="s">
        <v>2749</v>
      </c>
    </row>
    <row r="421" spans="1:5">
      <c r="A421" s="1" t="s">
        <v>886</v>
      </c>
      <c r="B421" s="1" t="s">
        <v>3387</v>
      </c>
      <c r="C421" s="1" t="s">
        <v>3388</v>
      </c>
      <c r="D421" s="1" t="s">
        <v>3389</v>
      </c>
      <c r="E421" s="1" t="s">
        <v>3015</v>
      </c>
    </row>
    <row r="422" spans="1:5">
      <c r="A422" s="1" t="s">
        <v>3390</v>
      </c>
      <c r="B422" s="1" t="s">
        <v>3391</v>
      </c>
      <c r="C422" s="1" t="s">
        <v>3392</v>
      </c>
      <c r="D422" s="1" t="s">
        <v>3393</v>
      </c>
      <c r="E422" s="1" t="s">
        <v>3272</v>
      </c>
    </row>
    <row r="423" spans="1:5">
      <c r="A423" s="1" t="s">
        <v>3394</v>
      </c>
      <c r="B423" s="1" t="s">
        <v>3395</v>
      </c>
      <c r="C423" s="1" t="s">
        <v>3396</v>
      </c>
      <c r="D423" s="1" t="s">
        <v>3397</v>
      </c>
      <c r="E423" s="1" t="s">
        <v>2070</v>
      </c>
    </row>
    <row r="424" spans="1:5">
      <c r="A424" s="1" t="s">
        <v>889</v>
      </c>
      <c r="B424" s="1" t="s">
        <v>3398</v>
      </c>
      <c r="C424" s="1" t="s">
        <v>3399</v>
      </c>
      <c r="D424" s="1" t="s">
        <v>3400</v>
      </c>
      <c r="E424" s="1" t="s">
        <v>3401</v>
      </c>
    </row>
    <row r="425" spans="1:5">
      <c r="A425" s="1" t="s">
        <v>891</v>
      </c>
      <c r="B425" s="1" t="s">
        <v>3402</v>
      </c>
      <c r="C425" s="1" t="s">
        <v>3403</v>
      </c>
      <c r="D425" s="1" t="s">
        <v>3404</v>
      </c>
      <c r="E425" s="1" t="s">
        <v>2051</v>
      </c>
    </row>
    <row r="426" spans="1:5">
      <c r="A426" s="1" t="s">
        <v>893</v>
      </c>
      <c r="B426" s="1" t="s">
        <v>3405</v>
      </c>
      <c r="C426" s="1" t="s">
        <v>3406</v>
      </c>
      <c r="D426" s="1" t="s">
        <v>3407</v>
      </c>
      <c r="E426" s="1" t="s">
        <v>2055</v>
      </c>
    </row>
    <row r="427" spans="1:5">
      <c r="A427" s="1" t="s">
        <v>895</v>
      </c>
      <c r="B427" s="1" t="s">
        <v>3408</v>
      </c>
      <c r="C427" s="1" t="s">
        <v>3409</v>
      </c>
      <c r="D427" s="1" t="s">
        <v>3410</v>
      </c>
      <c r="E427" s="1" t="s">
        <v>2354</v>
      </c>
    </row>
    <row r="428" spans="1:5">
      <c r="A428" s="1" t="s">
        <v>897</v>
      </c>
      <c r="B428" s="1" t="s">
        <v>3411</v>
      </c>
      <c r="C428" s="1" t="s">
        <v>3412</v>
      </c>
      <c r="D428" s="1" t="s">
        <v>3413</v>
      </c>
      <c r="E428" s="1" t="s">
        <v>3414</v>
      </c>
    </row>
    <row r="429" spans="1:5">
      <c r="A429" s="1" t="s">
        <v>899</v>
      </c>
      <c r="B429" s="1" t="s">
        <v>3415</v>
      </c>
      <c r="C429" s="1" t="s">
        <v>3416</v>
      </c>
      <c r="D429" s="1" t="s">
        <v>3417</v>
      </c>
      <c r="E429" s="1" t="s">
        <v>2822</v>
      </c>
    </row>
    <row r="430" spans="1:5">
      <c r="A430" s="1" t="s">
        <v>901</v>
      </c>
      <c r="B430" s="1" t="s">
        <v>3418</v>
      </c>
      <c r="C430" s="1" t="s">
        <v>3419</v>
      </c>
      <c r="D430" s="1" t="s">
        <v>3420</v>
      </c>
      <c r="E430" s="1" t="s">
        <v>2625</v>
      </c>
    </row>
    <row r="431" spans="1:5">
      <c r="A431" s="1" t="s">
        <v>3421</v>
      </c>
      <c r="B431" s="1" t="s">
        <v>3422</v>
      </c>
      <c r="C431" s="1" t="s">
        <v>3423</v>
      </c>
      <c r="D431" s="1" t="s">
        <v>3424</v>
      </c>
      <c r="E431" s="1" t="s">
        <v>3425</v>
      </c>
    </row>
    <row r="432" spans="1:5">
      <c r="A432" s="1" t="s">
        <v>904</v>
      </c>
      <c r="B432" s="1" t="s">
        <v>3426</v>
      </c>
      <c r="C432" s="1" t="s">
        <v>3427</v>
      </c>
      <c r="D432" s="1" t="s">
        <v>3428</v>
      </c>
      <c r="E432" s="1" t="s">
        <v>3429</v>
      </c>
    </row>
    <row r="433" spans="1:5">
      <c r="A433" s="1" t="s">
        <v>906</v>
      </c>
      <c r="B433" s="1" t="s">
        <v>3430</v>
      </c>
      <c r="C433" s="1" t="s">
        <v>3431</v>
      </c>
      <c r="D433" s="1" t="s">
        <v>3432</v>
      </c>
      <c r="E433" s="1" t="s">
        <v>3433</v>
      </c>
    </row>
    <row r="434" spans="1:5">
      <c r="A434" s="1" t="s">
        <v>908</v>
      </c>
      <c r="B434" s="1" t="s">
        <v>3434</v>
      </c>
      <c r="C434" s="1" t="s">
        <v>3435</v>
      </c>
      <c r="D434" s="1" t="s">
        <v>3436</v>
      </c>
      <c r="E434" s="1" t="s">
        <v>2846</v>
      </c>
    </row>
    <row r="435" spans="1:5">
      <c r="A435" s="1" t="s">
        <v>910</v>
      </c>
      <c r="B435" s="1" t="s">
        <v>3437</v>
      </c>
      <c r="C435" s="1" t="s">
        <v>3438</v>
      </c>
      <c r="D435" s="1" t="s">
        <v>3439</v>
      </c>
      <c r="E435" s="1" t="s">
        <v>2749</v>
      </c>
    </row>
    <row r="436" spans="1:5">
      <c r="A436" s="1" t="s">
        <v>912</v>
      </c>
      <c r="B436" s="1" t="s">
        <v>3440</v>
      </c>
      <c r="C436" s="1" t="s">
        <v>3441</v>
      </c>
      <c r="D436" s="1" t="s">
        <v>3442</v>
      </c>
      <c r="E436" s="1" t="s">
        <v>2082</v>
      </c>
    </row>
    <row r="437" spans="1:5">
      <c r="A437" s="1" t="s">
        <v>914</v>
      </c>
      <c r="B437" s="1" t="s">
        <v>3443</v>
      </c>
      <c r="C437" s="1" t="s">
        <v>3444</v>
      </c>
      <c r="D437" s="1" t="s">
        <v>3445</v>
      </c>
      <c r="E437" s="1" t="s">
        <v>3152</v>
      </c>
    </row>
    <row r="438" spans="1:5">
      <c r="A438" s="1" t="s">
        <v>916</v>
      </c>
      <c r="B438" s="1" t="s">
        <v>3446</v>
      </c>
      <c r="C438" s="1" t="s">
        <v>3447</v>
      </c>
      <c r="D438" s="1" t="s">
        <v>3448</v>
      </c>
      <c r="E438" s="1" t="s">
        <v>2391</v>
      </c>
    </row>
    <row r="439" spans="1:5">
      <c r="A439" s="1" t="s">
        <v>918</v>
      </c>
      <c r="B439" s="1" t="s">
        <v>3449</v>
      </c>
      <c r="C439" s="1" t="s">
        <v>3450</v>
      </c>
      <c r="D439" s="1" t="s">
        <v>3451</v>
      </c>
      <c r="E439" s="1" t="s">
        <v>1980</v>
      </c>
    </row>
    <row r="440" spans="1:5">
      <c r="A440" s="1" t="s">
        <v>3452</v>
      </c>
      <c r="B440" s="1" t="s">
        <v>3453</v>
      </c>
      <c r="C440" s="1" t="s">
        <v>3454</v>
      </c>
      <c r="D440" s="1" t="s">
        <v>3455</v>
      </c>
      <c r="E440" s="1" t="s">
        <v>2246</v>
      </c>
    </row>
    <row r="441" spans="1:5">
      <c r="A441" s="1" t="s">
        <v>922</v>
      </c>
      <c r="B441" s="1" t="s">
        <v>3456</v>
      </c>
      <c r="C441" s="1" t="s">
        <v>3457</v>
      </c>
      <c r="D441" s="1" t="s">
        <v>3458</v>
      </c>
      <c r="E441" s="1" t="s">
        <v>1983</v>
      </c>
    </row>
    <row r="442" spans="1:5">
      <c r="A442" s="1" t="s">
        <v>924</v>
      </c>
      <c r="B442" s="1" t="s">
        <v>3459</v>
      </c>
      <c r="C442" s="1" t="s">
        <v>3460</v>
      </c>
      <c r="D442" s="1" t="s">
        <v>3461</v>
      </c>
      <c r="E442" s="1" t="s">
        <v>2237</v>
      </c>
    </row>
    <row r="443" spans="1:5">
      <c r="A443" s="1" t="s">
        <v>926</v>
      </c>
      <c r="B443" s="1" t="s">
        <v>3462</v>
      </c>
      <c r="C443" s="1" t="s">
        <v>3463</v>
      </c>
      <c r="D443" s="1" t="s">
        <v>3464</v>
      </c>
      <c r="E443" s="1" t="s">
        <v>2903</v>
      </c>
    </row>
    <row r="444" spans="1:5">
      <c r="A444" s="1" t="s">
        <v>928</v>
      </c>
      <c r="B444" s="1" t="s">
        <v>3465</v>
      </c>
      <c r="C444" s="1" t="s">
        <v>3466</v>
      </c>
      <c r="D444" s="1" t="s">
        <v>3467</v>
      </c>
      <c r="E444" s="1" t="s">
        <v>3468</v>
      </c>
    </row>
    <row r="445" spans="1:5">
      <c r="A445" s="1" t="s">
        <v>930</v>
      </c>
      <c r="B445" s="1" t="s">
        <v>3469</v>
      </c>
      <c r="C445" s="1" t="s">
        <v>3470</v>
      </c>
      <c r="D445" s="1" t="s">
        <v>3471</v>
      </c>
      <c r="E445" s="1" t="s">
        <v>3472</v>
      </c>
    </row>
    <row r="446" spans="1:5">
      <c r="A446" s="1" t="s">
        <v>932</v>
      </c>
      <c r="B446" s="1" t="s">
        <v>3473</v>
      </c>
      <c r="C446" s="1" t="s">
        <v>3474</v>
      </c>
      <c r="D446" s="1" t="s">
        <v>3475</v>
      </c>
      <c r="E446" s="1" t="s">
        <v>3476</v>
      </c>
    </row>
    <row r="447" spans="1:5">
      <c r="A447" s="1" t="s">
        <v>934</v>
      </c>
      <c r="B447" s="1" t="s">
        <v>3477</v>
      </c>
      <c r="C447" s="1"/>
      <c r="D447" s="1" t="s">
        <v>3478</v>
      </c>
      <c r="E447" s="1" t="s">
        <v>3066</v>
      </c>
    </row>
    <row r="448" spans="1:5">
      <c r="A448" s="1" t="s">
        <v>936</v>
      </c>
      <c r="B448" s="1" t="s">
        <v>3479</v>
      </c>
      <c r="C448" s="1" t="s">
        <v>3480</v>
      </c>
      <c r="D448" s="1" t="s">
        <v>3481</v>
      </c>
      <c r="E448" s="1" t="s">
        <v>2094</v>
      </c>
    </row>
    <row r="449" spans="1:5">
      <c r="A449" s="1" t="s">
        <v>938</v>
      </c>
      <c r="B449" s="1" t="s">
        <v>3482</v>
      </c>
      <c r="C449" s="1"/>
      <c r="D449" s="1" t="s">
        <v>3483</v>
      </c>
      <c r="E449" s="1" t="s">
        <v>2829</v>
      </c>
    </row>
    <row r="450" spans="1:5">
      <c r="A450" s="1" t="s">
        <v>940</v>
      </c>
      <c r="B450" s="1" t="s">
        <v>3484</v>
      </c>
      <c r="C450" s="1" t="s">
        <v>3485</v>
      </c>
      <c r="D450" s="1" t="s">
        <v>3486</v>
      </c>
      <c r="E450" s="1" t="s">
        <v>3487</v>
      </c>
    </row>
    <row r="451" spans="1:5">
      <c r="A451" s="1" t="s">
        <v>942</v>
      </c>
      <c r="B451" s="1" t="s">
        <v>3488</v>
      </c>
      <c r="C451" s="1" t="s">
        <v>3489</v>
      </c>
      <c r="D451" s="1" t="s">
        <v>3490</v>
      </c>
      <c r="E451" s="1" t="s">
        <v>2124</v>
      </c>
    </row>
    <row r="452" spans="1:5">
      <c r="A452" s="1" t="s">
        <v>944</v>
      </c>
      <c r="B452" s="1" t="s">
        <v>3491</v>
      </c>
      <c r="C452" s="1" t="s">
        <v>3492</v>
      </c>
      <c r="D452" s="1" t="s">
        <v>3493</v>
      </c>
      <c r="E452" s="1" t="s">
        <v>3494</v>
      </c>
    </row>
    <row r="453" spans="1:5">
      <c r="A453" s="1" t="s">
        <v>946</v>
      </c>
      <c r="B453" s="1" t="s">
        <v>3495</v>
      </c>
      <c r="C453" s="1" t="s">
        <v>3496</v>
      </c>
      <c r="D453" s="1" t="s">
        <v>3497</v>
      </c>
      <c r="E453" s="1" t="s">
        <v>2198</v>
      </c>
    </row>
    <row r="454" spans="1:5">
      <c r="A454" s="1" t="s">
        <v>920</v>
      </c>
      <c r="B454" s="1" t="s">
        <v>3498</v>
      </c>
      <c r="C454" s="1" t="s">
        <v>3499</v>
      </c>
      <c r="D454" s="1" t="s">
        <v>3500</v>
      </c>
      <c r="E454" s="1" t="s">
        <v>3138</v>
      </c>
    </row>
    <row r="455" spans="1:5">
      <c r="A455" s="1" t="s">
        <v>949</v>
      </c>
      <c r="B455" s="1" t="s">
        <v>3501</v>
      </c>
      <c r="C455" s="1" t="s">
        <v>3502</v>
      </c>
      <c r="D455" s="1" t="s">
        <v>3503</v>
      </c>
      <c r="E455" s="1" t="s">
        <v>2753</v>
      </c>
    </row>
    <row r="456" spans="1:5">
      <c r="A456" s="1" t="s">
        <v>951</v>
      </c>
      <c r="B456" s="1" t="s">
        <v>3504</v>
      </c>
      <c r="C456" s="1"/>
      <c r="D456" s="1" t="s">
        <v>3505</v>
      </c>
      <c r="E456" s="1" t="s">
        <v>3506</v>
      </c>
    </row>
    <row r="457" spans="1:5">
      <c r="A457" s="1" t="s">
        <v>953</v>
      </c>
      <c r="B457" s="1" t="s">
        <v>3507</v>
      </c>
      <c r="C457" s="1" t="s">
        <v>3508</v>
      </c>
      <c r="D457" s="1" t="s">
        <v>3509</v>
      </c>
      <c r="E457" s="1" t="s">
        <v>3510</v>
      </c>
    </row>
    <row r="458" spans="1:5">
      <c r="A458" s="1" t="s">
        <v>955</v>
      </c>
      <c r="B458" s="1" t="s">
        <v>3511</v>
      </c>
      <c r="C458" s="1" t="s">
        <v>3512</v>
      </c>
      <c r="D458" s="1" t="s">
        <v>3513</v>
      </c>
      <c r="E458" s="1" t="s">
        <v>2183</v>
      </c>
    </row>
    <row r="459" spans="1:5">
      <c r="A459" s="1" t="s">
        <v>957</v>
      </c>
      <c r="B459" s="1" t="s">
        <v>3514</v>
      </c>
      <c r="C459" s="1" t="s">
        <v>3515</v>
      </c>
      <c r="D459" s="1" t="s">
        <v>3516</v>
      </c>
      <c r="E459" s="1" t="s">
        <v>2086</v>
      </c>
    </row>
    <row r="460" spans="1:5">
      <c r="A460" s="1" t="s">
        <v>959</v>
      </c>
      <c r="B460" s="1" t="s">
        <v>3517</v>
      </c>
      <c r="C460" s="1" t="s">
        <v>3518</v>
      </c>
      <c r="D460" s="1" t="s">
        <v>3519</v>
      </c>
      <c r="E460" s="1" t="s">
        <v>2066</v>
      </c>
    </row>
    <row r="461" spans="1:5">
      <c r="A461" s="1" t="s">
        <v>961</v>
      </c>
      <c r="B461" s="1" t="s">
        <v>3520</v>
      </c>
      <c r="C461" s="1" t="s">
        <v>3521</v>
      </c>
      <c r="D461" s="1" t="s">
        <v>3522</v>
      </c>
      <c r="E461" s="1" t="s">
        <v>2063</v>
      </c>
    </row>
    <row r="462" spans="1:5">
      <c r="A462" s="1" t="s">
        <v>963</v>
      </c>
      <c r="B462" s="1" t="s">
        <v>3523</v>
      </c>
      <c r="C462" s="1" t="s">
        <v>3524</v>
      </c>
      <c r="D462" s="1" t="s">
        <v>3525</v>
      </c>
      <c r="E462" s="1" t="s">
        <v>3526</v>
      </c>
    </row>
    <row r="463" spans="1:5">
      <c r="A463" s="1" t="s">
        <v>965</v>
      </c>
      <c r="B463" s="1" t="s">
        <v>3527</v>
      </c>
      <c r="C463" s="1" t="s">
        <v>3528</v>
      </c>
      <c r="D463" s="1" t="s">
        <v>3529</v>
      </c>
      <c r="E463" s="1" t="s">
        <v>3530</v>
      </c>
    </row>
    <row r="464" spans="1:5">
      <c r="A464" s="1" t="s">
        <v>967</v>
      </c>
      <c r="B464" s="1" t="s">
        <v>3531</v>
      </c>
      <c r="C464" s="1" t="s">
        <v>3532</v>
      </c>
      <c r="D464" s="1" t="s">
        <v>3533</v>
      </c>
      <c r="E464" s="1" t="s">
        <v>2789</v>
      </c>
    </row>
    <row r="465" spans="1:5">
      <c r="A465" s="1" t="s">
        <v>969</v>
      </c>
      <c r="B465" s="1" t="s">
        <v>3534</v>
      </c>
      <c r="C465" s="1" t="s">
        <v>3535</v>
      </c>
      <c r="D465" s="1" t="s">
        <v>3536</v>
      </c>
      <c r="E465" s="1" t="s">
        <v>3537</v>
      </c>
    </row>
    <row r="466" spans="1:5">
      <c r="A466" s="1" t="s">
        <v>971</v>
      </c>
      <c r="B466" s="1" t="s">
        <v>3538</v>
      </c>
      <c r="C466" s="1" t="s">
        <v>3539</v>
      </c>
      <c r="D466" s="1" t="s">
        <v>3540</v>
      </c>
      <c r="E466" s="1" t="s">
        <v>2650</v>
      </c>
    </row>
    <row r="467" spans="1:5">
      <c r="A467" s="1" t="s">
        <v>973</v>
      </c>
      <c r="B467" s="1" t="s">
        <v>3541</v>
      </c>
      <c r="C467" s="1" t="s">
        <v>3542</v>
      </c>
      <c r="D467" s="1" t="s">
        <v>3543</v>
      </c>
      <c r="E467" s="1" t="s">
        <v>3074</v>
      </c>
    </row>
    <row r="468" spans="1:5">
      <c r="A468" s="1" t="s">
        <v>975</v>
      </c>
      <c r="B468" s="1" t="s">
        <v>3544</v>
      </c>
      <c r="C468" s="1" t="s">
        <v>3545</v>
      </c>
      <c r="D468" s="1" t="s">
        <v>3546</v>
      </c>
      <c r="E468" s="1" t="s">
        <v>3547</v>
      </c>
    </row>
    <row r="469" spans="1:5">
      <c r="A469" s="1" t="s">
        <v>977</v>
      </c>
      <c r="B469" s="1" t="s">
        <v>3548</v>
      </c>
      <c r="C469" s="1" t="s">
        <v>3549</v>
      </c>
      <c r="D469" s="1" t="s">
        <v>3550</v>
      </c>
      <c r="E469" s="1" t="s">
        <v>3551</v>
      </c>
    </row>
    <row r="470" spans="1:5">
      <c r="A470" s="1" t="s">
        <v>979</v>
      </c>
      <c r="B470" s="1" t="s">
        <v>3552</v>
      </c>
      <c r="C470" s="1"/>
      <c r="D470" s="1" t="s">
        <v>3553</v>
      </c>
      <c r="E470" s="1" t="s">
        <v>3554</v>
      </c>
    </row>
    <row r="471" spans="1:5">
      <c r="A471" s="1" t="s">
        <v>3555</v>
      </c>
      <c r="B471" s="1" t="s">
        <v>3556</v>
      </c>
      <c r="C471" s="1" t="s">
        <v>3557</v>
      </c>
      <c r="D471" s="1" t="s">
        <v>3558</v>
      </c>
      <c r="E471" s="1" t="s">
        <v>1955</v>
      </c>
    </row>
    <row r="472" spans="1:5">
      <c r="A472" s="1" t="s">
        <v>983</v>
      </c>
      <c r="B472" s="1" t="s">
        <v>3559</v>
      </c>
      <c r="C472" s="1" t="s">
        <v>3560</v>
      </c>
      <c r="D472" s="1" t="s">
        <v>3561</v>
      </c>
      <c r="E472" s="1" t="s">
        <v>3289</v>
      </c>
    </row>
    <row r="473" spans="1:5">
      <c r="A473" s="1" t="s">
        <v>985</v>
      </c>
      <c r="B473" s="1" t="s">
        <v>3562</v>
      </c>
      <c r="C473" s="1" t="s">
        <v>3563</v>
      </c>
      <c r="D473" s="1" t="s">
        <v>3564</v>
      </c>
      <c r="E473" s="1" t="s">
        <v>3152</v>
      </c>
    </row>
    <row r="474" spans="1:5">
      <c r="A474" s="1" t="s">
        <v>987</v>
      </c>
      <c r="B474" s="1" t="s">
        <v>3565</v>
      </c>
      <c r="C474" s="1" t="s">
        <v>3566</v>
      </c>
      <c r="D474" s="1" t="s">
        <v>3567</v>
      </c>
      <c r="E474" s="1" t="s">
        <v>2741</v>
      </c>
    </row>
    <row r="475" spans="1:5">
      <c r="A475" s="1" t="s">
        <v>989</v>
      </c>
      <c r="B475" s="1" t="s">
        <v>3568</v>
      </c>
      <c r="C475" s="1" t="s">
        <v>3569</v>
      </c>
      <c r="D475" s="1" t="s">
        <v>3570</v>
      </c>
      <c r="E475" s="1" t="s">
        <v>3138</v>
      </c>
    </row>
    <row r="476" spans="1:5">
      <c r="A476" s="1" t="s">
        <v>991</v>
      </c>
      <c r="B476" s="1" t="s">
        <v>3571</v>
      </c>
      <c r="C476" s="1" t="s">
        <v>3572</v>
      </c>
      <c r="D476" s="1" t="s">
        <v>3573</v>
      </c>
      <c r="E476" s="1" t="s">
        <v>2814</v>
      </c>
    </row>
    <row r="477" spans="1:5">
      <c r="A477" s="1" t="s">
        <v>993</v>
      </c>
      <c r="B477" s="1" t="s">
        <v>3574</v>
      </c>
      <c r="C477" s="1"/>
      <c r="D477" s="1" t="s">
        <v>3575</v>
      </c>
      <c r="E477" s="1" t="s">
        <v>3576</v>
      </c>
    </row>
    <row r="478" spans="1:5">
      <c r="A478" s="1" t="s">
        <v>995</v>
      </c>
      <c r="B478" s="1" t="s">
        <v>3577</v>
      </c>
      <c r="C478" s="1" t="s">
        <v>3578</v>
      </c>
      <c r="D478" s="1" t="s">
        <v>3579</v>
      </c>
      <c r="E478" s="1" t="s">
        <v>2086</v>
      </c>
    </row>
    <row r="479" spans="1:5">
      <c r="A479" s="1" t="s">
        <v>997</v>
      </c>
      <c r="B479" s="1" t="s">
        <v>3580</v>
      </c>
      <c r="C479" s="1" t="s">
        <v>3581</v>
      </c>
      <c r="D479" s="1" t="s">
        <v>3582</v>
      </c>
      <c r="E479" s="1" t="s">
        <v>3156</v>
      </c>
    </row>
    <row r="480" spans="1:5">
      <c r="A480" s="1" t="s">
        <v>981</v>
      </c>
      <c r="B480" s="1" t="s">
        <v>3583</v>
      </c>
      <c r="C480" s="1" t="s">
        <v>3584</v>
      </c>
      <c r="D480" s="1" t="s">
        <v>3585</v>
      </c>
      <c r="E480" s="1" t="s">
        <v>3586</v>
      </c>
    </row>
    <row r="481" spans="1:5">
      <c r="A481" s="1" t="s">
        <v>3587</v>
      </c>
      <c r="B481" s="1" t="s">
        <v>3588</v>
      </c>
      <c r="C481" s="1" t="s">
        <v>3589</v>
      </c>
      <c r="D481" s="1" t="s">
        <v>3590</v>
      </c>
      <c r="E481" s="1" t="s">
        <v>3591</v>
      </c>
    </row>
    <row r="482" spans="1:5">
      <c r="A482" s="1" t="s">
        <v>3592</v>
      </c>
      <c r="B482" s="1" t="s">
        <v>3593</v>
      </c>
      <c r="C482" s="1" t="s">
        <v>3594</v>
      </c>
      <c r="D482" s="1" t="s">
        <v>3595</v>
      </c>
      <c r="E482" s="1" t="s">
        <v>1962</v>
      </c>
    </row>
    <row r="483" spans="1:5">
      <c r="A483" s="1" t="s">
        <v>1000</v>
      </c>
      <c r="B483" s="1" t="s">
        <v>3596</v>
      </c>
      <c r="C483" s="1" t="s">
        <v>3597</v>
      </c>
      <c r="D483" s="1" t="s">
        <v>3598</v>
      </c>
      <c r="E483" s="1" t="s">
        <v>3599</v>
      </c>
    </row>
    <row r="484" spans="1:5">
      <c r="A484" s="1" t="s">
        <v>1002</v>
      </c>
      <c r="B484" s="1" t="s">
        <v>3600</v>
      </c>
      <c r="C484" s="1" t="s">
        <v>3601</v>
      </c>
      <c r="D484" s="1" t="s">
        <v>3602</v>
      </c>
      <c r="E484" s="1" t="s">
        <v>2514</v>
      </c>
    </row>
    <row r="485" spans="1:5">
      <c r="A485" s="1" t="s">
        <v>1004</v>
      </c>
      <c r="B485" s="1" t="s">
        <v>3603</v>
      </c>
      <c r="C485" s="1" t="s">
        <v>3604</v>
      </c>
      <c r="D485" s="1" t="s">
        <v>3605</v>
      </c>
      <c r="E485" s="1" t="s">
        <v>2701</v>
      </c>
    </row>
    <row r="486" spans="1:5">
      <c r="A486" s="1" t="s">
        <v>1006</v>
      </c>
      <c r="B486" s="1" t="s">
        <v>3606</v>
      </c>
      <c r="C486" s="1"/>
      <c r="D486" s="1" t="s">
        <v>3607</v>
      </c>
      <c r="E486" s="1" t="s">
        <v>1955</v>
      </c>
    </row>
    <row r="487" spans="1:5">
      <c r="A487" s="1" t="s">
        <v>1008</v>
      </c>
      <c r="B487" s="1" t="s">
        <v>3608</v>
      </c>
      <c r="C487" s="1" t="s">
        <v>3609</v>
      </c>
      <c r="D487" s="1" t="s">
        <v>3610</v>
      </c>
      <c r="E487" s="1" t="s">
        <v>3611</v>
      </c>
    </row>
    <row r="488" spans="1:5">
      <c r="A488" s="1" t="s">
        <v>1010</v>
      </c>
      <c r="B488" s="1" t="s">
        <v>3612</v>
      </c>
      <c r="C488" s="1" t="s">
        <v>3613</v>
      </c>
      <c r="D488" s="1" t="s">
        <v>3614</v>
      </c>
      <c r="E488" s="1" t="s">
        <v>3615</v>
      </c>
    </row>
    <row r="489" spans="1:5">
      <c r="A489" s="1" t="s">
        <v>1012</v>
      </c>
      <c r="B489" s="1" t="s">
        <v>3616</v>
      </c>
      <c r="C489" s="1" t="s">
        <v>3617</v>
      </c>
      <c r="D489" s="1" t="s">
        <v>3618</v>
      </c>
      <c r="E489" s="1" t="s">
        <v>3615</v>
      </c>
    </row>
    <row r="490" spans="1:5">
      <c r="A490" s="1" t="s">
        <v>1014</v>
      </c>
      <c r="B490" s="1" t="s">
        <v>3619</v>
      </c>
      <c r="C490" s="1" t="s">
        <v>3620</v>
      </c>
      <c r="D490" s="1" t="s">
        <v>3621</v>
      </c>
      <c r="E490" s="1" t="s">
        <v>3622</v>
      </c>
    </row>
    <row r="491" spans="1:5">
      <c r="A491" s="1" t="s">
        <v>1016</v>
      </c>
      <c r="B491" s="1" t="s">
        <v>3623</v>
      </c>
      <c r="C491" s="1" t="s">
        <v>3624</v>
      </c>
      <c r="D491" s="1" t="s">
        <v>3625</v>
      </c>
      <c r="E491" s="1" t="s">
        <v>2314</v>
      </c>
    </row>
    <row r="492" spans="1:5">
      <c r="A492" s="1" t="s">
        <v>1018</v>
      </c>
      <c r="B492" s="1" t="s">
        <v>3626</v>
      </c>
      <c r="C492" s="1" t="s">
        <v>3627</v>
      </c>
      <c r="D492" s="1" t="s">
        <v>3628</v>
      </c>
      <c r="E492" s="1" t="s">
        <v>2109</v>
      </c>
    </row>
    <row r="493" spans="1:5">
      <c r="A493" s="1" t="s">
        <v>1020</v>
      </c>
      <c r="B493" s="1" t="s">
        <v>3629</v>
      </c>
      <c r="C493" s="1" t="s">
        <v>3630</v>
      </c>
      <c r="D493" s="1" t="s">
        <v>3631</v>
      </c>
      <c r="E493" s="1" t="s">
        <v>3131</v>
      </c>
    </row>
    <row r="494" spans="1:5">
      <c r="A494" s="1" t="s">
        <v>1022</v>
      </c>
      <c r="B494" s="1" t="s">
        <v>3632</v>
      </c>
      <c r="C494" s="1" t="s">
        <v>3633</v>
      </c>
      <c r="D494" s="1" t="s">
        <v>3634</v>
      </c>
      <c r="E494" s="1" t="s">
        <v>2846</v>
      </c>
    </row>
    <row r="495" spans="1:5">
      <c r="A495" s="1" t="s">
        <v>1024</v>
      </c>
      <c r="B495" s="1" t="s">
        <v>3635</v>
      </c>
      <c r="C495" s="1" t="s">
        <v>3636</v>
      </c>
      <c r="D495" s="1" t="s">
        <v>3637</v>
      </c>
      <c r="E495" s="1" t="s">
        <v>3011</v>
      </c>
    </row>
    <row r="496" spans="1:5">
      <c r="A496" s="1" t="s">
        <v>1026</v>
      </c>
      <c r="B496" s="1" t="s">
        <v>3638</v>
      </c>
      <c r="C496" s="1" t="s">
        <v>3639</v>
      </c>
      <c r="D496" s="1" t="s">
        <v>3640</v>
      </c>
      <c r="E496" s="1" t="s">
        <v>2806</v>
      </c>
    </row>
    <row r="497" spans="1:5">
      <c r="A497" s="1" t="s">
        <v>1028</v>
      </c>
      <c r="B497" s="1" t="s">
        <v>3641</v>
      </c>
      <c r="C497" s="1" t="s">
        <v>3642</v>
      </c>
      <c r="D497" s="1" t="s">
        <v>3643</v>
      </c>
      <c r="E497" s="1" t="s">
        <v>2974</v>
      </c>
    </row>
    <row r="498" spans="1:5">
      <c r="A498" s="1" t="s">
        <v>1030</v>
      </c>
      <c r="B498" s="1" t="s">
        <v>3644</v>
      </c>
      <c r="C498" s="1" t="s">
        <v>3645</v>
      </c>
      <c r="D498" s="1" t="s">
        <v>3646</v>
      </c>
      <c r="E498" s="1" t="s">
        <v>2136</v>
      </c>
    </row>
    <row r="499" spans="1:5">
      <c r="A499" s="1" t="s">
        <v>1032</v>
      </c>
      <c r="B499" s="1" t="s">
        <v>3647</v>
      </c>
      <c r="C499" s="1" t="s">
        <v>3648</v>
      </c>
      <c r="D499" s="1" t="s">
        <v>3649</v>
      </c>
      <c r="E499" s="1" t="s">
        <v>3650</v>
      </c>
    </row>
    <row r="500" spans="1:5">
      <c r="A500" s="1" t="s">
        <v>3651</v>
      </c>
      <c r="B500" s="1" t="s">
        <v>3652</v>
      </c>
      <c r="C500" s="1" t="s">
        <v>3653</v>
      </c>
      <c r="D500" s="1" t="s">
        <v>3654</v>
      </c>
      <c r="E500" s="1" t="s">
        <v>2937</v>
      </c>
    </row>
    <row r="501" spans="1:5">
      <c r="A501" s="1" t="s">
        <v>1036</v>
      </c>
      <c r="B501" s="1" t="s">
        <v>3655</v>
      </c>
      <c r="C501" s="1" t="s">
        <v>3656</v>
      </c>
      <c r="D501" s="1" t="s">
        <v>3657</v>
      </c>
      <c r="E501" s="1" t="s">
        <v>2697</v>
      </c>
    </row>
    <row r="502" spans="1:5">
      <c r="A502" s="1" t="s">
        <v>1038</v>
      </c>
      <c r="B502" s="1" t="s">
        <v>3658</v>
      </c>
      <c r="C502" s="1" t="s">
        <v>3659</v>
      </c>
      <c r="D502" s="1" t="s">
        <v>3660</v>
      </c>
      <c r="E502" s="1" t="s">
        <v>1996</v>
      </c>
    </row>
    <row r="503" spans="1:5">
      <c r="A503" s="1" t="s">
        <v>1040</v>
      </c>
      <c r="B503" s="1" t="s">
        <v>3661</v>
      </c>
      <c r="C503" s="1" t="s">
        <v>3662</v>
      </c>
      <c r="D503" s="1" t="s">
        <v>3663</v>
      </c>
      <c r="E503" s="1" t="s">
        <v>3037</v>
      </c>
    </row>
    <row r="504" spans="1:5">
      <c r="A504" s="1" t="s">
        <v>3664</v>
      </c>
      <c r="B504" s="1" t="s">
        <v>3665</v>
      </c>
      <c r="C504" s="1" t="s">
        <v>3666</v>
      </c>
      <c r="D504" s="1" t="s">
        <v>3667</v>
      </c>
      <c r="E504" s="1" t="s">
        <v>2256</v>
      </c>
    </row>
    <row r="505" spans="1:5">
      <c r="A505" s="1" t="s">
        <v>3668</v>
      </c>
      <c r="B505" s="1" t="s">
        <v>3669</v>
      </c>
      <c r="C505" s="1" t="s">
        <v>3670</v>
      </c>
      <c r="D505" s="1" t="s">
        <v>3671</v>
      </c>
      <c r="E505" s="1" t="s">
        <v>3672</v>
      </c>
    </row>
    <row r="506" spans="1:5">
      <c r="A506" s="1" t="s">
        <v>3673</v>
      </c>
      <c r="B506" s="1" t="s">
        <v>3674</v>
      </c>
      <c r="C506" s="1" t="s">
        <v>3675</v>
      </c>
      <c r="D506" s="1" t="s">
        <v>3676</v>
      </c>
      <c r="E506" s="1" t="s">
        <v>2846</v>
      </c>
    </row>
    <row r="507" spans="1:5">
      <c r="A507" s="1" t="s">
        <v>1042</v>
      </c>
      <c r="B507" s="1" t="s">
        <v>3677</v>
      </c>
      <c r="C507" s="1" t="s">
        <v>3678</v>
      </c>
      <c r="D507" s="1" t="s">
        <v>3679</v>
      </c>
      <c r="E507" s="1" t="s">
        <v>3680</v>
      </c>
    </row>
    <row r="508" spans="1:5">
      <c r="A508" s="1" t="s">
        <v>1044</v>
      </c>
      <c r="B508" s="1" t="s">
        <v>3681</v>
      </c>
      <c r="C508" s="1" t="s">
        <v>3682</v>
      </c>
      <c r="D508" s="1" t="s">
        <v>3683</v>
      </c>
      <c r="E508" s="1" t="s">
        <v>2314</v>
      </c>
    </row>
    <row r="509" spans="1:5">
      <c r="A509" s="1" t="s">
        <v>1046</v>
      </c>
      <c r="B509" s="1" t="s">
        <v>3684</v>
      </c>
      <c r="C509" s="1" t="s">
        <v>3685</v>
      </c>
      <c r="D509" s="1" t="s">
        <v>3686</v>
      </c>
      <c r="E509" s="1" t="s">
        <v>3687</v>
      </c>
    </row>
    <row r="510" spans="1:5">
      <c r="A510" s="1" t="s">
        <v>1048</v>
      </c>
      <c r="B510" s="1" t="s">
        <v>3688</v>
      </c>
      <c r="C510" s="1" t="s">
        <v>3689</v>
      </c>
      <c r="D510" s="1" t="s">
        <v>3690</v>
      </c>
      <c r="E510" s="1" t="s">
        <v>3691</v>
      </c>
    </row>
    <row r="511" spans="1:5">
      <c r="A511" s="1" t="s">
        <v>1034</v>
      </c>
      <c r="B511" s="1" t="s">
        <v>30</v>
      </c>
      <c r="C511" s="1" t="s">
        <v>3692</v>
      </c>
      <c r="D511" s="1" t="s">
        <v>3693</v>
      </c>
      <c r="E511" s="1" t="s">
        <v>3694</v>
      </c>
    </row>
    <row r="512" spans="1:5">
      <c r="A512" s="1" t="s">
        <v>1051</v>
      </c>
      <c r="B512" s="1" t="s">
        <v>3695</v>
      </c>
      <c r="C512" s="1" t="s">
        <v>3696</v>
      </c>
      <c r="D512" s="1" t="s">
        <v>3697</v>
      </c>
      <c r="E512" s="1" t="s">
        <v>3339</v>
      </c>
    </row>
    <row r="513" spans="1:5">
      <c r="A513" s="1" t="s">
        <v>1053</v>
      </c>
      <c r="B513" s="1" t="s">
        <v>3698</v>
      </c>
      <c r="C513" s="1" t="s">
        <v>3699</v>
      </c>
      <c r="D513" s="1" t="s">
        <v>3700</v>
      </c>
      <c r="E513" s="1" t="s">
        <v>2094</v>
      </c>
    </row>
    <row r="514" spans="1:5">
      <c r="A514" s="1" t="s">
        <v>1055</v>
      </c>
      <c r="B514" s="1" t="s">
        <v>3701</v>
      </c>
      <c r="C514" s="1" t="s">
        <v>3702</v>
      </c>
      <c r="D514" s="1" t="s">
        <v>3703</v>
      </c>
      <c r="E514" s="1" t="s">
        <v>3704</v>
      </c>
    </row>
    <row r="515" spans="1:5">
      <c r="A515" s="1" t="s">
        <v>1057</v>
      </c>
      <c r="B515" s="1" t="s">
        <v>3705</v>
      </c>
      <c r="C515" s="1"/>
      <c r="D515" s="1" t="s">
        <v>3706</v>
      </c>
      <c r="E515" s="1" t="s">
        <v>1972</v>
      </c>
    </row>
    <row r="516" spans="1:5">
      <c r="A516" s="1" t="s">
        <v>1059</v>
      </c>
      <c r="B516" s="1" t="s">
        <v>3707</v>
      </c>
      <c r="C516" s="1" t="s">
        <v>3708</v>
      </c>
      <c r="D516" s="1" t="s">
        <v>3709</v>
      </c>
      <c r="E516" s="1" t="s">
        <v>2610</v>
      </c>
    </row>
    <row r="517" spans="1:5">
      <c r="A517" s="1" t="s">
        <v>1061</v>
      </c>
      <c r="B517" s="1" t="s">
        <v>3710</v>
      </c>
      <c r="C517" s="1" t="s">
        <v>3711</v>
      </c>
      <c r="D517" s="1" t="s">
        <v>3712</v>
      </c>
      <c r="E517" s="1" t="s">
        <v>1969</v>
      </c>
    </row>
    <row r="518" spans="1:5">
      <c r="A518" s="1" t="s">
        <v>1063</v>
      </c>
      <c r="B518" s="1" t="s">
        <v>3713</v>
      </c>
      <c r="C518" s="1" t="s">
        <v>3714</v>
      </c>
      <c r="D518" s="1" t="s">
        <v>3715</v>
      </c>
      <c r="E518" s="1" t="s">
        <v>3716</v>
      </c>
    </row>
    <row r="519" spans="1:5">
      <c r="A519" s="1" t="s">
        <v>1065</v>
      </c>
      <c r="B519" s="1" t="s">
        <v>3717</v>
      </c>
      <c r="C519" s="1" t="s">
        <v>3718</v>
      </c>
      <c r="D519" s="1" t="s">
        <v>3719</v>
      </c>
      <c r="E519" s="1" t="s">
        <v>3720</v>
      </c>
    </row>
    <row r="520" spans="1:5">
      <c r="A520" s="1" t="s">
        <v>1067</v>
      </c>
      <c r="B520" s="1" t="s">
        <v>3721</v>
      </c>
      <c r="C520" s="1" t="s">
        <v>3722</v>
      </c>
      <c r="D520" s="1" t="s">
        <v>3723</v>
      </c>
      <c r="E520" s="1" t="s">
        <v>3724</v>
      </c>
    </row>
    <row r="521" spans="1:5">
      <c r="A521" s="1" t="s">
        <v>3725</v>
      </c>
      <c r="B521" s="1" t="s">
        <v>3726</v>
      </c>
      <c r="C521" s="1" t="s">
        <v>3727</v>
      </c>
      <c r="D521" s="1" t="s">
        <v>3728</v>
      </c>
      <c r="E521" s="1" t="s">
        <v>1980</v>
      </c>
    </row>
    <row r="522" spans="1:5">
      <c r="A522" s="1" t="s">
        <v>1070</v>
      </c>
      <c r="B522" s="1" t="s">
        <v>3729</v>
      </c>
      <c r="C522" s="1" t="s">
        <v>3730</v>
      </c>
      <c r="D522" s="1" t="s">
        <v>3731</v>
      </c>
      <c r="E522" s="1" t="s">
        <v>2070</v>
      </c>
    </row>
    <row r="523" spans="1:5">
      <c r="A523" s="1" t="s">
        <v>3732</v>
      </c>
      <c r="B523" s="1" t="s">
        <v>3733</v>
      </c>
      <c r="C523" s="1" t="s">
        <v>3734</v>
      </c>
      <c r="D523" s="1" t="s">
        <v>3735</v>
      </c>
      <c r="E523" s="1" t="s">
        <v>2246</v>
      </c>
    </row>
    <row r="524" spans="1:5">
      <c r="A524" s="1" t="s">
        <v>1072</v>
      </c>
      <c r="B524" s="1" t="s">
        <v>3736</v>
      </c>
      <c r="C524" s="1" t="s">
        <v>3737</v>
      </c>
      <c r="D524" s="1" t="s">
        <v>3738</v>
      </c>
      <c r="E524" s="1" t="s">
        <v>3152</v>
      </c>
    </row>
    <row r="525" spans="1:5">
      <c r="A525" s="1" t="s">
        <v>1074</v>
      </c>
      <c r="B525" s="1" t="s">
        <v>3739</v>
      </c>
      <c r="C525" s="1" t="s">
        <v>3740</v>
      </c>
      <c r="D525" s="1" t="s">
        <v>3741</v>
      </c>
      <c r="E525" s="1" t="s">
        <v>3742</v>
      </c>
    </row>
    <row r="526" spans="1:5">
      <c r="A526" s="1" t="s">
        <v>1076</v>
      </c>
      <c r="B526" s="1" t="s">
        <v>3743</v>
      </c>
      <c r="C526" s="1" t="s">
        <v>3744</v>
      </c>
      <c r="D526" s="1" t="s">
        <v>3745</v>
      </c>
      <c r="E526" s="1" t="s">
        <v>1928</v>
      </c>
    </row>
    <row r="527" spans="1:5">
      <c r="A527" s="1" t="s">
        <v>1078</v>
      </c>
      <c r="B527" s="1" t="s">
        <v>3746</v>
      </c>
      <c r="C527" s="1" t="s">
        <v>3747</v>
      </c>
      <c r="D527" s="1" t="s">
        <v>3748</v>
      </c>
      <c r="E527" s="1" t="s">
        <v>3749</v>
      </c>
    </row>
    <row r="528" spans="1:5">
      <c r="A528" s="1" t="s">
        <v>1080</v>
      </c>
      <c r="B528" s="1" t="s">
        <v>3750</v>
      </c>
      <c r="C528" s="1" t="s">
        <v>3751</v>
      </c>
      <c r="D528" s="1" t="s">
        <v>3752</v>
      </c>
      <c r="E528" s="1" t="s">
        <v>3138</v>
      </c>
    </row>
    <row r="529" spans="1:5">
      <c r="A529" s="1" t="s">
        <v>1082</v>
      </c>
      <c r="B529" s="1" t="s">
        <v>3753</v>
      </c>
      <c r="C529" s="1" t="s">
        <v>3754</v>
      </c>
      <c r="D529" s="1" t="s">
        <v>3755</v>
      </c>
      <c r="E529" s="1" t="s">
        <v>2151</v>
      </c>
    </row>
    <row r="530" spans="1:5">
      <c r="A530" s="1" t="s">
        <v>1084</v>
      </c>
      <c r="B530" s="1" t="s">
        <v>3756</v>
      </c>
      <c r="C530" s="1" t="s">
        <v>3757</v>
      </c>
      <c r="D530" s="1" t="s">
        <v>3758</v>
      </c>
      <c r="E530" s="1" t="s">
        <v>3759</v>
      </c>
    </row>
    <row r="531" spans="1:5">
      <c r="A531" s="1" t="s">
        <v>1086</v>
      </c>
      <c r="B531" s="1" t="s">
        <v>3760</v>
      </c>
      <c r="C531" s="1" t="s">
        <v>3761</v>
      </c>
      <c r="D531" s="1" t="s">
        <v>3762</v>
      </c>
      <c r="E531" s="1" t="s">
        <v>1962</v>
      </c>
    </row>
    <row r="532" spans="1:5">
      <c r="A532" s="1" t="s">
        <v>1088</v>
      </c>
      <c r="B532" s="1" t="s">
        <v>3763</v>
      </c>
      <c r="C532" s="1" t="s">
        <v>3764</v>
      </c>
      <c r="D532" s="1" t="s">
        <v>3765</v>
      </c>
      <c r="E532" s="1" t="s">
        <v>2124</v>
      </c>
    </row>
    <row r="533" spans="1:5">
      <c r="A533" s="1" t="s">
        <v>1090</v>
      </c>
      <c r="B533" s="1" t="s">
        <v>3766</v>
      </c>
      <c r="C533" s="1" t="s">
        <v>3767</v>
      </c>
      <c r="D533" s="1" t="s">
        <v>3768</v>
      </c>
      <c r="E533" s="1" t="s">
        <v>2340</v>
      </c>
    </row>
    <row r="534" spans="1:5">
      <c r="A534" s="1" t="s">
        <v>1092</v>
      </c>
      <c r="B534" s="1" t="s">
        <v>3769</v>
      </c>
      <c r="C534" s="1" t="s">
        <v>3770</v>
      </c>
      <c r="D534" s="1" t="s">
        <v>3771</v>
      </c>
      <c r="E534" s="1" t="s">
        <v>3772</v>
      </c>
    </row>
    <row r="535" spans="1:5">
      <c r="A535" s="1" t="s">
        <v>1094</v>
      </c>
      <c r="B535" s="1" t="s">
        <v>3773</v>
      </c>
      <c r="C535" s="1" t="s">
        <v>3774</v>
      </c>
      <c r="D535" s="1" t="s">
        <v>3775</v>
      </c>
      <c r="E535" s="1" t="s">
        <v>2217</v>
      </c>
    </row>
    <row r="536" spans="1:5">
      <c r="A536" s="1" t="s">
        <v>1096</v>
      </c>
      <c r="B536" s="1" t="s">
        <v>3776</v>
      </c>
      <c r="C536" s="1" t="s">
        <v>3777</v>
      </c>
      <c r="D536" s="1" t="s">
        <v>3778</v>
      </c>
      <c r="E536" s="1" t="s">
        <v>2233</v>
      </c>
    </row>
    <row r="537" spans="1:5">
      <c r="A537" s="1" t="s">
        <v>1098</v>
      </c>
      <c r="B537" s="1" t="s">
        <v>3779</v>
      </c>
      <c r="C537" s="1" t="s">
        <v>3780</v>
      </c>
      <c r="D537" s="1" t="s">
        <v>3781</v>
      </c>
      <c r="E537" s="1" t="s">
        <v>2433</v>
      </c>
    </row>
    <row r="538" spans="1:5">
      <c r="A538" s="1" t="s">
        <v>3782</v>
      </c>
      <c r="B538" s="1" t="s">
        <v>3783</v>
      </c>
      <c r="C538" s="1" t="s">
        <v>3784</v>
      </c>
      <c r="D538" s="1" t="s">
        <v>3785</v>
      </c>
      <c r="E538" s="1" t="s">
        <v>2187</v>
      </c>
    </row>
    <row r="539" spans="1:5">
      <c r="A539" s="1" t="s">
        <v>1101</v>
      </c>
      <c r="B539" s="1" t="s">
        <v>3786</v>
      </c>
      <c r="C539" s="1"/>
      <c r="D539" s="1" t="s">
        <v>3787</v>
      </c>
      <c r="E539" s="1" t="s">
        <v>2395</v>
      </c>
    </row>
    <row r="540" spans="1:5">
      <c r="A540" s="1" t="s">
        <v>1103</v>
      </c>
      <c r="B540" s="1" t="s">
        <v>3788</v>
      </c>
      <c r="C540" s="1"/>
      <c r="D540" s="1" t="s">
        <v>3789</v>
      </c>
      <c r="E540" s="1" t="s">
        <v>3790</v>
      </c>
    </row>
    <row r="541" spans="1:5">
      <c r="A541" s="1" t="s">
        <v>1105</v>
      </c>
      <c r="B541" s="1" t="s">
        <v>3791</v>
      </c>
      <c r="C541" s="1"/>
      <c r="D541" s="1" t="s">
        <v>3792</v>
      </c>
      <c r="E541" s="1" t="s">
        <v>2051</v>
      </c>
    </row>
    <row r="542" spans="1:5">
      <c r="A542" s="1" t="s">
        <v>1107</v>
      </c>
      <c r="B542" s="1" t="s">
        <v>3793</v>
      </c>
      <c r="C542" s="1" t="s">
        <v>3794</v>
      </c>
      <c r="D542" s="1" t="s">
        <v>3795</v>
      </c>
      <c r="E542" s="1" t="s">
        <v>2594</v>
      </c>
    </row>
    <row r="543" spans="1:5">
      <c r="A543" s="1" t="s">
        <v>1109</v>
      </c>
      <c r="B543" s="1" t="s">
        <v>3796</v>
      </c>
      <c r="C543" s="1" t="s">
        <v>3797</v>
      </c>
      <c r="D543" s="1" t="s">
        <v>3798</v>
      </c>
      <c r="E543" s="1" t="s">
        <v>3799</v>
      </c>
    </row>
    <row r="544" spans="1:5">
      <c r="A544" s="1" t="s">
        <v>1111</v>
      </c>
      <c r="B544" s="1" t="s">
        <v>3800</v>
      </c>
      <c r="C544" s="1" t="s">
        <v>3801</v>
      </c>
      <c r="D544" s="1" t="s">
        <v>3802</v>
      </c>
      <c r="E544" s="1" t="s">
        <v>3163</v>
      </c>
    </row>
    <row r="545" spans="1:5">
      <c r="A545" s="1" t="s">
        <v>1113</v>
      </c>
      <c r="B545" s="1" t="s">
        <v>3803</v>
      </c>
      <c r="C545" s="1" t="s">
        <v>3804</v>
      </c>
      <c r="D545" s="1" t="s">
        <v>3805</v>
      </c>
      <c r="E545" s="1" t="s">
        <v>1955</v>
      </c>
    </row>
    <row r="546" spans="1:5">
      <c r="A546" s="1" t="s">
        <v>1115</v>
      </c>
      <c r="B546" s="1" t="s">
        <v>3806</v>
      </c>
      <c r="C546" s="1" t="s">
        <v>3807</v>
      </c>
      <c r="D546" s="1" t="s">
        <v>3808</v>
      </c>
      <c r="E546" s="1" t="s">
        <v>1972</v>
      </c>
    </row>
    <row r="547" spans="1:5">
      <c r="A547" s="1" t="s">
        <v>1117</v>
      </c>
      <c r="B547" s="1" t="s">
        <v>3809</v>
      </c>
      <c r="C547" s="1" t="s">
        <v>3810</v>
      </c>
      <c r="D547" s="1" t="s">
        <v>3811</v>
      </c>
      <c r="E547" s="1" t="s">
        <v>2856</v>
      </c>
    </row>
    <row r="548" spans="1:5">
      <c r="A548" s="1" t="s">
        <v>1119</v>
      </c>
      <c r="B548" s="1" t="s">
        <v>3812</v>
      </c>
      <c r="C548" s="1" t="s">
        <v>3813</v>
      </c>
      <c r="D548" s="1" t="s">
        <v>3814</v>
      </c>
      <c r="E548" s="1" t="s">
        <v>3815</v>
      </c>
    </row>
    <row r="549" spans="1:5">
      <c r="A549" s="1" t="s">
        <v>3816</v>
      </c>
      <c r="B549" s="1" t="s">
        <v>3817</v>
      </c>
      <c r="C549" s="1" t="s">
        <v>3818</v>
      </c>
      <c r="D549" s="1" t="s">
        <v>3819</v>
      </c>
      <c r="E549" s="1" t="s">
        <v>3000</v>
      </c>
    </row>
    <row r="550" spans="1:5">
      <c r="A550" s="1" t="s">
        <v>1123</v>
      </c>
      <c r="B550" s="1" t="s">
        <v>3820</v>
      </c>
      <c r="C550" s="1" t="s">
        <v>3821</v>
      </c>
      <c r="D550" s="1" t="s">
        <v>3822</v>
      </c>
      <c r="E550" s="1" t="s">
        <v>2246</v>
      </c>
    </row>
    <row r="551" spans="1:5">
      <c r="A551" s="1" t="s">
        <v>1121</v>
      </c>
      <c r="B551" s="1" t="s">
        <v>3823</v>
      </c>
      <c r="C551" s="1" t="s">
        <v>3824</v>
      </c>
      <c r="D551" s="1" t="s">
        <v>3825</v>
      </c>
      <c r="E551" s="1" t="s">
        <v>1987</v>
      </c>
    </row>
    <row r="552" spans="1:5">
      <c r="A552" s="1" t="s">
        <v>1126</v>
      </c>
      <c r="B552" s="1" t="s">
        <v>3826</v>
      </c>
      <c r="C552" s="1" t="s">
        <v>3827</v>
      </c>
      <c r="D552" s="1" t="s">
        <v>3828</v>
      </c>
      <c r="E552" s="1" t="s">
        <v>2163</v>
      </c>
    </row>
    <row r="553" spans="1:5">
      <c r="A553" s="1" t="s">
        <v>1128</v>
      </c>
      <c r="B553" s="1" t="s">
        <v>3829</v>
      </c>
      <c r="C553" s="1" t="s">
        <v>3830</v>
      </c>
      <c r="D553" s="1" t="s">
        <v>3831</v>
      </c>
      <c r="E553" s="1" t="s">
        <v>3285</v>
      </c>
    </row>
    <row r="554" spans="1:5">
      <c r="A554" s="1" t="s">
        <v>1130</v>
      </c>
      <c r="B554" s="1" t="s">
        <v>3832</v>
      </c>
      <c r="C554" s="1" t="s">
        <v>3833</v>
      </c>
      <c r="D554" s="1" t="s">
        <v>3834</v>
      </c>
      <c r="E554" s="1" t="s">
        <v>3037</v>
      </c>
    </row>
    <row r="555" spans="1:5">
      <c r="A555" s="1" t="s">
        <v>1132</v>
      </c>
      <c r="B555" s="1" t="s">
        <v>3835</v>
      </c>
      <c r="C555" s="1"/>
      <c r="D555" s="1" t="s">
        <v>3836</v>
      </c>
      <c r="E555" s="1" t="s">
        <v>2124</v>
      </c>
    </row>
    <row r="556" spans="1:5">
      <c r="A556" s="1" t="s">
        <v>1134</v>
      </c>
      <c r="B556" s="1" t="s">
        <v>3837</v>
      </c>
      <c r="C556" s="1" t="s">
        <v>3838</v>
      </c>
      <c r="D556" s="1" t="s">
        <v>3839</v>
      </c>
      <c r="E556" s="1" t="s">
        <v>2880</v>
      </c>
    </row>
    <row r="557" spans="1:5">
      <c r="A557" s="1" t="s">
        <v>1136</v>
      </c>
      <c r="B557" s="1" t="s">
        <v>3840</v>
      </c>
      <c r="C557" s="1" t="s">
        <v>3841</v>
      </c>
      <c r="D557" s="1" t="s">
        <v>3842</v>
      </c>
      <c r="E557" s="1" t="s">
        <v>3843</v>
      </c>
    </row>
    <row r="558" spans="1:5">
      <c r="A558" s="1" t="s">
        <v>1138</v>
      </c>
      <c r="B558" s="1" t="s">
        <v>3844</v>
      </c>
      <c r="C558" s="1"/>
      <c r="D558" s="1" t="s">
        <v>3845</v>
      </c>
      <c r="E558" s="1" t="s">
        <v>3163</v>
      </c>
    </row>
    <row r="559" spans="1:5">
      <c r="A559" s="1" t="s">
        <v>3846</v>
      </c>
      <c r="B559" s="1" t="s">
        <v>3847</v>
      </c>
      <c r="C559" s="1" t="s">
        <v>3848</v>
      </c>
      <c r="D559" s="1" t="s">
        <v>3849</v>
      </c>
      <c r="E559" s="1" t="s">
        <v>3850</v>
      </c>
    </row>
    <row r="560" spans="1:5">
      <c r="A560" s="1" t="s">
        <v>1141</v>
      </c>
      <c r="B560" s="1" t="s">
        <v>3851</v>
      </c>
      <c r="C560" s="1" t="s">
        <v>3852</v>
      </c>
      <c r="D560" s="1" t="s">
        <v>3853</v>
      </c>
      <c r="E560" s="1" t="s">
        <v>3003</v>
      </c>
    </row>
    <row r="561" spans="1:5">
      <c r="A561" s="1" t="s">
        <v>1143</v>
      </c>
      <c r="B561" s="1" t="s">
        <v>3854</v>
      </c>
      <c r="C561" s="1" t="s">
        <v>3855</v>
      </c>
      <c r="D561" s="1" t="s">
        <v>3856</v>
      </c>
      <c r="E561" s="1" t="s">
        <v>2846</v>
      </c>
    </row>
    <row r="562" spans="1:5">
      <c r="A562" s="1" t="s">
        <v>1145</v>
      </c>
      <c r="B562" s="1" t="s">
        <v>3857</v>
      </c>
      <c r="C562" s="1" t="s">
        <v>3858</v>
      </c>
      <c r="D562" s="1" t="s">
        <v>3859</v>
      </c>
      <c r="E562" s="1" t="s">
        <v>3860</v>
      </c>
    </row>
    <row r="563" spans="1:5">
      <c r="A563" s="1" t="s">
        <v>1147</v>
      </c>
      <c r="B563" s="1" t="s">
        <v>3861</v>
      </c>
      <c r="C563" s="1" t="s">
        <v>3862</v>
      </c>
      <c r="D563" s="1" t="s">
        <v>3863</v>
      </c>
      <c r="E563" s="1" t="s">
        <v>3864</v>
      </c>
    </row>
    <row r="564" spans="1:5">
      <c r="A564" s="1" t="s">
        <v>1149</v>
      </c>
      <c r="B564" s="1" t="s">
        <v>3865</v>
      </c>
      <c r="C564" s="1" t="s">
        <v>3866</v>
      </c>
      <c r="D564" s="1" t="s">
        <v>3867</v>
      </c>
      <c r="E564" s="1" t="s">
        <v>3868</v>
      </c>
    </row>
    <row r="565" spans="1:5">
      <c r="A565" s="1" t="s">
        <v>3869</v>
      </c>
      <c r="B565" s="1" t="s">
        <v>3870</v>
      </c>
      <c r="C565" s="1" t="s">
        <v>3871</v>
      </c>
      <c r="D565" s="1" t="s">
        <v>3872</v>
      </c>
      <c r="E565" s="1" t="s">
        <v>2789</v>
      </c>
    </row>
    <row r="566" spans="1:5">
      <c r="A566" s="1" t="s">
        <v>1153</v>
      </c>
      <c r="B566" s="1" t="s">
        <v>3873</v>
      </c>
      <c r="C566" s="1" t="s">
        <v>3874</v>
      </c>
      <c r="D566" s="1" t="s">
        <v>3875</v>
      </c>
      <c r="E566" s="1" t="s">
        <v>3074</v>
      </c>
    </row>
    <row r="567" spans="1:5">
      <c r="A567" s="1" t="s">
        <v>1155</v>
      </c>
      <c r="B567" s="1" t="s">
        <v>3876</v>
      </c>
      <c r="C567" s="1" t="s">
        <v>3877</v>
      </c>
      <c r="D567" s="1" t="s">
        <v>3878</v>
      </c>
      <c r="E567" s="1" t="s">
        <v>2741</v>
      </c>
    </row>
    <row r="568" spans="1:5">
      <c r="A568" s="1" t="s">
        <v>1157</v>
      </c>
      <c r="B568" s="1" t="s">
        <v>3879</v>
      </c>
      <c r="C568" s="1" t="s">
        <v>3880</v>
      </c>
      <c r="D568" s="1" t="s">
        <v>3881</v>
      </c>
      <c r="E568" s="1" t="s">
        <v>2109</v>
      </c>
    </row>
    <row r="569" spans="1:5">
      <c r="A569" s="1" t="s">
        <v>1159</v>
      </c>
      <c r="B569" s="1" t="s">
        <v>3882</v>
      </c>
      <c r="C569" s="1" t="s">
        <v>3883</v>
      </c>
      <c r="D569" s="1" t="s">
        <v>3884</v>
      </c>
      <c r="E569" s="1" t="s">
        <v>2019</v>
      </c>
    </row>
    <row r="570" spans="1:5">
      <c r="A570" s="1" t="s">
        <v>1161</v>
      </c>
      <c r="B570" s="1" t="s">
        <v>3885</v>
      </c>
      <c r="C570" s="1" t="s">
        <v>3886</v>
      </c>
      <c r="D570" s="1" t="s">
        <v>3887</v>
      </c>
      <c r="E570" s="1" t="s">
        <v>2267</v>
      </c>
    </row>
    <row r="571" spans="1:5">
      <c r="A571" s="1" t="s">
        <v>3888</v>
      </c>
      <c r="B571" s="1" t="s">
        <v>3889</v>
      </c>
      <c r="C571" s="1" t="s">
        <v>3890</v>
      </c>
      <c r="D571" s="1" t="s">
        <v>3891</v>
      </c>
      <c r="E571" s="1" t="s">
        <v>3687</v>
      </c>
    </row>
    <row r="572" spans="1:5">
      <c r="A572" s="1" t="s">
        <v>1164</v>
      </c>
      <c r="B572" s="1" t="s">
        <v>3892</v>
      </c>
      <c r="C572" s="1" t="s">
        <v>3893</v>
      </c>
      <c r="D572" s="1" t="s">
        <v>3894</v>
      </c>
      <c r="E572" s="1" t="s">
        <v>3895</v>
      </c>
    </row>
    <row r="573" spans="1:5">
      <c r="A573" s="1" t="s">
        <v>1166</v>
      </c>
      <c r="B573" s="1" t="s">
        <v>3896</v>
      </c>
      <c r="C573" s="1" t="s">
        <v>3897</v>
      </c>
      <c r="D573" s="1" t="s">
        <v>3898</v>
      </c>
      <c r="E573" s="1" t="s">
        <v>3899</v>
      </c>
    </row>
    <row r="574" spans="1:5">
      <c r="A574" s="1" t="s">
        <v>1168</v>
      </c>
      <c r="B574" s="1" t="s">
        <v>3900</v>
      </c>
      <c r="C574" s="1"/>
      <c r="D574" s="1" t="s">
        <v>3901</v>
      </c>
      <c r="E574" s="1" t="s">
        <v>2708</v>
      </c>
    </row>
    <row r="575" spans="1:5">
      <c r="A575" s="1" t="s">
        <v>1170</v>
      </c>
      <c r="B575" s="1" t="s">
        <v>3902</v>
      </c>
      <c r="C575" s="1" t="s">
        <v>3903</v>
      </c>
      <c r="D575" s="1" t="s">
        <v>3904</v>
      </c>
      <c r="E575" s="1" t="s">
        <v>3163</v>
      </c>
    </row>
    <row r="576" spans="1:5">
      <c r="A576" s="1" t="s">
        <v>1172</v>
      </c>
      <c r="B576" s="1" t="s">
        <v>3905</v>
      </c>
      <c r="C576" s="1"/>
      <c r="D576" s="1" t="s">
        <v>3906</v>
      </c>
      <c r="E576" s="1" t="s">
        <v>2136</v>
      </c>
    </row>
    <row r="577" spans="1:5">
      <c r="A577" s="1" t="s">
        <v>1174</v>
      </c>
      <c r="B577" s="1" t="s">
        <v>3907</v>
      </c>
      <c r="C577" s="1" t="s">
        <v>3908</v>
      </c>
      <c r="D577" s="1" t="s">
        <v>3909</v>
      </c>
      <c r="E577" s="1" t="s">
        <v>1948</v>
      </c>
    </row>
    <row r="578" spans="1:5">
      <c r="A578" s="1" t="s">
        <v>1176</v>
      </c>
      <c r="B578" s="1" t="s">
        <v>3910</v>
      </c>
      <c r="C578" s="1" t="s">
        <v>3911</v>
      </c>
      <c r="D578" s="1" t="s">
        <v>3912</v>
      </c>
      <c r="E578" s="1" t="s">
        <v>3913</v>
      </c>
    </row>
    <row r="579" spans="1:5">
      <c r="A579" s="1" t="s">
        <v>1151</v>
      </c>
      <c r="B579" s="1" t="s">
        <v>26</v>
      </c>
      <c r="C579" s="1"/>
      <c r="D579" s="1" t="s">
        <v>3914</v>
      </c>
      <c r="E579" s="1" t="s">
        <v>3915</v>
      </c>
    </row>
    <row r="580" spans="1:5">
      <c r="A580" s="1" t="s">
        <v>1179</v>
      </c>
      <c r="B580" s="1" t="s">
        <v>3916</v>
      </c>
      <c r="C580" s="1" t="s">
        <v>3917</v>
      </c>
      <c r="D580" s="1" t="s">
        <v>3918</v>
      </c>
      <c r="E580" s="1" t="s">
        <v>3919</v>
      </c>
    </row>
    <row r="581" spans="1:5">
      <c r="A581" s="1" t="s">
        <v>3920</v>
      </c>
      <c r="B581" s="1" t="s">
        <v>3921</v>
      </c>
      <c r="C581" s="1" t="s">
        <v>3922</v>
      </c>
      <c r="D581" s="1" t="s">
        <v>3923</v>
      </c>
      <c r="E581" s="1" t="s">
        <v>3864</v>
      </c>
    </row>
    <row r="582" spans="1:5">
      <c r="A582" s="1" t="s">
        <v>1181</v>
      </c>
      <c r="B582" s="1" t="s">
        <v>3924</v>
      </c>
      <c r="C582" s="1" t="s">
        <v>3925</v>
      </c>
      <c r="D582" s="1" t="s">
        <v>3926</v>
      </c>
      <c r="E582" s="1" t="s">
        <v>2561</v>
      </c>
    </row>
    <row r="583" spans="1:5">
      <c r="A583" s="1" t="s">
        <v>1183</v>
      </c>
      <c r="B583" s="1" t="s">
        <v>3927</v>
      </c>
      <c r="C583" s="1"/>
      <c r="D583" s="1" t="s">
        <v>3928</v>
      </c>
      <c r="E583" s="1" t="s">
        <v>2094</v>
      </c>
    </row>
    <row r="584" spans="1:5">
      <c r="A584" s="1" t="s">
        <v>1185</v>
      </c>
      <c r="B584" s="1" t="s">
        <v>3929</v>
      </c>
      <c r="C584" s="1" t="s">
        <v>3930</v>
      </c>
      <c r="D584" s="1" t="s">
        <v>3931</v>
      </c>
      <c r="E584" s="1" t="s">
        <v>1962</v>
      </c>
    </row>
    <row r="585" spans="1:5">
      <c r="A585" s="1" t="s">
        <v>1187</v>
      </c>
      <c r="B585" s="1" t="s">
        <v>3932</v>
      </c>
      <c r="C585" s="1" t="s">
        <v>3933</v>
      </c>
      <c r="D585" s="1" t="s">
        <v>3934</v>
      </c>
      <c r="E585" s="1" t="s">
        <v>3591</v>
      </c>
    </row>
    <row r="586" spans="1:5">
      <c r="A586" s="1" t="s">
        <v>1189</v>
      </c>
      <c r="B586" s="1" t="s">
        <v>3935</v>
      </c>
      <c r="C586" s="1" t="s">
        <v>3936</v>
      </c>
      <c r="D586" s="1" t="s">
        <v>3937</v>
      </c>
      <c r="E586" s="1" t="s">
        <v>2453</v>
      </c>
    </row>
    <row r="587" spans="1:5">
      <c r="A587" s="1" t="s">
        <v>3938</v>
      </c>
      <c r="B587" s="1" t="s">
        <v>3939</v>
      </c>
      <c r="C587" s="1" t="s">
        <v>3940</v>
      </c>
      <c r="D587" s="1" t="s">
        <v>3941</v>
      </c>
      <c r="E587" s="1" t="s">
        <v>2493</v>
      </c>
    </row>
    <row r="588" spans="1:5">
      <c r="A588" s="1" t="s">
        <v>1193</v>
      </c>
      <c r="B588" s="1" t="s">
        <v>3942</v>
      </c>
      <c r="C588" s="1" t="s">
        <v>3943</v>
      </c>
      <c r="D588" s="1" t="s">
        <v>3944</v>
      </c>
      <c r="E588" s="1" t="s">
        <v>2143</v>
      </c>
    </row>
    <row r="589" spans="1:5">
      <c r="A589" s="1" t="s">
        <v>1195</v>
      </c>
      <c r="B589" s="1" t="s">
        <v>3945</v>
      </c>
      <c r="C589" s="1"/>
      <c r="D589" s="1" t="s">
        <v>3946</v>
      </c>
      <c r="E589" s="1" t="s">
        <v>2405</v>
      </c>
    </row>
    <row r="590" spans="1:5">
      <c r="A590" s="1" t="s">
        <v>1197</v>
      </c>
      <c r="B590" s="1" t="s">
        <v>3947</v>
      </c>
      <c r="C590" s="1" t="s">
        <v>3948</v>
      </c>
      <c r="D590" s="1" t="s">
        <v>3949</v>
      </c>
      <c r="E590" s="1" t="s">
        <v>2314</v>
      </c>
    </row>
    <row r="591" spans="1:5">
      <c r="A591" s="1" t="s">
        <v>1199</v>
      </c>
      <c r="B591" s="1" t="s">
        <v>3950</v>
      </c>
      <c r="C591" s="1"/>
      <c r="D591" s="1" t="s">
        <v>3951</v>
      </c>
      <c r="E591" s="1" t="s">
        <v>3952</v>
      </c>
    </row>
    <row r="592" spans="1:5">
      <c r="A592" s="1" t="s">
        <v>1201</v>
      </c>
      <c r="B592" s="1" t="s">
        <v>3953</v>
      </c>
      <c r="C592" s="1" t="s">
        <v>3954</v>
      </c>
      <c r="D592" s="1" t="s">
        <v>3955</v>
      </c>
      <c r="E592" s="1" t="s">
        <v>2446</v>
      </c>
    </row>
    <row r="593" spans="1:5">
      <c r="A593" s="1" t="s">
        <v>1203</v>
      </c>
      <c r="B593" s="1" t="s">
        <v>3956</v>
      </c>
      <c r="C593" s="1"/>
      <c r="D593" s="1" t="s">
        <v>3957</v>
      </c>
      <c r="E593" s="1" t="s">
        <v>3958</v>
      </c>
    </row>
    <row r="594" spans="1:5">
      <c r="A594" s="1" t="s">
        <v>1205</v>
      </c>
      <c r="B594" s="1" t="s">
        <v>3959</v>
      </c>
      <c r="C594" s="1" t="s">
        <v>3960</v>
      </c>
      <c r="D594" s="1" t="s">
        <v>3961</v>
      </c>
      <c r="E594" s="1" t="s">
        <v>2846</v>
      </c>
    </row>
    <row r="595" spans="1:5">
      <c r="A595" s="1" t="s">
        <v>1191</v>
      </c>
      <c r="B595" s="1" t="s">
        <v>3962</v>
      </c>
      <c r="C595" s="1"/>
      <c r="D595" s="1" t="s">
        <v>3963</v>
      </c>
      <c r="E595" s="1" t="s">
        <v>2047</v>
      </c>
    </row>
    <row r="596" spans="1:5">
      <c r="A596" s="1" t="s">
        <v>1208</v>
      </c>
      <c r="B596" s="1" t="s">
        <v>3964</v>
      </c>
      <c r="C596" s="1" t="s">
        <v>3965</v>
      </c>
      <c r="D596" s="1" t="s">
        <v>3966</v>
      </c>
      <c r="E596" s="1" t="s">
        <v>2497</v>
      </c>
    </row>
    <row r="597" spans="1:5">
      <c r="A597" s="1" t="s">
        <v>1210</v>
      </c>
      <c r="B597" s="1" t="s">
        <v>3967</v>
      </c>
      <c r="C597" s="1"/>
      <c r="D597" s="1" t="s">
        <v>3968</v>
      </c>
      <c r="E597" s="1" t="s">
        <v>3969</v>
      </c>
    </row>
    <row r="598" spans="1:5">
      <c r="A598" s="1" t="s">
        <v>1212</v>
      </c>
      <c r="B598" s="1" t="s">
        <v>3970</v>
      </c>
      <c r="C598" s="1" t="s">
        <v>3971</v>
      </c>
      <c r="D598" s="1" t="s">
        <v>3972</v>
      </c>
      <c r="E598" s="1" t="s">
        <v>2187</v>
      </c>
    </row>
    <row r="599" spans="1:5">
      <c r="A599" s="1" t="s">
        <v>1214</v>
      </c>
      <c r="B599" s="1" t="s">
        <v>3973</v>
      </c>
      <c r="C599" s="1" t="s">
        <v>3974</v>
      </c>
      <c r="D599" s="1" t="s">
        <v>3975</v>
      </c>
      <c r="E599" s="1" t="s">
        <v>2708</v>
      </c>
    </row>
    <row r="600" spans="1:5">
      <c r="A600" s="1" t="s">
        <v>1216</v>
      </c>
      <c r="B600" s="1" t="s">
        <v>3976</v>
      </c>
      <c r="C600" s="1" t="s">
        <v>3977</v>
      </c>
      <c r="D600" s="1" t="s">
        <v>3978</v>
      </c>
      <c r="E600" s="1" t="s">
        <v>2822</v>
      </c>
    </row>
    <row r="601" spans="1:5">
      <c r="A601" s="1" t="s">
        <v>1218</v>
      </c>
      <c r="B601" s="1" t="s">
        <v>3979</v>
      </c>
      <c r="C601" s="1"/>
      <c r="D601" s="1" t="s">
        <v>3980</v>
      </c>
      <c r="E601" s="1" t="s">
        <v>3163</v>
      </c>
    </row>
    <row r="602" spans="1:5">
      <c r="A602" s="1" t="s">
        <v>1220</v>
      </c>
      <c r="B602" s="1" t="s">
        <v>3981</v>
      </c>
      <c r="C602" s="1" t="s">
        <v>3982</v>
      </c>
      <c r="D602" s="1" t="s">
        <v>3983</v>
      </c>
      <c r="E602" s="1" t="s">
        <v>1972</v>
      </c>
    </row>
    <row r="603" spans="1:5">
      <c r="A603" s="1" t="s">
        <v>1222</v>
      </c>
      <c r="B603" s="1" t="s">
        <v>3984</v>
      </c>
      <c r="C603" s="1" t="s">
        <v>3985</v>
      </c>
      <c r="D603" s="1" t="s">
        <v>3986</v>
      </c>
      <c r="E603" s="1" t="s">
        <v>1965</v>
      </c>
    </row>
    <row r="604" spans="1:5">
      <c r="A604" s="1" t="s">
        <v>1224</v>
      </c>
      <c r="B604" s="1" t="s">
        <v>3987</v>
      </c>
      <c r="C604" s="1" t="s">
        <v>3988</v>
      </c>
      <c r="D604" s="1" t="s">
        <v>3989</v>
      </c>
      <c r="E604" s="1" t="s">
        <v>2124</v>
      </c>
    </row>
    <row r="605" spans="1:5">
      <c r="A605" s="1" t="s">
        <v>1226</v>
      </c>
      <c r="B605" s="1" t="s">
        <v>3990</v>
      </c>
      <c r="C605" s="1"/>
      <c r="D605" s="1" t="s">
        <v>3991</v>
      </c>
      <c r="E605" s="1" t="s">
        <v>2229</v>
      </c>
    </row>
    <row r="606" spans="1:5">
      <c r="A606" s="1" t="s">
        <v>1228</v>
      </c>
      <c r="B606" s="1" t="s">
        <v>3992</v>
      </c>
      <c r="C606" s="1" t="s">
        <v>3993</v>
      </c>
      <c r="D606" s="1" t="s">
        <v>3994</v>
      </c>
      <c r="E606" s="1" t="s">
        <v>3414</v>
      </c>
    </row>
    <row r="607" spans="1:5">
      <c r="A607" s="1" t="s">
        <v>1230</v>
      </c>
      <c r="B607" s="1" t="s">
        <v>3995</v>
      </c>
      <c r="C607" s="1" t="s">
        <v>3996</v>
      </c>
      <c r="D607" s="1" t="s">
        <v>3997</v>
      </c>
      <c r="E607" s="1" t="s">
        <v>3998</v>
      </c>
    </row>
    <row r="608" spans="1:5">
      <c r="A608" s="1" t="s">
        <v>3999</v>
      </c>
      <c r="B608" s="1" t="s">
        <v>4000</v>
      </c>
      <c r="C608" s="1" t="s">
        <v>4001</v>
      </c>
      <c r="D608" s="1" t="s">
        <v>4002</v>
      </c>
      <c r="E608" s="1" t="s">
        <v>3055</v>
      </c>
    </row>
    <row r="609" spans="1:5">
      <c r="A609" s="1" t="s">
        <v>1233</v>
      </c>
      <c r="B609" s="1" t="s">
        <v>4003</v>
      </c>
      <c r="C609" s="1" t="s">
        <v>4004</v>
      </c>
      <c r="D609" s="1" t="s">
        <v>4005</v>
      </c>
      <c r="E609" s="1" t="s">
        <v>3163</v>
      </c>
    </row>
    <row r="610" spans="1:5">
      <c r="A610" s="1" t="s">
        <v>1235</v>
      </c>
      <c r="B610" s="1" t="s">
        <v>4006</v>
      </c>
      <c r="C610" s="1"/>
      <c r="D610" s="1" t="s">
        <v>4007</v>
      </c>
      <c r="E610" s="1" t="s">
        <v>3687</v>
      </c>
    </row>
    <row r="611" spans="1:5">
      <c r="A611" s="1" t="s">
        <v>1237</v>
      </c>
      <c r="B611" s="1" t="s">
        <v>4008</v>
      </c>
      <c r="C611" s="1" t="s">
        <v>4009</v>
      </c>
      <c r="D611" s="1" t="s">
        <v>4010</v>
      </c>
      <c r="E611" s="1" t="s">
        <v>2846</v>
      </c>
    </row>
    <row r="612" spans="1:5">
      <c r="A612" s="1" t="s">
        <v>1239</v>
      </c>
      <c r="B612" s="1" t="s">
        <v>4011</v>
      </c>
      <c r="C612" s="1" t="s">
        <v>4012</v>
      </c>
      <c r="D612" s="1" t="s">
        <v>4013</v>
      </c>
      <c r="E612" s="1" t="s">
        <v>2109</v>
      </c>
    </row>
    <row r="613" spans="1:5">
      <c r="A613" s="1" t="s">
        <v>1241</v>
      </c>
      <c r="B613" s="1" t="s">
        <v>4014</v>
      </c>
      <c r="C613" s="1" t="s">
        <v>4015</v>
      </c>
      <c r="D613" s="1" t="s">
        <v>4016</v>
      </c>
      <c r="E613" s="1" t="s">
        <v>3163</v>
      </c>
    </row>
    <row r="614" spans="1:5">
      <c r="A614" s="1" t="s">
        <v>1243</v>
      </c>
      <c r="B614" s="1" t="s">
        <v>4017</v>
      </c>
      <c r="C614" s="1" t="s">
        <v>4018</v>
      </c>
      <c r="D614" s="1" t="s">
        <v>4019</v>
      </c>
      <c r="E614" s="1" t="s">
        <v>2249</v>
      </c>
    </row>
    <row r="615" spans="1:5">
      <c r="A615" s="1" t="s">
        <v>1245</v>
      </c>
      <c r="B615" s="1" t="s">
        <v>4020</v>
      </c>
      <c r="C615" s="1" t="s">
        <v>4021</v>
      </c>
      <c r="D615" s="1" t="s">
        <v>4022</v>
      </c>
      <c r="E615" s="1" t="s">
        <v>2749</v>
      </c>
    </row>
    <row r="616" spans="1:5">
      <c r="A616" s="1" t="s">
        <v>4023</v>
      </c>
      <c r="B616" s="1" t="s">
        <v>4024</v>
      </c>
      <c r="C616" s="1" t="s">
        <v>4025</v>
      </c>
      <c r="D616" s="1" t="s">
        <v>4026</v>
      </c>
      <c r="E616" s="1" t="s">
        <v>2358</v>
      </c>
    </row>
    <row r="617" spans="1:5">
      <c r="A617" s="1" t="s">
        <v>1248</v>
      </c>
      <c r="B617" s="1" t="s">
        <v>4027</v>
      </c>
      <c r="C617" s="1" t="s">
        <v>4028</v>
      </c>
      <c r="D617" s="1" t="s">
        <v>4029</v>
      </c>
      <c r="E617" s="1" t="s">
        <v>2391</v>
      </c>
    </row>
    <row r="618" spans="1:5">
      <c r="A618" s="1" t="s">
        <v>1250</v>
      </c>
      <c r="B618" s="1" t="s">
        <v>4030</v>
      </c>
      <c r="C618" s="1" t="s">
        <v>4031</v>
      </c>
      <c r="D618" s="1" t="s">
        <v>4032</v>
      </c>
      <c r="E618" s="1" t="s">
        <v>4033</v>
      </c>
    </row>
    <row r="619" spans="1:5">
      <c r="A619" s="1" t="s">
        <v>1252</v>
      </c>
      <c r="B619" s="1" t="s">
        <v>4034</v>
      </c>
      <c r="C619" s="1" t="s">
        <v>4035</v>
      </c>
      <c r="D619" s="1" t="s">
        <v>4036</v>
      </c>
      <c r="E619" s="1" t="s">
        <v>2606</v>
      </c>
    </row>
    <row r="620" spans="1:5">
      <c r="A620" s="1" t="s">
        <v>1254</v>
      </c>
      <c r="B620" s="1" t="s">
        <v>4037</v>
      </c>
      <c r="C620" s="1" t="s">
        <v>4038</v>
      </c>
      <c r="D620" s="1" t="s">
        <v>4039</v>
      </c>
      <c r="E620" s="1" t="s">
        <v>1987</v>
      </c>
    </row>
    <row r="621" spans="1:5">
      <c r="A621" s="1" t="s">
        <v>1256</v>
      </c>
      <c r="B621" s="1" t="s">
        <v>4040</v>
      </c>
      <c r="C621" s="1" t="s">
        <v>4041</v>
      </c>
      <c r="D621" s="1" t="s">
        <v>4042</v>
      </c>
      <c r="E621" s="1" t="s">
        <v>4043</v>
      </c>
    </row>
    <row r="622" spans="1:5">
      <c r="A622" s="1" t="s">
        <v>4044</v>
      </c>
      <c r="B622" s="1" t="s">
        <v>4045</v>
      </c>
      <c r="C622" s="1" t="s">
        <v>4046</v>
      </c>
      <c r="D622" s="1" t="s">
        <v>4047</v>
      </c>
      <c r="E622" s="1" t="s">
        <v>3476</v>
      </c>
    </row>
    <row r="623" spans="1:5">
      <c r="A623" s="1" t="s">
        <v>1260</v>
      </c>
      <c r="B623" s="1" t="s">
        <v>4048</v>
      </c>
      <c r="C623" s="1" t="s">
        <v>4049</v>
      </c>
      <c r="D623" s="1" t="s">
        <v>4050</v>
      </c>
      <c r="E623" s="1" t="s">
        <v>1976</v>
      </c>
    </row>
    <row r="624" spans="1:5">
      <c r="A624" s="1" t="s">
        <v>1262</v>
      </c>
      <c r="B624" s="1" t="s">
        <v>4051</v>
      </c>
      <c r="C624" s="1"/>
      <c r="D624" s="1" t="s">
        <v>4052</v>
      </c>
      <c r="E624" s="1" t="s">
        <v>3041</v>
      </c>
    </row>
    <row r="625" spans="1:5">
      <c r="A625" s="1" t="s">
        <v>1264</v>
      </c>
      <c r="B625" s="1" t="s">
        <v>4053</v>
      </c>
      <c r="C625" s="1" t="s">
        <v>4054</v>
      </c>
      <c r="D625" s="1" t="s">
        <v>4055</v>
      </c>
      <c r="E625" s="1" t="s">
        <v>4056</v>
      </c>
    </row>
    <row r="626" spans="1:5">
      <c r="A626" s="1" t="s">
        <v>1266</v>
      </c>
      <c r="B626" s="1" t="s">
        <v>4057</v>
      </c>
      <c r="C626" s="1"/>
      <c r="D626" s="1" t="s">
        <v>4058</v>
      </c>
      <c r="E626" s="1" t="s">
        <v>4059</v>
      </c>
    </row>
    <row r="627" spans="1:5">
      <c r="A627" s="1" t="s">
        <v>1268</v>
      </c>
      <c r="B627" s="1" t="s">
        <v>4060</v>
      </c>
      <c r="C627" s="1" t="s">
        <v>4061</v>
      </c>
      <c r="D627" s="1" t="s">
        <v>4062</v>
      </c>
      <c r="E627" s="1" t="s">
        <v>2822</v>
      </c>
    </row>
    <row r="628" spans="1:5">
      <c r="A628" s="1" t="s">
        <v>1270</v>
      </c>
      <c r="B628" s="1" t="s">
        <v>4063</v>
      </c>
      <c r="C628" s="1" t="s">
        <v>4064</v>
      </c>
      <c r="D628" s="1" t="s">
        <v>4065</v>
      </c>
      <c r="E628" s="1" t="s">
        <v>3998</v>
      </c>
    </row>
    <row r="629" spans="1:5">
      <c r="A629" s="1" t="s">
        <v>1272</v>
      </c>
      <c r="B629" s="1" t="s">
        <v>4066</v>
      </c>
      <c r="C629" s="1" t="s">
        <v>4067</v>
      </c>
      <c r="D629" s="1" t="s">
        <v>4068</v>
      </c>
      <c r="E629" s="1" t="s">
        <v>1980</v>
      </c>
    </row>
    <row r="630" spans="1:5">
      <c r="A630" s="1" t="s">
        <v>1274</v>
      </c>
      <c r="B630" s="1" t="s">
        <v>29</v>
      </c>
      <c r="C630" s="1" t="s">
        <v>4069</v>
      </c>
      <c r="D630" s="1" t="s">
        <v>4070</v>
      </c>
      <c r="E630" s="1" t="s">
        <v>4071</v>
      </c>
    </row>
    <row r="631" spans="1:5">
      <c r="A631" s="1" t="s">
        <v>1258</v>
      </c>
      <c r="B631" s="1" t="s">
        <v>4072</v>
      </c>
      <c r="C631" s="1"/>
      <c r="D631" s="1" t="s">
        <v>4073</v>
      </c>
      <c r="E631" s="1" t="s">
        <v>2109</v>
      </c>
    </row>
    <row r="632" spans="1:5">
      <c r="A632" s="1" t="s">
        <v>4074</v>
      </c>
      <c r="B632" s="1" t="s">
        <v>4075</v>
      </c>
      <c r="C632" s="1" t="s">
        <v>4076</v>
      </c>
      <c r="D632" s="1" t="s">
        <v>4077</v>
      </c>
      <c r="E632" s="1" t="s">
        <v>2892</v>
      </c>
    </row>
    <row r="633" spans="1:5">
      <c r="A633" s="1" t="s">
        <v>4078</v>
      </c>
      <c r="B633" s="1" t="s">
        <v>4079</v>
      </c>
      <c r="C633" s="1" t="s">
        <v>4080</v>
      </c>
      <c r="D633" s="1" t="s">
        <v>4081</v>
      </c>
      <c r="E633" s="1" t="s">
        <v>3510</v>
      </c>
    </row>
    <row r="634" spans="1:5">
      <c r="A634" s="1" t="s">
        <v>1276</v>
      </c>
      <c r="B634" s="1" t="s">
        <v>4082</v>
      </c>
      <c r="C634" s="1" t="s">
        <v>4083</v>
      </c>
      <c r="D634" s="1" t="s">
        <v>4084</v>
      </c>
      <c r="E634" s="1" t="s">
        <v>1948</v>
      </c>
    </row>
    <row r="635" spans="1:5">
      <c r="A635" s="1" t="s">
        <v>1278</v>
      </c>
      <c r="B635" s="1" t="s">
        <v>4085</v>
      </c>
      <c r="C635" s="1" t="s">
        <v>4086</v>
      </c>
      <c r="D635" s="1" t="s">
        <v>4087</v>
      </c>
      <c r="E635" s="1" t="s">
        <v>2753</v>
      </c>
    </row>
    <row r="636" spans="1:5">
      <c r="A636" s="1" t="s">
        <v>1280</v>
      </c>
      <c r="B636" s="1" t="s">
        <v>4088</v>
      </c>
      <c r="C636" s="1" t="s">
        <v>4089</v>
      </c>
      <c r="D636" s="1" t="s">
        <v>4090</v>
      </c>
      <c r="E636" s="1" t="s">
        <v>2892</v>
      </c>
    </row>
    <row r="637" spans="1:5">
      <c r="A637" s="1" t="s">
        <v>1282</v>
      </c>
      <c r="B637" s="1" t="s">
        <v>4091</v>
      </c>
      <c r="C637" s="1" t="s">
        <v>4092</v>
      </c>
      <c r="D637" s="1" t="s">
        <v>4093</v>
      </c>
      <c r="E637" s="1" t="s">
        <v>2716</v>
      </c>
    </row>
    <row r="638" spans="1:5">
      <c r="A638" s="1" t="s">
        <v>1284</v>
      </c>
      <c r="B638" s="1" t="s">
        <v>4094</v>
      </c>
      <c r="C638" s="1" t="s">
        <v>4095</v>
      </c>
      <c r="D638" s="1" t="s">
        <v>4096</v>
      </c>
      <c r="E638" s="1" t="s">
        <v>2055</v>
      </c>
    </row>
    <row r="639" spans="1:5">
      <c r="A639" s="1" t="s">
        <v>1286</v>
      </c>
      <c r="B639" s="1" t="s">
        <v>4097</v>
      </c>
      <c r="C639" s="1" t="s">
        <v>4098</v>
      </c>
      <c r="D639" s="1" t="s">
        <v>4099</v>
      </c>
      <c r="E639" s="1" t="s">
        <v>4100</v>
      </c>
    </row>
    <row r="640" spans="1:5">
      <c r="A640" s="1" t="s">
        <v>1288</v>
      </c>
      <c r="B640" s="1" t="s">
        <v>4101</v>
      </c>
      <c r="C640" s="1" t="s">
        <v>4102</v>
      </c>
      <c r="D640" s="1" t="s">
        <v>4103</v>
      </c>
      <c r="E640" s="1" t="s">
        <v>3864</v>
      </c>
    </row>
    <row r="641" spans="1:5">
      <c r="A641" s="1" t="s">
        <v>1290</v>
      </c>
      <c r="B641" s="1" t="s">
        <v>4104</v>
      </c>
      <c r="C641" s="1" t="s">
        <v>4105</v>
      </c>
      <c r="D641" s="1" t="s">
        <v>4106</v>
      </c>
      <c r="E641" s="1" t="s">
        <v>2862</v>
      </c>
    </row>
    <row r="642" spans="1:5">
      <c r="A642" s="1" t="s">
        <v>4107</v>
      </c>
      <c r="B642" s="1" t="s">
        <v>4108</v>
      </c>
      <c r="C642" s="1" t="s">
        <v>4109</v>
      </c>
      <c r="D642" s="1" t="s">
        <v>4110</v>
      </c>
      <c r="E642" s="1" t="s">
        <v>2880</v>
      </c>
    </row>
    <row r="643" spans="1:5">
      <c r="A643" s="1" t="s">
        <v>1294</v>
      </c>
      <c r="B643" s="1" t="s">
        <v>4111</v>
      </c>
      <c r="C643" s="1" t="s">
        <v>4112</v>
      </c>
      <c r="D643" s="1" t="s">
        <v>4113</v>
      </c>
      <c r="E643" s="1" t="s">
        <v>3998</v>
      </c>
    </row>
    <row r="644" spans="1:5">
      <c r="A644" s="1" t="s">
        <v>1296</v>
      </c>
      <c r="B644" s="1" t="s">
        <v>4114</v>
      </c>
      <c r="C644" s="1" t="s">
        <v>4115</v>
      </c>
      <c r="D644" s="1" t="s">
        <v>4116</v>
      </c>
      <c r="E644" s="1" t="s">
        <v>4117</v>
      </c>
    </row>
    <row r="645" spans="1:5">
      <c r="A645" s="1" t="s">
        <v>1298</v>
      </c>
      <c r="B645" s="1" t="s">
        <v>4118</v>
      </c>
      <c r="C645" s="1"/>
      <c r="D645" s="1" t="s">
        <v>4119</v>
      </c>
      <c r="E645" s="1" t="s">
        <v>2217</v>
      </c>
    </row>
    <row r="646" spans="1:5">
      <c r="A646" s="1" t="s">
        <v>1300</v>
      </c>
      <c r="B646" s="1" t="s">
        <v>4120</v>
      </c>
      <c r="C646" s="1" t="s">
        <v>4121</v>
      </c>
      <c r="D646" s="1" t="s">
        <v>4122</v>
      </c>
      <c r="E646" s="1" t="s">
        <v>3208</v>
      </c>
    </row>
    <row r="647" spans="1:5">
      <c r="A647" s="1" t="s">
        <v>1302</v>
      </c>
      <c r="B647" s="1" t="s">
        <v>4123</v>
      </c>
      <c r="C647" s="1" t="s">
        <v>4124</v>
      </c>
      <c r="D647" s="1" t="s">
        <v>4125</v>
      </c>
      <c r="E647" s="1" t="s">
        <v>4126</v>
      </c>
    </row>
    <row r="648" spans="1:5">
      <c r="A648" s="1" t="s">
        <v>1304</v>
      </c>
      <c r="B648" s="1" t="s">
        <v>4127</v>
      </c>
      <c r="C648" s="1" t="s">
        <v>4128</v>
      </c>
      <c r="D648" s="1" t="s">
        <v>4129</v>
      </c>
      <c r="E648" s="1" t="s">
        <v>2657</v>
      </c>
    </row>
    <row r="649" spans="1:5">
      <c r="A649" s="1" t="s">
        <v>1306</v>
      </c>
      <c r="B649" s="1" t="s">
        <v>4130</v>
      </c>
      <c r="C649" s="1" t="s">
        <v>4131</v>
      </c>
      <c r="D649" s="1" t="s">
        <v>4132</v>
      </c>
      <c r="E649" s="1" t="s">
        <v>4133</v>
      </c>
    </row>
    <row r="650" spans="1:5">
      <c r="A650" s="1" t="s">
        <v>1292</v>
      </c>
      <c r="B650" s="1" t="s">
        <v>34</v>
      </c>
      <c r="C650" s="1" t="s">
        <v>4134</v>
      </c>
      <c r="D650" s="1" t="s">
        <v>4135</v>
      </c>
      <c r="E650" s="1" t="s">
        <v>2187</v>
      </c>
    </row>
    <row r="651" spans="1:5">
      <c r="A651" s="1" t="s">
        <v>1309</v>
      </c>
      <c r="B651" s="1" t="s">
        <v>4136</v>
      </c>
      <c r="C651" s="1" t="s">
        <v>4137</v>
      </c>
      <c r="D651" s="1" t="s">
        <v>4138</v>
      </c>
      <c r="E651" s="1" t="s">
        <v>4139</v>
      </c>
    </row>
    <row r="652" spans="1:5">
      <c r="A652" s="1" t="s">
        <v>1311</v>
      </c>
      <c r="B652" s="1" t="s">
        <v>4140</v>
      </c>
      <c r="C652" s="1" t="s">
        <v>4141</v>
      </c>
      <c r="D652" s="1" t="s">
        <v>4142</v>
      </c>
      <c r="E652" s="1" t="s">
        <v>2263</v>
      </c>
    </row>
    <row r="653" spans="1:5">
      <c r="A653" s="1" t="s">
        <v>1313</v>
      </c>
      <c r="B653" s="1" t="s">
        <v>4143</v>
      </c>
      <c r="C653" s="1" t="s">
        <v>4144</v>
      </c>
      <c r="D653" s="1" t="s">
        <v>4145</v>
      </c>
      <c r="E653" s="1" t="s">
        <v>2105</v>
      </c>
    </row>
    <row r="654" spans="1:5">
      <c r="A654" s="1" t="s">
        <v>1315</v>
      </c>
      <c r="B654" s="1" t="s">
        <v>4146</v>
      </c>
      <c r="C654" s="1"/>
      <c r="D654" s="1" t="s">
        <v>4147</v>
      </c>
      <c r="E654" s="1" t="s">
        <v>4148</v>
      </c>
    </row>
    <row r="655" spans="1:5">
      <c r="A655" s="1" t="s">
        <v>1317</v>
      </c>
      <c r="B655" s="1" t="s">
        <v>4149</v>
      </c>
      <c r="C655" s="1" t="s">
        <v>4150</v>
      </c>
      <c r="D655" s="1" t="s">
        <v>4151</v>
      </c>
      <c r="E655" s="1" t="s">
        <v>2124</v>
      </c>
    </row>
    <row r="656" spans="1:5">
      <c r="A656" s="1" t="s">
        <v>1319</v>
      </c>
      <c r="B656" s="1" t="s">
        <v>4152</v>
      </c>
      <c r="C656" s="1" t="s">
        <v>4153</v>
      </c>
      <c r="D656" s="1" t="s">
        <v>4154</v>
      </c>
      <c r="E656" s="1" t="s">
        <v>2105</v>
      </c>
    </row>
    <row r="657" spans="1:5">
      <c r="A657" s="1" t="s">
        <v>1321</v>
      </c>
      <c r="B657" s="1" t="s">
        <v>4155</v>
      </c>
      <c r="C657" s="1"/>
      <c r="D657" s="1" t="s">
        <v>4156</v>
      </c>
      <c r="E657" s="1" t="s">
        <v>4157</v>
      </c>
    </row>
    <row r="658" spans="1:5">
      <c r="A658" s="1" t="s">
        <v>1323</v>
      </c>
      <c r="B658" s="1" t="s">
        <v>4158</v>
      </c>
      <c r="C658" s="1"/>
      <c r="D658" s="1" t="s">
        <v>4159</v>
      </c>
      <c r="E658" s="1" t="s">
        <v>2030</v>
      </c>
    </row>
    <row r="659" spans="1:5">
      <c r="A659" s="1" t="s">
        <v>1325</v>
      </c>
      <c r="B659" s="1" t="s">
        <v>4160</v>
      </c>
      <c r="C659" s="1" t="s">
        <v>4161</v>
      </c>
      <c r="D659" s="1" t="s">
        <v>4162</v>
      </c>
      <c r="E659" s="1" t="s">
        <v>4163</v>
      </c>
    </row>
    <row r="660" spans="1:5">
      <c r="A660" s="1" t="s">
        <v>4164</v>
      </c>
      <c r="B660" s="1" t="s">
        <v>4165</v>
      </c>
      <c r="C660" s="1"/>
      <c r="D660" s="1" t="s">
        <v>4166</v>
      </c>
      <c r="E660" s="1" t="s">
        <v>3815</v>
      </c>
    </row>
    <row r="661" spans="1:5">
      <c r="A661" s="1" t="s">
        <v>1329</v>
      </c>
      <c r="B661" s="1" t="s">
        <v>4167</v>
      </c>
      <c r="C661" s="1" t="s">
        <v>4168</v>
      </c>
      <c r="D661" s="1" t="s">
        <v>4169</v>
      </c>
      <c r="E661" s="1" t="s">
        <v>4170</v>
      </c>
    </row>
    <row r="662" spans="1:5">
      <c r="A662" s="1" t="s">
        <v>1331</v>
      </c>
      <c r="B662" s="1" t="s">
        <v>4171</v>
      </c>
      <c r="C662" s="1" t="s">
        <v>4172</v>
      </c>
      <c r="D662" s="1" t="s">
        <v>4173</v>
      </c>
      <c r="E662" s="1" t="s">
        <v>2594</v>
      </c>
    </row>
    <row r="663" spans="1:5">
      <c r="A663" s="1" t="s">
        <v>1333</v>
      </c>
      <c r="B663" s="1" t="s">
        <v>4174</v>
      </c>
      <c r="C663" s="1" t="s">
        <v>4175</v>
      </c>
      <c r="D663" s="1" t="s">
        <v>4176</v>
      </c>
      <c r="E663" s="1" t="s">
        <v>1980</v>
      </c>
    </row>
    <row r="664" spans="1:5">
      <c r="A664" s="1" t="s">
        <v>1335</v>
      </c>
      <c r="B664" s="1" t="s">
        <v>4177</v>
      </c>
      <c r="C664" s="1"/>
      <c r="D664" s="1" t="s">
        <v>4178</v>
      </c>
      <c r="E664" s="1" t="s">
        <v>4179</v>
      </c>
    </row>
    <row r="665" spans="1:5">
      <c r="A665" s="1" t="s">
        <v>1337</v>
      </c>
      <c r="B665" s="1" t="s">
        <v>4180</v>
      </c>
      <c r="C665" s="1"/>
      <c r="D665" s="1" t="s">
        <v>4181</v>
      </c>
      <c r="E665" s="1" t="s">
        <v>2051</v>
      </c>
    </row>
    <row r="666" spans="1:5">
      <c r="A666" s="1" t="s">
        <v>1339</v>
      </c>
      <c r="B666" s="1" t="s">
        <v>4182</v>
      </c>
      <c r="C666" s="1" t="s">
        <v>4183</v>
      </c>
      <c r="D666" s="1" t="s">
        <v>4184</v>
      </c>
      <c r="E666" s="1" t="s">
        <v>2862</v>
      </c>
    </row>
    <row r="667" spans="1:5">
      <c r="A667" s="1" t="s">
        <v>4185</v>
      </c>
      <c r="B667" s="1" t="s">
        <v>4186</v>
      </c>
      <c r="C667" s="1" t="s">
        <v>4187</v>
      </c>
      <c r="D667" s="1" t="s">
        <v>4188</v>
      </c>
      <c r="E667" s="1" t="s">
        <v>3429</v>
      </c>
    </row>
    <row r="668" spans="1:5">
      <c r="A668" s="1" t="s">
        <v>1341</v>
      </c>
      <c r="B668" s="1" t="s">
        <v>4189</v>
      </c>
      <c r="C668" s="1" t="s">
        <v>4190</v>
      </c>
      <c r="D668" s="1" t="s">
        <v>4191</v>
      </c>
      <c r="E668" s="1" t="s">
        <v>2674</v>
      </c>
    </row>
    <row r="669" spans="1:5">
      <c r="A669" s="1" t="s">
        <v>1343</v>
      </c>
      <c r="B669" s="1" t="s">
        <v>4192</v>
      </c>
      <c r="C669" s="1" t="s">
        <v>4193</v>
      </c>
      <c r="D669" s="1" t="s">
        <v>4194</v>
      </c>
      <c r="E669" s="1" t="s">
        <v>4195</v>
      </c>
    </row>
    <row r="670" spans="1:5">
      <c r="A670" s="1" t="s">
        <v>1327</v>
      </c>
      <c r="B670" s="1" t="s">
        <v>4196</v>
      </c>
      <c r="C670" s="1" t="s">
        <v>4197</v>
      </c>
      <c r="D670" s="1" t="s">
        <v>4198</v>
      </c>
      <c r="E670" s="1" t="s">
        <v>3913</v>
      </c>
    </row>
    <row r="671" spans="1:5">
      <c r="A671" s="1" t="s">
        <v>1346</v>
      </c>
      <c r="B671" s="1" t="s">
        <v>4199</v>
      </c>
      <c r="C671" s="1" t="s">
        <v>4200</v>
      </c>
      <c r="D671" s="1" t="s">
        <v>4201</v>
      </c>
      <c r="E671" s="1" t="s">
        <v>4202</v>
      </c>
    </row>
    <row r="672" spans="1:5">
      <c r="A672" s="1" t="s">
        <v>1348</v>
      </c>
      <c r="B672" s="1" t="s">
        <v>4203</v>
      </c>
      <c r="C672" s="1" t="s">
        <v>4204</v>
      </c>
      <c r="D672" s="1" t="s">
        <v>4205</v>
      </c>
      <c r="E672" s="1" t="s">
        <v>4206</v>
      </c>
    </row>
    <row r="673" spans="1:5">
      <c r="A673" s="1" t="s">
        <v>1350</v>
      </c>
      <c r="B673" s="1" t="s">
        <v>4207</v>
      </c>
      <c r="C673" s="1" t="s">
        <v>4208</v>
      </c>
      <c r="D673" s="1" t="s">
        <v>4209</v>
      </c>
      <c r="E673" s="1" t="s">
        <v>3289</v>
      </c>
    </row>
    <row r="674" spans="1:5">
      <c r="A674" s="1" t="s">
        <v>1352</v>
      </c>
      <c r="B674" s="1" t="s">
        <v>4210</v>
      </c>
      <c r="C674" s="1"/>
      <c r="D674" s="1" t="s">
        <v>4211</v>
      </c>
      <c r="E674" s="1" t="s">
        <v>1980</v>
      </c>
    </row>
    <row r="675" spans="1:5">
      <c r="A675" s="1" t="s">
        <v>1354</v>
      </c>
      <c r="B675" s="1" t="s">
        <v>4212</v>
      </c>
      <c r="C675" s="1" t="s">
        <v>4213</v>
      </c>
      <c r="D675" s="1" t="s">
        <v>4214</v>
      </c>
      <c r="E675" s="1" t="s">
        <v>2256</v>
      </c>
    </row>
    <row r="676" spans="1:5">
      <c r="A676" s="1" t="s">
        <v>1356</v>
      </c>
      <c r="B676" s="1" t="s">
        <v>4215</v>
      </c>
      <c r="C676" s="1" t="s">
        <v>4216</v>
      </c>
      <c r="D676" s="1" t="s">
        <v>4217</v>
      </c>
      <c r="E676" s="1" t="s">
        <v>4218</v>
      </c>
    </row>
    <row r="677" spans="1:5">
      <c r="A677" s="1" t="s">
        <v>1358</v>
      </c>
      <c r="B677" s="1" t="s">
        <v>4219</v>
      </c>
      <c r="C677" s="1" t="s">
        <v>4220</v>
      </c>
      <c r="D677" s="1" t="s">
        <v>4221</v>
      </c>
      <c r="E677" s="1" t="s">
        <v>4222</v>
      </c>
    </row>
    <row r="678" spans="1:5">
      <c r="A678" s="1" t="s">
        <v>1360</v>
      </c>
      <c r="B678" s="1" t="s">
        <v>4223</v>
      </c>
      <c r="C678" s="1" t="s">
        <v>4224</v>
      </c>
      <c r="D678" s="1" t="s">
        <v>4225</v>
      </c>
      <c r="E678" s="1" t="s">
        <v>4226</v>
      </c>
    </row>
    <row r="679" spans="1:5">
      <c r="A679" s="1" t="s">
        <v>1362</v>
      </c>
      <c r="B679" s="1" t="s">
        <v>4227</v>
      </c>
      <c r="C679" s="1" t="s">
        <v>4228</v>
      </c>
      <c r="D679" s="1" t="s">
        <v>4229</v>
      </c>
      <c r="E679" s="1" t="s">
        <v>3339</v>
      </c>
    </row>
    <row r="680" spans="1:5">
      <c r="A680" s="1" t="s">
        <v>1364</v>
      </c>
      <c r="B680" s="1" t="s">
        <v>4230</v>
      </c>
      <c r="C680" s="1" t="s">
        <v>4231</v>
      </c>
      <c r="D680" s="1" t="s">
        <v>4232</v>
      </c>
      <c r="E680" s="1" t="s">
        <v>4233</v>
      </c>
    </row>
    <row r="681" spans="1:5">
      <c r="A681" s="1" t="s">
        <v>1366</v>
      </c>
      <c r="B681" s="1" t="s">
        <v>4234</v>
      </c>
      <c r="C681" s="1" t="s">
        <v>4235</v>
      </c>
      <c r="D681" s="1" t="s">
        <v>4236</v>
      </c>
      <c r="E681" s="1" t="s">
        <v>4133</v>
      </c>
    </row>
    <row r="682" spans="1:5">
      <c r="A682" s="1" t="s">
        <v>1368</v>
      </c>
      <c r="B682" s="1" t="s">
        <v>4237</v>
      </c>
      <c r="C682" s="1"/>
      <c r="D682" s="1" t="s">
        <v>4238</v>
      </c>
      <c r="E682" s="1" t="s">
        <v>2974</v>
      </c>
    </row>
    <row r="683" spans="1:5">
      <c r="A683" s="1" t="s">
        <v>1370</v>
      </c>
      <c r="B683" s="1" t="s">
        <v>4239</v>
      </c>
      <c r="C683" s="1" t="s">
        <v>4240</v>
      </c>
      <c r="D683" s="1" t="s">
        <v>4241</v>
      </c>
      <c r="E683" s="1" t="s">
        <v>2115</v>
      </c>
    </row>
    <row r="684" spans="1:5">
      <c r="A684" s="1" t="s">
        <v>1372</v>
      </c>
      <c r="B684" s="1" t="s">
        <v>4242</v>
      </c>
      <c r="C684" s="1" t="s">
        <v>4243</v>
      </c>
      <c r="D684" s="1" t="s">
        <v>4244</v>
      </c>
      <c r="E684" s="1" t="s">
        <v>3135</v>
      </c>
    </row>
    <row r="685" spans="1:5">
      <c r="A685" s="1" t="s">
        <v>1374</v>
      </c>
      <c r="B685" s="1" t="s">
        <v>4245</v>
      </c>
      <c r="C685" s="1" t="s">
        <v>4246</v>
      </c>
      <c r="D685" s="1" t="s">
        <v>4247</v>
      </c>
      <c r="E685" s="1" t="s">
        <v>1980</v>
      </c>
    </row>
    <row r="686" spans="1:5">
      <c r="A686" s="1" t="s">
        <v>1376</v>
      </c>
      <c r="B686" s="1" t="s">
        <v>4248</v>
      </c>
      <c r="C686" s="1" t="s">
        <v>4249</v>
      </c>
      <c r="D686" s="1" t="s">
        <v>4250</v>
      </c>
      <c r="E686" s="1" t="s">
        <v>1976</v>
      </c>
    </row>
    <row r="687" spans="1:5">
      <c r="A687" s="1" t="s">
        <v>1378</v>
      </c>
      <c r="B687" s="1" t="s">
        <v>4251</v>
      </c>
      <c r="C687" s="1" t="s">
        <v>4252</v>
      </c>
      <c r="D687" s="1" t="s">
        <v>4253</v>
      </c>
      <c r="E687" s="1" t="s">
        <v>2708</v>
      </c>
    </row>
    <row r="688" spans="1:5">
      <c r="A688" s="1" t="s">
        <v>1380</v>
      </c>
      <c r="B688" s="1" t="s">
        <v>4254</v>
      </c>
      <c r="C688" s="1" t="s">
        <v>4255</v>
      </c>
      <c r="D688" s="1" t="s">
        <v>4256</v>
      </c>
      <c r="E688" s="1" t="s">
        <v>2409</v>
      </c>
    </row>
    <row r="689" spans="1:5">
      <c r="A689" s="1" t="s">
        <v>1382</v>
      </c>
      <c r="B689" s="1" t="s">
        <v>4257</v>
      </c>
      <c r="C689" s="1" t="s">
        <v>4258</v>
      </c>
      <c r="D689" s="1" t="s">
        <v>4259</v>
      </c>
      <c r="E689" s="1" t="s">
        <v>1955</v>
      </c>
    </row>
    <row r="690" spans="1:5">
      <c r="A690" s="1" t="s">
        <v>1384</v>
      </c>
      <c r="B690" s="1" t="s">
        <v>4260</v>
      </c>
      <c r="C690" s="1" t="s">
        <v>4261</v>
      </c>
      <c r="D690" s="1" t="s">
        <v>4262</v>
      </c>
      <c r="E690" s="1" t="s">
        <v>4263</v>
      </c>
    </row>
    <row r="691" spans="1:5">
      <c r="A691" s="1" t="s">
        <v>1386</v>
      </c>
      <c r="B691" s="1" t="s">
        <v>4264</v>
      </c>
      <c r="C691" s="1" t="s">
        <v>4265</v>
      </c>
      <c r="D691" s="1" t="s">
        <v>4266</v>
      </c>
      <c r="E691" s="1" t="s">
        <v>2229</v>
      </c>
    </row>
    <row r="692" spans="1:5">
      <c r="A692" s="1" t="s">
        <v>1388</v>
      </c>
      <c r="B692" s="1" t="s">
        <v>4267</v>
      </c>
      <c r="C692" s="1"/>
      <c r="D692" s="1" t="s">
        <v>4268</v>
      </c>
      <c r="E692" s="1" t="s">
        <v>2124</v>
      </c>
    </row>
    <row r="693" spans="1:5">
      <c r="A693" s="1" t="s">
        <v>4269</v>
      </c>
      <c r="B693" s="1" t="s">
        <v>4270</v>
      </c>
      <c r="C693" s="1" t="s">
        <v>4271</v>
      </c>
      <c r="D693" s="1" t="s">
        <v>4272</v>
      </c>
      <c r="E693" s="1" t="s">
        <v>3099</v>
      </c>
    </row>
    <row r="694" spans="1:5">
      <c r="A694" s="1" t="s">
        <v>1392</v>
      </c>
      <c r="B694" s="1" t="s">
        <v>4273</v>
      </c>
      <c r="C694" s="1" t="s">
        <v>4274</v>
      </c>
      <c r="D694" s="1" t="s">
        <v>4275</v>
      </c>
      <c r="E694" s="1" t="s">
        <v>2779</v>
      </c>
    </row>
    <row r="695" spans="1:5">
      <c r="A695" s="1" t="s">
        <v>1394</v>
      </c>
      <c r="B695" s="1" t="s">
        <v>4276</v>
      </c>
      <c r="C695" s="1" t="s">
        <v>4277</v>
      </c>
      <c r="D695" s="1" t="s">
        <v>4278</v>
      </c>
      <c r="E695" s="1" t="s">
        <v>1969</v>
      </c>
    </row>
    <row r="696" spans="1:5">
      <c r="A696" s="1" t="s">
        <v>1396</v>
      </c>
      <c r="B696" s="1" t="s">
        <v>4279</v>
      </c>
      <c r="C696" s="1" t="s">
        <v>4280</v>
      </c>
      <c r="D696" s="1" t="s">
        <v>4281</v>
      </c>
      <c r="E696" s="1" t="s">
        <v>4282</v>
      </c>
    </row>
    <row r="697" spans="1:5">
      <c r="A697" s="1" t="s">
        <v>1398</v>
      </c>
      <c r="B697" s="1" t="s">
        <v>4283</v>
      </c>
      <c r="C697" s="1" t="s">
        <v>4284</v>
      </c>
      <c r="D697" s="1" t="s">
        <v>4285</v>
      </c>
      <c r="E697" s="1" t="s">
        <v>3000</v>
      </c>
    </row>
    <row r="698" spans="1:5">
      <c r="A698" s="1" t="s">
        <v>1400</v>
      </c>
      <c r="B698" s="1" t="s">
        <v>4286</v>
      </c>
      <c r="C698" s="1" t="s">
        <v>4287</v>
      </c>
      <c r="D698" s="1" t="s">
        <v>4288</v>
      </c>
      <c r="E698" s="1" t="s">
        <v>3135</v>
      </c>
    </row>
    <row r="699" spans="1:5">
      <c r="A699" s="1" t="s">
        <v>1402</v>
      </c>
      <c r="B699" s="1" t="s">
        <v>4289</v>
      </c>
      <c r="C699" s="1"/>
      <c r="D699" s="1" t="s">
        <v>4290</v>
      </c>
      <c r="E699" s="1" t="s">
        <v>4291</v>
      </c>
    </row>
    <row r="700" spans="1:5">
      <c r="A700" s="1" t="s">
        <v>1390</v>
      </c>
      <c r="B700" s="1" t="s">
        <v>27</v>
      </c>
      <c r="C700" s="1" t="s">
        <v>4292</v>
      </c>
      <c r="D700" s="1" t="s">
        <v>4293</v>
      </c>
      <c r="E700" s="1" t="s">
        <v>2249</v>
      </c>
    </row>
    <row r="701" spans="1:5">
      <c r="A701" s="1" t="s">
        <v>1405</v>
      </c>
      <c r="B701" s="1" t="s">
        <v>4294</v>
      </c>
      <c r="C701" s="1" t="s">
        <v>4295</v>
      </c>
      <c r="D701" s="1" t="s">
        <v>4296</v>
      </c>
      <c r="E701" s="1" t="s">
        <v>3208</v>
      </c>
    </row>
    <row r="702" spans="1:5">
      <c r="A702" s="1" t="s">
        <v>1407</v>
      </c>
      <c r="B702" s="1" t="s">
        <v>4297</v>
      </c>
      <c r="C702" s="1"/>
      <c r="D702" s="1" t="s">
        <v>4298</v>
      </c>
      <c r="E702" s="1" t="s">
        <v>2822</v>
      </c>
    </row>
    <row r="703" spans="1:5">
      <c r="A703" s="1" t="s">
        <v>1409</v>
      </c>
      <c r="B703" s="1" t="s">
        <v>4299</v>
      </c>
      <c r="C703" s="1" t="s">
        <v>4300</v>
      </c>
      <c r="D703" s="1" t="s">
        <v>4301</v>
      </c>
      <c r="E703" s="1" t="s">
        <v>3066</v>
      </c>
    </row>
    <row r="704" spans="1:5">
      <c r="A704" s="1" t="s">
        <v>1411</v>
      </c>
      <c r="B704" s="1" t="s">
        <v>4302</v>
      </c>
      <c r="C704" s="1"/>
      <c r="D704" s="1" t="s">
        <v>4303</v>
      </c>
      <c r="E704" s="1" t="s">
        <v>2000</v>
      </c>
    </row>
    <row r="705" spans="1:5">
      <c r="A705" s="1" t="s">
        <v>1413</v>
      </c>
      <c r="B705" s="1" t="s">
        <v>4304</v>
      </c>
      <c r="C705" s="1" t="s">
        <v>4305</v>
      </c>
      <c r="D705" s="1" t="s">
        <v>4306</v>
      </c>
      <c r="E705" s="1" t="s">
        <v>2433</v>
      </c>
    </row>
    <row r="706" spans="1:5">
      <c r="A706" s="1" t="s">
        <v>1415</v>
      </c>
      <c r="B706" s="1" t="s">
        <v>4307</v>
      </c>
      <c r="C706" s="1" t="s">
        <v>4308</v>
      </c>
      <c r="D706" s="1" t="s">
        <v>4309</v>
      </c>
      <c r="E706" s="1" t="s">
        <v>1987</v>
      </c>
    </row>
    <row r="707" spans="1:5">
      <c r="A707" s="1" t="s">
        <v>1417</v>
      </c>
      <c r="B707" s="1" t="s">
        <v>4310</v>
      </c>
      <c r="C707" s="1" t="s">
        <v>4311</v>
      </c>
      <c r="D707" s="1" t="s">
        <v>4312</v>
      </c>
      <c r="E707" s="1" t="s">
        <v>2661</v>
      </c>
    </row>
    <row r="708" spans="1:5">
      <c r="A708" s="1" t="s">
        <v>1419</v>
      </c>
      <c r="B708" s="1" t="s">
        <v>4313</v>
      </c>
      <c r="C708" s="1" t="s">
        <v>4314</v>
      </c>
      <c r="D708" s="1" t="s">
        <v>4315</v>
      </c>
      <c r="E708" s="1" t="s">
        <v>4316</v>
      </c>
    </row>
    <row r="709" spans="1:5">
      <c r="A709" s="1" t="s">
        <v>1421</v>
      </c>
      <c r="B709" s="1" t="s">
        <v>4317</v>
      </c>
      <c r="C709" s="1" t="s">
        <v>4318</v>
      </c>
      <c r="D709" s="1" t="s">
        <v>4319</v>
      </c>
      <c r="E709" s="1" t="s">
        <v>4320</v>
      </c>
    </row>
    <row r="710" spans="1:5">
      <c r="A710" s="1" t="s">
        <v>1423</v>
      </c>
      <c r="B710" s="1" t="s">
        <v>4321</v>
      </c>
      <c r="C710" s="1" t="s">
        <v>4322</v>
      </c>
      <c r="D710" s="1" t="s">
        <v>4323</v>
      </c>
      <c r="E710" s="1" t="s">
        <v>1969</v>
      </c>
    </row>
    <row r="711" spans="1:5">
      <c r="A711" s="1" t="s">
        <v>1425</v>
      </c>
      <c r="B711" s="1" t="s">
        <v>4324</v>
      </c>
      <c r="C711" s="1" t="s">
        <v>4325</v>
      </c>
      <c r="D711" s="1" t="s">
        <v>4326</v>
      </c>
      <c r="E711" s="1" t="s">
        <v>2147</v>
      </c>
    </row>
    <row r="712" spans="1:5">
      <c r="A712" s="1" t="s">
        <v>1427</v>
      </c>
      <c r="B712" s="1" t="s">
        <v>4327</v>
      </c>
      <c r="C712" s="1" t="s">
        <v>4328</v>
      </c>
      <c r="D712" s="1" t="s">
        <v>4329</v>
      </c>
      <c r="E712" s="1" t="s">
        <v>4330</v>
      </c>
    </row>
    <row r="713" spans="1:5">
      <c r="A713" s="1" t="s">
        <v>1429</v>
      </c>
      <c r="B713" s="1" t="s">
        <v>4331</v>
      </c>
      <c r="C713" s="1" t="s">
        <v>4332</v>
      </c>
      <c r="D713" s="1" t="s">
        <v>4333</v>
      </c>
      <c r="E713" s="1" t="s">
        <v>4334</v>
      </c>
    </row>
    <row r="714" spans="1:5">
      <c r="A714" s="1" t="s">
        <v>1431</v>
      </c>
      <c r="B714" s="1" t="s">
        <v>4335</v>
      </c>
      <c r="C714" s="1"/>
      <c r="D714" s="1" t="s">
        <v>4336</v>
      </c>
      <c r="E714" s="1" t="s">
        <v>3195</v>
      </c>
    </row>
    <row r="715" spans="1:5">
      <c r="A715" s="1" t="s">
        <v>1433</v>
      </c>
      <c r="B715" s="1" t="s">
        <v>4337</v>
      </c>
      <c r="C715" s="1" t="s">
        <v>4338</v>
      </c>
      <c r="D715" s="1" t="s">
        <v>4339</v>
      </c>
      <c r="E715" s="1" t="s">
        <v>2292</v>
      </c>
    </row>
    <row r="716" spans="1:5">
      <c r="A716" s="1" t="s">
        <v>1435</v>
      </c>
      <c r="B716" s="1" t="s">
        <v>4340</v>
      </c>
      <c r="C716" s="1" t="s">
        <v>4341</v>
      </c>
      <c r="D716" s="1" t="s">
        <v>4342</v>
      </c>
      <c r="E716" s="1" t="s">
        <v>4343</v>
      </c>
    </row>
    <row r="717" spans="1:5">
      <c r="A717" s="1" t="s">
        <v>1437</v>
      </c>
      <c r="B717" s="1" t="s">
        <v>4344</v>
      </c>
      <c r="C717" s="1"/>
      <c r="D717" s="1" t="s">
        <v>4345</v>
      </c>
      <c r="E717" s="1" t="s">
        <v>2132</v>
      </c>
    </row>
    <row r="718" spans="1:5">
      <c r="A718" s="1" t="s">
        <v>4346</v>
      </c>
      <c r="B718" s="1" t="s">
        <v>4347</v>
      </c>
      <c r="C718" s="1" t="s">
        <v>4348</v>
      </c>
      <c r="D718" s="1" t="s">
        <v>4349</v>
      </c>
      <c r="E718" s="1" t="s">
        <v>2536</v>
      </c>
    </row>
    <row r="719" spans="1:5">
      <c r="A719" s="1" t="s">
        <v>1440</v>
      </c>
      <c r="B719" s="1" t="s">
        <v>4350</v>
      </c>
      <c r="C719" s="1" t="s">
        <v>4351</v>
      </c>
      <c r="D719" s="1" t="s">
        <v>4352</v>
      </c>
      <c r="E719" s="1" t="s">
        <v>1972</v>
      </c>
    </row>
    <row r="720" spans="1:5">
      <c r="A720" s="1" t="s">
        <v>1442</v>
      </c>
      <c r="B720" s="1" t="s">
        <v>4353</v>
      </c>
      <c r="C720" s="1" t="s">
        <v>4354</v>
      </c>
      <c r="D720" s="1" t="s">
        <v>4355</v>
      </c>
      <c r="E720" s="1" t="s">
        <v>4126</v>
      </c>
    </row>
    <row r="721" spans="1:5">
      <c r="A721" s="1" t="s">
        <v>1444</v>
      </c>
      <c r="B721" s="1" t="s">
        <v>4356</v>
      </c>
      <c r="C721" s="1" t="s">
        <v>4357</v>
      </c>
      <c r="D721" s="1" t="s">
        <v>4358</v>
      </c>
      <c r="E721" s="1" t="s">
        <v>1948</v>
      </c>
    </row>
    <row r="722" spans="1:5">
      <c r="A722" s="1" t="s">
        <v>1446</v>
      </c>
      <c r="B722" s="1" t="s">
        <v>4359</v>
      </c>
      <c r="C722" s="1" t="s">
        <v>4360</v>
      </c>
      <c r="D722" s="1" t="s">
        <v>4361</v>
      </c>
      <c r="E722" s="1" t="s">
        <v>2594</v>
      </c>
    </row>
    <row r="723" spans="1:5">
      <c r="A723" s="1" t="s">
        <v>1448</v>
      </c>
      <c r="B723" s="1" t="s">
        <v>4362</v>
      </c>
      <c r="C723" s="1" t="s">
        <v>4363</v>
      </c>
      <c r="D723" s="1" t="s">
        <v>4364</v>
      </c>
      <c r="E723" s="1" t="s">
        <v>2526</v>
      </c>
    </row>
    <row r="724" spans="1:5">
      <c r="A724" s="1" t="s">
        <v>1450</v>
      </c>
      <c r="B724" s="1" t="s">
        <v>4365</v>
      </c>
      <c r="C724" s="1" t="s">
        <v>4366</v>
      </c>
      <c r="D724" s="1" t="s">
        <v>4367</v>
      </c>
      <c r="E724" s="1" t="s">
        <v>2561</v>
      </c>
    </row>
    <row r="725" spans="1:5">
      <c r="A725" s="1" t="s">
        <v>1452</v>
      </c>
      <c r="B725" s="1" t="s">
        <v>4368</v>
      </c>
      <c r="C725" s="1" t="s">
        <v>4369</v>
      </c>
      <c r="D725" s="1" t="s">
        <v>4370</v>
      </c>
      <c r="E725" s="1" t="s">
        <v>2241</v>
      </c>
    </row>
    <row r="726" spans="1:5">
      <c r="A726" s="1" t="s">
        <v>1454</v>
      </c>
      <c r="B726" s="1" t="s">
        <v>4371</v>
      </c>
      <c r="C726" s="1" t="s">
        <v>4372</v>
      </c>
      <c r="D726" s="1" t="s">
        <v>4373</v>
      </c>
      <c r="E726" s="1" t="s">
        <v>1987</v>
      </c>
    </row>
    <row r="727" spans="1:5">
      <c r="A727" s="1" t="s">
        <v>1456</v>
      </c>
      <c r="B727" s="1" t="s">
        <v>4374</v>
      </c>
      <c r="C727" s="1" t="s">
        <v>4375</v>
      </c>
      <c r="D727" s="1" t="s">
        <v>4376</v>
      </c>
      <c r="E727" s="1" t="s">
        <v>2229</v>
      </c>
    </row>
    <row r="728" spans="1:5">
      <c r="A728" s="1" t="s">
        <v>1458</v>
      </c>
      <c r="B728" s="1" t="s">
        <v>4377</v>
      </c>
      <c r="C728" s="1" t="s">
        <v>4378</v>
      </c>
      <c r="D728" s="1" t="s">
        <v>4379</v>
      </c>
      <c r="E728" s="1" t="s">
        <v>4380</v>
      </c>
    </row>
    <row r="729" spans="1:5">
      <c r="A729" s="1" t="s">
        <v>1460</v>
      </c>
      <c r="B729" s="1" t="s">
        <v>4381</v>
      </c>
      <c r="C729" s="1" t="s">
        <v>4382</v>
      </c>
      <c r="D729" s="1" t="s">
        <v>4383</v>
      </c>
      <c r="E729" s="1" t="s">
        <v>4384</v>
      </c>
    </row>
    <row r="730" spans="1:5">
      <c r="A730" s="1" t="s">
        <v>1462</v>
      </c>
      <c r="B730" s="1" t="s">
        <v>4385</v>
      </c>
      <c r="C730" s="1" t="s">
        <v>4386</v>
      </c>
      <c r="D730" s="1" t="s">
        <v>4387</v>
      </c>
      <c r="E730" s="1" t="s">
        <v>2252</v>
      </c>
    </row>
    <row r="731" spans="1:5">
      <c r="A731" s="1" t="s">
        <v>1464</v>
      </c>
      <c r="B731" s="1" t="s">
        <v>4388</v>
      </c>
      <c r="C731" s="1" t="s">
        <v>4389</v>
      </c>
      <c r="D731" s="1" t="s">
        <v>4390</v>
      </c>
      <c r="E731" s="1" t="s">
        <v>2047</v>
      </c>
    </row>
    <row r="732" spans="1:5">
      <c r="A732" s="1" t="s">
        <v>1466</v>
      </c>
      <c r="B732" s="1" t="s">
        <v>4391</v>
      </c>
      <c r="C732" s="1" t="s">
        <v>4392</v>
      </c>
      <c r="D732" s="1" t="s">
        <v>4393</v>
      </c>
      <c r="E732" s="1" t="s">
        <v>3041</v>
      </c>
    </row>
    <row r="733" spans="1:5">
      <c r="A733" s="1" t="s">
        <v>1468</v>
      </c>
      <c r="B733" s="1" t="s">
        <v>4394</v>
      </c>
      <c r="C733" s="1" t="s">
        <v>4395</v>
      </c>
      <c r="D733" s="1" t="s">
        <v>4396</v>
      </c>
      <c r="E733" s="1" t="s">
        <v>4397</v>
      </c>
    </row>
    <row r="734" spans="1:5">
      <c r="A734" s="1" t="s">
        <v>1470</v>
      </c>
      <c r="B734" s="1" t="s">
        <v>4398</v>
      </c>
      <c r="C734" s="1" t="s">
        <v>4399</v>
      </c>
      <c r="D734" s="1" t="s">
        <v>4400</v>
      </c>
      <c r="E734" s="1" t="s">
        <v>2252</v>
      </c>
    </row>
    <row r="735" spans="1:5">
      <c r="A735" s="1" t="s">
        <v>1472</v>
      </c>
      <c r="B735" s="1" t="s">
        <v>4401</v>
      </c>
      <c r="C735" s="1" t="s">
        <v>4402</v>
      </c>
      <c r="D735" s="1" t="s">
        <v>4403</v>
      </c>
      <c r="E735" s="1" t="s">
        <v>2307</v>
      </c>
    </row>
    <row r="736" spans="1:5">
      <c r="A736" s="1" t="s">
        <v>1474</v>
      </c>
      <c r="B736" s="1" t="s">
        <v>4404</v>
      </c>
      <c r="C736" s="1" t="s">
        <v>4405</v>
      </c>
      <c r="D736" s="1" t="s">
        <v>4406</v>
      </c>
      <c r="E736" s="1" t="s">
        <v>4407</v>
      </c>
    </row>
    <row r="737" spans="1:5">
      <c r="A737" s="1" t="s">
        <v>1476</v>
      </c>
      <c r="B737" s="1" t="s">
        <v>4408</v>
      </c>
      <c r="C737" s="1"/>
      <c r="D737" s="1" t="s">
        <v>4409</v>
      </c>
      <c r="E737" s="1" t="s">
        <v>2741</v>
      </c>
    </row>
    <row r="738" spans="1:5">
      <c r="A738" s="1" t="s">
        <v>1478</v>
      </c>
      <c r="B738" s="1" t="s">
        <v>4410</v>
      </c>
      <c r="C738" s="1" t="s">
        <v>4411</v>
      </c>
      <c r="D738" s="1" t="s">
        <v>4412</v>
      </c>
      <c r="E738" s="1" t="s">
        <v>2433</v>
      </c>
    </row>
    <row r="739" spans="1:5">
      <c r="A739" s="1" t="s">
        <v>1480</v>
      </c>
      <c r="B739" s="1" t="s">
        <v>4413</v>
      </c>
      <c r="C739" s="1" t="s">
        <v>4414</v>
      </c>
      <c r="D739" s="1" t="s">
        <v>4415</v>
      </c>
      <c r="E739" s="1" t="s">
        <v>2779</v>
      </c>
    </row>
    <row r="740" spans="1:5">
      <c r="A740" s="1" t="s">
        <v>1482</v>
      </c>
      <c r="B740" s="1" t="s">
        <v>4416</v>
      </c>
      <c r="C740" s="1" t="s">
        <v>4417</v>
      </c>
      <c r="D740" s="1" t="s">
        <v>4418</v>
      </c>
      <c r="E740" s="1" t="s">
        <v>2682</v>
      </c>
    </row>
    <row r="741" spans="1:5">
      <c r="A741" s="1" t="s">
        <v>4419</v>
      </c>
      <c r="B741" s="1" t="s">
        <v>4420</v>
      </c>
      <c r="C741" s="1" t="s">
        <v>4421</v>
      </c>
      <c r="D741" s="1" t="s">
        <v>4422</v>
      </c>
      <c r="E741" s="1" t="s">
        <v>1976</v>
      </c>
    </row>
    <row r="742" spans="1:5">
      <c r="A742" s="1" t="s">
        <v>1485</v>
      </c>
      <c r="B742" s="1" t="s">
        <v>4423</v>
      </c>
      <c r="C742" s="1" t="s">
        <v>4424</v>
      </c>
      <c r="D742" s="1" t="s">
        <v>4425</v>
      </c>
      <c r="E742" s="1" t="s">
        <v>4320</v>
      </c>
    </row>
    <row r="743" spans="1:5">
      <c r="A743" s="1" t="s">
        <v>1487</v>
      </c>
      <c r="B743" s="1" t="s">
        <v>4426</v>
      </c>
      <c r="C743" s="1" t="s">
        <v>4427</v>
      </c>
      <c r="D743" s="1" t="s">
        <v>4428</v>
      </c>
      <c r="E743" s="1" t="s">
        <v>4163</v>
      </c>
    </row>
    <row r="744" spans="1:5">
      <c r="A744" s="1" t="s">
        <v>1489</v>
      </c>
      <c r="B744" s="1" t="s">
        <v>4429</v>
      </c>
      <c r="C744" s="1" t="s">
        <v>4430</v>
      </c>
      <c r="D744" s="1" t="s">
        <v>4431</v>
      </c>
      <c r="E744" s="1" t="s">
        <v>2629</v>
      </c>
    </row>
    <row r="745" spans="1:5">
      <c r="A745" s="1" t="s">
        <v>1491</v>
      </c>
      <c r="B745" s="1" t="s">
        <v>4432</v>
      </c>
      <c r="C745" s="1" t="s">
        <v>4433</v>
      </c>
      <c r="D745" s="1" t="s">
        <v>4434</v>
      </c>
      <c r="E745" s="1" t="s">
        <v>3850</v>
      </c>
    </row>
    <row r="746" spans="1:5">
      <c r="A746" s="1" t="s">
        <v>1493</v>
      </c>
      <c r="B746" s="1" t="s">
        <v>4435</v>
      </c>
      <c r="C746" s="1" t="s">
        <v>4436</v>
      </c>
      <c r="D746" s="1" t="s">
        <v>4437</v>
      </c>
      <c r="E746" s="1" t="s">
        <v>2610</v>
      </c>
    </row>
    <row r="747" spans="1:5">
      <c r="A747" s="1" t="s">
        <v>1495</v>
      </c>
      <c r="B747" s="1" t="s">
        <v>4438</v>
      </c>
      <c r="C747" s="1" t="s">
        <v>4439</v>
      </c>
      <c r="D747" s="1" t="s">
        <v>4440</v>
      </c>
      <c r="E747" s="1" t="s">
        <v>4441</v>
      </c>
    </row>
    <row r="748" spans="1:5">
      <c r="A748" s="1" t="s">
        <v>1497</v>
      </c>
      <c r="B748" s="1" t="s">
        <v>4442</v>
      </c>
      <c r="C748" s="1" t="s">
        <v>4443</v>
      </c>
      <c r="D748" s="1" t="s">
        <v>4444</v>
      </c>
      <c r="E748" s="1" t="s">
        <v>4445</v>
      </c>
    </row>
    <row r="749" spans="1:5">
      <c r="A749" s="1" t="s">
        <v>1499</v>
      </c>
      <c r="B749" s="1" t="s">
        <v>4446</v>
      </c>
      <c r="C749" s="1" t="s">
        <v>4447</v>
      </c>
      <c r="D749" s="1" t="s">
        <v>4448</v>
      </c>
      <c r="E749" s="1" t="s">
        <v>4449</v>
      </c>
    </row>
    <row r="750" spans="1:5">
      <c r="A750" s="1" t="s">
        <v>1501</v>
      </c>
      <c r="B750" s="1" t="s">
        <v>4450</v>
      </c>
      <c r="C750" s="1" t="s">
        <v>4451</v>
      </c>
      <c r="D750" s="1" t="s">
        <v>4452</v>
      </c>
      <c r="E750" s="1" t="s">
        <v>1962</v>
      </c>
    </row>
    <row r="751" spans="1:5">
      <c r="A751" s="1" t="s">
        <v>1503</v>
      </c>
      <c r="B751" s="1" t="s">
        <v>4453</v>
      </c>
      <c r="C751" s="1" t="s">
        <v>4454</v>
      </c>
      <c r="D751" s="1" t="s">
        <v>4455</v>
      </c>
      <c r="E751" s="1" t="s">
        <v>4456</v>
      </c>
    </row>
    <row r="752" spans="1:5">
      <c r="A752" s="1" t="s">
        <v>1505</v>
      </c>
      <c r="B752" s="1" t="s">
        <v>4457</v>
      </c>
      <c r="C752" s="1" t="s">
        <v>4458</v>
      </c>
      <c r="D752" s="1" t="s">
        <v>4459</v>
      </c>
      <c r="E752" s="1" t="s">
        <v>2171</v>
      </c>
    </row>
    <row r="753" spans="1:5">
      <c r="A753" s="1" t="s">
        <v>1507</v>
      </c>
      <c r="B753" s="1" t="s">
        <v>4460</v>
      </c>
      <c r="C753" s="1" t="s">
        <v>4461</v>
      </c>
      <c r="D753" s="1" t="s">
        <v>4462</v>
      </c>
      <c r="E753" s="1" t="s">
        <v>2575</v>
      </c>
    </row>
    <row r="754" spans="1:5">
      <c r="A754" s="1" t="s">
        <v>1509</v>
      </c>
      <c r="B754" s="1" t="s">
        <v>4463</v>
      </c>
      <c r="C754" s="1" t="s">
        <v>4464</v>
      </c>
      <c r="D754" s="1" t="s">
        <v>4465</v>
      </c>
      <c r="E754" s="1" t="s">
        <v>2171</v>
      </c>
    </row>
    <row r="755" spans="1:5">
      <c r="A755" s="1" t="s">
        <v>1511</v>
      </c>
      <c r="B755" s="1" t="s">
        <v>4466</v>
      </c>
      <c r="C755" s="1" t="s">
        <v>4467</v>
      </c>
      <c r="D755" s="1" t="s">
        <v>4468</v>
      </c>
      <c r="E755" s="1" t="s">
        <v>2829</v>
      </c>
    </row>
    <row r="756" spans="1:5">
      <c r="A756" s="1" t="s">
        <v>4469</v>
      </c>
      <c r="B756" s="1" t="s">
        <v>4470</v>
      </c>
      <c r="C756" s="1"/>
      <c r="D756" s="1" t="s">
        <v>4471</v>
      </c>
      <c r="E756" s="1" t="s">
        <v>2105</v>
      </c>
    </row>
    <row r="757" spans="1:5">
      <c r="A757" s="1" t="s">
        <v>1514</v>
      </c>
      <c r="B757" s="1" t="s">
        <v>4472</v>
      </c>
      <c r="C757" s="1" t="s">
        <v>4473</v>
      </c>
      <c r="D757" s="1" t="s">
        <v>4474</v>
      </c>
      <c r="E757" s="1" t="s">
        <v>2217</v>
      </c>
    </row>
    <row r="758" spans="1:5">
      <c r="A758" s="1" t="s">
        <v>1516</v>
      </c>
      <c r="B758" s="1" t="s">
        <v>4475</v>
      </c>
      <c r="C758" s="1" t="s">
        <v>4476</v>
      </c>
      <c r="D758" s="1" t="s">
        <v>4477</v>
      </c>
      <c r="E758" s="1" t="s">
        <v>3293</v>
      </c>
    </row>
    <row r="759" spans="1:5">
      <c r="A759" s="1" t="s">
        <v>1518</v>
      </c>
      <c r="B759" s="1" t="s">
        <v>4478</v>
      </c>
      <c r="C759" s="1" t="s">
        <v>4479</v>
      </c>
      <c r="D759" s="1" t="s">
        <v>4480</v>
      </c>
      <c r="E759" s="1" t="s">
        <v>4481</v>
      </c>
    </row>
    <row r="760" spans="1:5">
      <c r="A760" s="1" t="s">
        <v>1520</v>
      </c>
      <c r="B760" s="1" t="s">
        <v>4482</v>
      </c>
      <c r="C760" s="1"/>
      <c r="D760" s="1" t="s">
        <v>4483</v>
      </c>
      <c r="E760" s="1" t="s">
        <v>1969</v>
      </c>
    </row>
    <row r="761" spans="1:5">
      <c r="A761" s="1" t="s">
        <v>1522</v>
      </c>
      <c r="B761" s="1" t="s">
        <v>4484</v>
      </c>
      <c r="C761" s="1" t="s">
        <v>4485</v>
      </c>
      <c r="D761" s="1" t="s">
        <v>4486</v>
      </c>
      <c r="E761" s="1" t="s">
        <v>4487</v>
      </c>
    </row>
    <row r="762" spans="1:5">
      <c r="A762" s="1" t="s">
        <v>1524</v>
      </c>
      <c r="B762" s="1" t="s">
        <v>4488</v>
      </c>
      <c r="C762" s="1"/>
      <c r="D762" s="1" t="s">
        <v>4489</v>
      </c>
      <c r="E762" s="1" t="s">
        <v>2510</v>
      </c>
    </row>
    <row r="763" spans="1:5">
      <c r="A763" s="1" t="s">
        <v>1526</v>
      </c>
      <c r="B763" s="1" t="s">
        <v>4490</v>
      </c>
      <c r="C763" s="1"/>
      <c r="D763" s="1" t="s">
        <v>4491</v>
      </c>
      <c r="E763" s="1" t="s">
        <v>4492</v>
      </c>
    </row>
    <row r="764" spans="1:5">
      <c r="A764" s="1" t="s">
        <v>1528</v>
      </c>
      <c r="B764" s="1" t="s">
        <v>4493</v>
      </c>
      <c r="C764" s="1" t="s">
        <v>4494</v>
      </c>
      <c r="D764" s="1" t="s">
        <v>4495</v>
      </c>
      <c r="E764" s="1" t="s">
        <v>3868</v>
      </c>
    </row>
    <row r="765" spans="1:5">
      <c r="A765" s="1" t="s">
        <v>1530</v>
      </c>
      <c r="B765" s="1" t="s">
        <v>4496</v>
      </c>
      <c r="C765" s="1" t="s">
        <v>4497</v>
      </c>
      <c r="D765" s="1" t="s">
        <v>4498</v>
      </c>
      <c r="E765" s="1" t="s">
        <v>2171</v>
      </c>
    </row>
    <row r="766" spans="1:5">
      <c r="A766" s="1" t="s">
        <v>1532</v>
      </c>
      <c r="B766" s="1" t="s">
        <v>4499</v>
      </c>
      <c r="C766" s="1" t="s">
        <v>4500</v>
      </c>
      <c r="D766" s="1" t="s">
        <v>4501</v>
      </c>
      <c r="E766" s="1" t="s">
        <v>2391</v>
      </c>
    </row>
    <row r="767" spans="1:5">
      <c r="A767" s="1" t="s">
        <v>1534</v>
      </c>
      <c r="B767" s="1" t="s">
        <v>33</v>
      </c>
      <c r="C767" s="1" t="s">
        <v>4502</v>
      </c>
      <c r="D767" s="1" t="s">
        <v>4503</v>
      </c>
      <c r="E767" s="1" t="s">
        <v>2587</v>
      </c>
    </row>
    <row r="768" spans="1:5">
      <c r="A768" s="1" t="s">
        <v>4504</v>
      </c>
      <c r="B768" s="1" t="s">
        <v>4505</v>
      </c>
      <c r="C768" s="1" t="s">
        <v>4506</v>
      </c>
      <c r="D768" s="1" t="s">
        <v>4507</v>
      </c>
      <c r="E768" s="1" t="s">
        <v>2187</v>
      </c>
    </row>
    <row r="769" spans="1:5">
      <c r="A769" s="1" t="s">
        <v>4508</v>
      </c>
      <c r="B769" s="1" t="s">
        <v>4509</v>
      </c>
      <c r="C769" s="1" t="s">
        <v>4510</v>
      </c>
      <c r="D769" s="1" t="s">
        <v>4511</v>
      </c>
      <c r="E769" s="1" t="s">
        <v>2267</v>
      </c>
    </row>
    <row r="770" spans="1:5">
      <c r="A770" s="1" t="s">
        <v>4512</v>
      </c>
      <c r="B770" s="1" t="s">
        <v>4513</v>
      </c>
      <c r="C770" s="1" t="s">
        <v>4514</v>
      </c>
      <c r="D770" s="1" t="s">
        <v>4515</v>
      </c>
      <c r="E770" s="1" t="s">
        <v>2549</v>
      </c>
    </row>
    <row r="771" spans="1:5">
      <c r="A771" s="1" t="s">
        <v>1538</v>
      </c>
      <c r="B771" s="1" t="s">
        <v>4516</v>
      </c>
      <c r="C771" s="1" t="s">
        <v>4517</v>
      </c>
      <c r="D771" s="1" t="s">
        <v>4518</v>
      </c>
      <c r="E771" s="1" t="s">
        <v>2094</v>
      </c>
    </row>
    <row r="772" spans="1:5">
      <c r="A772" s="1" t="s">
        <v>1540</v>
      </c>
      <c r="B772" s="1" t="s">
        <v>4519</v>
      </c>
      <c r="C772" s="1"/>
      <c r="D772" s="1" t="s">
        <v>4520</v>
      </c>
      <c r="E772" s="1" t="s">
        <v>1928</v>
      </c>
    </row>
    <row r="773" spans="1:5">
      <c r="A773" s="1" t="s">
        <v>1542</v>
      </c>
      <c r="B773" s="1" t="s">
        <v>4521</v>
      </c>
      <c r="C773" s="1" t="s">
        <v>4522</v>
      </c>
      <c r="D773" s="1" t="s">
        <v>4523</v>
      </c>
      <c r="E773" s="1" t="s">
        <v>4524</v>
      </c>
    </row>
    <row r="774" spans="1:5">
      <c r="A774" s="1" t="s">
        <v>1544</v>
      </c>
      <c r="B774" s="1" t="s">
        <v>4525</v>
      </c>
      <c r="C774" s="1" t="s">
        <v>4526</v>
      </c>
      <c r="D774" s="1" t="s">
        <v>4527</v>
      </c>
      <c r="E774" s="1" t="s">
        <v>3000</v>
      </c>
    </row>
    <row r="775" spans="1:5">
      <c r="A775" s="1" t="s">
        <v>1546</v>
      </c>
      <c r="B775" s="1" t="s">
        <v>4528</v>
      </c>
      <c r="C775" s="1" t="s">
        <v>4529</v>
      </c>
      <c r="D775" s="1" t="s">
        <v>4530</v>
      </c>
      <c r="E775" s="1" t="s">
        <v>2209</v>
      </c>
    </row>
    <row r="776" spans="1:5">
      <c r="A776" s="1" t="s">
        <v>1548</v>
      </c>
      <c r="B776" s="1" t="s">
        <v>4531</v>
      </c>
      <c r="C776" s="1" t="s">
        <v>4532</v>
      </c>
      <c r="D776" s="1" t="s">
        <v>4533</v>
      </c>
      <c r="E776" s="1" t="s">
        <v>2109</v>
      </c>
    </row>
    <row r="777" spans="1:5">
      <c r="A777" s="1" t="s">
        <v>1550</v>
      </c>
      <c r="B777" s="1" t="s">
        <v>4534</v>
      </c>
      <c r="C777" s="1" t="s">
        <v>4535</v>
      </c>
      <c r="D777" s="1" t="s">
        <v>4536</v>
      </c>
      <c r="E777" s="1" t="s">
        <v>3369</v>
      </c>
    </row>
    <row r="778" spans="1:5">
      <c r="A778" s="1" t="s">
        <v>1552</v>
      </c>
      <c r="B778" s="1" t="s">
        <v>4537</v>
      </c>
      <c r="C778" s="1" t="s">
        <v>4538</v>
      </c>
      <c r="D778" s="1" t="s">
        <v>4539</v>
      </c>
      <c r="E778" s="1" t="s">
        <v>2217</v>
      </c>
    </row>
    <row r="779" spans="1:5">
      <c r="A779" s="1" t="s">
        <v>1554</v>
      </c>
      <c r="B779" s="1" t="s">
        <v>4540</v>
      </c>
      <c r="C779" s="1"/>
      <c r="D779" s="1" t="s">
        <v>4541</v>
      </c>
      <c r="E779" s="1" t="s">
        <v>3007</v>
      </c>
    </row>
    <row r="780" spans="1:5">
      <c r="A780" s="1" t="s">
        <v>4542</v>
      </c>
      <c r="B780" s="1" t="s">
        <v>4543</v>
      </c>
      <c r="C780" s="1" t="s">
        <v>4544</v>
      </c>
      <c r="D780" s="1" t="s">
        <v>4545</v>
      </c>
      <c r="E780" s="1" t="s">
        <v>1996</v>
      </c>
    </row>
    <row r="781" spans="1:5">
      <c r="A781" s="1" t="s">
        <v>1558</v>
      </c>
      <c r="B781" s="1" t="s">
        <v>4546</v>
      </c>
      <c r="C781" s="1" t="s">
        <v>4547</v>
      </c>
      <c r="D781" s="1" t="s">
        <v>4548</v>
      </c>
      <c r="E781" s="1" t="s">
        <v>2526</v>
      </c>
    </row>
    <row r="782" spans="1:5">
      <c r="A782" s="1" t="s">
        <v>1560</v>
      </c>
      <c r="B782" s="1" t="s">
        <v>4549</v>
      </c>
      <c r="C782" s="1" t="s">
        <v>4550</v>
      </c>
      <c r="D782" s="1" t="s">
        <v>4551</v>
      </c>
      <c r="E782" s="1" t="s">
        <v>2063</v>
      </c>
    </row>
    <row r="783" spans="1:5">
      <c r="A783" s="1" t="s">
        <v>1562</v>
      </c>
      <c r="B783" s="1" t="s">
        <v>4552</v>
      </c>
      <c r="C783" s="1" t="s">
        <v>4553</v>
      </c>
      <c r="D783" s="1" t="s">
        <v>4554</v>
      </c>
      <c r="E783" s="1" t="s">
        <v>3289</v>
      </c>
    </row>
    <row r="784" spans="1:5">
      <c r="A784" s="1" t="s">
        <v>1564</v>
      </c>
      <c r="B784" s="1" t="s">
        <v>4555</v>
      </c>
      <c r="C784" s="1" t="s">
        <v>4556</v>
      </c>
      <c r="D784" s="1" t="s">
        <v>4557</v>
      </c>
      <c r="E784" s="1" t="s">
        <v>4558</v>
      </c>
    </row>
    <row r="785" spans="1:5">
      <c r="A785" s="1" t="s">
        <v>1566</v>
      </c>
      <c r="B785" s="1" t="s">
        <v>4559</v>
      </c>
      <c r="C785" s="1" t="s">
        <v>4560</v>
      </c>
      <c r="D785" s="1" t="s">
        <v>4561</v>
      </c>
      <c r="E785" s="1" t="s">
        <v>2132</v>
      </c>
    </row>
    <row r="786" spans="1:5">
      <c r="A786" s="1" t="s">
        <v>1568</v>
      </c>
      <c r="B786" s="1" t="s">
        <v>4562</v>
      </c>
      <c r="C786" s="1"/>
      <c r="D786" s="1" t="s">
        <v>4563</v>
      </c>
      <c r="E786" s="1" t="s">
        <v>2358</v>
      </c>
    </row>
    <row r="787" spans="1:5">
      <c r="A787" s="1" t="s">
        <v>1570</v>
      </c>
      <c r="B787" s="1" t="s">
        <v>4564</v>
      </c>
      <c r="C787" s="1" t="s">
        <v>4565</v>
      </c>
      <c r="D787" s="1" t="s">
        <v>4566</v>
      </c>
      <c r="E787" s="1" t="s">
        <v>3208</v>
      </c>
    </row>
    <row r="788" spans="1:5">
      <c r="A788" s="1" t="s">
        <v>1556</v>
      </c>
      <c r="B788" s="1" t="s">
        <v>4567</v>
      </c>
      <c r="C788" s="1" t="s">
        <v>4568</v>
      </c>
      <c r="D788" s="1" t="s">
        <v>4569</v>
      </c>
      <c r="E788" s="1" t="s">
        <v>1940</v>
      </c>
    </row>
    <row r="789" spans="1:5">
      <c r="A789" s="1" t="s">
        <v>1573</v>
      </c>
      <c r="B789" s="1" t="s">
        <v>4570</v>
      </c>
      <c r="C789" s="1" t="s">
        <v>4571</v>
      </c>
      <c r="D789" s="1" t="s">
        <v>4572</v>
      </c>
      <c r="E789" s="1" t="s">
        <v>2159</v>
      </c>
    </row>
    <row r="790" spans="1:5">
      <c r="A790" s="1" t="s">
        <v>1575</v>
      </c>
      <c r="B790" s="1" t="s">
        <v>4573</v>
      </c>
      <c r="C790" s="1" t="s">
        <v>4574</v>
      </c>
      <c r="D790" s="1" t="s">
        <v>4575</v>
      </c>
      <c r="E790" s="1" t="s">
        <v>4576</v>
      </c>
    </row>
    <row r="791" spans="1:5">
      <c r="A791" s="1" t="s">
        <v>1577</v>
      </c>
      <c r="B791" s="1" t="s">
        <v>4577</v>
      </c>
      <c r="C791" s="1" t="s">
        <v>4578</v>
      </c>
      <c r="D791" s="1" t="s">
        <v>4579</v>
      </c>
      <c r="E791" s="1" t="s">
        <v>1962</v>
      </c>
    </row>
    <row r="792" spans="1:5">
      <c r="A792" s="1" t="s">
        <v>1579</v>
      </c>
      <c r="B792" s="1" t="s">
        <v>4580</v>
      </c>
      <c r="C792" s="1" t="s">
        <v>4581</v>
      </c>
      <c r="D792" s="1" t="s">
        <v>4582</v>
      </c>
      <c r="E792" s="1" t="s">
        <v>4583</v>
      </c>
    </row>
    <row r="793" spans="1:5">
      <c r="A793" s="1" t="s">
        <v>1581</v>
      </c>
      <c r="B793" s="1" t="s">
        <v>4584</v>
      </c>
      <c r="C793" s="1" t="s">
        <v>4585</v>
      </c>
      <c r="D793" s="1" t="s">
        <v>4586</v>
      </c>
      <c r="E793" s="1" t="s">
        <v>2489</v>
      </c>
    </row>
    <row r="794" spans="1:5">
      <c r="A794" s="1" t="s">
        <v>1583</v>
      </c>
      <c r="B794" s="1" t="s">
        <v>4587</v>
      </c>
      <c r="C794" s="1" t="s">
        <v>4588</v>
      </c>
      <c r="D794" s="1" t="s">
        <v>4589</v>
      </c>
      <c r="E794" s="1" t="s">
        <v>4590</v>
      </c>
    </row>
    <row r="795" spans="1:5">
      <c r="A795" s="1" t="s">
        <v>1585</v>
      </c>
      <c r="B795" s="1" t="s">
        <v>4591</v>
      </c>
      <c r="C795" s="1" t="s">
        <v>4592</v>
      </c>
      <c r="D795" s="1" t="s">
        <v>4593</v>
      </c>
      <c r="E795" s="1" t="s">
        <v>2468</v>
      </c>
    </row>
    <row r="796" spans="1:5">
      <c r="A796" s="1" t="s">
        <v>1587</v>
      </c>
      <c r="B796" s="1" t="s">
        <v>4594</v>
      </c>
      <c r="C796" s="1" t="s">
        <v>4595</v>
      </c>
      <c r="D796" s="1" t="s">
        <v>4596</v>
      </c>
      <c r="E796" s="1" t="s">
        <v>4597</v>
      </c>
    </row>
    <row r="797" spans="1:5">
      <c r="A797" s="1" t="s">
        <v>1589</v>
      </c>
      <c r="B797" s="1" t="s">
        <v>4598</v>
      </c>
      <c r="C797" s="1" t="s">
        <v>4599</v>
      </c>
      <c r="D797" s="1" t="s">
        <v>4600</v>
      </c>
      <c r="E797" s="1" t="s">
        <v>3214</v>
      </c>
    </row>
    <row r="798" spans="1:5">
      <c r="A798" s="1" t="s">
        <v>1591</v>
      </c>
      <c r="B798" s="1" t="s">
        <v>4601</v>
      </c>
      <c r="C798" s="1" t="s">
        <v>4602</v>
      </c>
      <c r="D798" s="1" t="s">
        <v>4603</v>
      </c>
      <c r="E798" s="1" t="s">
        <v>3003</v>
      </c>
    </row>
    <row r="799" spans="1:5">
      <c r="A799" s="1" t="s">
        <v>1593</v>
      </c>
      <c r="B799" s="1" t="s">
        <v>4604</v>
      </c>
      <c r="C799" s="1" t="s">
        <v>4605</v>
      </c>
      <c r="D799" s="1" t="s">
        <v>4606</v>
      </c>
      <c r="E799" s="1" t="s">
        <v>2132</v>
      </c>
    </row>
    <row r="800" spans="1:5">
      <c r="A800" s="1" t="s">
        <v>1595</v>
      </c>
      <c r="B800" s="1" t="s">
        <v>4607</v>
      </c>
      <c r="C800" s="1" t="s">
        <v>4608</v>
      </c>
      <c r="D800" s="1" t="s">
        <v>4609</v>
      </c>
      <c r="E800" s="1" t="s">
        <v>1955</v>
      </c>
    </row>
    <row r="801" spans="1:5">
      <c r="A801" s="1" t="s">
        <v>1597</v>
      </c>
      <c r="B801" s="1" t="s">
        <v>4610</v>
      </c>
      <c r="C801" s="1"/>
      <c r="D801" s="1" t="s">
        <v>4611</v>
      </c>
      <c r="E801" s="1" t="s">
        <v>2105</v>
      </c>
    </row>
    <row r="802" spans="1:5">
      <c r="A802" s="1" t="s">
        <v>1599</v>
      </c>
      <c r="B802" s="1" t="s">
        <v>4612</v>
      </c>
      <c r="C802" s="1" t="s">
        <v>4613</v>
      </c>
      <c r="D802" s="1" t="s">
        <v>4614</v>
      </c>
      <c r="E802" s="1" t="s">
        <v>3864</v>
      </c>
    </row>
    <row r="803" spans="1:5">
      <c r="A803" s="1" t="s">
        <v>1601</v>
      </c>
      <c r="B803" s="1" t="s">
        <v>4615</v>
      </c>
      <c r="C803" s="1" t="s">
        <v>4616</v>
      </c>
      <c r="D803" s="1" t="s">
        <v>4617</v>
      </c>
      <c r="E803" s="1" t="s">
        <v>4583</v>
      </c>
    </row>
    <row r="804" spans="1:5">
      <c r="A804" s="1" t="s">
        <v>1603</v>
      </c>
      <c r="B804" s="1" t="s">
        <v>4618</v>
      </c>
      <c r="C804" s="1" t="s">
        <v>4619</v>
      </c>
      <c r="D804" s="1" t="s">
        <v>4620</v>
      </c>
      <c r="E804" s="1" t="s">
        <v>4621</v>
      </c>
    </row>
    <row r="805" spans="1:5">
      <c r="A805" s="1" t="s">
        <v>1605</v>
      </c>
      <c r="B805" s="1" t="s">
        <v>4622</v>
      </c>
      <c r="C805" s="1"/>
      <c r="D805" s="1" t="s">
        <v>4623</v>
      </c>
      <c r="E805" s="1" t="s">
        <v>2749</v>
      </c>
    </row>
    <row r="806" spans="1:5">
      <c r="A806" s="1" t="s">
        <v>1607</v>
      </c>
      <c r="B806" s="1" t="s">
        <v>4624</v>
      </c>
      <c r="C806" s="1" t="s">
        <v>4625</v>
      </c>
      <c r="D806" s="1" t="s">
        <v>4626</v>
      </c>
      <c r="E806" s="1" t="s">
        <v>2880</v>
      </c>
    </row>
    <row r="807" spans="1:5">
      <c r="A807" s="1" t="s">
        <v>1609</v>
      </c>
      <c r="B807" s="1" t="s">
        <v>4627</v>
      </c>
      <c r="C807" s="1" t="s">
        <v>4628</v>
      </c>
      <c r="D807" s="1" t="s">
        <v>4629</v>
      </c>
      <c r="E807" s="1" t="s">
        <v>4630</v>
      </c>
    </row>
    <row r="808" spans="1:5">
      <c r="A808" s="1" t="s">
        <v>1611</v>
      </c>
      <c r="B808" s="1" t="s">
        <v>4631</v>
      </c>
      <c r="C808" s="1"/>
      <c r="D808" s="1" t="s">
        <v>4632</v>
      </c>
      <c r="E808" s="1" t="s">
        <v>2115</v>
      </c>
    </row>
    <row r="809" spans="1:5">
      <c r="A809" s="1" t="s">
        <v>1613</v>
      </c>
      <c r="B809" s="1" t="s">
        <v>4633</v>
      </c>
      <c r="C809" s="1" t="s">
        <v>4634</v>
      </c>
      <c r="D809" s="1" t="s">
        <v>4635</v>
      </c>
      <c r="E809" s="1" t="s">
        <v>3350</v>
      </c>
    </row>
    <row r="810" spans="1:5">
      <c r="A810" s="1" t="s">
        <v>4636</v>
      </c>
      <c r="B810" s="1" t="s">
        <v>4637</v>
      </c>
      <c r="C810" s="1" t="s">
        <v>4638</v>
      </c>
      <c r="D810" s="1" t="s">
        <v>4639</v>
      </c>
      <c r="E810" s="1" t="s">
        <v>2035</v>
      </c>
    </row>
    <row r="811" spans="1:5">
      <c r="A811" s="1" t="s">
        <v>1617</v>
      </c>
      <c r="B811" s="1" t="s">
        <v>4640</v>
      </c>
      <c r="C811" s="1" t="s">
        <v>4641</v>
      </c>
      <c r="D811" s="1" t="s">
        <v>4642</v>
      </c>
      <c r="E811" s="1" t="s">
        <v>2314</v>
      </c>
    </row>
    <row r="812" spans="1:5">
      <c r="A812" s="1" t="s">
        <v>1619</v>
      </c>
      <c r="B812" s="1" t="s">
        <v>4643</v>
      </c>
      <c r="C812" s="1" t="s">
        <v>4644</v>
      </c>
      <c r="D812" s="1" t="s">
        <v>4645</v>
      </c>
      <c r="E812" s="1" t="s">
        <v>4646</v>
      </c>
    </row>
    <row r="813" spans="1:5">
      <c r="A813" s="1" t="s">
        <v>1621</v>
      </c>
      <c r="B813" s="1" t="s">
        <v>35</v>
      </c>
      <c r="C813" s="1" t="s">
        <v>4647</v>
      </c>
      <c r="D813" s="1" t="s">
        <v>4648</v>
      </c>
      <c r="E813" s="1" t="s">
        <v>4649</v>
      </c>
    </row>
    <row r="814" spans="1:5">
      <c r="A814" s="1" t="s">
        <v>4650</v>
      </c>
      <c r="B814" s="1" t="s">
        <v>4651</v>
      </c>
      <c r="C814" s="1" t="s">
        <v>4652</v>
      </c>
      <c r="D814" s="1" t="s">
        <v>4653</v>
      </c>
      <c r="E814" s="1" t="s">
        <v>4654</v>
      </c>
    </row>
    <row r="815" spans="1:5">
      <c r="A815" s="1" t="s">
        <v>1623</v>
      </c>
      <c r="B815" s="1" t="s">
        <v>4655</v>
      </c>
      <c r="C815" s="1" t="s">
        <v>4656</v>
      </c>
      <c r="D815" s="1" t="s">
        <v>4657</v>
      </c>
      <c r="E815" s="1" t="s">
        <v>2246</v>
      </c>
    </row>
    <row r="816" spans="1:5">
      <c r="A816" s="1" t="s">
        <v>1625</v>
      </c>
      <c r="B816" s="1" t="s">
        <v>4658</v>
      </c>
      <c r="C816" s="1" t="s">
        <v>4659</v>
      </c>
      <c r="D816" s="1" t="s">
        <v>4660</v>
      </c>
      <c r="E816" s="1" t="s">
        <v>2105</v>
      </c>
    </row>
    <row r="817" spans="1:5">
      <c r="A817" s="1" t="s">
        <v>1627</v>
      </c>
      <c r="B817" s="1" t="s">
        <v>4661</v>
      </c>
      <c r="C817" s="1" t="s">
        <v>4662</v>
      </c>
      <c r="D817" s="1" t="s">
        <v>4663</v>
      </c>
      <c r="E817" s="1" t="s">
        <v>2789</v>
      </c>
    </row>
    <row r="818" spans="1:5">
      <c r="A818" s="1" t="s">
        <v>1629</v>
      </c>
      <c r="B818" s="1" t="s">
        <v>4664</v>
      </c>
      <c r="C818" s="1" t="s">
        <v>4665</v>
      </c>
      <c r="D818" s="1" t="s">
        <v>4666</v>
      </c>
      <c r="E818" s="1" t="s">
        <v>2518</v>
      </c>
    </row>
    <row r="819" spans="1:5">
      <c r="A819" s="1" t="s">
        <v>1631</v>
      </c>
      <c r="B819" s="1" t="s">
        <v>4667</v>
      </c>
      <c r="C819" s="1"/>
      <c r="D819" s="1" t="s">
        <v>4668</v>
      </c>
      <c r="E819" s="1" t="s">
        <v>2237</v>
      </c>
    </row>
    <row r="820" spans="1:5">
      <c r="A820" s="1" t="s">
        <v>1615</v>
      </c>
      <c r="B820" s="1" t="s">
        <v>4669</v>
      </c>
      <c r="C820" s="1" t="s">
        <v>4670</v>
      </c>
      <c r="D820" s="1" t="s">
        <v>4671</v>
      </c>
      <c r="E820" s="1" t="s">
        <v>1980</v>
      </c>
    </row>
    <row r="821" spans="1:5">
      <c r="A821" s="1" t="s">
        <v>1634</v>
      </c>
      <c r="B821" s="1" t="s">
        <v>4672</v>
      </c>
      <c r="C821" s="1" t="s">
        <v>4673</v>
      </c>
      <c r="D821" s="1" t="s">
        <v>4674</v>
      </c>
      <c r="E821" s="1" t="s">
        <v>2105</v>
      </c>
    </row>
    <row r="822" spans="1:5">
      <c r="A822" s="1" t="s">
        <v>1636</v>
      </c>
      <c r="B822" s="1" t="s">
        <v>4675</v>
      </c>
      <c r="C822" s="1" t="s">
        <v>4676</v>
      </c>
      <c r="D822" s="1" t="s">
        <v>4677</v>
      </c>
      <c r="E822" s="1" t="s">
        <v>2267</v>
      </c>
    </row>
    <row r="823" spans="1:5">
      <c r="A823" s="1" t="s">
        <v>1638</v>
      </c>
      <c r="B823" s="1" t="s">
        <v>4678</v>
      </c>
      <c r="C823" s="1" t="s">
        <v>4679</v>
      </c>
      <c r="D823" s="1" t="s">
        <v>4680</v>
      </c>
      <c r="E823" s="1" t="s">
        <v>2621</v>
      </c>
    </row>
    <row r="824" spans="1:5">
      <c r="A824" s="1" t="s">
        <v>1640</v>
      </c>
      <c r="B824" s="1" t="s">
        <v>4681</v>
      </c>
      <c r="C824" s="1" t="s">
        <v>4682</v>
      </c>
      <c r="D824" s="1" t="s">
        <v>4683</v>
      </c>
      <c r="E824" s="1" t="s">
        <v>4684</v>
      </c>
    </row>
    <row r="825" spans="1:5">
      <c r="A825" s="1" t="s">
        <v>1642</v>
      </c>
      <c r="B825" s="1" t="s">
        <v>4685</v>
      </c>
      <c r="C825" s="1" t="s">
        <v>4686</v>
      </c>
      <c r="D825" s="1" t="s">
        <v>4687</v>
      </c>
      <c r="E825" s="1" t="s">
        <v>4688</v>
      </c>
    </row>
    <row r="826" spans="1:5">
      <c r="A826" s="1" t="s">
        <v>1644</v>
      </c>
      <c r="B826" s="1" t="s">
        <v>4689</v>
      </c>
      <c r="C826" s="1"/>
      <c r="D826" s="1" t="s">
        <v>4690</v>
      </c>
      <c r="E826" s="1" t="s">
        <v>2198</v>
      </c>
    </row>
    <row r="827" spans="1:5">
      <c r="A827" s="1" t="s">
        <v>4691</v>
      </c>
      <c r="B827" s="1" t="s">
        <v>4692</v>
      </c>
      <c r="C827" s="1" t="s">
        <v>4693</v>
      </c>
      <c r="D827" s="1" t="s">
        <v>4694</v>
      </c>
      <c r="E827" s="1" t="s">
        <v>3369</v>
      </c>
    </row>
    <row r="828" spans="1:5">
      <c r="A828" s="1" t="s">
        <v>1648</v>
      </c>
      <c r="B828" s="1" t="s">
        <v>4695</v>
      </c>
      <c r="C828" s="1" t="s">
        <v>4696</v>
      </c>
      <c r="D828" s="1" t="s">
        <v>4697</v>
      </c>
      <c r="E828" s="1" t="s">
        <v>2136</v>
      </c>
    </row>
    <row r="829" spans="1:5">
      <c r="A829" s="1" t="s">
        <v>1650</v>
      </c>
      <c r="B829" s="1" t="s">
        <v>4698</v>
      </c>
      <c r="C829" s="1" t="s">
        <v>4699</v>
      </c>
      <c r="D829" s="1" t="s">
        <v>4700</v>
      </c>
      <c r="E829" s="1" t="s">
        <v>2105</v>
      </c>
    </row>
    <row r="830" spans="1:5">
      <c r="A830" s="1" t="s">
        <v>1652</v>
      </c>
      <c r="B830" s="1" t="s">
        <v>4701</v>
      </c>
      <c r="C830" s="1" t="s">
        <v>4702</v>
      </c>
      <c r="D830" s="1" t="s">
        <v>4703</v>
      </c>
      <c r="E830" s="1" t="s">
        <v>4704</v>
      </c>
    </row>
    <row r="831" spans="1:5">
      <c r="A831" s="1" t="s">
        <v>1654</v>
      </c>
      <c r="B831" s="1" t="s">
        <v>4705</v>
      </c>
      <c r="C831" s="1" t="s">
        <v>4706</v>
      </c>
      <c r="D831" s="1" t="s">
        <v>4707</v>
      </c>
      <c r="E831" s="1" t="s">
        <v>2340</v>
      </c>
    </row>
    <row r="832" spans="1:5">
      <c r="A832" s="1" t="s">
        <v>1656</v>
      </c>
      <c r="B832" s="1" t="s">
        <v>4708</v>
      </c>
      <c r="C832" s="1" t="s">
        <v>4709</v>
      </c>
      <c r="D832" s="1" t="s">
        <v>4710</v>
      </c>
      <c r="E832" s="1" t="s">
        <v>1972</v>
      </c>
    </row>
    <row r="833" spans="1:5">
      <c r="A833" s="1" t="s">
        <v>1646</v>
      </c>
      <c r="B833" s="1" t="s">
        <v>4711</v>
      </c>
      <c r="C833" s="1" t="s">
        <v>4712</v>
      </c>
      <c r="D833" s="1" t="s">
        <v>4713</v>
      </c>
      <c r="E833" s="1" t="s">
        <v>2246</v>
      </c>
    </row>
    <row r="834" spans="1:5">
      <c r="A834" s="1" t="s">
        <v>1658</v>
      </c>
      <c r="B834" s="1" t="s">
        <v>4714</v>
      </c>
      <c r="C834" s="1" t="s">
        <v>4715</v>
      </c>
      <c r="D834" s="1" t="s">
        <v>4716</v>
      </c>
      <c r="E834" s="1" t="s">
        <v>2155</v>
      </c>
    </row>
    <row r="835" spans="1:5">
      <c r="A835" s="1" t="s">
        <v>1660</v>
      </c>
      <c r="B835" s="1" t="s">
        <v>4717</v>
      </c>
      <c r="C835" s="1" t="s">
        <v>4718</v>
      </c>
      <c r="D835" s="1" t="s">
        <v>4719</v>
      </c>
      <c r="E835" s="1" t="s">
        <v>2171</v>
      </c>
    </row>
    <row r="836" spans="1:5">
      <c r="A836" s="1" t="s">
        <v>1662</v>
      </c>
      <c r="B836" s="1" t="s">
        <v>4720</v>
      </c>
      <c r="C836" s="1" t="s">
        <v>4721</v>
      </c>
      <c r="D836" s="1" t="s">
        <v>4722</v>
      </c>
      <c r="E836" s="1" t="s">
        <v>4723</v>
      </c>
    </row>
    <row r="837" spans="1:5">
      <c r="A837" s="1" t="s">
        <v>1664</v>
      </c>
      <c r="B837" s="1" t="s">
        <v>4724</v>
      </c>
      <c r="C837" s="1"/>
      <c r="D837" s="1" t="s">
        <v>4725</v>
      </c>
      <c r="E837" s="1" t="s">
        <v>2066</v>
      </c>
    </row>
    <row r="838" spans="1:5">
      <c r="A838" s="1" t="s">
        <v>1666</v>
      </c>
      <c r="B838" s="1" t="s">
        <v>4726</v>
      </c>
      <c r="C838" s="1" t="s">
        <v>4727</v>
      </c>
      <c r="D838" s="1" t="s">
        <v>4728</v>
      </c>
      <c r="E838" s="1" t="s">
        <v>2553</v>
      </c>
    </row>
    <row r="839" spans="1:5">
      <c r="A839" s="1" t="s">
        <v>4729</v>
      </c>
      <c r="B839" s="1" t="s">
        <v>4730</v>
      </c>
      <c r="C839" s="1" t="s">
        <v>4731</v>
      </c>
      <c r="D839" s="1" t="s">
        <v>4732</v>
      </c>
      <c r="E839" s="1" t="s">
        <v>3850</v>
      </c>
    </row>
    <row r="840" spans="1:5">
      <c r="A840" s="1" t="s">
        <v>1669</v>
      </c>
      <c r="B840" s="1" t="s">
        <v>4733</v>
      </c>
      <c r="C840" s="1" t="s">
        <v>4734</v>
      </c>
      <c r="D840" s="1" t="s">
        <v>4735</v>
      </c>
      <c r="E840" s="1" t="s">
        <v>2105</v>
      </c>
    </row>
    <row r="841" spans="1:5">
      <c r="A841" s="1" t="s">
        <v>1671</v>
      </c>
      <c r="B841" s="1" t="s">
        <v>4736</v>
      </c>
      <c r="C841" s="1" t="s">
        <v>4737</v>
      </c>
      <c r="D841" s="1" t="s">
        <v>4738</v>
      </c>
      <c r="E841" s="1" t="s">
        <v>4739</v>
      </c>
    </row>
    <row r="842" spans="1:5">
      <c r="A842" s="1" t="s">
        <v>1673</v>
      </c>
      <c r="B842" s="1" t="s">
        <v>4740</v>
      </c>
      <c r="C842" s="1" t="s">
        <v>4741</v>
      </c>
      <c r="D842" s="1" t="s">
        <v>4742</v>
      </c>
      <c r="E842" s="1" t="s">
        <v>2109</v>
      </c>
    </row>
    <row r="843" spans="1:5">
      <c r="A843" s="1" t="s">
        <v>1675</v>
      </c>
      <c r="B843" s="1" t="s">
        <v>4743</v>
      </c>
      <c r="C843" s="1"/>
      <c r="D843" s="1" t="s">
        <v>4744</v>
      </c>
      <c r="E843" s="1" t="s">
        <v>2314</v>
      </c>
    </row>
    <row r="844" spans="1:5">
      <c r="A844" s="1" t="s">
        <v>4745</v>
      </c>
      <c r="B844" s="1" t="s">
        <v>4746</v>
      </c>
      <c r="C844" s="1"/>
      <c r="D844" s="1" t="s">
        <v>4747</v>
      </c>
      <c r="E844" s="1" t="s">
        <v>4748</v>
      </c>
    </row>
    <row r="845" spans="1:5">
      <c r="A845" s="1" t="s">
        <v>1678</v>
      </c>
      <c r="B845" s="1" t="s">
        <v>4749</v>
      </c>
      <c r="C845" s="1" t="s">
        <v>4750</v>
      </c>
      <c r="D845" s="1" t="s">
        <v>4751</v>
      </c>
      <c r="E845" s="1" t="s">
        <v>2514</v>
      </c>
    </row>
    <row r="846" spans="1:5">
      <c r="A846" s="1" t="s">
        <v>1680</v>
      </c>
      <c r="B846" s="1" t="s">
        <v>4752</v>
      </c>
      <c r="C846" s="1" t="s">
        <v>4753</v>
      </c>
      <c r="D846" s="1" t="s">
        <v>4754</v>
      </c>
      <c r="E846" s="1" t="s">
        <v>3000</v>
      </c>
    </row>
    <row r="847" spans="1:5">
      <c r="A847" s="1" t="s">
        <v>1682</v>
      </c>
      <c r="B847" s="1" t="s">
        <v>4755</v>
      </c>
      <c r="C847" s="1"/>
      <c r="D847" s="1" t="s">
        <v>4756</v>
      </c>
      <c r="E847" s="1" t="s">
        <v>2395</v>
      </c>
    </row>
    <row r="848" spans="1:5">
      <c r="A848" s="1" t="s">
        <v>1684</v>
      </c>
      <c r="B848" s="1" t="s">
        <v>4757</v>
      </c>
      <c r="C848" s="1" t="s">
        <v>4758</v>
      </c>
      <c r="D848" s="1" t="s">
        <v>4759</v>
      </c>
      <c r="E848" s="1" t="s">
        <v>3289</v>
      </c>
    </row>
    <row r="849" spans="1:5">
      <c r="A849" s="1" t="s">
        <v>1686</v>
      </c>
      <c r="B849" s="1" t="s">
        <v>4760</v>
      </c>
      <c r="C849" s="1"/>
      <c r="D849" s="1" t="s">
        <v>4761</v>
      </c>
      <c r="E849" s="1" t="s">
        <v>4762</v>
      </c>
    </row>
    <row r="850" spans="1:5">
      <c r="A850" s="1" t="s">
        <v>1688</v>
      </c>
      <c r="B850" s="1" t="s">
        <v>4763</v>
      </c>
      <c r="C850" s="1" t="s">
        <v>4764</v>
      </c>
      <c r="D850" s="1" t="s">
        <v>4765</v>
      </c>
      <c r="E850" s="1" t="s">
        <v>2213</v>
      </c>
    </row>
    <row r="851" spans="1:5">
      <c r="A851" s="1" t="s">
        <v>1690</v>
      </c>
      <c r="B851" s="1" t="s">
        <v>4766</v>
      </c>
      <c r="C851" s="1" t="s">
        <v>4767</v>
      </c>
      <c r="D851" s="1" t="s">
        <v>4768</v>
      </c>
      <c r="E851" s="1" t="s">
        <v>4769</v>
      </c>
    </row>
    <row r="852" spans="1:5">
      <c r="A852" s="1" t="s">
        <v>4770</v>
      </c>
      <c r="B852" s="1" t="s">
        <v>4771</v>
      </c>
      <c r="C852" s="1" t="s">
        <v>4772</v>
      </c>
      <c r="D852" s="1" t="s">
        <v>4773</v>
      </c>
      <c r="E852" s="1" t="s">
        <v>3152</v>
      </c>
    </row>
    <row r="853" spans="1:5">
      <c r="A853" s="1" t="s">
        <v>1692</v>
      </c>
      <c r="B853" s="1" t="s">
        <v>4774</v>
      </c>
      <c r="C853" s="1" t="s">
        <v>4775</v>
      </c>
      <c r="D853" s="1" t="s">
        <v>4776</v>
      </c>
      <c r="E853" s="1" t="s">
        <v>3343</v>
      </c>
    </row>
    <row r="854" spans="1:5">
      <c r="A854" s="1" t="s">
        <v>1694</v>
      </c>
      <c r="B854" s="1" t="s">
        <v>4777</v>
      </c>
      <c r="C854" s="1"/>
      <c r="D854" s="1" t="s">
        <v>4778</v>
      </c>
      <c r="E854" s="1" t="s">
        <v>2267</v>
      </c>
    </row>
    <row r="855" spans="1:5">
      <c r="A855" s="1" t="s">
        <v>1696</v>
      </c>
      <c r="B855" s="1" t="s">
        <v>4779</v>
      </c>
      <c r="C855" s="1"/>
      <c r="D855" s="1" t="s">
        <v>4780</v>
      </c>
      <c r="E855" s="1" t="s">
        <v>2314</v>
      </c>
    </row>
    <row r="856" spans="1:5">
      <c r="A856" s="1" t="s">
        <v>1698</v>
      </c>
      <c r="B856" s="1" t="s">
        <v>4781</v>
      </c>
      <c r="C856" s="1" t="s">
        <v>4782</v>
      </c>
      <c r="D856" s="1" t="s">
        <v>4783</v>
      </c>
      <c r="E856" s="1" t="s">
        <v>2051</v>
      </c>
    </row>
    <row r="857" spans="1:5">
      <c r="A857" s="1" t="s">
        <v>1700</v>
      </c>
      <c r="B857" s="1" t="s">
        <v>4784</v>
      </c>
      <c r="C857" s="1" t="s">
        <v>4785</v>
      </c>
      <c r="D857" s="1" t="s">
        <v>4786</v>
      </c>
      <c r="E857" s="1" t="s">
        <v>4222</v>
      </c>
    </row>
    <row r="858" spans="1:5">
      <c r="A858" s="1" t="s">
        <v>4787</v>
      </c>
      <c r="B858" s="1" t="s">
        <v>4788</v>
      </c>
      <c r="C858" s="1" t="s">
        <v>4789</v>
      </c>
      <c r="D858" s="1" t="s">
        <v>4790</v>
      </c>
      <c r="E858" s="1" t="s">
        <v>3915</v>
      </c>
    </row>
    <row r="859" spans="1:5">
      <c r="A859" s="1" t="s">
        <v>1703</v>
      </c>
      <c r="B859" s="1" t="s">
        <v>4791</v>
      </c>
      <c r="C859" s="1" t="s">
        <v>4792</v>
      </c>
      <c r="D859" s="1" t="s">
        <v>4793</v>
      </c>
      <c r="E859" s="1" t="s">
        <v>4646</v>
      </c>
    </row>
    <row r="860" spans="1:5">
      <c r="A860" s="1" t="s">
        <v>1705</v>
      </c>
      <c r="B860" s="1" t="s">
        <v>4794</v>
      </c>
      <c r="C860" s="1" t="s">
        <v>4795</v>
      </c>
      <c r="D860" s="1" t="s">
        <v>4796</v>
      </c>
      <c r="E860" s="1" t="s">
        <v>2391</v>
      </c>
    </row>
    <row r="861" spans="1:5">
      <c r="A861" s="1" t="s">
        <v>1707</v>
      </c>
      <c r="B861" s="1" t="s">
        <v>4797</v>
      </c>
      <c r="C861" s="1" t="s">
        <v>4798</v>
      </c>
      <c r="D861" s="1" t="s">
        <v>4799</v>
      </c>
      <c r="E861" s="1" t="s">
        <v>4334</v>
      </c>
    </row>
    <row r="862" spans="1:5">
      <c r="A862" s="1" t="s">
        <v>1709</v>
      </c>
      <c r="B862" s="1" t="s">
        <v>4800</v>
      </c>
      <c r="C862" s="1" t="s">
        <v>4801</v>
      </c>
      <c r="D862" s="1" t="s">
        <v>4802</v>
      </c>
      <c r="E862" s="1" t="s">
        <v>3720</v>
      </c>
    </row>
    <row r="863" spans="1:5">
      <c r="A863" s="1" t="s">
        <v>1711</v>
      </c>
      <c r="B863" s="1" t="s">
        <v>4803</v>
      </c>
      <c r="C863" s="1" t="s">
        <v>4804</v>
      </c>
      <c r="D863" s="1" t="s">
        <v>4805</v>
      </c>
      <c r="E863" s="1" t="s">
        <v>3074</v>
      </c>
    </row>
    <row r="864" spans="1:5">
      <c r="A864" s="1" t="s">
        <v>1713</v>
      </c>
      <c r="B864" s="1" t="s">
        <v>4806</v>
      </c>
      <c r="C864" s="1" t="s">
        <v>4807</v>
      </c>
      <c r="D864" s="1" t="s">
        <v>4808</v>
      </c>
      <c r="E864" s="1" t="s">
        <v>1948</v>
      </c>
    </row>
    <row r="865" spans="1:5">
      <c r="A865" s="1" t="s">
        <v>1715</v>
      </c>
      <c r="B865" s="1" t="s">
        <v>4809</v>
      </c>
      <c r="C865" s="1" t="s">
        <v>4810</v>
      </c>
      <c r="D865" s="1" t="s">
        <v>4811</v>
      </c>
      <c r="E865" s="1" t="s">
        <v>3208</v>
      </c>
    </row>
    <row r="866" spans="1:5">
      <c r="A866" s="1" t="s">
        <v>1717</v>
      </c>
      <c r="B866" s="1" t="s">
        <v>4812</v>
      </c>
      <c r="C866" s="1" t="s">
        <v>4813</v>
      </c>
      <c r="D866" s="1" t="s">
        <v>4814</v>
      </c>
      <c r="E866" s="1" t="s">
        <v>4441</v>
      </c>
    </row>
    <row r="867" spans="1:5">
      <c r="A867" s="1" t="s">
        <v>4815</v>
      </c>
      <c r="B867" s="1" t="s">
        <v>4816</v>
      </c>
      <c r="C867" s="1" t="s">
        <v>4817</v>
      </c>
      <c r="D867" s="1" t="s">
        <v>4818</v>
      </c>
      <c r="E867" s="1" t="s">
        <v>2159</v>
      </c>
    </row>
    <row r="868" spans="1:5">
      <c r="A868" s="1" t="s">
        <v>1721</v>
      </c>
      <c r="B868" s="1" t="s">
        <v>4819</v>
      </c>
      <c r="C868" s="1" t="s">
        <v>4820</v>
      </c>
      <c r="D868" s="1" t="s">
        <v>4821</v>
      </c>
      <c r="E868" s="1" t="s">
        <v>4822</v>
      </c>
    </row>
    <row r="869" spans="1:5">
      <c r="A869" s="1" t="s">
        <v>1723</v>
      </c>
      <c r="B869" s="1" t="s">
        <v>4823</v>
      </c>
      <c r="C869" s="1"/>
      <c r="D869" s="1" t="s">
        <v>4824</v>
      </c>
      <c r="E869" s="1" t="s">
        <v>4825</v>
      </c>
    </row>
    <row r="870" spans="1:5">
      <c r="A870" s="1" t="s">
        <v>1725</v>
      </c>
      <c r="B870" s="1" t="s">
        <v>4826</v>
      </c>
      <c r="C870" s="1" t="s">
        <v>4827</v>
      </c>
      <c r="D870" s="1" t="s">
        <v>4828</v>
      </c>
      <c r="E870" s="1" t="s">
        <v>2641</v>
      </c>
    </row>
    <row r="871" spans="1:5">
      <c r="A871" s="1" t="s">
        <v>1727</v>
      </c>
      <c r="B871" s="1" t="s">
        <v>4829</v>
      </c>
      <c r="C871" s="1" t="s">
        <v>4830</v>
      </c>
      <c r="D871" s="1" t="s">
        <v>4831</v>
      </c>
      <c r="E871" s="1" t="s">
        <v>2749</v>
      </c>
    </row>
    <row r="872" spans="1:5">
      <c r="A872" s="1" t="s">
        <v>1729</v>
      </c>
      <c r="B872" s="1" t="s">
        <v>4832</v>
      </c>
      <c r="C872" s="1" t="s">
        <v>4833</v>
      </c>
      <c r="D872" s="1" t="s">
        <v>4834</v>
      </c>
      <c r="E872" s="1" t="s">
        <v>2023</v>
      </c>
    </row>
    <row r="873" spans="1:5">
      <c r="A873" s="1" t="s">
        <v>1731</v>
      </c>
      <c r="B873" s="1" t="s">
        <v>4835</v>
      </c>
      <c r="C873" s="1" t="s">
        <v>4836</v>
      </c>
      <c r="D873" s="1" t="s">
        <v>4837</v>
      </c>
      <c r="E873" s="1" t="s">
        <v>4838</v>
      </c>
    </row>
    <row r="874" spans="1:5">
      <c r="A874" s="1" t="s">
        <v>1733</v>
      </c>
      <c r="B874" s="1" t="s">
        <v>4839</v>
      </c>
      <c r="C874" s="1" t="s">
        <v>4840</v>
      </c>
      <c r="D874" s="1" t="s">
        <v>4841</v>
      </c>
      <c r="E874" s="1" t="s">
        <v>3293</v>
      </c>
    </row>
    <row r="875" spans="1:5">
      <c r="A875" s="1" t="s">
        <v>1719</v>
      </c>
      <c r="B875" s="1" t="s">
        <v>4842</v>
      </c>
      <c r="C875" s="1" t="s">
        <v>4843</v>
      </c>
      <c r="D875" s="1" t="s">
        <v>4844</v>
      </c>
      <c r="E875" s="1" t="s">
        <v>2051</v>
      </c>
    </row>
    <row r="876" spans="1:5">
      <c r="A876" s="1" t="s">
        <v>1736</v>
      </c>
      <c r="B876" s="1" t="s">
        <v>4845</v>
      </c>
      <c r="C876" s="1" t="s">
        <v>4846</v>
      </c>
      <c r="D876" s="1" t="s">
        <v>4847</v>
      </c>
      <c r="E876" s="1" t="s">
        <v>1980</v>
      </c>
    </row>
    <row r="877" spans="1:5">
      <c r="A877" s="1" t="s">
        <v>1738</v>
      </c>
      <c r="B877" s="1" t="s">
        <v>4848</v>
      </c>
      <c r="C877" s="1" t="s">
        <v>4849</v>
      </c>
      <c r="D877" s="1" t="s">
        <v>4850</v>
      </c>
      <c r="E877" s="1" t="s">
        <v>2285</v>
      </c>
    </row>
    <row r="878" spans="1:5">
      <c r="A878" s="1" t="s">
        <v>4851</v>
      </c>
      <c r="B878" s="1" t="s">
        <v>4852</v>
      </c>
      <c r="C878" s="1" t="s">
        <v>4853</v>
      </c>
      <c r="D878" s="1" t="s">
        <v>4854</v>
      </c>
      <c r="E878" s="1" t="s">
        <v>2105</v>
      </c>
    </row>
    <row r="879" spans="1:5">
      <c r="A879" s="1" t="s">
        <v>1740</v>
      </c>
      <c r="B879" s="1" t="s">
        <v>4855</v>
      </c>
      <c r="C879" s="1" t="s">
        <v>4856</v>
      </c>
      <c r="D879" s="1" t="s">
        <v>4857</v>
      </c>
      <c r="E879" s="1" t="s">
        <v>2163</v>
      </c>
    </row>
    <row r="880" spans="1:5">
      <c r="A880" s="1" t="s">
        <v>1742</v>
      </c>
      <c r="B880" s="1" t="s">
        <v>4858</v>
      </c>
      <c r="C880" s="1" t="s">
        <v>4859</v>
      </c>
      <c r="D880" s="1" t="s">
        <v>4860</v>
      </c>
      <c r="E880" s="1" t="s">
        <v>3138</v>
      </c>
    </row>
    <row r="881" spans="1:5">
      <c r="A881" s="1" t="s">
        <v>1744</v>
      </c>
      <c r="B881" s="1" t="s">
        <v>4861</v>
      </c>
      <c r="C881" s="1" t="s">
        <v>4862</v>
      </c>
      <c r="D881" s="1" t="s">
        <v>4863</v>
      </c>
      <c r="E881" s="1" t="s">
        <v>2008</v>
      </c>
    </row>
    <row r="882" spans="1:5">
      <c r="A882" s="1" t="s">
        <v>1746</v>
      </c>
      <c r="B882" s="1" t="s">
        <v>4864</v>
      </c>
      <c r="C882" s="1" t="s">
        <v>4865</v>
      </c>
      <c r="D882" s="1" t="s">
        <v>4866</v>
      </c>
      <c r="E882" s="1" t="s">
        <v>4867</v>
      </c>
    </row>
    <row r="883" spans="1:5">
      <c r="A883" s="1" t="s">
        <v>1748</v>
      </c>
      <c r="B883" s="1" t="s">
        <v>4868</v>
      </c>
      <c r="C883" s="1" t="s">
        <v>4869</v>
      </c>
      <c r="D883" s="1" t="s">
        <v>4870</v>
      </c>
      <c r="E883" s="1" t="s">
        <v>4481</v>
      </c>
    </row>
    <row r="884" spans="1:5">
      <c r="A884" s="1" t="s">
        <v>4871</v>
      </c>
      <c r="B884" s="1" t="s">
        <v>4872</v>
      </c>
      <c r="C884" s="1" t="s">
        <v>4873</v>
      </c>
      <c r="D884" s="1" t="s">
        <v>4874</v>
      </c>
      <c r="E884" s="1" t="s">
        <v>2789</v>
      </c>
    </row>
    <row r="885" spans="1:5">
      <c r="A885" s="1" t="s">
        <v>1752</v>
      </c>
      <c r="B885" s="1" t="s">
        <v>4875</v>
      </c>
      <c r="C885" s="1" t="s">
        <v>4876</v>
      </c>
      <c r="D885" s="1" t="s">
        <v>4877</v>
      </c>
      <c r="E885" s="1" t="s">
        <v>2606</v>
      </c>
    </row>
    <row r="886" spans="1:5">
      <c r="A886" s="1" t="s">
        <v>1754</v>
      </c>
      <c r="B886" s="1" t="s">
        <v>4878</v>
      </c>
      <c r="C886" s="1" t="s">
        <v>4879</v>
      </c>
      <c r="D886" s="1" t="s">
        <v>4880</v>
      </c>
      <c r="E886" s="1" t="s">
        <v>2241</v>
      </c>
    </row>
    <row r="887" spans="1:5">
      <c r="A887" s="1" t="s">
        <v>1756</v>
      </c>
      <c r="B887" s="1" t="s">
        <v>4881</v>
      </c>
      <c r="C887" s="1" t="s">
        <v>4882</v>
      </c>
      <c r="D887" s="1" t="s">
        <v>4883</v>
      </c>
      <c r="E887" s="1" t="s">
        <v>4884</v>
      </c>
    </row>
    <row r="888" spans="1:5">
      <c r="A888" s="1" t="s">
        <v>1758</v>
      </c>
      <c r="B888" s="1" t="s">
        <v>4885</v>
      </c>
      <c r="C888" s="1" t="s">
        <v>4886</v>
      </c>
      <c r="D888" s="1" t="s">
        <v>4887</v>
      </c>
      <c r="E888" s="1" t="s">
        <v>2822</v>
      </c>
    </row>
    <row r="889" spans="1:5">
      <c r="A889" s="1" t="s">
        <v>1760</v>
      </c>
      <c r="B889" s="1" t="s">
        <v>4888</v>
      </c>
      <c r="C889" s="1" t="s">
        <v>4889</v>
      </c>
      <c r="D889" s="1" t="s">
        <v>4890</v>
      </c>
      <c r="E889" s="1" t="s">
        <v>4762</v>
      </c>
    </row>
    <row r="890" spans="1:5">
      <c r="A890" s="1" t="s">
        <v>1762</v>
      </c>
      <c r="B890" s="1" t="s">
        <v>4891</v>
      </c>
      <c r="C890" s="1" t="s">
        <v>4892</v>
      </c>
      <c r="D890" s="1" t="s">
        <v>4893</v>
      </c>
      <c r="E890" s="1" t="s">
        <v>2822</v>
      </c>
    </row>
    <row r="891" spans="1:5">
      <c r="A891" s="1" t="s">
        <v>1764</v>
      </c>
      <c r="B891" s="1" t="s">
        <v>4894</v>
      </c>
      <c r="C891" s="1" t="s">
        <v>4895</v>
      </c>
      <c r="D891" s="1" t="s">
        <v>4896</v>
      </c>
      <c r="E891" s="1" t="s">
        <v>2035</v>
      </c>
    </row>
    <row r="892" spans="1:5">
      <c r="A892" s="1" t="s">
        <v>1750</v>
      </c>
      <c r="B892" s="1" t="s">
        <v>4897</v>
      </c>
      <c r="C892" s="1" t="s">
        <v>4898</v>
      </c>
      <c r="D892" s="1" t="s">
        <v>4899</v>
      </c>
      <c r="E892" s="1" t="s">
        <v>2059</v>
      </c>
    </row>
    <row r="893" spans="1:5">
      <c r="A893" s="1" t="s">
        <v>1767</v>
      </c>
      <c r="B893" s="1" t="s">
        <v>4900</v>
      </c>
      <c r="C893" s="1" t="s">
        <v>4901</v>
      </c>
      <c r="D893" s="1" t="s">
        <v>4902</v>
      </c>
      <c r="E893" s="1" t="s">
        <v>3369</v>
      </c>
    </row>
    <row r="894" spans="1:5">
      <c r="A894" s="1" t="s">
        <v>1769</v>
      </c>
      <c r="B894" s="1" t="s">
        <v>4903</v>
      </c>
      <c r="C894" s="1" t="s">
        <v>4904</v>
      </c>
      <c r="D894" s="1" t="s">
        <v>4905</v>
      </c>
      <c r="E894" s="1" t="s">
        <v>3323</v>
      </c>
    </row>
    <row r="895" spans="1:5">
      <c r="A895" s="1" t="s">
        <v>1771</v>
      </c>
      <c r="B895" s="1" t="s">
        <v>4906</v>
      </c>
      <c r="C895" s="1"/>
      <c r="D895" s="1" t="s">
        <v>4907</v>
      </c>
      <c r="E895" s="1" t="s">
        <v>3998</v>
      </c>
    </row>
    <row r="896" spans="1:5">
      <c r="A896" s="1" t="s">
        <v>1773</v>
      </c>
      <c r="B896" s="1" t="s">
        <v>4908</v>
      </c>
      <c r="C896" s="1" t="s">
        <v>4909</v>
      </c>
      <c r="D896" s="1" t="s">
        <v>4910</v>
      </c>
      <c r="E896" s="1" t="s">
        <v>4911</v>
      </c>
    </row>
    <row r="897" spans="1:5">
      <c r="A897" s="1" t="s">
        <v>1775</v>
      </c>
      <c r="B897" s="1" t="s">
        <v>31</v>
      </c>
      <c r="C897" s="1" t="s">
        <v>4912</v>
      </c>
      <c r="D897" s="1" t="s">
        <v>4913</v>
      </c>
      <c r="E897" s="1" t="s">
        <v>1987</v>
      </c>
    </row>
    <row r="898" spans="1:5">
      <c r="A898" s="1" t="s">
        <v>1777</v>
      </c>
      <c r="B898" s="1" t="s">
        <v>4914</v>
      </c>
      <c r="C898" s="1" t="s">
        <v>4915</v>
      </c>
      <c r="D898" s="1" t="s">
        <v>4916</v>
      </c>
      <c r="E898" s="1" t="s">
        <v>3138</v>
      </c>
    </row>
    <row r="899" spans="1:5">
      <c r="A899" s="1" t="s">
        <v>1779</v>
      </c>
      <c r="B899" s="1" t="s">
        <v>4917</v>
      </c>
      <c r="C899" s="1" t="s">
        <v>4918</v>
      </c>
      <c r="D899" s="1" t="s">
        <v>4919</v>
      </c>
      <c r="E899" s="1" t="s">
        <v>2094</v>
      </c>
    </row>
    <row r="900" spans="1:5">
      <c r="A900" s="1" t="s">
        <v>1781</v>
      </c>
      <c r="B900" s="1" t="s">
        <v>4920</v>
      </c>
      <c r="C900" s="1" t="s">
        <v>4921</v>
      </c>
      <c r="D900" s="1" t="s">
        <v>4922</v>
      </c>
      <c r="E900" s="1" t="s">
        <v>4923</v>
      </c>
    </row>
    <row r="901" spans="1:5">
      <c r="A901" s="1" t="s">
        <v>4924</v>
      </c>
      <c r="B901" s="1" t="s">
        <v>4925</v>
      </c>
      <c r="C901" s="1"/>
      <c r="D901" s="1" t="s">
        <v>4926</v>
      </c>
      <c r="E901" s="1" t="s">
        <v>2296</v>
      </c>
    </row>
    <row r="902" spans="1:5">
      <c r="A902" s="1" t="s">
        <v>1784</v>
      </c>
      <c r="B902" s="1" t="s">
        <v>4927</v>
      </c>
      <c r="C902" s="1" t="s">
        <v>4928</v>
      </c>
      <c r="D902" s="1" t="s">
        <v>4929</v>
      </c>
      <c r="E902" s="1" t="s">
        <v>4930</v>
      </c>
    </row>
    <row r="903" spans="1:5">
      <c r="A903" s="1" t="s">
        <v>1786</v>
      </c>
      <c r="B903" s="1" t="s">
        <v>4931</v>
      </c>
      <c r="C903" s="1" t="s">
        <v>4932</v>
      </c>
      <c r="D903" s="1" t="s">
        <v>4933</v>
      </c>
      <c r="E903" s="1" t="s">
        <v>1980</v>
      </c>
    </row>
    <row r="904" spans="1:5">
      <c r="A904" s="1" t="s">
        <v>1788</v>
      </c>
      <c r="B904" s="1" t="s">
        <v>4934</v>
      </c>
      <c r="C904" s="1" t="s">
        <v>4935</v>
      </c>
      <c r="D904" s="1" t="s">
        <v>4936</v>
      </c>
      <c r="E904" s="1" t="s">
        <v>2779</v>
      </c>
    </row>
    <row r="905" spans="1:5">
      <c r="A905" s="1" t="s">
        <v>1790</v>
      </c>
      <c r="B905" s="1" t="s">
        <v>4937</v>
      </c>
      <c r="C905" s="1" t="s">
        <v>4938</v>
      </c>
      <c r="D905" s="1" t="s">
        <v>4939</v>
      </c>
      <c r="E905" s="1" t="s">
        <v>2241</v>
      </c>
    </row>
    <row r="906" spans="1:5">
      <c r="A906" s="1" t="s">
        <v>1792</v>
      </c>
      <c r="B906" s="1" t="s">
        <v>4940</v>
      </c>
      <c r="C906" s="1" t="s">
        <v>4941</v>
      </c>
      <c r="D906" s="1" t="s">
        <v>4942</v>
      </c>
      <c r="E906" s="1" t="s">
        <v>2143</v>
      </c>
    </row>
    <row r="907" spans="1:5">
      <c r="A907" s="1" t="s">
        <v>1794</v>
      </c>
      <c r="B907" s="1" t="s">
        <v>4943</v>
      </c>
      <c r="C907" s="1" t="s">
        <v>4944</v>
      </c>
      <c r="D907" s="1" t="s">
        <v>4945</v>
      </c>
      <c r="E907" s="1" t="s">
        <v>2314</v>
      </c>
    </row>
    <row r="908" spans="1:5">
      <c r="A908" s="1" t="s">
        <v>1796</v>
      </c>
      <c r="B908" s="1" t="s">
        <v>4946</v>
      </c>
      <c r="C908" s="1" t="s">
        <v>4947</v>
      </c>
      <c r="D908" s="1" t="s">
        <v>4948</v>
      </c>
      <c r="E908" s="1" t="s">
        <v>2472</v>
      </c>
    </row>
    <row r="909" spans="1:5">
      <c r="A909" s="1" t="s">
        <v>1798</v>
      </c>
      <c r="B909" s="1" t="s">
        <v>4949</v>
      </c>
      <c r="C909" s="1" t="s">
        <v>4950</v>
      </c>
      <c r="D909" s="1" t="s">
        <v>4951</v>
      </c>
      <c r="E909" s="1" t="s">
        <v>1976</v>
      </c>
    </row>
    <row r="910" spans="1:5">
      <c r="A910" s="1" t="s">
        <v>1800</v>
      </c>
      <c r="B910" s="1" t="s">
        <v>4952</v>
      </c>
      <c r="C910" s="1" t="s">
        <v>4953</v>
      </c>
      <c r="D910" s="1" t="s">
        <v>4954</v>
      </c>
      <c r="E910" s="1" t="s">
        <v>1980</v>
      </c>
    </row>
    <row r="911" spans="1:5">
      <c r="A911" s="1" t="s">
        <v>1802</v>
      </c>
      <c r="B911" s="1" t="s">
        <v>4955</v>
      </c>
      <c r="C911" s="1" t="s">
        <v>4956</v>
      </c>
      <c r="D911" s="1" t="s">
        <v>4957</v>
      </c>
      <c r="E911" s="1" t="s">
        <v>3913</v>
      </c>
    </row>
    <row r="912" spans="1:5">
      <c r="A912" s="1" t="s">
        <v>1804</v>
      </c>
      <c r="B912" s="1" t="s">
        <v>4958</v>
      </c>
      <c r="C912" s="1" t="s">
        <v>4959</v>
      </c>
      <c r="D912" s="1" t="s">
        <v>4960</v>
      </c>
      <c r="E912" s="1" t="s">
        <v>2082</v>
      </c>
    </row>
    <row r="913" spans="1:5">
      <c r="A913" s="1" t="s">
        <v>1806</v>
      </c>
      <c r="B913" s="1" t="s">
        <v>4961</v>
      </c>
      <c r="C913" s="1" t="s">
        <v>4962</v>
      </c>
      <c r="D913" s="1" t="s">
        <v>4963</v>
      </c>
      <c r="E913" s="1" t="s">
        <v>2105</v>
      </c>
    </row>
    <row r="914" spans="1:5">
      <c r="A914" s="1" t="s">
        <v>1808</v>
      </c>
      <c r="B914" s="1" t="s">
        <v>4964</v>
      </c>
      <c r="C914" s="1" t="s">
        <v>4965</v>
      </c>
      <c r="D914" s="1" t="s">
        <v>4966</v>
      </c>
      <c r="E914" s="1" t="s">
        <v>2657</v>
      </c>
    </row>
    <row r="915" spans="1:5">
      <c r="A915" s="1" t="s">
        <v>1810</v>
      </c>
      <c r="B915" s="1" t="s">
        <v>4967</v>
      </c>
      <c r="C915" s="1" t="s">
        <v>4968</v>
      </c>
      <c r="D915" s="1" t="s">
        <v>4969</v>
      </c>
      <c r="E915" s="1" t="s">
        <v>2066</v>
      </c>
    </row>
    <row r="916" spans="1:5">
      <c r="A916" s="1" t="s">
        <v>1812</v>
      </c>
      <c r="B916" s="1" t="s">
        <v>4970</v>
      </c>
      <c r="C916" s="1" t="s">
        <v>4971</v>
      </c>
      <c r="D916" s="1" t="s">
        <v>4972</v>
      </c>
      <c r="E916" s="1" t="s">
        <v>2549</v>
      </c>
    </row>
    <row r="917" spans="1:5">
      <c r="A917" s="1" t="s">
        <v>1814</v>
      </c>
      <c r="B917" s="1" t="s">
        <v>4973</v>
      </c>
      <c r="C917" s="1" t="s">
        <v>4974</v>
      </c>
      <c r="D917" s="1" t="s">
        <v>4975</v>
      </c>
      <c r="E917" s="1" t="s">
        <v>4976</v>
      </c>
    </row>
    <row r="918" spans="1:5">
      <c r="A918" s="1" t="s">
        <v>1816</v>
      </c>
      <c r="B918" s="1" t="s">
        <v>4977</v>
      </c>
      <c r="C918" s="1"/>
      <c r="D918" s="1" t="s">
        <v>4978</v>
      </c>
      <c r="E918" s="1" t="s">
        <v>3476</v>
      </c>
    </row>
    <row r="919" spans="1:5">
      <c r="A919" s="1" t="s">
        <v>1818</v>
      </c>
      <c r="B919" s="1" t="s">
        <v>4979</v>
      </c>
      <c r="C919" s="1" t="s">
        <v>4980</v>
      </c>
      <c r="D919" s="1" t="s">
        <v>4981</v>
      </c>
      <c r="E919" s="1" t="s">
        <v>2937</v>
      </c>
    </row>
    <row r="920" spans="1:5">
      <c r="A920" s="1" t="s">
        <v>4982</v>
      </c>
      <c r="B920" s="1" t="s">
        <v>4983</v>
      </c>
      <c r="C920" s="1" t="s">
        <v>4984</v>
      </c>
      <c r="D920" s="1" t="s">
        <v>4985</v>
      </c>
      <c r="E920" s="1" t="s">
        <v>2526</v>
      </c>
    </row>
    <row r="921" spans="1:5">
      <c r="A921" s="1" t="s">
        <v>1820</v>
      </c>
      <c r="B921" s="1" t="s">
        <v>4986</v>
      </c>
      <c r="C921" s="1" t="s">
        <v>4987</v>
      </c>
      <c r="D921" s="1" t="s">
        <v>4988</v>
      </c>
      <c r="E921" s="1" t="s">
        <v>3003</v>
      </c>
    </row>
    <row r="922" spans="1:5">
      <c r="A922" s="1" t="s">
        <v>1822</v>
      </c>
      <c r="B922" s="1" t="s">
        <v>4989</v>
      </c>
      <c r="C922" s="1" t="s">
        <v>4990</v>
      </c>
      <c r="D922" s="1" t="s">
        <v>4991</v>
      </c>
      <c r="E922" s="1" t="s">
        <v>1996</v>
      </c>
    </row>
    <row r="923" spans="1:5">
      <c r="A923" s="1" t="s">
        <v>1824</v>
      </c>
      <c r="B923" s="1" t="s">
        <v>4992</v>
      </c>
      <c r="C923" s="1" t="s">
        <v>4993</v>
      </c>
      <c r="D923" s="1" t="s">
        <v>4994</v>
      </c>
      <c r="E923" s="1" t="s">
        <v>2472</v>
      </c>
    </row>
    <row r="924" spans="1:5">
      <c r="A924" s="1" t="s">
        <v>1826</v>
      </c>
      <c r="B924" s="1" t="s">
        <v>4995</v>
      </c>
      <c r="C924" s="1"/>
      <c r="D924" s="1" t="s">
        <v>4996</v>
      </c>
      <c r="E924" s="1" t="s">
        <v>4397</v>
      </c>
    </row>
    <row r="925" spans="1:5">
      <c r="A925" s="1" t="s">
        <v>1828</v>
      </c>
      <c r="B925" s="1" t="s">
        <v>4997</v>
      </c>
      <c r="C925" s="1" t="s">
        <v>4998</v>
      </c>
      <c r="D925" s="1" t="s">
        <v>4999</v>
      </c>
      <c r="E925" s="1" t="s">
        <v>2267</v>
      </c>
    </row>
    <row r="926" spans="1:5">
      <c r="A926" s="1" t="s">
        <v>1830</v>
      </c>
      <c r="B926" s="1" t="s">
        <v>5000</v>
      </c>
      <c r="C926" s="1"/>
      <c r="D926" s="1" t="s">
        <v>5001</v>
      </c>
      <c r="E926" s="1" t="s">
        <v>3850</v>
      </c>
    </row>
    <row r="927" spans="1:5">
      <c r="A927" s="1" t="s">
        <v>5002</v>
      </c>
      <c r="B927" s="1" t="s">
        <v>5003</v>
      </c>
      <c r="C927" s="1" t="s">
        <v>5004</v>
      </c>
      <c r="D927" s="1" t="s">
        <v>5005</v>
      </c>
      <c r="E927" s="1" t="s">
        <v>2708</v>
      </c>
    </row>
    <row r="928" spans="1:5">
      <c r="A928" s="1" t="s">
        <v>1833</v>
      </c>
      <c r="B928" s="1" t="s">
        <v>5006</v>
      </c>
      <c r="C928" s="1" t="s">
        <v>5007</v>
      </c>
      <c r="D928" s="1" t="s">
        <v>5008</v>
      </c>
      <c r="E928" s="1" t="s">
        <v>2105</v>
      </c>
    </row>
    <row r="929" spans="1:5">
      <c r="A929" s="1" t="s">
        <v>1835</v>
      </c>
      <c r="B929" s="1" t="s">
        <v>5009</v>
      </c>
      <c r="C929" s="1" t="s">
        <v>5010</v>
      </c>
      <c r="D929" s="1" t="s">
        <v>5011</v>
      </c>
      <c r="E929" s="1" t="s">
        <v>1976</v>
      </c>
    </row>
    <row r="930" spans="1:5">
      <c r="A930" s="1" t="s">
        <v>1837</v>
      </c>
      <c r="B930" s="1" t="s">
        <v>5012</v>
      </c>
      <c r="C930" s="1"/>
      <c r="D930" s="1" t="s">
        <v>5013</v>
      </c>
      <c r="E930" s="1" t="s">
        <v>1987</v>
      </c>
    </row>
    <row r="931" spans="1:5">
      <c r="A931" s="1" t="s">
        <v>1839</v>
      </c>
      <c r="B931" s="1" t="s">
        <v>5014</v>
      </c>
      <c r="C931" s="1" t="s">
        <v>5015</v>
      </c>
      <c r="D931" s="1" t="s">
        <v>5016</v>
      </c>
      <c r="E931" s="1" t="s">
        <v>2105</v>
      </c>
    </row>
    <row r="932" spans="1:5">
      <c r="A932" s="1" t="s">
        <v>1841</v>
      </c>
      <c r="B932" s="1" t="s">
        <v>5017</v>
      </c>
      <c r="C932" s="1"/>
      <c r="D932" s="1" t="s">
        <v>5018</v>
      </c>
      <c r="E932" s="1" t="s">
        <v>2105</v>
      </c>
    </row>
    <row r="933" spans="1:5">
      <c r="A933" s="1" t="s">
        <v>1843</v>
      </c>
      <c r="B933" s="1" t="s">
        <v>5019</v>
      </c>
      <c r="C933" s="1"/>
      <c r="D933" s="1" t="s">
        <v>5020</v>
      </c>
      <c r="E933" s="1" t="s">
        <v>4222</v>
      </c>
    </row>
    <row r="934" spans="1:5">
      <c r="A934" s="1" t="s">
        <v>1845</v>
      </c>
      <c r="B934" s="1" t="s">
        <v>5021</v>
      </c>
      <c r="C934" s="1" t="s">
        <v>5022</v>
      </c>
      <c r="D934" s="1" t="s">
        <v>5023</v>
      </c>
      <c r="E934" s="1" t="s">
        <v>3208</v>
      </c>
    </row>
    <row r="935" spans="1:5">
      <c r="A935" s="1" t="s">
        <v>1847</v>
      </c>
      <c r="B935" s="1" t="s">
        <v>32</v>
      </c>
      <c r="C935" s="1" t="s">
        <v>5024</v>
      </c>
      <c r="D935" s="1" t="s">
        <v>5025</v>
      </c>
      <c r="E935" s="1" t="s">
        <v>2246</v>
      </c>
    </row>
    <row r="936" spans="1:5">
      <c r="A936" s="1" t="s">
        <v>1849</v>
      </c>
      <c r="B936" s="1" t="s">
        <v>5026</v>
      </c>
      <c r="C936" s="1" t="s">
        <v>5027</v>
      </c>
      <c r="D936" s="1" t="s">
        <v>5028</v>
      </c>
      <c r="E936" s="1" t="s">
        <v>4867</v>
      </c>
    </row>
    <row r="937" spans="1:5">
      <c r="A937" s="1" t="s">
        <v>1851</v>
      </c>
      <c r="B937" s="1" t="s">
        <v>5029</v>
      </c>
      <c r="C937" s="1" t="s">
        <v>5030</v>
      </c>
      <c r="D937" s="1" t="s">
        <v>5031</v>
      </c>
      <c r="E937" s="1" t="s">
        <v>2549</v>
      </c>
    </row>
    <row r="938" spans="1:5">
      <c r="A938" s="1" t="s">
        <v>1853</v>
      </c>
      <c r="B938" s="1" t="s">
        <v>5032</v>
      </c>
      <c r="C938" s="1" t="s">
        <v>5033</v>
      </c>
      <c r="D938" s="1" t="s">
        <v>5034</v>
      </c>
      <c r="E938" s="1" t="s">
        <v>2708</v>
      </c>
    </row>
    <row r="939" spans="1:5">
      <c r="A939" s="1" t="s">
        <v>5035</v>
      </c>
      <c r="B939" s="1" t="s">
        <v>5036</v>
      </c>
      <c r="C939" s="1" t="s">
        <v>5037</v>
      </c>
      <c r="D939" s="1" t="s">
        <v>5038</v>
      </c>
      <c r="E939" s="1" t="s">
        <v>2159</v>
      </c>
    </row>
    <row r="940" spans="1:5">
      <c r="A940" s="1" t="s">
        <v>1855</v>
      </c>
      <c r="B940" s="1" t="s">
        <v>5039</v>
      </c>
      <c r="C940" s="1" t="s">
        <v>5040</v>
      </c>
      <c r="D940" s="1" t="s">
        <v>5041</v>
      </c>
      <c r="E940" s="1" t="s">
        <v>1980</v>
      </c>
    </row>
    <row r="941" spans="1:5">
      <c r="A941" s="1" t="s">
        <v>1857</v>
      </c>
      <c r="B941" s="1" t="s">
        <v>5042</v>
      </c>
      <c r="C941" s="1" t="s">
        <v>5043</v>
      </c>
      <c r="D941" s="1" t="s">
        <v>5044</v>
      </c>
      <c r="E941" s="1" t="s">
        <v>5045</v>
      </c>
    </row>
    <row r="942" spans="1:5">
      <c r="A942" s="1" t="s">
        <v>1859</v>
      </c>
      <c r="B942" s="1" t="s">
        <v>5046</v>
      </c>
      <c r="C942" s="1" t="s">
        <v>5047</v>
      </c>
      <c r="D942" s="1" t="s">
        <v>5048</v>
      </c>
      <c r="E942" s="1" t="s">
        <v>2105</v>
      </c>
    </row>
    <row r="943" spans="1:5">
      <c r="A943" s="1" t="s">
        <v>1861</v>
      </c>
      <c r="B943" s="1" t="s">
        <v>5049</v>
      </c>
      <c r="C943" s="1" t="s">
        <v>5050</v>
      </c>
      <c r="D943" s="1" t="s">
        <v>5051</v>
      </c>
      <c r="E943" s="1" t="s">
        <v>5052</v>
      </c>
    </row>
    <row r="944" spans="1:5">
      <c r="A944" s="1" t="s">
        <v>1863</v>
      </c>
      <c r="B944" s="1" t="s">
        <v>5053</v>
      </c>
      <c r="C944" s="1" t="s">
        <v>5054</v>
      </c>
      <c r="D944" s="1" t="s">
        <v>5055</v>
      </c>
      <c r="E944" s="1" t="s">
        <v>2557</v>
      </c>
    </row>
    <row r="945" spans="1:5">
      <c r="A945" s="1" t="s">
        <v>1865</v>
      </c>
      <c r="B945" s="1" t="s">
        <v>5056</v>
      </c>
      <c r="C945" s="1" t="s">
        <v>5057</v>
      </c>
      <c r="D945" s="1" t="s">
        <v>5058</v>
      </c>
      <c r="E945" s="1" t="s">
        <v>3163</v>
      </c>
    </row>
    <row r="946" spans="1:5">
      <c r="A946" s="1" t="s">
        <v>1867</v>
      </c>
      <c r="B946" s="1" t="s">
        <v>5059</v>
      </c>
      <c r="C946" s="1" t="s">
        <v>5060</v>
      </c>
      <c r="D946" s="1" t="s">
        <v>5061</v>
      </c>
      <c r="E946" s="1" t="s">
        <v>2866</v>
      </c>
    </row>
    <row r="947" spans="1:5">
      <c r="A947" s="1" t="s">
        <v>1869</v>
      </c>
      <c r="B947" s="1" t="s">
        <v>5062</v>
      </c>
      <c r="C947" s="1" t="s">
        <v>5063</v>
      </c>
      <c r="D947" s="1" t="s">
        <v>5064</v>
      </c>
      <c r="E947" s="1" t="s">
        <v>2314</v>
      </c>
    </row>
    <row r="948" spans="1:5">
      <c r="A948" s="1" t="s">
        <v>1871</v>
      </c>
      <c r="B948" s="1" t="s">
        <v>5065</v>
      </c>
      <c r="C948" s="1" t="s">
        <v>5066</v>
      </c>
      <c r="D948" s="1" t="s">
        <v>5067</v>
      </c>
      <c r="E948" s="1" t="s">
        <v>2094</v>
      </c>
    </row>
    <row r="949" spans="1:5">
      <c r="A949" s="1" t="s">
        <v>1873</v>
      </c>
      <c r="B949" s="1" t="s">
        <v>5068</v>
      </c>
      <c r="C949" s="1"/>
      <c r="D949" s="1" t="s">
        <v>5069</v>
      </c>
      <c r="E949" s="1" t="s">
        <v>2439</v>
      </c>
    </row>
    <row r="950" spans="1:5">
      <c r="A950" s="1" t="s">
        <v>1875</v>
      </c>
      <c r="B950" s="1" t="s">
        <v>5070</v>
      </c>
      <c r="C950" s="1" t="s">
        <v>5071</v>
      </c>
      <c r="D950" s="1" t="s">
        <v>5072</v>
      </c>
      <c r="E950" s="1" t="s">
        <v>3915</v>
      </c>
    </row>
    <row r="951" spans="1:5">
      <c r="A951" s="1" t="s">
        <v>1877</v>
      </c>
      <c r="B951" s="1" t="s">
        <v>5073</v>
      </c>
      <c r="C951" s="1" t="s">
        <v>5074</v>
      </c>
      <c r="D951" s="1" t="s">
        <v>5075</v>
      </c>
      <c r="E951" s="1" t="s">
        <v>5076</v>
      </c>
    </row>
    <row r="952" spans="1:5">
      <c r="A952" s="1" t="s">
        <v>1879</v>
      </c>
      <c r="B952" s="1" t="s">
        <v>5077</v>
      </c>
      <c r="C952" s="1" t="s">
        <v>5078</v>
      </c>
      <c r="D952" s="1" t="s">
        <v>5079</v>
      </c>
      <c r="E952" s="1" t="s">
        <v>4397</v>
      </c>
    </row>
    <row r="953" spans="1:5">
      <c r="A953" s="1" t="s">
        <v>1881</v>
      </c>
      <c r="B953" s="1" t="s">
        <v>5080</v>
      </c>
      <c r="C953" s="1" t="s">
        <v>5081</v>
      </c>
      <c r="D953" s="1" t="s">
        <v>5082</v>
      </c>
      <c r="E953" s="1" t="s">
        <v>3272</v>
      </c>
    </row>
    <row r="954" spans="1:5">
      <c r="A954" s="1" t="s">
        <v>1883</v>
      </c>
      <c r="B954" s="1" t="s">
        <v>5083</v>
      </c>
      <c r="C954" s="1" t="s">
        <v>5084</v>
      </c>
      <c r="D954" s="1" t="s">
        <v>5085</v>
      </c>
      <c r="E954" s="1" t="s">
        <v>5052</v>
      </c>
    </row>
    <row r="955" spans="1:5">
      <c r="A955" s="1" t="s">
        <v>5086</v>
      </c>
      <c r="B955" s="1" t="s">
        <v>5087</v>
      </c>
      <c r="C955" s="1" t="s">
        <v>5088</v>
      </c>
      <c r="D955" s="1" t="s">
        <v>5089</v>
      </c>
      <c r="E955" s="1" t="s">
        <v>2314</v>
      </c>
    </row>
    <row r="956" spans="1:5">
      <c r="A956" s="1" t="s">
        <v>5090</v>
      </c>
      <c r="B956" s="1" t="s">
        <v>5091</v>
      </c>
      <c r="C956" s="1" t="s">
        <v>5092</v>
      </c>
      <c r="D956" s="1" t="s">
        <v>5093</v>
      </c>
      <c r="E956" s="1" t="s">
        <v>1969</v>
      </c>
    </row>
    <row r="957" spans="1:5">
      <c r="A957" s="1" t="s">
        <v>5094</v>
      </c>
      <c r="B957" s="1" t="s">
        <v>5095</v>
      </c>
      <c r="C957" s="1" t="s">
        <v>5096</v>
      </c>
      <c r="D957" s="1" t="s">
        <v>5097</v>
      </c>
      <c r="E957" s="1" t="s">
        <v>4334</v>
      </c>
    </row>
    <row r="958" spans="1:5">
      <c r="A958" s="1" t="s">
        <v>5098</v>
      </c>
      <c r="B958" s="1" t="s">
        <v>5099</v>
      </c>
      <c r="C958" s="1" t="s">
        <v>5100</v>
      </c>
      <c r="D958" s="1" t="s">
        <v>5101</v>
      </c>
      <c r="E958" s="1" t="s">
        <v>2358</v>
      </c>
    </row>
    <row r="959" spans="1:5">
      <c r="A959" s="1" t="s">
        <v>5102</v>
      </c>
      <c r="B959" s="1" t="s">
        <v>5103</v>
      </c>
      <c r="C959" s="1" t="s">
        <v>5104</v>
      </c>
      <c r="D959" s="1" t="s">
        <v>5105</v>
      </c>
      <c r="E959" s="1" t="s">
        <v>2105</v>
      </c>
    </row>
    <row r="960" spans="1:5">
      <c r="A960" s="1" t="s">
        <v>5106</v>
      </c>
      <c r="B960" s="1" t="s">
        <v>5107</v>
      </c>
      <c r="C960" s="1"/>
      <c r="D960" s="1" t="s">
        <v>5108</v>
      </c>
      <c r="E960" s="1" t="s">
        <v>5109</v>
      </c>
    </row>
    <row r="961" spans="1:5">
      <c r="A961" s="1" t="s">
        <v>1888</v>
      </c>
      <c r="B961" s="1" t="s">
        <v>5110</v>
      </c>
      <c r="C961" s="1"/>
      <c r="D961" s="1" t="s">
        <v>5111</v>
      </c>
      <c r="E961" s="1" t="s">
        <v>2055</v>
      </c>
    </row>
    <row r="962" spans="1:5">
      <c r="A962" s="1" t="s">
        <v>1890</v>
      </c>
      <c r="B962" s="1" t="s">
        <v>5112</v>
      </c>
      <c r="C962" s="1" t="s">
        <v>5113</v>
      </c>
      <c r="D962" s="1" t="s">
        <v>5114</v>
      </c>
      <c r="E962" s="1" t="s">
        <v>3305</v>
      </c>
    </row>
    <row r="963" spans="1:5">
      <c r="A963" s="1" t="s">
        <v>1892</v>
      </c>
      <c r="B963" s="1" t="s">
        <v>5115</v>
      </c>
      <c r="C963" s="1" t="s">
        <v>5116</v>
      </c>
      <c r="D963" s="1" t="s">
        <v>5117</v>
      </c>
      <c r="E963" s="1" t="s">
        <v>2657</v>
      </c>
    </row>
    <row r="964" spans="1:5">
      <c r="A964" s="1" t="s">
        <v>1894</v>
      </c>
      <c r="B964" s="1" t="s">
        <v>5118</v>
      </c>
      <c r="C964" s="1" t="s">
        <v>5119</v>
      </c>
      <c r="D964" s="1" t="s">
        <v>5120</v>
      </c>
      <c r="E964" s="1" t="s">
        <v>5121</v>
      </c>
    </row>
    <row r="965" spans="1:5">
      <c r="A965" s="1" t="s">
        <v>1896</v>
      </c>
      <c r="B965" s="1" t="s">
        <v>5122</v>
      </c>
      <c r="C965" s="1" t="s">
        <v>5123</v>
      </c>
      <c r="D965" s="1" t="s">
        <v>5124</v>
      </c>
      <c r="E965" s="1" t="s">
        <v>3003</v>
      </c>
    </row>
    <row r="966" spans="1:5">
      <c r="A966" s="1" t="s">
        <v>1898</v>
      </c>
      <c r="B966" s="1" t="s">
        <v>5125</v>
      </c>
      <c r="C966" s="1" t="s">
        <v>5126</v>
      </c>
      <c r="D966" s="1" t="s">
        <v>5127</v>
      </c>
      <c r="E966" s="1" t="s">
        <v>3369</v>
      </c>
    </row>
    <row r="967" spans="1:5">
      <c r="A967" s="1" t="s">
        <v>1900</v>
      </c>
      <c r="B967" s="1" t="s">
        <v>5128</v>
      </c>
      <c r="C967" s="1"/>
      <c r="D967" s="1" t="s">
        <v>5129</v>
      </c>
      <c r="E967" s="1" t="s">
        <v>1948</v>
      </c>
    </row>
    <row r="968" spans="1:5">
      <c r="A968" s="1" t="s">
        <v>1902</v>
      </c>
      <c r="B968" s="1" t="s">
        <v>5130</v>
      </c>
      <c r="C968" s="1" t="s">
        <v>5131</v>
      </c>
      <c r="D968" s="1" t="s">
        <v>5132</v>
      </c>
      <c r="E968" s="1" t="s">
        <v>2575</v>
      </c>
    </row>
    <row r="969" spans="1:5">
      <c r="A969" s="1" t="s">
        <v>1904</v>
      </c>
      <c r="B969" s="1" t="s">
        <v>5133</v>
      </c>
      <c r="C969" s="1" t="s">
        <v>5134</v>
      </c>
      <c r="D969" s="1" t="s">
        <v>5135</v>
      </c>
      <c r="E969" s="1" t="s">
        <v>5136</v>
      </c>
    </row>
    <row r="970" spans="1:5">
      <c r="A970" s="1" t="s">
        <v>1906</v>
      </c>
      <c r="B970" s="1" t="s">
        <v>5137</v>
      </c>
      <c r="C970" s="1" t="s">
        <v>5138</v>
      </c>
      <c r="D970" s="1" t="s">
        <v>5139</v>
      </c>
      <c r="E970" s="1" t="s">
        <v>5140</v>
      </c>
    </row>
    <row r="971" spans="1:5">
      <c r="A971" s="1" t="s">
        <v>1908</v>
      </c>
      <c r="B971" s="1" t="s">
        <v>5141</v>
      </c>
      <c r="C971" s="1" t="s">
        <v>5142</v>
      </c>
      <c r="D971" s="1" t="s">
        <v>5143</v>
      </c>
      <c r="E971" s="1" t="s">
        <v>2526</v>
      </c>
    </row>
    <row r="972" spans="1:5">
      <c r="A972" s="1" t="s">
        <v>5144</v>
      </c>
      <c r="B972" s="1" t="s">
        <v>5145</v>
      </c>
      <c r="C972" s="1" t="s">
        <v>5146</v>
      </c>
      <c r="D972" s="1" t="s">
        <v>5147</v>
      </c>
      <c r="E972" s="1" t="s">
        <v>3860</v>
      </c>
    </row>
    <row r="973" spans="1:5">
      <c r="A973" s="1" t="s">
        <v>5148</v>
      </c>
      <c r="B973" s="1" t="s">
        <v>5149</v>
      </c>
      <c r="C973" s="1" t="s">
        <v>5150</v>
      </c>
      <c r="D973" s="1" t="s">
        <v>5151</v>
      </c>
      <c r="E973" s="1" t="s">
        <v>2171</v>
      </c>
    </row>
    <row r="974" spans="1:5">
      <c r="A974" s="1" t="s">
        <v>5152</v>
      </c>
      <c r="B974" s="1" t="s">
        <v>5153</v>
      </c>
      <c r="C974" s="1" t="s">
        <v>5154</v>
      </c>
      <c r="D974" s="1" t="s">
        <v>5155</v>
      </c>
      <c r="E974" s="1" t="s">
        <v>4384</v>
      </c>
    </row>
    <row r="975" spans="1:5">
      <c r="A975" s="1" t="s">
        <v>5156</v>
      </c>
      <c r="B975" s="1" t="s">
        <v>5157</v>
      </c>
      <c r="C975" s="1" t="s">
        <v>5158</v>
      </c>
      <c r="D975" s="1" t="s">
        <v>5159</v>
      </c>
      <c r="E975" s="1" t="s">
        <v>2136</v>
      </c>
    </row>
    <row r="976" spans="1:5">
      <c r="A976" s="1" t="s">
        <v>5160</v>
      </c>
      <c r="B976" s="1" t="s">
        <v>5161</v>
      </c>
      <c r="C976" s="1" t="s">
        <v>5162</v>
      </c>
      <c r="D976" s="1" t="s">
        <v>5163</v>
      </c>
      <c r="E976" s="1" t="s">
        <v>2866</v>
      </c>
    </row>
    <row r="977" spans="1:5">
      <c r="A977" s="1" t="s">
        <v>5164</v>
      </c>
      <c r="B977" s="1" t="s">
        <v>5165</v>
      </c>
      <c r="C977" s="1" t="s">
        <v>5166</v>
      </c>
      <c r="D977" s="1" t="s">
        <v>5167</v>
      </c>
      <c r="E977" s="1" t="s">
        <v>5168</v>
      </c>
    </row>
    <row r="978" spans="1:5">
      <c r="A978" s="1" t="s">
        <v>5169</v>
      </c>
      <c r="B978" s="1" t="s">
        <v>5170</v>
      </c>
      <c r="C978" s="1" t="s">
        <v>5171</v>
      </c>
      <c r="D978" s="1" t="s">
        <v>5172</v>
      </c>
      <c r="E978" s="1" t="s">
        <v>2147</v>
      </c>
    </row>
    <row r="979" spans="1:5">
      <c r="A979" s="1" t="s">
        <v>5173</v>
      </c>
      <c r="B979" s="1" t="s">
        <v>5174</v>
      </c>
      <c r="C979" s="1" t="s">
        <v>5175</v>
      </c>
      <c r="D979" s="1" t="s">
        <v>5176</v>
      </c>
      <c r="E979" s="1" t="s">
        <v>3860</v>
      </c>
    </row>
    <row r="980" spans="1:5">
      <c r="A980" s="1" t="s">
        <v>5177</v>
      </c>
      <c r="B980" s="1" t="s">
        <v>5178</v>
      </c>
      <c r="C980" s="1" t="s">
        <v>5179</v>
      </c>
      <c r="D980" s="1" t="s">
        <v>5180</v>
      </c>
      <c r="E980" s="1" t="s">
        <v>2105</v>
      </c>
    </row>
    <row r="981" spans="1:5">
      <c r="A981" s="1" t="s">
        <v>5181</v>
      </c>
      <c r="B981" s="1" t="s">
        <v>5182</v>
      </c>
      <c r="C981" s="1" t="s">
        <v>5183</v>
      </c>
      <c r="D981" s="1" t="s">
        <v>5184</v>
      </c>
      <c r="E981" s="1" t="s">
        <v>5185</v>
      </c>
    </row>
    <row r="982" spans="1:5">
      <c r="A982" s="1" t="s">
        <v>5186</v>
      </c>
      <c r="B982" s="1" t="s">
        <v>5187</v>
      </c>
      <c r="C982" s="1" t="s">
        <v>5188</v>
      </c>
      <c r="D982" s="1" t="s">
        <v>5189</v>
      </c>
      <c r="E982" s="1" t="s">
        <v>3401</v>
      </c>
    </row>
    <row r="983" spans="1:5">
      <c r="A983" s="1" t="s">
        <v>5190</v>
      </c>
      <c r="B983" s="1" t="s">
        <v>5191</v>
      </c>
      <c r="C983" s="1" t="s">
        <v>5192</v>
      </c>
      <c r="D983" s="1" t="s">
        <v>5193</v>
      </c>
      <c r="E983" s="1" t="s">
        <v>5194</v>
      </c>
    </row>
    <row r="984" spans="1:5">
      <c r="A984" s="1" t="s">
        <v>5195</v>
      </c>
      <c r="B984" s="1" t="s">
        <v>5196</v>
      </c>
      <c r="C984" s="1" t="s">
        <v>5197</v>
      </c>
      <c r="D984" s="1" t="s">
        <v>5198</v>
      </c>
      <c r="E984" s="1" t="s">
        <v>2892</v>
      </c>
    </row>
    <row r="985" spans="1:5">
      <c r="A985" s="1" t="s">
        <v>5199</v>
      </c>
      <c r="B985" s="1" t="s">
        <v>5200</v>
      </c>
      <c r="C985" s="1" t="s">
        <v>5201</v>
      </c>
      <c r="D985" s="1" t="s">
        <v>5202</v>
      </c>
      <c r="E985" s="1" t="s">
        <v>2187</v>
      </c>
    </row>
    <row r="986" spans="1:5">
      <c r="A986" s="1" t="s">
        <v>5203</v>
      </c>
      <c r="B986" s="1" t="s">
        <v>5204</v>
      </c>
      <c r="C986" s="1"/>
      <c r="D986" s="1" t="s">
        <v>5205</v>
      </c>
      <c r="E986" s="1" t="s">
        <v>5206</v>
      </c>
    </row>
    <row r="987" spans="1:5">
      <c r="A987" s="1" t="s">
        <v>5207</v>
      </c>
      <c r="B987" s="1" t="s">
        <v>5208</v>
      </c>
      <c r="C987" s="1" t="s">
        <v>5209</v>
      </c>
      <c r="D987" s="1" t="s">
        <v>5210</v>
      </c>
      <c r="E987" s="1" t="s">
        <v>2030</v>
      </c>
    </row>
    <row r="988" spans="1:5">
      <c r="A988" s="1" t="s">
        <v>5211</v>
      </c>
      <c r="B988" s="1" t="s">
        <v>5212</v>
      </c>
      <c r="C988" s="1" t="s">
        <v>5213</v>
      </c>
      <c r="D988" s="1" t="s">
        <v>5214</v>
      </c>
      <c r="E988" s="1" t="s">
        <v>5215</v>
      </c>
    </row>
    <row r="989" spans="1:5">
      <c r="A989" s="1" t="s">
        <v>5216</v>
      </c>
      <c r="B989" s="1" t="s">
        <v>5217</v>
      </c>
      <c r="C989" s="1" t="s">
        <v>5218</v>
      </c>
      <c r="D989" s="1" t="s">
        <v>5219</v>
      </c>
      <c r="E989" s="1" t="s">
        <v>3599</v>
      </c>
    </row>
    <row r="990" spans="1:5">
      <c r="A990" s="1" t="s">
        <v>5220</v>
      </c>
      <c r="B990" s="1" t="s">
        <v>5221</v>
      </c>
      <c r="C990" s="1" t="s">
        <v>5222</v>
      </c>
      <c r="D990" s="1" t="s">
        <v>5223</v>
      </c>
      <c r="E990" s="1" t="s">
        <v>5224</v>
      </c>
    </row>
    <row r="991" spans="1:5">
      <c r="A991" s="1" t="s">
        <v>5225</v>
      </c>
      <c r="B991" s="1" t="s">
        <v>5226</v>
      </c>
      <c r="C991" s="1" t="s">
        <v>5227</v>
      </c>
      <c r="D991" s="1" t="s">
        <v>5228</v>
      </c>
      <c r="E991" s="1" t="s">
        <v>1969</v>
      </c>
    </row>
    <row r="992" spans="1:5">
      <c r="A992" s="1" t="s">
        <v>5229</v>
      </c>
      <c r="B992" s="1" t="s">
        <v>5230</v>
      </c>
      <c r="C992" s="1" t="s">
        <v>5231</v>
      </c>
      <c r="D992" s="1" t="s">
        <v>5232</v>
      </c>
      <c r="E992" s="1" t="s">
        <v>5233</v>
      </c>
    </row>
    <row r="993" spans="1:5">
      <c r="A993" s="1" t="s">
        <v>5234</v>
      </c>
      <c r="B993" s="1" t="s">
        <v>5235</v>
      </c>
      <c r="C993" s="1" t="s">
        <v>5236</v>
      </c>
      <c r="D993" s="1" t="s">
        <v>5237</v>
      </c>
      <c r="E993" s="1" t="s">
        <v>2497</v>
      </c>
    </row>
    <row r="994" spans="1:5">
      <c r="A994" s="1" t="s">
        <v>5238</v>
      </c>
      <c r="B994" s="1" t="s">
        <v>5239</v>
      </c>
      <c r="C994" s="1" t="s">
        <v>5240</v>
      </c>
      <c r="D994" s="1" t="s">
        <v>5241</v>
      </c>
      <c r="E994" s="1" t="s">
        <v>3510</v>
      </c>
    </row>
    <row r="995" spans="1:5">
      <c r="A995" s="1" t="s">
        <v>5242</v>
      </c>
      <c r="B995" s="1" t="s">
        <v>5243</v>
      </c>
      <c r="C995" s="1" t="s">
        <v>5244</v>
      </c>
      <c r="D995" s="1" t="s">
        <v>5245</v>
      </c>
      <c r="E995" s="1" t="s">
        <v>1972</v>
      </c>
    </row>
    <row r="996" spans="1:5">
      <c r="A996" s="1" t="s">
        <v>5246</v>
      </c>
      <c r="B996" s="1" t="s">
        <v>5247</v>
      </c>
      <c r="C996" s="1" t="s">
        <v>5248</v>
      </c>
      <c r="D996" s="1" t="s">
        <v>5249</v>
      </c>
      <c r="E996" s="1" t="s">
        <v>3472</v>
      </c>
    </row>
    <row r="997" spans="1:5">
      <c r="A997" s="1" t="s">
        <v>5250</v>
      </c>
      <c r="B997" s="1" t="s">
        <v>5251</v>
      </c>
      <c r="C997" s="1" t="s">
        <v>5252</v>
      </c>
      <c r="D997" s="1" t="s">
        <v>5253</v>
      </c>
      <c r="E997" s="1" t="s">
        <v>2217</v>
      </c>
    </row>
    <row r="998" spans="1:5">
      <c r="A998" s="1" t="s">
        <v>5254</v>
      </c>
      <c r="B998" s="1" t="s">
        <v>5255</v>
      </c>
      <c r="C998" s="1" t="s">
        <v>5256</v>
      </c>
      <c r="D998" s="1" t="s">
        <v>5257</v>
      </c>
      <c r="E998" s="1" t="s">
        <v>4334</v>
      </c>
    </row>
    <row r="999" spans="1:5">
      <c r="A999" s="1" t="s">
        <v>5258</v>
      </c>
      <c r="B999" s="1" t="s">
        <v>5259</v>
      </c>
      <c r="C999" s="1" t="s">
        <v>5260</v>
      </c>
      <c r="D999" s="1" t="s">
        <v>5261</v>
      </c>
      <c r="E999" s="1" t="s">
        <v>2229</v>
      </c>
    </row>
    <row r="1000" spans="1:5">
      <c r="A1000" s="1" t="s">
        <v>5262</v>
      </c>
      <c r="B1000" s="1" t="s">
        <v>5263</v>
      </c>
      <c r="C1000" s="1" t="s">
        <v>5264</v>
      </c>
      <c r="D1000" s="1" t="s">
        <v>5265</v>
      </c>
      <c r="E1000" s="1" t="s">
        <v>2561</v>
      </c>
    </row>
    <row r="1001" spans="1:5">
      <c r="A1001" s="1" t="s">
        <v>5266</v>
      </c>
      <c r="B1001" s="1" t="s">
        <v>5267</v>
      </c>
      <c r="C1001" s="1" t="s">
        <v>5268</v>
      </c>
      <c r="D1001" s="1" t="s">
        <v>5269</v>
      </c>
      <c r="E1001" s="1" t="s">
        <v>3915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F49"/>
  <sheetViews>
    <sheetView zoomScale="115" zoomScaleNormal="115" workbookViewId="0">
      <selection sqref="A1:F1"/>
    </sheetView>
  </sheetViews>
  <sheetFormatPr defaultRowHeight="15"/>
  <cols>
    <col min="1" max="1" width="12.85546875" bestFit="1" customWidth="1"/>
    <col min="2" max="2" width="14" bestFit="1" customWidth="1"/>
    <col min="3" max="3" width="13.28515625" bestFit="1" customWidth="1"/>
    <col min="4" max="4" width="10.7109375" style="6" bestFit="1" customWidth="1"/>
    <col min="5" max="5" width="12.140625" bestFit="1" customWidth="1"/>
    <col min="6" max="6" width="8.42578125" style="9" bestFit="1" customWidth="1"/>
  </cols>
  <sheetData>
    <row r="1" spans="1:6">
      <c r="A1" s="35" t="s">
        <v>41</v>
      </c>
      <c r="B1" s="35" t="s">
        <v>1</v>
      </c>
      <c r="C1" s="35" t="s">
        <v>43</v>
      </c>
      <c r="D1" s="36" t="s">
        <v>44</v>
      </c>
      <c r="E1" s="37" t="s">
        <v>45</v>
      </c>
      <c r="F1" s="38" t="s">
        <v>5270</v>
      </c>
    </row>
    <row r="2" spans="1:6">
      <c r="A2" t="s">
        <v>144</v>
      </c>
      <c r="B2" t="s">
        <v>4</v>
      </c>
      <c r="C2" t="s">
        <v>5271</v>
      </c>
      <c r="D2" s="6">
        <v>6</v>
      </c>
      <c r="E2" s="8">
        <v>1.1000000000000001</v>
      </c>
      <c r="F2" s="9">
        <v>6.6000000000000005</v>
      </c>
    </row>
    <row r="3" spans="1:6">
      <c r="A3" t="s">
        <v>5272</v>
      </c>
      <c r="B3" t="s">
        <v>4</v>
      </c>
      <c r="C3" t="s">
        <v>5271</v>
      </c>
      <c r="D3" s="6">
        <v>12</v>
      </c>
      <c r="E3" s="8">
        <v>1.1000000000000001</v>
      </c>
      <c r="F3" s="9">
        <v>13.200000000000001</v>
      </c>
    </row>
    <row r="4" spans="1:6">
      <c r="A4" t="s">
        <v>53</v>
      </c>
      <c r="B4" t="s">
        <v>4</v>
      </c>
      <c r="C4" t="s">
        <v>5271</v>
      </c>
      <c r="D4" s="6">
        <v>18</v>
      </c>
      <c r="E4" s="8">
        <v>1.1000000000000001</v>
      </c>
      <c r="F4" s="9">
        <v>19.8</v>
      </c>
    </row>
    <row r="5" spans="1:6">
      <c r="A5" t="s">
        <v>210</v>
      </c>
      <c r="B5" t="s">
        <v>4</v>
      </c>
      <c r="C5" t="s">
        <v>5271</v>
      </c>
      <c r="D5" s="6">
        <v>24</v>
      </c>
      <c r="E5" s="8">
        <v>1.1000000000000001</v>
      </c>
      <c r="F5" s="9">
        <v>26.400000000000002</v>
      </c>
    </row>
    <row r="6" spans="1:6">
      <c r="A6" t="s">
        <v>82</v>
      </c>
      <c r="B6" t="s">
        <v>4</v>
      </c>
      <c r="C6" t="s">
        <v>5273</v>
      </c>
      <c r="D6" s="6">
        <v>6</v>
      </c>
      <c r="E6" s="8">
        <v>1.1000000000000001</v>
      </c>
      <c r="F6" s="9">
        <v>6.6000000000000005</v>
      </c>
    </row>
    <row r="7" spans="1:6">
      <c r="A7" t="s">
        <v>103</v>
      </c>
      <c r="B7" t="s">
        <v>4</v>
      </c>
      <c r="C7" t="s">
        <v>5273</v>
      </c>
      <c r="D7" s="6">
        <v>12</v>
      </c>
      <c r="E7" s="8">
        <v>1.1000000000000001</v>
      </c>
      <c r="F7" s="9">
        <v>13.200000000000001</v>
      </c>
    </row>
    <row r="8" spans="1:6">
      <c r="A8" t="s">
        <v>97</v>
      </c>
      <c r="B8" t="s">
        <v>4</v>
      </c>
      <c r="C8" t="s">
        <v>5273</v>
      </c>
      <c r="D8" s="6">
        <v>18</v>
      </c>
      <c r="E8" s="8">
        <v>1.1000000000000001</v>
      </c>
      <c r="F8" s="9">
        <v>19.8</v>
      </c>
    </row>
    <row r="9" spans="1:6">
      <c r="A9" t="s">
        <v>187</v>
      </c>
      <c r="B9" t="s">
        <v>4</v>
      </c>
      <c r="C9" t="s">
        <v>5273</v>
      </c>
      <c r="D9" s="6">
        <v>24</v>
      </c>
      <c r="E9" s="8">
        <v>1.1000000000000001</v>
      </c>
      <c r="F9" s="9">
        <v>26.400000000000002</v>
      </c>
    </row>
    <row r="10" spans="1:6">
      <c r="A10" t="s">
        <v>92</v>
      </c>
      <c r="B10" t="s">
        <v>4</v>
      </c>
      <c r="C10" t="s">
        <v>5274</v>
      </c>
      <c r="D10" s="6">
        <v>6</v>
      </c>
      <c r="E10" s="8">
        <v>1.1000000000000001</v>
      </c>
      <c r="F10" s="9">
        <v>6.6000000000000005</v>
      </c>
    </row>
    <row r="11" spans="1:6">
      <c r="A11" t="s">
        <v>109</v>
      </c>
      <c r="B11" t="s">
        <v>4</v>
      </c>
      <c r="C11" t="s">
        <v>5274</v>
      </c>
      <c r="D11" s="6">
        <v>12</v>
      </c>
      <c r="E11" s="8">
        <v>1.1000000000000001</v>
      </c>
      <c r="F11" s="9">
        <v>13.200000000000001</v>
      </c>
    </row>
    <row r="12" spans="1:6">
      <c r="A12" t="s">
        <v>65</v>
      </c>
      <c r="B12" t="s">
        <v>4</v>
      </c>
      <c r="C12" t="s">
        <v>5274</v>
      </c>
      <c r="D12" s="6">
        <v>18</v>
      </c>
      <c r="E12" s="8">
        <v>1.1000000000000001</v>
      </c>
      <c r="F12" s="9">
        <v>19.8</v>
      </c>
    </row>
    <row r="13" spans="1:6">
      <c r="A13" t="s">
        <v>147</v>
      </c>
      <c r="B13" t="s">
        <v>4</v>
      </c>
      <c r="C13" t="s">
        <v>5274</v>
      </c>
      <c r="D13" s="6">
        <v>24</v>
      </c>
      <c r="E13" s="8">
        <v>1.1000000000000001</v>
      </c>
      <c r="F13" s="9">
        <v>26.400000000000002</v>
      </c>
    </row>
    <row r="14" spans="1:6">
      <c r="A14" t="s">
        <v>258</v>
      </c>
      <c r="B14" t="s">
        <v>5</v>
      </c>
      <c r="C14" t="s">
        <v>5271</v>
      </c>
      <c r="D14" s="6">
        <v>6</v>
      </c>
      <c r="E14" s="8">
        <v>1.1000000000000001</v>
      </c>
      <c r="F14" s="9">
        <v>6.6000000000000005</v>
      </c>
    </row>
    <row r="15" spans="1:6">
      <c r="A15" t="s">
        <v>177</v>
      </c>
      <c r="B15" t="s">
        <v>5</v>
      </c>
      <c r="C15" t="s">
        <v>5271</v>
      </c>
      <c r="D15" s="6">
        <v>12</v>
      </c>
      <c r="E15" s="8">
        <v>1.1000000000000001</v>
      </c>
      <c r="F15" s="9">
        <v>13.200000000000001</v>
      </c>
    </row>
    <row r="16" spans="1:6">
      <c r="A16" t="s">
        <v>199</v>
      </c>
      <c r="B16" t="s">
        <v>5</v>
      </c>
      <c r="C16" t="s">
        <v>5271</v>
      </c>
      <c r="D16" s="6">
        <v>18</v>
      </c>
      <c r="E16" s="8">
        <v>1.1000000000000001</v>
      </c>
      <c r="F16" s="9">
        <v>19.8</v>
      </c>
    </row>
    <row r="17" spans="1:6">
      <c r="A17" t="s">
        <v>381</v>
      </c>
      <c r="B17" t="s">
        <v>5</v>
      </c>
      <c r="C17" t="s">
        <v>5271</v>
      </c>
      <c r="D17" s="6">
        <v>24</v>
      </c>
      <c r="E17" s="8">
        <v>1.1000000000000001</v>
      </c>
      <c r="F17" s="9">
        <v>26.400000000000002</v>
      </c>
    </row>
    <row r="18" spans="1:6">
      <c r="A18" t="s">
        <v>182</v>
      </c>
      <c r="B18" t="s">
        <v>5</v>
      </c>
      <c r="C18" t="s">
        <v>5273</v>
      </c>
      <c r="D18" s="6">
        <v>6</v>
      </c>
      <c r="E18" s="8">
        <v>1.1000000000000001</v>
      </c>
      <c r="F18" s="9">
        <v>6.6000000000000005</v>
      </c>
    </row>
    <row r="19" spans="1:6">
      <c r="A19" t="s">
        <v>60</v>
      </c>
      <c r="B19" t="s">
        <v>5</v>
      </c>
      <c r="C19" t="s">
        <v>5273</v>
      </c>
      <c r="D19" s="6">
        <v>12</v>
      </c>
      <c r="E19" s="8">
        <v>1.1000000000000001</v>
      </c>
      <c r="F19" s="9">
        <v>13.200000000000001</v>
      </c>
    </row>
    <row r="20" spans="1:6">
      <c r="A20" t="s">
        <v>49</v>
      </c>
      <c r="B20" t="s">
        <v>5</v>
      </c>
      <c r="C20" t="s">
        <v>5273</v>
      </c>
      <c r="D20" s="6">
        <v>18</v>
      </c>
      <c r="E20" s="8">
        <v>1.1000000000000001</v>
      </c>
      <c r="F20" s="9">
        <v>19.8</v>
      </c>
    </row>
    <row r="21" spans="1:6">
      <c r="A21" t="s">
        <v>79</v>
      </c>
      <c r="B21" t="s">
        <v>5</v>
      </c>
      <c r="C21" t="s">
        <v>5273</v>
      </c>
      <c r="D21" s="6">
        <v>24</v>
      </c>
      <c r="E21" s="8">
        <v>1.1000000000000001</v>
      </c>
      <c r="F21" s="9">
        <v>26.400000000000002</v>
      </c>
    </row>
    <row r="22" spans="1:6">
      <c r="A22" t="s">
        <v>130</v>
      </c>
      <c r="B22" t="s">
        <v>5</v>
      </c>
      <c r="C22" t="s">
        <v>5274</v>
      </c>
      <c r="D22" s="6">
        <v>6</v>
      </c>
      <c r="E22" s="8">
        <v>1.1000000000000001</v>
      </c>
      <c r="F22" s="9">
        <v>6.6000000000000005</v>
      </c>
    </row>
    <row r="23" spans="1:6">
      <c r="A23" t="s">
        <v>251</v>
      </c>
      <c r="B23" t="s">
        <v>5</v>
      </c>
      <c r="C23" t="s">
        <v>5274</v>
      </c>
      <c r="D23" s="6">
        <v>12</v>
      </c>
      <c r="E23" s="8">
        <v>1.1000000000000001</v>
      </c>
      <c r="F23" s="9">
        <v>13.200000000000001</v>
      </c>
    </row>
    <row r="24" spans="1:6">
      <c r="A24" t="s">
        <v>358</v>
      </c>
      <c r="B24" t="s">
        <v>5</v>
      </c>
      <c r="C24" t="s">
        <v>5274</v>
      </c>
      <c r="D24" s="6">
        <v>18</v>
      </c>
      <c r="E24" s="8">
        <v>1.1000000000000001</v>
      </c>
      <c r="F24" s="9">
        <v>19.8</v>
      </c>
    </row>
    <row r="25" spans="1:6">
      <c r="A25" t="s">
        <v>73</v>
      </c>
      <c r="B25" t="s">
        <v>5</v>
      </c>
      <c r="C25" t="s">
        <v>5274</v>
      </c>
      <c r="D25" s="6">
        <v>24</v>
      </c>
      <c r="E25" s="8">
        <v>1.1000000000000001</v>
      </c>
      <c r="F25" s="9">
        <v>26.400000000000002</v>
      </c>
    </row>
    <row r="26" spans="1:6">
      <c r="A26" t="s">
        <v>115</v>
      </c>
      <c r="B26" t="s">
        <v>7</v>
      </c>
      <c r="C26" t="s">
        <v>5271</v>
      </c>
      <c r="D26" s="6">
        <v>6</v>
      </c>
      <c r="E26" s="8">
        <v>0.5</v>
      </c>
      <c r="F26" s="9">
        <v>3</v>
      </c>
    </row>
    <row r="27" spans="1:6">
      <c r="A27" t="s">
        <v>122</v>
      </c>
      <c r="B27" t="s">
        <v>7</v>
      </c>
      <c r="C27" t="s">
        <v>5271</v>
      </c>
      <c r="D27" s="6">
        <v>12</v>
      </c>
      <c r="E27" s="8">
        <v>0.5</v>
      </c>
      <c r="F27" s="9">
        <v>6</v>
      </c>
    </row>
    <row r="28" spans="1:6">
      <c r="A28" t="s">
        <v>157</v>
      </c>
      <c r="B28" t="s">
        <v>7</v>
      </c>
      <c r="C28" t="s">
        <v>5271</v>
      </c>
      <c r="D28" s="6">
        <v>18</v>
      </c>
      <c r="E28" s="8">
        <v>0.5</v>
      </c>
      <c r="F28" s="9">
        <v>9</v>
      </c>
    </row>
    <row r="29" spans="1:6">
      <c r="A29" t="s">
        <v>133</v>
      </c>
      <c r="B29" t="s">
        <v>7</v>
      </c>
      <c r="C29" t="s">
        <v>5271</v>
      </c>
      <c r="D29" s="6">
        <v>24</v>
      </c>
      <c r="E29" s="8">
        <v>0.5</v>
      </c>
      <c r="F29" s="9">
        <v>12</v>
      </c>
    </row>
    <row r="30" spans="1:6">
      <c r="A30" t="s">
        <v>106</v>
      </c>
      <c r="B30" t="s">
        <v>7</v>
      </c>
      <c r="C30" t="s">
        <v>5273</v>
      </c>
      <c r="D30" s="6">
        <v>6</v>
      </c>
      <c r="E30" s="8">
        <v>0.5</v>
      </c>
      <c r="F30" s="9">
        <v>3</v>
      </c>
    </row>
    <row r="31" spans="1:6">
      <c r="A31" t="s">
        <v>112</v>
      </c>
      <c r="B31" t="s">
        <v>7</v>
      </c>
      <c r="C31" t="s">
        <v>5273</v>
      </c>
      <c r="D31" s="6">
        <v>12</v>
      </c>
      <c r="E31" s="8">
        <v>0.5</v>
      </c>
      <c r="F31" s="9">
        <v>6</v>
      </c>
    </row>
    <row r="32" spans="1:6">
      <c r="A32" t="s">
        <v>125</v>
      </c>
      <c r="B32" t="s">
        <v>7</v>
      </c>
      <c r="C32" t="s">
        <v>5273</v>
      </c>
      <c r="D32" s="6">
        <v>18</v>
      </c>
      <c r="E32" s="8">
        <v>0.5</v>
      </c>
      <c r="F32" s="9">
        <v>9</v>
      </c>
    </row>
    <row r="33" spans="1:6">
      <c r="A33" t="s">
        <v>408</v>
      </c>
      <c r="B33" t="s">
        <v>7</v>
      </c>
      <c r="C33" t="s">
        <v>5273</v>
      </c>
      <c r="D33" s="6">
        <v>24</v>
      </c>
      <c r="E33" s="8">
        <v>0.5</v>
      </c>
      <c r="F33" s="9">
        <v>12</v>
      </c>
    </row>
    <row r="34" spans="1:6">
      <c r="A34" t="s">
        <v>76</v>
      </c>
      <c r="B34" t="s">
        <v>7</v>
      </c>
      <c r="C34" t="s">
        <v>5274</v>
      </c>
      <c r="D34" s="6">
        <v>6</v>
      </c>
      <c r="E34" s="8">
        <v>0.5</v>
      </c>
      <c r="F34" s="9">
        <v>3</v>
      </c>
    </row>
    <row r="35" spans="1:6">
      <c r="A35" t="s">
        <v>152</v>
      </c>
      <c r="B35" t="s">
        <v>7</v>
      </c>
      <c r="C35" t="s">
        <v>5274</v>
      </c>
      <c r="D35" s="6">
        <v>12</v>
      </c>
      <c r="E35" s="8">
        <v>0.5</v>
      </c>
      <c r="F35" s="9">
        <v>6</v>
      </c>
    </row>
    <row r="36" spans="1:6">
      <c r="A36" t="s">
        <v>56</v>
      </c>
      <c r="B36" t="s">
        <v>7</v>
      </c>
      <c r="C36" t="s">
        <v>5274</v>
      </c>
      <c r="D36" s="6">
        <v>18</v>
      </c>
      <c r="E36" s="8">
        <v>0.5</v>
      </c>
      <c r="F36" s="9">
        <v>9</v>
      </c>
    </row>
    <row r="37" spans="1:6">
      <c r="A37" t="s">
        <v>138</v>
      </c>
      <c r="B37" t="s">
        <v>7</v>
      </c>
      <c r="C37" t="s">
        <v>5274</v>
      </c>
      <c r="D37" s="6">
        <v>24</v>
      </c>
      <c r="E37" s="8">
        <v>0.5</v>
      </c>
      <c r="F37" s="9">
        <v>12</v>
      </c>
    </row>
    <row r="38" spans="1:6">
      <c r="A38" t="s">
        <v>248</v>
      </c>
      <c r="B38" t="s">
        <v>6</v>
      </c>
      <c r="C38" t="s">
        <v>5271</v>
      </c>
      <c r="D38" s="6">
        <v>6</v>
      </c>
      <c r="E38" s="8">
        <v>0.5</v>
      </c>
      <c r="F38" s="9">
        <v>3</v>
      </c>
    </row>
    <row r="39" spans="1:6">
      <c r="A39" t="s">
        <v>192</v>
      </c>
      <c r="B39" t="s">
        <v>6</v>
      </c>
      <c r="C39" t="s">
        <v>5271</v>
      </c>
      <c r="D39" s="6">
        <v>12</v>
      </c>
      <c r="E39" s="8">
        <v>0.5</v>
      </c>
      <c r="F39" s="9">
        <v>6</v>
      </c>
    </row>
    <row r="40" spans="1:6">
      <c r="A40" t="s">
        <v>162</v>
      </c>
      <c r="B40" t="s">
        <v>6</v>
      </c>
      <c r="C40" t="s">
        <v>5271</v>
      </c>
      <c r="D40" s="6">
        <v>18</v>
      </c>
      <c r="E40" s="8">
        <v>0.5</v>
      </c>
      <c r="F40" s="9">
        <v>9</v>
      </c>
    </row>
    <row r="41" spans="1:6">
      <c r="A41" t="s">
        <v>68</v>
      </c>
      <c r="B41" t="s">
        <v>6</v>
      </c>
      <c r="C41" t="s">
        <v>5271</v>
      </c>
      <c r="D41" s="6">
        <v>24</v>
      </c>
      <c r="E41" s="8">
        <v>0.5</v>
      </c>
      <c r="F41" s="9">
        <v>12</v>
      </c>
    </row>
    <row r="42" spans="1:6">
      <c r="A42" t="s">
        <v>100</v>
      </c>
      <c r="B42" t="s">
        <v>6</v>
      </c>
      <c r="C42" t="s">
        <v>5273</v>
      </c>
      <c r="D42" s="6">
        <v>6</v>
      </c>
      <c r="E42" s="8">
        <v>0.5</v>
      </c>
      <c r="F42" s="9">
        <v>3</v>
      </c>
    </row>
    <row r="43" spans="1:6">
      <c r="A43" t="s">
        <v>50</v>
      </c>
      <c r="B43" t="s">
        <v>6</v>
      </c>
      <c r="C43" t="s">
        <v>5273</v>
      </c>
      <c r="D43" s="6">
        <v>12</v>
      </c>
      <c r="E43" s="8">
        <v>0.5</v>
      </c>
      <c r="F43" s="9">
        <v>6</v>
      </c>
    </row>
    <row r="44" spans="1:6">
      <c r="A44" t="s">
        <v>273</v>
      </c>
      <c r="B44" t="s">
        <v>6</v>
      </c>
      <c r="C44" t="s">
        <v>5273</v>
      </c>
      <c r="D44" s="6">
        <v>18</v>
      </c>
      <c r="E44" s="8">
        <v>0.5</v>
      </c>
      <c r="F44" s="9">
        <v>9</v>
      </c>
    </row>
    <row r="45" spans="1:6">
      <c r="A45" t="s">
        <v>141</v>
      </c>
      <c r="B45" t="s">
        <v>6</v>
      </c>
      <c r="C45" t="s">
        <v>5273</v>
      </c>
      <c r="D45" s="6">
        <v>24</v>
      </c>
      <c r="E45" s="8">
        <v>0.5</v>
      </c>
      <c r="F45" s="9">
        <v>12</v>
      </c>
    </row>
    <row r="46" spans="1:6">
      <c r="A46" t="s">
        <v>89</v>
      </c>
      <c r="B46" t="s">
        <v>6</v>
      </c>
      <c r="C46" t="s">
        <v>5274</v>
      </c>
      <c r="D46" s="6">
        <v>6</v>
      </c>
      <c r="E46" s="8">
        <v>0.5</v>
      </c>
      <c r="F46" s="9">
        <v>3</v>
      </c>
    </row>
    <row r="47" spans="1:6">
      <c r="A47" t="s">
        <v>57</v>
      </c>
      <c r="B47" t="s">
        <v>6</v>
      </c>
      <c r="C47" t="s">
        <v>5274</v>
      </c>
      <c r="D47" s="6">
        <v>12</v>
      </c>
      <c r="E47" s="8">
        <v>0.5</v>
      </c>
      <c r="F47" s="9">
        <v>6</v>
      </c>
    </row>
    <row r="48" spans="1:6">
      <c r="A48" t="s">
        <v>241</v>
      </c>
      <c r="B48" t="s">
        <v>6</v>
      </c>
      <c r="C48" t="s">
        <v>5274</v>
      </c>
      <c r="D48" s="6">
        <v>18</v>
      </c>
      <c r="E48" s="8">
        <v>0.5</v>
      </c>
      <c r="F48" s="9">
        <v>9</v>
      </c>
    </row>
    <row r="49" spans="1:6">
      <c r="A49" t="s">
        <v>531</v>
      </c>
      <c r="B49" t="s">
        <v>6</v>
      </c>
      <c r="C49" t="s">
        <v>5274</v>
      </c>
      <c r="D49" s="6">
        <v>24</v>
      </c>
      <c r="E49" s="8">
        <v>0.5</v>
      </c>
      <c r="F49" s="9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2024-11-28T05:43:14Z</dcterms:modified>
  <cp:category/>
  <cp:contentStatus/>
</cp:coreProperties>
</file>