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1"/>
  <workbookPr defaultThemeVersion="166925"/>
  <xr:revisionPtr revIDLastSave="629" documentId="11_E60897F41BE170836B02CE998F75CCDC64E183C8" xr6:coauthVersionLast="47" xr6:coauthVersionMax="47" xr10:uidLastSave="{516B215A-1413-4844-977C-2C3DC511D897}"/>
  <bookViews>
    <workbookView xWindow="240" yWindow="105" windowWidth="14805" windowHeight="8010" firstSheet="2" activeTab="2" xr2:uid="{00000000-000D-0000-FFFF-FFFF00000000}"/>
  </bookViews>
  <sheets>
    <sheet name="API fields" sheetId="1" r:id="rId1"/>
    <sheet name="Landing" sheetId="3" r:id="rId2"/>
    <sheet name="Staging" sheetId="4" r:id="rId3"/>
    <sheet name="Reporting" sheetId="5" r:id="rId4"/>
    <sheet name="Config" sheetId="2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D28" i="4"/>
  <c r="D29" i="4"/>
  <c r="D20" i="4"/>
  <c r="D5" i="5"/>
  <c r="D2" i="5"/>
  <c r="D26" i="4"/>
  <c r="D25" i="4"/>
  <c r="D24" i="4"/>
  <c r="D23" i="4"/>
  <c r="D22" i="4"/>
  <c r="D21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59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4" i="1"/>
  <c r="E4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I4" i="2"/>
  <c r="I5" i="2"/>
  <c r="I6" i="2"/>
  <c r="I7" i="2"/>
  <c r="I3" i="2"/>
  <c r="D4" i="2"/>
  <c r="D5" i="2"/>
  <c r="D6" i="2"/>
  <c r="D7" i="2"/>
  <c r="D8" i="2"/>
  <c r="D3" i="2"/>
  <c r="I2" i="2"/>
  <c r="D2" i="2"/>
</calcChain>
</file>

<file path=xl/sharedStrings.xml><?xml version="1.0" encoding="utf-8"?>
<sst xmlns="http://schemas.openxmlformats.org/spreadsheetml/2006/main" count="420" uniqueCount="184">
  <si>
    <t>SQL script generated via formula pt1</t>
  </si>
  <si>
    <t>SQL script generated via formula pt2</t>
  </si>
  <si>
    <t>Fields returned by API call</t>
  </si>
  <si>
    <t>Field names</t>
  </si>
  <si>
    <t>INSERT INTO Landing.Activities (</t>
  </si>
  <si>
    <t>SELECT</t>
  </si>
  <si>
    <t>resource_state" : 2,</t>
  </si>
  <si>
    <t>resource_state</t>
  </si>
  <si>
    <t>athlete" : {</t>
  </si>
  <si>
    <t xml:space="preserve">  id" : 134815,</t>
  </si>
  <si>
    <t>athlete.id</t>
  </si>
  <si>
    <t xml:space="preserve">  resource_state" : 1</t>
  </si>
  <si>
    <t>athlete.resource_state</t>
  </si>
  <si>
    <t>},</t>
  </si>
  <si>
    <t>name" : "Happy Friday",</t>
  </si>
  <si>
    <t>name</t>
  </si>
  <si>
    <t>distance" : 24931.4,</t>
  </si>
  <si>
    <t>distance</t>
  </si>
  <si>
    <t>moving_time" : 4500,</t>
  </si>
  <si>
    <t>moving_time</t>
  </si>
  <si>
    <t>elapsed_time" : 4500,</t>
  </si>
  <si>
    <t>elapsed_time</t>
  </si>
  <si>
    <t>total_elevation_gain" : 0,</t>
  </si>
  <si>
    <t>total_elevation_gain</t>
  </si>
  <si>
    <t>type" : "Ride",</t>
  </si>
  <si>
    <t>type</t>
  </si>
  <si>
    <t>workout_type" : null,</t>
  </si>
  <si>
    <t>workout_type</t>
  </si>
  <si>
    <t>id" : 154504250376823,</t>
  </si>
  <si>
    <t>id</t>
  </si>
  <si>
    <t>external_id" : "garmin_push_12345678987654321",</t>
  </si>
  <si>
    <t>external_id</t>
  </si>
  <si>
    <t>upload_id" : 987654321234567891234,</t>
  </si>
  <si>
    <t>upload_id</t>
  </si>
  <si>
    <t>start_date" : "2018-05-02T12:15:09Z",</t>
  </si>
  <si>
    <t>start_date</t>
  </si>
  <si>
    <t>start_date_local" : "2018-05-02T05:15:09Z",</t>
  </si>
  <si>
    <t>start_date_local</t>
  </si>
  <si>
    <t>timezone" : "(GMT-08:00) America/Los_Angeles",</t>
  </si>
  <si>
    <t>timezone</t>
  </si>
  <si>
    <t>utc_offset" : -25200,</t>
  </si>
  <si>
    <t>utc_offset</t>
  </si>
  <si>
    <t>start_latlng" : null,</t>
  </si>
  <si>
    <t>start_latlng</t>
  </si>
  <si>
    <t>end_latlng" : null,</t>
  </si>
  <si>
    <t>end_latlng</t>
  </si>
  <si>
    <t>location_city" : null,</t>
  </si>
  <si>
    <t>location_city</t>
  </si>
  <si>
    <t>location_state" : null,</t>
  </si>
  <si>
    <t>location_state</t>
  </si>
  <si>
    <t>location_country" : "United States",</t>
  </si>
  <si>
    <t>location_country</t>
  </si>
  <si>
    <t>achievement_count" : 0,</t>
  </si>
  <si>
    <t>achievement_count</t>
  </si>
  <si>
    <t>kudos_count" : 3,</t>
  </si>
  <si>
    <t>kudos_count</t>
  </si>
  <si>
    <t>comment_count" : 1,</t>
  </si>
  <si>
    <t>comment_count</t>
  </si>
  <si>
    <t>athlete_count" : 1,</t>
  </si>
  <si>
    <t>athlete_count</t>
  </si>
  <si>
    <t>photo_count" : 0,</t>
  </si>
  <si>
    <t>photo_count</t>
  </si>
  <si>
    <t>map" : {</t>
  </si>
  <si>
    <t xml:space="preserve">  id" : "a12345678987654321",</t>
  </si>
  <si>
    <t xml:space="preserve"> map.id</t>
  </si>
  <si>
    <t xml:space="preserve">  summary_polyline" : null,</t>
  </si>
  <si>
    <t>map.summary_polyline</t>
  </si>
  <si>
    <t xml:space="preserve">  resource_state" : 2</t>
  </si>
  <si>
    <t>map.resource_state</t>
  </si>
  <si>
    <t xml:space="preserve"> },</t>
  </si>
  <si>
    <t>trainer" : true,</t>
  </si>
  <si>
    <t>trainer</t>
  </si>
  <si>
    <t>commute" : false,</t>
  </si>
  <si>
    <t>commute</t>
  </si>
  <si>
    <t>manual" : false,</t>
  </si>
  <si>
    <t>manual</t>
  </si>
  <si>
    <t>private" : false,</t>
  </si>
  <si>
    <t>private</t>
  </si>
  <si>
    <t>flagged" : false,</t>
  </si>
  <si>
    <t>flagged</t>
  </si>
  <si>
    <t>gear_id" : "b12345678987654321",</t>
  </si>
  <si>
    <t>gear_id</t>
  </si>
  <si>
    <t>from_accepted_tag" : false,</t>
  </si>
  <si>
    <t>from_accepted_tag</t>
  </si>
  <si>
    <t>average_speed" : 5.54,</t>
  </si>
  <si>
    <t>average_speed</t>
  </si>
  <si>
    <t>max_speed" : 11,</t>
  </si>
  <si>
    <t>max_speed</t>
  </si>
  <si>
    <t>average_cadence" : 67.1,</t>
  </si>
  <si>
    <t>average_cadence</t>
  </si>
  <si>
    <t>average_watts" : 175.3,</t>
  </si>
  <si>
    <t>average_watts</t>
  </si>
  <si>
    <t>weighted_average_watts" : 210,</t>
  </si>
  <si>
    <t>weighted_average_watts</t>
  </si>
  <si>
    <t>kilojoules" : 788.7,</t>
  </si>
  <si>
    <t>kilojoules</t>
  </si>
  <si>
    <t>device_watts" : true,</t>
  </si>
  <si>
    <t>device_watts</t>
  </si>
  <si>
    <t>has_heartrate" : true,</t>
  </si>
  <si>
    <t>has_heartrate</t>
  </si>
  <si>
    <t>average_heartrate" : 140.3,</t>
  </si>
  <si>
    <t>average_heartrate</t>
  </si>
  <si>
    <t>max_heartrate" : 178,</t>
  </si>
  <si>
    <t>max_heartrate</t>
  </si>
  <si>
    <t>max_watts" : 406,</t>
  </si>
  <si>
    <t>max_watts</t>
  </si>
  <si>
    <t>pr_count" : 0,</t>
  </si>
  <si>
    <t>pr_count</t>
  </si>
  <si>
    <t>total_photo_count" : 1,</t>
  </si>
  <si>
    <t>total_photo_count</t>
  </si>
  <si>
    <t>has_kudoed" : false,</t>
  </si>
  <si>
    <t>has_kudoed</t>
  </si>
  <si>
    <t>suffer_score" : 82</t>
  </si>
  <si>
    <t>suffer_score</t>
  </si>
  <si>
    <t>)</t>
  </si>
  <si>
    <t>FROM OPENJSON((SELECT * FROM @json_activities)) js</t>
  </si>
  <si>
    <t>Landing.Activities</t>
  </si>
  <si>
    <t>SQL script generated via formula</t>
  </si>
  <si>
    <t>Field Name</t>
  </si>
  <si>
    <t>Field Type</t>
  </si>
  <si>
    <t>Constraint</t>
  </si>
  <si>
    <t>CREATE TABLE Landing.Activities (</t>
  </si>
  <si>
    <t>ID</t>
  </si>
  <si>
    <t>UNIQUEIDENTIFIER</t>
  </si>
  <si>
    <t>DEFAULT NEWID()</t>
  </si>
  <si>
    <t>NVARCHAR(250)</t>
  </si>
  <si>
    <t>athlete_id</t>
  </si>
  <si>
    <t>athlete_resource_state</t>
  </si>
  <si>
    <t>activity_type</t>
  </si>
  <si>
    <t>activity_id</t>
  </si>
  <si>
    <t xml:space="preserve"> map_id</t>
  </si>
  <si>
    <t>map_summary_polyline</t>
  </si>
  <si>
    <t>NVARCHAR(MAX)</t>
  </si>
  <si>
    <t>map_resource_state</t>
  </si>
  <si>
    <t>date_created</t>
  </si>
  <si>
    <t>DATETIME</t>
  </si>
  <si>
    <t>DEFAULT GETDATE()</t>
  </si>
  <si>
    <t>date_processed</t>
  </si>
  <si>
    <t>DEFAULT NULL</t>
  </si>
  <si>
    <t>processed_as</t>
  </si>
  <si>
    <t>VARCHAR(250)</t>
  </si>
  <si>
    <t>);</t>
  </si>
  <si>
    <t>Staging.Activities</t>
  </si>
  <si>
    <t>NOT NULL PRIMARY KEY</t>
  </si>
  <si>
    <t>NVARCHAR(50)</t>
  </si>
  <si>
    <t>NOT NULL</t>
  </si>
  <si>
    <t>NUMERIC(10, 2)</t>
  </si>
  <si>
    <t>INT</t>
  </si>
  <si>
    <t>NUMERIC(5, 1)</t>
  </si>
  <si>
    <t>activity_type_id</t>
  </si>
  <si>
    <t>NVARCHAR(100)</t>
  </si>
  <si>
    <t>BIT NOT NULL</t>
  </si>
  <si>
    <t>NUMERIC(3, 1)</t>
  </si>
  <si>
    <t>NUMERIC(4, 1)</t>
  </si>
  <si>
    <t>Reporting.FACT_activities</t>
  </si>
  <si>
    <t>Reporting.DIM_activity_type</t>
  </si>
  <si>
    <t>staging_id</t>
  </si>
  <si>
    <t>FOREIGN KEY REFERENCES Staging.Activities(ID)</t>
  </si>
  <si>
    <t>Reporting.DIM_gear</t>
  </si>
  <si>
    <t>NUMERIC(10, 1)</t>
  </si>
  <si>
    <t>UNIQUEIDENTIFER</t>
  </si>
  <si>
    <t>FOREIGN KEY REFERENCES Reporting.DIM_activity_type(activity_type_id)</t>
  </si>
  <si>
    <t>workout_type_id</t>
  </si>
  <si>
    <t>Staging - DIM_date</t>
  </si>
  <si>
    <t>FK</t>
  </si>
  <si>
    <t>date_id</t>
  </si>
  <si>
    <t>start_date_id</t>
  </si>
  <si>
    <t>FOREIGN KEY REFERENCES Reporting.DIM_date(date_id)</t>
  </si>
  <si>
    <t>NUMERIC(2, 2)</t>
  </si>
  <si>
    <t>Config.API_credentials</t>
  </si>
  <si>
    <t>Config.Request</t>
  </si>
  <si>
    <t>client_ID</t>
  </si>
  <si>
    <t xml:space="preserve"> NOT NULL PRIMARY KEY</t>
  </si>
  <si>
    <t>Request</t>
  </si>
  <si>
    <t>NVARCHAR(64)</t>
  </si>
  <si>
    <t>client_secret</t>
  </si>
  <si>
    <t>Description</t>
  </si>
  <si>
    <t>authorization_code</t>
  </si>
  <si>
    <t>URL</t>
  </si>
  <si>
    <t>refresh_token</t>
  </si>
  <si>
    <t>authHeader</t>
  </si>
  <si>
    <t>access_token</t>
  </si>
  <si>
    <t>contentType</t>
  </si>
  <si>
    <t>access_token_expires_at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</si>
</sst>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opLeftCell="G1" workbookViewId="0">
      <selection activeCell="O1" sqref="O1:T1048576"/>
    </sheetView>
  </sheetViews>
  <sheetFormatPr defaultRowHeight="15"/>
  <cols>
    <col min="1" max="1" width="46" customWidth="1"/>
    <col min="2" max="2" width="6.140625" customWidth="1"/>
    <col min="3" max="3" width="22.28515625" customWidth="1"/>
    <col min="4" max="4" width="34.42578125" customWidth="1"/>
    <col min="5" max="5" width="57.5703125" customWidth="1"/>
  </cols>
  <sheetData>
    <row r="1" spans="1:5" s="1" customFormat="1">
      <c r="D1" s="1" t="s">
        <v>0</v>
      </c>
      <c r="E1" s="1" t="s">
        <v>1</v>
      </c>
    </row>
    <row r="2" spans="1:5" s="1" customFormat="1">
      <c r="A2" s="1" t="s">
        <v>2</v>
      </c>
      <c r="C2" s="1" t="s">
        <v>3</v>
      </c>
    </row>
    <row r="3" spans="1:5" s="2" customFormat="1">
      <c r="D3" s="2" t="s">
        <v>4</v>
      </c>
      <c r="E3" s="2" t="s">
        <v>5</v>
      </c>
    </row>
    <row r="4" spans="1:5">
      <c r="A4" t="s">
        <v>6</v>
      </c>
      <c r="C4" t="s">
        <v>7</v>
      </c>
      <c r="D4" t="str">
        <f>_xlfn.CONCAT(C4, ",")</f>
        <v>resource_state,</v>
      </c>
      <c r="E4" s="2" t="str">
        <f>_xlfn.CONCAT("JSON_VALUE(js.[value], '$.", C4, "'),")</f>
        <v>JSON_VALUE(js.[value], '$.resource_state'),</v>
      </c>
    </row>
    <row r="5" spans="1:5">
      <c r="A5" t="s">
        <v>8</v>
      </c>
      <c r="E5" s="2"/>
    </row>
    <row r="6" spans="1:5">
      <c r="A6" t="s">
        <v>9</v>
      </c>
      <c r="C6" t="s">
        <v>10</v>
      </c>
      <c r="D6" t="str">
        <f>_xlfn.CONCAT(C6, ",")</f>
        <v>athlete.id,</v>
      </c>
      <c r="E6" s="2" t="str">
        <f>_xlfn.CONCAT("JSON_VALUE(js.[value], '$.", C6, "'),")</f>
        <v>JSON_VALUE(js.[value], '$.athlete.id'),</v>
      </c>
    </row>
    <row r="7" spans="1:5">
      <c r="A7" t="s">
        <v>11</v>
      </c>
      <c r="C7" t="s">
        <v>12</v>
      </c>
      <c r="D7" t="str">
        <f>_xlfn.CONCAT(C7, ",")</f>
        <v>athlete.resource_state,</v>
      </c>
      <c r="E7" s="2" t="str">
        <f>_xlfn.CONCAT("JSON_VALUE(js.[value], '$.", C7, "'),")</f>
        <v>JSON_VALUE(js.[value], '$.athlete.resource_state'),</v>
      </c>
    </row>
    <row r="8" spans="1:5">
      <c r="A8" t="s">
        <v>13</v>
      </c>
      <c r="E8" s="2"/>
    </row>
    <row r="9" spans="1:5">
      <c r="A9" t="s">
        <v>14</v>
      </c>
      <c r="C9" t="s">
        <v>15</v>
      </c>
      <c r="D9" t="str">
        <f>_xlfn.CONCAT(C9, ",")</f>
        <v>name,</v>
      </c>
      <c r="E9" s="2" t="str">
        <f>_xlfn.CONCAT("JSON_VALUE(js.[value], '$.", C9, "'),")</f>
        <v>JSON_VALUE(js.[value], '$.name'),</v>
      </c>
    </row>
    <row r="10" spans="1:5">
      <c r="A10" t="s">
        <v>16</v>
      </c>
      <c r="C10" t="s">
        <v>17</v>
      </c>
      <c r="D10" t="str">
        <f>_xlfn.CONCAT(C10, ",")</f>
        <v>distance,</v>
      </c>
      <c r="E10" s="2" t="str">
        <f>_xlfn.CONCAT("JSON_VALUE(js.[value], '$.", C10, "'),")</f>
        <v>JSON_VALUE(js.[value], '$.distance'),</v>
      </c>
    </row>
    <row r="11" spans="1:5">
      <c r="A11" t="s">
        <v>18</v>
      </c>
      <c r="C11" t="s">
        <v>19</v>
      </c>
      <c r="D11" t="str">
        <f>_xlfn.CONCAT(C11, ",")</f>
        <v>moving_time,</v>
      </c>
      <c r="E11" s="2" t="str">
        <f>_xlfn.CONCAT("JSON_VALUE(js.[value], '$.", C11, "'),")</f>
        <v>JSON_VALUE(js.[value], '$.moving_time'),</v>
      </c>
    </row>
    <row r="12" spans="1:5">
      <c r="A12" t="s">
        <v>20</v>
      </c>
      <c r="C12" t="s">
        <v>21</v>
      </c>
      <c r="D12" t="str">
        <f>_xlfn.CONCAT(C12, ",")</f>
        <v>elapsed_time,</v>
      </c>
      <c r="E12" s="2" t="str">
        <f>_xlfn.CONCAT("JSON_VALUE(js.[value], '$.", C12, "'),")</f>
        <v>JSON_VALUE(js.[value], '$.elapsed_time'),</v>
      </c>
    </row>
    <row r="13" spans="1:5">
      <c r="A13" t="s">
        <v>22</v>
      </c>
      <c r="C13" t="s">
        <v>23</v>
      </c>
      <c r="D13" t="str">
        <f>_xlfn.CONCAT(C13, ",")</f>
        <v>total_elevation_gain,</v>
      </c>
      <c r="E13" s="2" t="str">
        <f>_xlfn.CONCAT("JSON_VALUE(js.[value], '$.", C13, "'),")</f>
        <v>JSON_VALUE(js.[value], '$.total_elevation_gain'),</v>
      </c>
    </row>
    <row r="14" spans="1:5">
      <c r="A14" t="s">
        <v>24</v>
      </c>
      <c r="C14" t="s">
        <v>25</v>
      </c>
      <c r="D14" t="str">
        <f>_xlfn.CONCAT(C14, ",")</f>
        <v>type,</v>
      </c>
      <c r="E14" s="2" t="str">
        <f>_xlfn.CONCAT("JSON_VALUE(js.[value], '$.", C14, "'),")</f>
        <v>JSON_VALUE(js.[value], '$.type'),</v>
      </c>
    </row>
    <row r="15" spans="1:5">
      <c r="A15" t="s">
        <v>26</v>
      </c>
      <c r="C15" t="s">
        <v>27</v>
      </c>
      <c r="D15" t="str">
        <f>_xlfn.CONCAT(C15, ",")</f>
        <v>workout_type,</v>
      </c>
      <c r="E15" s="2" t="str">
        <f>_xlfn.CONCAT("JSON_VALUE(js.[value], '$.", C15, "'),")</f>
        <v>JSON_VALUE(js.[value], '$.workout_type'),</v>
      </c>
    </row>
    <row r="16" spans="1:5">
      <c r="A16" t="s">
        <v>28</v>
      </c>
      <c r="C16" t="s">
        <v>29</v>
      </c>
      <c r="D16" t="str">
        <f>_xlfn.CONCAT(C16, ",")</f>
        <v>id,</v>
      </c>
      <c r="E16" s="2" t="str">
        <f>_xlfn.CONCAT("JSON_VALUE(js.[value], '$.", C16, "'),")</f>
        <v>JSON_VALUE(js.[value], '$.id'),</v>
      </c>
    </row>
    <row r="17" spans="1:5">
      <c r="A17" t="s">
        <v>30</v>
      </c>
      <c r="C17" t="s">
        <v>31</v>
      </c>
      <c r="D17" t="str">
        <f>_xlfn.CONCAT(C17, ",")</f>
        <v>external_id,</v>
      </c>
      <c r="E17" s="2" t="str">
        <f>_xlfn.CONCAT("JSON_VALUE(js.[value], '$.", C17, "'),")</f>
        <v>JSON_VALUE(js.[value], '$.external_id'),</v>
      </c>
    </row>
    <row r="18" spans="1:5">
      <c r="A18" t="s">
        <v>32</v>
      </c>
      <c r="C18" t="s">
        <v>33</v>
      </c>
      <c r="D18" t="str">
        <f>_xlfn.CONCAT(C18, ",")</f>
        <v>upload_id,</v>
      </c>
      <c r="E18" s="2" t="str">
        <f>_xlfn.CONCAT("JSON_VALUE(js.[value], '$.", C18, "'),")</f>
        <v>JSON_VALUE(js.[value], '$.upload_id'),</v>
      </c>
    </row>
    <row r="19" spans="1:5">
      <c r="A19" t="s">
        <v>34</v>
      </c>
      <c r="C19" t="s">
        <v>35</v>
      </c>
      <c r="D19" t="str">
        <f>_xlfn.CONCAT(C19, ",")</f>
        <v>start_date,</v>
      </c>
      <c r="E19" s="2" t="str">
        <f>_xlfn.CONCAT("JSON_VALUE(js.[value], '$.", C19, "'),")</f>
        <v>JSON_VALUE(js.[value], '$.start_date'),</v>
      </c>
    </row>
    <row r="20" spans="1:5">
      <c r="A20" t="s">
        <v>36</v>
      </c>
      <c r="C20" t="s">
        <v>37</v>
      </c>
      <c r="D20" t="str">
        <f>_xlfn.CONCAT(C20, ",")</f>
        <v>start_date_local,</v>
      </c>
      <c r="E20" s="2" t="str">
        <f>_xlfn.CONCAT("JSON_VALUE(js.[value], '$.", C20, "'),")</f>
        <v>JSON_VALUE(js.[value], '$.start_date_local'),</v>
      </c>
    </row>
    <row r="21" spans="1:5">
      <c r="A21" t="s">
        <v>38</v>
      </c>
      <c r="C21" t="s">
        <v>39</v>
      </c>
      <c r="D21" t="str">
        <f>_xlfn.CONCAT(C21, ",")</f>
        <v>timezone,</v>
      </c>
      <c r="E21" s="2" t="str">
        <f>_xlfn.CONCAT("JSON_VALUE(js.[value], '$.", C21, "'),")</f>
        <v>JSON_VALUE(js.[value], '$.timezone'),</v>
      </c>
    </row>
    <row r="22" spans="1:5">
      <c r="A22" t="s">
        <v>40</v>
      </c>
      <c r="C22" t="s">
        <v>41</v>
      </c>
      <c r="D22" t="str">
        <f>_xlfn.CONCAT(C22, ",")</f>
        <v>utc_offset,</v>
      </c>
      <c r="E22" s="2" t="str">
        <f>_xlfn.CONCAT("JSON_VALUE(js.[value], '$.", C22, "'),")</f>
        <v>JSON_VALUE(js.[value], '$.utc_offset'),</v>
      </c>
    </row>
    <row r="23" spans="1:5">
      <c r="A23" t="s">
        <v>42</v>
      </c>
      <c r="C23" t="s">
        <v>43</v>
      </c>
      <c r="D23" t="str">
        <f>_xlfn.CONCAT(C23, ",")</f>
        <v>start_latlng,</v>
      </c>
      <c r="E23" s="2" t="str">
        <f>_xlfn.CONCAT("JSON_VALUE(js.[value], '$.", C23, "'),")</f>
        <v>JSON_VALUE(js.[value], '$.start_latlng'),</v>
      </c>
    </row>
    <row r="24" spans="1:5">
      <c r="A24" t="s">
        <v>44</v>
      </c>
      <c r="C24" t="s">
        <v>45</v>
      </c>
      <c r="D24" t="str">
        <f>_xlfn.CONCAT(C24, ",")</f>
        <v>end_latlng,</v>
      </c>
      <c r="E24" s="2" t="str">
        <f>_xlfn.CONCAT("JSON_VALUE(js.[value], '$.", C24, "'),")</f>
        <v>JSON_VALUE(js.[value], '$.end_latlng'),</v>
      </c>
    </row>
    <row r="25" spans="1:5">
      <c r="A25" t="s">
        <v>46</v>
      </c>
      <c r="C25" t="s">
        <v>47</v>
      </c>
      <c r="D25" t="str">
        <f>_xlfn.CONCAT(C25, ",")</f>
        <v>location_city,</v>
      </c>
      <c r="E25" s="2" t="str">
        <f>_xlfn.CONCAT("JSON_VALUE(js.[value], '$.", C25, "'),")</f>
        <v>JSON_VALUE(js.[value], '$.location_city'),</v>
      </c>
    </row>
    <row r="26" spans="1:5">
      <c r="A26" t="s">
        <v>48</v>
      </c>
      <c r="C26" t="s">
        <v>49</v>
      </c>
      <c r="D26" t="str">
        <f>_xlfn.CONCAT(C26, ",")</f>
        <v>location_state,</v>
      </c>
      <c r="E26" s="2" t="str">
        <f>_xlfn.CONCAT("JSON_VALUE(js.[value], '$.", C26, "'),")</f>
        <v>JSON_VALUE(js.[value], '$.location_state'),</v>
      </c>
    </row>
    <row r="27" spans="1:5">
      <c r="A27" t="s">
        <v>50</v>
      </c>
      <c r="C27" t="s">
        <v>51</v>
      </c>
      <c r="D27" t="str">
        <f>_xlfn.CONCAT(C27, ",")</f>
        <v>location_country,</v>
      </c>
      <c r="E27" s="2" t="str">
        <f>_xlfn.CONCAT("JSON_VALUE(js.[value], '$.", C27, "'),")</f>
        <v>JSON_VALUE(js.[value], '$.location_country'),</v>
      </c>
    </row>
    <row r="28" spans="1:5">
      <c r="A28" t="s">
        <v>52</v>
      </c>
      <c r="C28" t="s">
        <v>53</v>
      </c>
      <c r="D28" t="str">
        <f>_xlfn.CONCAT(C28, ",")</f>
        <v>achievement_count,</v>
      </c>
      <c r="E28" s="2" t="str">
        <f>_xlfn.CONCAT("JSON_VALUE(js.[value], '$.", C28, "'),")</f>
        <v>JSON_VALUE(js.[value], '$.achievement_count'),</v>
      </c>
    </row>
    <row r="29" spans="1:5">
      <c r="A29" t="s">
        <v>54</v>
      </c>
      <c r="C29" t="s">
        <v>55</v>
      </c>
      <c r="D29" t="str">
        <f>_xlfn.CONCAT(C29, ",")</f>
        <v>kudos_count,</v>
      </c>
      <c r="E29" s="2" t="str">
        <f>_xlfn.CONCAT("JSON_VALUE(js.[value], '$.", C29, "'),")</f>
        <v>JSON_VALUE(js.[value], '$.kudos_count'),</v>
      </c>
    </row>
    <row r="30" spans="1:5">
      <c r="A30" t="s">
        <v>56</v>
      </c>
      <c r="C30" t="s">
        <v>57</v>
      </c>
      <c r="D30" t="str">
        <f>_xlfn.CONCAT(C30, ",")</f>
        <v>comment_count,</v>
      </c>
      <c r="E30" s="2" t="str">
        <f>_xlfn.CONCAT("JSON_VALUE(js.[value], '$.", C30, "'),")</f>
        <v>JSON_VALUE(js.[value], '$.comment_count'),</v>
      </c>
    </row>
    <row r="31" spans="1:5">
      <c r="A31" t="s">
        <v>58</v>
      </c>
      <c r="C31" t="s">
        <v>59</v>
      </c>
      <c r="D31" t="str">
        <f>_xlfn.CONCAT(C31, ",")</f>
        <v>athlete_count,</v>
      </c>
      <c r="E31" s="2" t="str">
        <f>_xlfn.CONCAT("JSON_VALUE(js.[value], '$.", C31, "'),")</f>
        <v>JSON_VALUE(js.[value], '$.athlete_count'),</v>
      </c>
    </row>
    <row r="32" spans="1:5">
      <c r="A32" t="s">
        <v>60</v>
      </c>
      <c r="C32" t="s">
        <v>61</v>
      </c>
      <c r="D32" t="str">
        <f>_xlfn.CONCAT(C32, ",")</f>
        <v>photo_count,</v>
      </c>
      <c r="E32" s="2" t="str">
        <f>_xlfn.CONCAT("JSON_VALUE(js.[value], '$.", C32, "'),")</f>
        <v>JSON_VALUE(js.[value], '$.photo_count'),</v>
      </c>
    </row>
    <row r="33" spans="1:5">
      <c r="A33" t="s">
        <v>62</v>
      </c>
      <c r="E33" s="2"/>
    </row>
    <row r="34" spans="1:5">
      <c r="A34" t="s">
        <v>63</v>
      </c>
      <c r="C34" t="s">
        <v>64</v>
      </c>
      <c r="D34" t="str">
        <f>_xlfn.CONCAT(C34, ",")</f>
        <v xml:space="preserve"> map.id,</v>
      </c>
      <c r="E34" s="2" t="str">
        <f>_xlfn.CONCAT("JSON_VALUE(js.[value], '$.", C34, "'),")</f>
        <v>JSON_VALUE(js.[value], '$. map.id'),</v>
      </c>
    </row>
    <row r="35" spans="1:5">
      <c r="A35" t="s">
        <v>65</v>
      </c>
      <c r="C35" t="s">
        <v>66</v>
      </c>
      <c r="D35" t="str">
        <f>_xlfn.CONCAT(C35, ",")</f>
        <v>map.summary_polyline,</v>
      </c>
      <c r="E35" s="2" t="str">
        <f>_xlfn.CONCAT("JSON_VALUE(js.[value], '$.", C35, "'),")</f>
        <v>JSON_VALUE(js.[value], '$.map.summary_polyline'),</v>
      </c>
    </row>
    <row r="36" spans="1:5">
      <c r="A36" t="s">
        <v>67</v>
      </c>
      <c r="C36" t="s">
        <v>68</v>
      </c>
      <c r="D36" t="str">
        <f>_xlfn.CONCAT(C36, ",")</f>
        <v>map.resource_state,</v>
      </c>
      <c r="E36" s="2" t="str">
        <f>_xlfn.CONCAT("JSON_VALUE(js.[value], '$.", C36, "'),")</f>
        <v>JSON_VALUE(js.[value], '$.map.resource_state'),</v>
      </c>
    </row>
    <row r="37" spans="1:5">
      <c r="A37" t="s">
        <v>69</v>
      </c>
      <c r="E37" s="2"/>
    </row>
    <row r="38" spans="1:5">
      <c r="A38" t="s">
        <v>70</v>
      </c>
      <c r="C38" t="s">
        <v>71</v>
      </c>
      <c r="D38" t="str">
        <f>_xlfn.CONCAT(C38, ",")</f>
        <v>trainer,</v>
      </c>
      <c r="E38" s="2" t="str">
        <f>_xlfn.CONCAT("JSON_VALUE(js.[value], '$.", C38, "'),")</f>
        <v>JSON_VALUE(js.[value], '$.trainer'),</v>
      </c>
    </row>
    <row r="39" spans="1:5">
      <c r="A39" t="s">
        <v>72</v>
      </c>
      <c r="C39" t="s">
        <v>73</v>
      </c>
      <c r="D39" t="str">
        <f>_xlfn.CONCAT(C39, ",")</f>
        <v>commute,</v>
      </c>
      <c r="E39" s="2" t="str">
        <f>_xlfn.CONCAT("JSON_VALUE(js.[value], '$.", C39, "'),")</f>
        <v>JSON_VALUE(js.[value], '$.commute'),</v>
      </c>
    </row>
    <row r="40" spans="1:5">
      <c r="A40" t="s">
        <v>74</v>
      </c>
      <c r="C40" t="s">
        <v>75</v>
      </c>
      <c r="D40" t="str">
        <f>_xlfn.CONCAT(C40, ",")</f>
        <v>manual,</v>
      </c>
      <c r="E40" s="2" t="str">
        <f>_xlfn.CONCAT("JSON_VALUE(js.[value], '$.", C40, "'),")</f>
        <v>JSON_VALUE(js.[value], '$.manual'),</v>
      </c>
    </row>
    <row r="41" spans="1:5">
      <c r="A41" t="s">
        <v>76</v>
      </c>
      <c r="C41" t="s">
        <v>77</v>
      </c>
      <c r="D41" t="str">
        <f>_xlfn.CONCAT(C41, ",")</f>
        <v>private,</v>
      </c>
      <c r="E41" s="2" t="str">
        <f>_xlfn.CONCAT("JSON_VALUE(js.[value], '$.", C41, "'),")</f>
        <v>JSON_VALUE(js.[value], '$.private'),</v>
      </c>
    </row>
    <row r="42" spans="1:5">
      <c r="A42" t="s">
        <v>78</v>
      </c>
      <c r="C42" t="s">
        <v>79</v>
      </c>
      <c r="D42" t="str">
        <f>_xlfn.CONCAT(C42, ",")</f>
        <v>flagged,</v>
      </c>
      <c r="E42" s="2" t="str">
        <f>_xlfn.CONCAT("JSON_VALUE(js.[value], '$.", C42, "'),")</f>
        <v>JSON_VALUE(js.[value], '$.flagged'),</v>
      </c>
    </row>
    <row r="43" spans="1:5">
      <c r="A43" t="s">
        <v>80</v>
      </c>
      <c r="C43" t="s">
        <v>81</v>
      </c>
      <c r="D43" t="str">
        <f>_xlfn.CONCAT(C43, ",")</f>
        <v>gear_id,</v>
      </c>
      <c r="E43" s="2" t="str">
        <f>_xlfn.CONCAT("JSON_VALUE(js.[value], '$.", C43, "'),")</f>
        <v>JSON_VALUE(js.[value], '$.gear_id'),</v>
      </c>
    </row>
    <row r="44" spans="1:5">
      <c r="A44" t="s">
        <v>82</v>
      </c>
      <c r="C44" t="s">
        <v>83</v>
      </c>
      <c r="D44" t="str">
        <f>_xlfn.CONCAT(C44, ",")</f>
        <v>from_accepted_tag,</v>
      </c>
      <c r="E44" s="2" t="str">
        <f>_xlfn.CONCAT("JSON_VALUE(js.[value], '$.", C44, "'),")</f>
        <v>JSON_VALUE(js.[value], '$.from_accepted_tag'),</v>
      </c>
    </row>
    <row r="45" spans="1:5">
      <c r="A45" t="s">
        <v>84</v>
      </c>
      <c r="C45" t="s">
        <v>85</v>
      </c>
      <c r="D45" t="str">
        <f>_xlfn.CONCAT(C45, ",")</f>
        <v>average_speed,</v>
      </c>
      <c r="E45" s="2" t="str">
        <f>_xlfn.CONCAT("JSON_VALUE(js.[value], '$.", C45, "'),")</f>
        <v>JSON_VALUE(js.[value], '$.average_speed'),</v>
      </c>
    </row>
    <row r="46" spans="1:5">
      <c r="A46" t="s">
        <v>86</v>
      </c>
      <c r="C46" t="s">
        <v>87</v>
      </c>
      <c r="D46" t="str">
        <f>_xlfn.CONCAT(C46, ",")</f>
        <v>max_speed,</v>
      </c>
      <c r="E46" s="2" t="str">
        <f>_xlfn.CONCAT("JSON_VALUE(js.[value], '$.", C46, "'),")</f>
        <v>JSON_VALUE(js.[value], '$.max_speed'),</v>
      </c>
    </row>
    <row r="47" spans="1:5">
      <c r="A47" t="s">
        <v>88</v>
      </c>
      <c r="C47" t="s">
        <v>89</v>
      </c>
      <c r="D47" t="str">
        <f>_xlfn.CONCAT(C47, ",")</f>
        <v>average_cadence,</v>
      </c>
      <c r="E47" s="2" t="str">
        <f>_xlfn.CONCAT("JSON_VALUE(js.[value], '$.", C47, "'),")</f>
        <v>JSON_VALUE(js.[value], '$.average_cadence'),</v>
      </c>
    </row>
    <row r="48" spans="1:5">
      <c r="A48" t="s">
        <v>90</v>
      </c>
      <c r="C48" t="s">
        <v>91</v>
      </c>
      <c r="D48" t="str">
        <f>_xlfn.CONCAT(C48, ",")</f>
        <v>average_watts,</v>
      </c>
      <c r="E48" s="2" t="str">
        <f>_xlfn.CONCAT("JSON_VALUE(js.[value], '$.", C48, "'),")</f>
        <v>JSON_VALUE(js.[value], '$.average_watts'),</v>
      </c>
    </row>
    <row r="49" spans="1:5">
      <c r="A49" t="s">
        <v>92</v>
      </c>
      <c r="C49" t="s">
        <v>93</v>
      </c>
      <c r="D49" t="str">
        <f>_xlfn.CONCAT(C49, ",")</f>
        <v>weighted_average_watts,</v>
      </c>
      <c r="E49" s="2" t="str">
        <f>_xlfn.CONCAT("JSON_VALUE(js.[value], '$.", C49, "'),")</f>
        <v>JSON_VALUE(js.[value], '$.weighted_average_watts'),</v>
      </c>
    </row>
    <row r="50" spans="1:5">
      <c r="A50" t="s">
        <v>94</v>
      </c>
      <c r="C50" t="s">
        <v>95</v>
      </c>
      <c r="D50" t="str">
        <f>_xlfn.CONCAT(C50, ",")</f>
        <v>kilojoules,</v>
      </c>
      <c r="E50" s="2" t="str">
        <f>_xlfn.CONCAT("JSON_VALUE(js.[value], '$.", C50, "'),")</f>
        <v>JSON_VALUE(js.[value], '$.kilojoules'),</v>
      </c>
    </row>
    <row r="51" spans="1:5">
      <c r="A51" t="s">
        <v>96</v>
      </c>
      <c r="C51" t="s">
        <v>97</v>
      </c>
      <c r="D51" t="str">
        <f>_xlfn.CONCAT(C51, ",")</f>
        <v>device_watts,</v>
      </c>
      <c r="E51" s="2" t="str">
        <f>_xlfn.CONCAT("JSON_VALUE(js.[value], '$.", C51, "'),")</f>
        <v>JSON_VALUE(js.[value], '$.device_watts'),</v>
      </c>
    </row>
    <row r="52" spans="1:5">
      <c r="A52" t="s">
        <v>98</v>
      </c>
      <c r="C52" t="s">
        <v>99</v>
      </c>
      <c r="D52" t="str">
        <f>_xlfn.CONCAT(C52, ",")</f>
        <v>has_heartrate,</v>
      </c>
      <c r="E52" s="2" t="str">
        <f>_xlfn.CONCAT("JSON_VALUE(js.[value], '$.", C52, "'),")</f>
        <v>JSON_VALUE(js.[value], '$.has_heartrate'),</v>
      </c>
    </row>
    <row r="53" spans="1:5">
      <c r="A53" t="s">
        <v>100</v>
      </c>
      <c r="C53" t="s">
        <v>101</v>
      </c>
      <c r="D53" t="str">
        <f>_xlfn.CONCAT(C53, ",")</f>
        <v>average_heartrate,</v>
      </c>
      <c r="E53" s="2" t="str">
        <f>_xlfn.CONCAT("JSON_VALUE(js.[value], '$.", C53, "'),")</f>
        <v>JSON_VALUE(js.[value], '$.average_heartrate'),</v>
      </c>
    </row>
    <row r="54" spans="1:5">
      <c r="A54" t="s">
        <v>102</v>
      </c>
      <c r="C54" t="s">
        <v>103</v>
      </c>
      <c r="D54" t="str">
        <f>_xlfn.CONCAT(C54, ",")</f>
        <v>max_heartrate,</v>
      </c>
      <c r="E54" s="2" t="str">
        <f>_xlfn.CONCAT("JSON_VALUE(js.[value], '$.", C54, "'),")</f>
        <v>JSON_VALUE(js.[value], '$.max_heartrate'),</v>
      </c>
    </row>
    <row r="55" spans="1:5">
      <c r="A55" t="s">
        <v>104</v>
      </c>
      <c r="C55" t="s">
        <v>105</v>
      </c>
      <c r="D55" t="str">
        <f>_xlfn.CONCAT(C55, ",")</f>
        <v>max_watts,</v>
      </c>
      <c r="E55" s="2" t="str">
        <f>_xlfn.CONCAT("JSON_VALUE(js.[value], '$.", C55, "'),")</f>
        <v>JSON_VALUE(js.[value], '$.max_watts'),</v>
      </c>
    </row>
    <row r="56" spans="1:5">
      <c r="A56" t="s">
        <v>106</v>
      </c>
      <c r="C56" t="s">
        <v>107</v>
      </c>
      <c r="D56" t="str">
        <f>_xlfn.CONCAT(C56, ",")</f>
        <v>pr_count,</v>
      </c>
      <c r="E56" s="2" t="str">
        <f>_xlfn.CONCAT("JSON_VALUE(js.[value], '$.", C56, "'),")</f>
        <v>JSON_VALUE(js.[value], '$.pr_count'),</v>
      </c>
    </row>
    <row r="57" spans="1:5">
      <c r="A57" t="s">
        <v>108</v>
      </c>
      <c r="C57" t="s">
        <v>109</v>
      </c>
      <c r="D57" t="str">
        <f>_xlfn.CONCAT(C57, ",")</f>
        <v>total_photo_count,</v>
      </c>
      <c r="E57" s="2" t="str">
        <f>_xlfn.CONCAT("JSON_VALUE(js.[value], '$.", C57, "'),")</f>
        <v>JSON_VALUE(js.[value], '$.total_photo_count'),</v>
      </c>
    </row>
    <row r="58" spans="1:5">
      <c r="A58" t="s">
        <v>110</v>
      </c>
      <c r="C58" t="s">
        <v>111</v>
      </c>
      <c r="D58" t="str">
        <f>_xlfn.CONCAT(C58, ",")</f>
        <v>has_kudoed,</v>
      </c>
      <c r="E58" s="2" t="str">
        <f>_xlfn.CONCAT("JSON_VALUE(js.[value], '$.", C58, "'),")</f>
        <v>JSON_VALUE(js.[value], '$.has_kudoed'),</v>
      </c>
    </row>
    <row r="59" spans="1:5">
      <c r="A59" t="s">
        <v>112</v>
      </c>
      <c r="C59" t="s">
        <v>113</v>
      </c>
      <c r="D59" t="str">
        <f>_xlfn.CONCAT(C59)</f>
        <v>suffer_score</v>
      </c>
      <c r="E59" s="2" t="str">
        <f>_xlfn.CONCAT("JSON_VALUE(js.[value], '$.", C59, "'),")</f>
        <v>JSON_VALUE(js.[value], '$.suffer_score'),</v>
      </c>
    </row>
    <row r="60" spans="1:5">
      <c r="D60" t="s">
        <v>114</v>
      </c>
      <c r="E6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DA7B-2722-47CB-9F85-BD1E88FF284B}">
  <dimension ref="A1:D59"/>
  <sheetViews>
    <sheetView workbookViewId="0">
      <selection activeCell="C7" sqref="C7"/>
    </sheetView>
  </sheetViews>
  <sheetFormatPr defaultRowHeight="15"/>
  <cols>
    <col min="1" max="1" width="26" bestFit="1" customWidth="1"/>
    <col min="2" max="3" width="19.5703125" customWidth="1"/>
    <col min="4" max="4" width="40.5703125" customWidth="1"/>
  </cols>
  <sheetData>
    <row r="1" spans="1:4">
      <c r="A1" s="1" t="s">
        <v>116</v>
      </c>
      <c r="B1" s="1"/>
      <c r="C1" s="1"/>
      <c r="D1" s="1" t="s">
        <v>117</v>
      </c>
    </row>
    <row r="2" spans="1:4">
      <c r="A2" s="1" t="s">
        <v>118</v>
      </c>
      <c r="B2" s="1" t="s">
        <v>119</v>
      </c>
      <c r="C2" s="1" t="s">
        <v>120</v>
      </c>
      <c r="D2" s="2" t="s">
        <v>121</v>
      </c>
    </row>
    <row r="3" spans="1:4">
      <c r="A3" s="2" t="s">
        <v>122</v>
      </c>
      <c r="B3" s="2" t="s">
        <v>123</v>
      </c>
      <c r="C3" s="2" t="s">
        <v>124</v>
      </c>
      <c r="D3" t="str">
        <f>_xlfn.CONCAT(A3, " ", B3,  " ", C3, ",")</f>
        <v>ID UNIQUEIDENTIFIER DEFAULT NEWID(),</v>
      </c>
    </row>
    <row r="4" spans="1:4">
      <c r="A4" t="s">
        <v>7</v>
      </c>
      <c r="B4" t="s">
        <v>125</v>
      </c>
      <c r="D4" t="str">
        <f>_xlfn.CONCAT(A4, " ", B4, ",")</f>
        <v>resource_state NVARCHAR(250),</v>
      </c>
    </row>
    <row r="5" spans="1:4">
      <c r="A5" t="s">
        <v>126</v>
      </c>
      <c r="B5" t="s">
        <v>125</v>
      </c>
      <c r="D5" t="str">
        <f>_xlfn.CONCAT(A5, " ", B5, ",")</f>
        <v>athlete_id NVARCHAR(250),</v>
      </c>
    </row>
    <row r="6" spans="1:4">
      <c r="A6" t="s">
        <v>127</v>
      </c>
      <c r="B6" t="s">
        <v>125</v>
      </c>
      <c r="D6" t="str">
        <f>_xlfn.CONCAT(A6, " ", B6, ",")</f>
        <v>athlete_resource_state NVARCHAR(250),</v>
      </c>
    </row>
    <row r="7" spans="1:4">
      <c r="A7" t="s">
        <v>15</v>
      </c>
      <c r="B7" t="s">
        <v>125</v>
      </c>
      <c r="D7" t="str">
        <f>_xlfn.CONCAT(A7, " ", B7, ",")</f>
        <v>name NVARCHAR(250),</v>
      </c>
    </row>
    <row r="8" spans="1:4">
      <c r="A8" t="s">
        <v>17</v>
      </c>
      <c r="B8" t="s">
        <v>125</v>
      </c>
      <c r="D8" t="str">
        <f>_xlfn.CONCAT(A8, " ", B8, ",")</f>
        <v>distance NVARCHAR(250),</v>
      </c>
    </row>
    <row r="9" spans="1:4">
      <c r="A9" t="s">
        <v>19</v>
      </c>
      <c r="B9" t="s">
        <v>125</v>
      </c>
      <c r="D9" t="str">
        <f>_xlfn.CONCAT(A9, " ", B9, ",")</f>
        <v>moving_time NVARCHAR(250),</v>
      </c>
    </row>
    <row r="10" spans="1:4">
      <c r="A10" t="s">
        <v>21</v>
      </c>
      <c r="B10" t="s">
        <v>125</v>
      </c>
      <c r="D10" t="str">
        <f>_xlfn.CONCAT(A10, " ", B10, ",")</f>
        <v>elapsed_time NVARCHAR(250),</v>
      </c>
    </row>
    <row r="11" spans="1:4">
      <c r="A11" t="s">
        <v>23</v>
      </c>
      <c r="B11" t="s">
        <v>125</v>
      </c>
      <c r="D11" t="str">
        <f>_xlfn.CONCAT(A11, " ", B11, ",")</f>
        <v>total_elevation_gain NVARCHAR(250),</v>
      </c>
    </row>
    <row r="12" spans="1:4">
      <c r="A12" t="s">
        <v>128</v>
      </c>
      <c r="B12" t="s">
        <v>125</v>
      </c>
      <c r="D12" t="str">
        <f>_xlfn.CONCAT(A12, " ", B12, ",")</f>
        <v>activity_type NVARCHAR(250),</v>
      </c>
    </row>
    <row r="13" spans="1:4">
      <c r="A13" t="s">
        <v>27</v>
      </c>
      <c r="B13" t="s">
        <v>125</v>
      </c>
      <c r="D13" t="str">
        <f>_xlfn.CONCAT(A13, " ", B13, ",")</f>
        <v>workout_type NVARCHAR(250),</v>
      </c>
    </row>
    <row r="14" spans="1:4">
      <c r="A14" t="s">
        <v>129</v>
      </c>
      <c r="B14" t="s">
        <v>125</v>
      </c>
      <c r="D14" t="str">
        <f>_xlfn.CONCAT(A14, " ", B14, ",")</f>
        <v>activity_id NVARCHAR(250),</v>
      </c>
    </row>
    <row r="15" spans="1:4">
      <c r="A15" t="s">
        <v>31</v>
      </c>
      <c r="B15" t="s">
        <v>125</v>
      </c>
      <c r="D15" t="str">
        <f>_xlfn.CONCAT(A15, " ", B15, ",")</f>
        <v>external_id NVARCHAR(250),</v>
      </c>
    </row>
    <row r="16" spans="1:4">
      <c r="A16" t="s">
        <v>33</v>
      </c>
      <c r="B16" t="s">
        <v>125</v>
      </c>
      <c r="D16" t="str">
        <f>_xlfn.CONCAT(A16, " ", B16, ",")</f>
        <v>upload_id NVARCHAR(250),</v>
      </c>
    </row>
    <row r="17" spans="1:4">
      <c r="A17" t="s">
        <v>35</v>
      </c>
      <c r="B17" t="s">
        <v>125</v>
      </c>
      <c r="D17" t="str">
        <f>_xlfn.CONCAT(A17, " ", B17, ",")</f>
        <v>start_date NVARCHAR(250),</v>
      </c>
    </row>
    <row r="18" spans="1:4">
      <c r="A18" t="s">
        <v>37</v>
      </c>
      <c r="B18" t="s">
        <v>125</v>
      </c>
      <c r="D18" t="str">
        <f>_xlfn.CONCAT(A18, " ", B18, ",")</f>
        <v>start_date_local NVARCHAR(250),</v>
      </c>
    </row>
    <row r="19" spans="1:4">
      <c r="A19" t="s">
        <v>39</v>
      </c>
      <c r="B19" t="s">
        <v>125</v>
      </c>
      <c r="D19" t="str">
        <f>_xlfn.CONCAT(A19, " ", B19, ",")</f>
        <v>timezone NVARCHAR(250),</v>
      </c>
    </row>
    <row r="20" spans="1:4">
      <c r="A20" t="s">
        <v>41</v>
      </c>
      <c r="B20" t="s">
        <v>125</v>
      </c>
      <c r="D20" t="str">
        <f>_xlfn.CONCAT(A20, " ", B20, ",")</f>
        <v>utc_offset NVARCHAR(250),</v>
      </c>
    </row>
    <row r="21" spans="1:4">
      <c r="A21" t="s">
        <v>43</v>
      </c>
      <c r="B21" t="s">
        <v>125</v>
      </c>
      <c r="D21" t="str">
        <f>_xlfn.CONCAT(A21, " ", B21, ",")</f>
        <v>start_latlng NVARCHAR(250),</v>
      </c>
    </row>
    <row r="22" spans="1:4">
      <c r="A22" t="s">
        <v>45</v>
      </c>
      <c r="B22" t="s">
        <v>125</v>
      </c>
      <c r="D22" t="str">
        <f>_xlfn.CONCAT(A22, " ", B22, ",")</f>
        <v>end_latlng NVARCHAR(250),</v>
      </c>
    </row>
    <row r="23" spans="1:4">
      <c r="A23" t="s">
        <v>47</v>
      </c>
      <c r="B23" t="s">
        <v>125</v>
      </c>
      <c r="D23" t="str">
        <f>_xlfn.CONCAT(A23, " ", B23, ",")</f>
        <v>location_city NVARCHAR(250),</v>
      </c>
    </row>
    <row r="24" spans="1:4">
      <c r="A24" t="s">
        <v>49</v>
      </c>
      <c r="B24" t="s">
        <v>125</v>
      </c>
      <c r="D24" t="str">
        <f>_xlfn.CONCAT(A24, " ", B24, ",")</f>
        <v>location_state NVARCHAR(250),</v>
      </c>
    </row>
    <row r="25" spans="1:4">
      <c r="A25" t="s">
        <v>51</v>
      </c>
      <c r="B25" t="s">
        <v>125</v>
      </c>
      <c r="D25" t="str">
        <f>_xlfn.CONCAT(A25, " ", B25, ",")</f>
        <v>location_country NVARCHAR(250),</v>
      </c>
    </row>
    <row r="26" spans="1:4">
      <c r="A26" t="s">
        <v>53</v>
      </c>
      <c r="B26" t="s">
        <v>125</v>
      </c>
      <c r="D26" t="str">
        <f>_xlfn.CONCAT(A26, " ", B26, ",")</f>
        <v>achievement_count NVARCHAR(250),</v>
      </c>
    </row>
    <row r="27" spans="1:4">
      <c r="A27" t="s">
        <v>55</v>
      </c>
      <c r="B27" t="s">
        <v>125</v>
      </c>
      <c r="D27" t="str">
        <f>_xlfn.CONCAT(A27, " ", B27, ",")</f>
        <v>kudos_count NVARCHAR(250),</v>
      </c>
    </row>
    <row r="28" spans="1:4">
      <c r="A28" t="s">
        <v>57</v>
      </c>
      <c r="B28" t="s">
        <v>125</v>
      </c>
      <c r="D28" t="str">
        <f>_xlfn.CONCAT(A28, " ", B28, ",")</f>
        <v>comment_count NVARCHAR(250),</v>
      </c>
    </row>
    <row r="29" spans="1:4">
      <c r="A29" t="s">
        <v>59</v>
      </c>
      <c r="B29" t="s">
        <v>125</v>
      </c>
      <c r="D29" t="str">
        <f>_xlfn.CONCAT(A29, " ", B29, ",")</f>
        <v>athlete_count NVARCHAR(250),</v>
      </c>
    </row>
    <row r="30" spans="1:4">
      <c r="A30" t="s">
        <v>61</v>
      </c>
      <c r="B30" t="s">
        <v>125</v>
      </c>
      <c r="D30" t="str">
        <f>_xlfn.CONCAT(A30, " ", B30, ",")</f>
        <v>photo_count NVARCHAR(250),</v>
      </c>
    </row>
    <row r="31" spans="1:4">
      <c r="A31" t="s">
        <v>130</v>
      </c>
      <c r="B31" t="s">
        <v>125</v>
      </c>
      <c r="D31" t="str">
        <f>_xlfn.CONCAT(A31, " ", B31, ",")</f>
        <v xml:space="preserve"> map_id NVARCHAR(250),</v>
      </c>
    </row>
    <row r="32" spans="1:4">
      <c r="A32" t="s">
        <v>131</v>
      </c>
      <c r="B32" t="s">
        <v>132</v>
      </c>
      <c r="D32" t="str">
        <f>_xlfn.CONCAT(A32, " ", B32, ",")</f>
        <v>map_summary_polyline NVARCHAR(MAX),</v>
      </c>
    </row>
    <row r="33" spans="1:4">
      <c r="A33" t="s">
        <v>133</v>
      </c>
      <c r="B33" t="s">
        <v>125</v>
      </c>
      <c r="D33" t="str">
        <f>_xlfn.CONCAT(A33, " ", B33, ",")</f>
        <v>map_resource_state NVARCHAR(250),</v>
      </c>
    </row>
    <row r="34" spans="1:4">
      <c r="A34" t="s">
        <v>71</v>
      </c>
      <c r="B34" t="s">
        <v>125</v>
      </c>
      <c r="D34" t="str">
        <f>_xlfn.CONCAT(A34, " ", B34, ",")</f>
        <v>trainer NVARCHAR(250),</v>
      </c>
    </row>
    <row r="35" spans="1:4">
      <c r="A35" t="s">
        <v>73</v>
      </c>
      <c r="B35" t="s">
        <v>125</v>
      </c>
      <c r="D35" t="str">
        <f>_xlfn.CONCAT(A35, " ", B35, ",")</f>
        <v>commute NVARCHAR(250),</v>
      </c>
    </row>
    <row r="36" spans="1:4">
      <c r="A36" t="s">
        <v>75</v>
      </c>
      <c r="B36" t="s">
        <v>125</v>
      </c>
      <c r="D36" t="str">
        <f>_xlfn.CONCAT(A36, " ", B36, ",")</f>
        <v>manual NVARCHAR(250),</v>
      </c>
    </row>
    <row r="37" spans="1:4">
      <c r="A37" t="s">
        <v>77</v>
      </c>
      <c r="B37" t="s">
        <v>125</v>
      </c>
      <c r="D37" t="str">
        <f>_xlfn.CONCAT(A37, " ", B37, ",")</f>
        <v>private NVARCHAR(250),</v>
      </c>
    </row>
    <row r="38" spans="1:4">
      <c r="A38" t="s">
        <v>79</v>
      </c>
      <c r="B38" t="s">
        <v>125</v>
      </c>
      <c r="D38" t="str">
        <f>_xlfn.CONCAT(A38, " ", B38, ",")</f>
        <v>flagged NVARCHAR(250),</v>
      </c>
    </row>
    <row r="39" spans="1:4">
      <c r="A39" t="s">
        <v>81</v>
      </c>
      <c r="B39" t="s">
        <v>125</v>
      </c>
      <c r="D39" t="str">
        <f>_xlfn.CONCAT(A39, " ", B39, ",")</f>
        <v>gear_id NVARCHAR(250),</v>
      </c>
    </row>
    <row r="40" spans="1:4">
      <c r="A40" t="s">
        <v>83</v>
      </c>
      <c r="B40" t="s">
        <v>125</v>
      </c>
      <c r="D40" t="str">
        <f>_xlfn.CONCAT(A40, " ", B40, ",")</f>
        <v>from_accepted_tag NVARCHAR(250),</v>
      </c>
    </row>
    <row r="41" spans="1:4">
      <c r="A41" t="s">
        <v>85</v>
      </c>
      <c r="B41" t="s">
        <v>125</v>
      </c>
      <c r="D41" t="str">
        <f>_xlfn.CONCAT(A41, " ", B41, ",")</f>
        <v>average_speed NVARCHAR(250),</v>
      </c>
    </row>
    <row r="42" spans="1:4">
      <c r="A42" t="s">
        <v>87</v>
      </c>
      <c r="B42" t="s">
        <v>125</v>
      </c>
      <c r="D42" t="str">
        <f>_xlfn.CONCAT(A42, " ", B42, ",")</f>
        <v>max_speed NVARCHAR(250),</v>
      </c>
    </row>
    <row r="43" spans="1:4">
      <c r="A43" t="s">
        <v>89</v>
      </c>
      <c r="B43" t="s">
        <v>125</v>
      </c>
      <c r="D43" t="str">
        <f>_xlfn.CONCAT(A43, " ", B43, ",")</f>
        <v>average_cadence NVARCHAR(250),</v>
      </c>
    </row>
    <row r="44" spans="1:4">
      <c r="A44" t="s">
        <v>91</v>
      </c>
      <c r="B44" t="s">
        <v>125</v>
      </c>
      <c r="D44" t="str">
        <f>_xlfn.CONCAT(A44, " ", B44, ",")</f>
        <v>average_watts NVARCHAR(250),</v>
      </c>
    </row>
    <row r="45" spans="1:4">
      <c r="A45" t="s">
        <v>93</v>
      </c>
      <c r="B45" t="s">
        <v>125</v>
      </c>
      <c r="D45" t="str">
        <f>_xlfn.CONCAT(A45, " ", B45, ",")</f>
        <v>weighted_average_watts NVARCHAR(250),</v>
      </c>
    </row>
    <row r="46" spans="1:4">
      <c r="A46" t="s">
        <v>95</v>
      </c>
      <c r="B46" t="s">
        <v>125</v>
      </c>
      <c r="D46" t="str">
        <f>_xlfn.CONCAT(A46, " ", B46, ",")</f>
        <v>kilojoules NVARCHAR(250),</v>
      </c>
    </row>
    <row r="47" spans="1:4">
      <c r="A47" t="s">
        <v>97</v>
      </c>
      <c r="B47" t="s">
        <v>125</v>
      </c>
      <c r="D47" t="str">
        <f>_xlfn.CONCAT(A47, " ", B47, ",")</f>
        <v>device_watts NVARCHAR(250),</v>
      </c>
    </row>
    <row r="48" spans="1:4">
      <c r="A48" t="s">
        <v>99</v>
      </c>
      <c r="B48" t="s">
        <v>125</v>
      </c>
      <c r="D48" t="str">
        <f>_xlfn.CONCAT(A48, " ", B48, ",")</f>
        <v>has_heartrate NVARCHAR(250),</v>
      </c>
    </row>
    <row r="49" spans="1:4">
      <c r="A49" t="s">
        <v>101</v>
      </c>
      <c r="B49" t="s">
        <v>125</v>
      </c>
      <c r="D49" t="str">
        <f>_xlfn.CONCAT(A49, " ", B49, ",")</f>
        <v>average_heartrate NVARCHAR(250),</v>
      </c>
    </row>
    <row r="50" spans="1:4">
      <c r="A50" t="s">
        <v>103</v>
      </c>
      <c r="B50" t="s">
        <v>125</v>
      </c>
      <c r="D50" t="str">
        <f>_xlfn.CONCAT(A50, " ", B50, ",")</f>
        <v>max_heartrate NVARCHAR(250),</v>
      </c>
    </row>
    <row r="51" spans="1:4">
      <c r="A51" t="s">
        <v>105</v>
      </c>
      <c r="B51" t="s">
        <v>125</v>
      </c>
      <c r="D51" t="str">
        <f>_xlfn.CONCAT(A51, " ", B51, ",")</f>
        <v>max_watts NVARCHAR(250),</v>
      </c>
    </row>
    <row r="52" spans="1:4">
      <c r="A52" t="s">
        <v>107</v>
      </c>
      <c r="B52" t="s">
        <v>125</v>
      </c>
      <c r="D52" t="str">
        <f>_xlfn.CONCAT(A52, " ", B52, ",")</f>
        <v>pr_count NVARCHAR(250),</v>
      </c>
    </row>
    <row r="53" spans="1:4">
      <c r="A53" t="s">
        <v>109</v>
      </c>
      <c r="B53" t="s">
        <v>125</v>
      </c>
      <c r="D53" t="str">
        <f>_xlfn.CONCAT(A53, " ", B53, ",")</f>
        <v>total_photo_count NVARCHAR(250),</v>
      </c>
    </row>
    <row r="54" spans="1:4">
      <c r="A54" t="s">
        <v>111</v>
      </c>
      <c r="B54" t="s">
        <v>125</v>
      </c>
      <c r="D54" t="str">
        <f>_xlfn.CONCAT(A54, " ", B54, ",")</f>
        <v>has_kudoed NVARCHAR(250),</v>
      </c>
    </row>
    <row r="55" spans="1:4">
      <c r="A55" t="s">
        <v>113</v>
      </c>
      <c r="B55" t="s">
        <v>125</v>
      </c>
      <c r="D55" t="str">
        <f>_xlfn.CONCAT(A55, " ", B55, ",")</f>
        <v>suffer_score NVARCHAR(250),</v>
      </c>
    </row>
    <row r="56" spans="1:4">
      <c r="A56" t="s">
        <v>134</v>
      </c>
      <c r="B56" s="6" t="s">
        <v>135</v>
      </c>
      <c r="C56" s="6" t="s">
        <v>136</v>
      </c>
      <c r="D56" t="str">
        <f>_xlfn.CONCAT(A56, " ", B56, ",")</f>
        <v>date_created DATETIME,</v>
      </c>
    </row>
    <row r="57" spans="1:4">
      <c r="A57" t="s">
        <v>137</v>
      </c>
      <c r="B57" s="6" t="s">
        <v>135</v>
      </c>
      <c r="C57" s="6" t="s">
        <v>138</v>
      </c>
      <c r="D57" t="str">
        <f>_xlfn.CONCAT(A57, " ", B57, ",")</f>
        <v>date_processed DATETIME,</v>
      </c>
    </row>
    <row r="58" spans="1:4">
      <c r="A58" t="s">
        <v>139</v>
      </c>
      <c r="B58" s="6" t="s">
        <v>140</v>
      </c>
      <c r="C58" s="6" t="s">
        <v>138</v>
      </c>
      <c r="D58" t="str">
        <f>_xlfn.CONCAT(A58, " ", B58)</f>
        <v>processed_as VARCHAR(250)</v>
      </c>
    </row>
    <row r="59" spans="1:4">
      <c r="D59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814F-9F70-4B91-9F92-4045C1E00E64}">
  <dimension ref="A1:D30"/>
  <sheetViews>
    <sheetView tabSelected="1" topLeftCell="A7" workbookViewId="0">
      <selection activeCell="C13" sqref="C13"/>
    </sheetView>
  </sheetViews>
  <sheetFormatPr defaultRowHeight="15"/>
  <cols>
    <col min="1" max="1" width="25.42578125" customWidth="1"/>
    <col min="2" max="2" width="19.5703125" customWidth="1"/>
    <col min="3" max="3" width="22.85546875" customWidth="1"/>
    <col min="4" max="4" width="42.42578125" customWidth="1"/>
  </cols>
  <sheetData>
    <row r="1" spans="1:4">
      <c r="A1" s="1" t="s">
        <v>142</v>
      </c>
      <c r="B1" s="1"/>
      <c r="C1" s="1"/>
      <c r="D1" s="1" t="s">
        <v>117</v>
      </c>
    </row>
    <row r="2" spans="1:4">
      <c r="A2" s="1" t="s">
        <v>118</v>
      </c>
      <c r="B2" s="1" t="s">
        <v>119</v>
      </c>
      <c r="C2" s="1" t="s">
        <v>120</v>
      </c>
      <c r="D2" s="2" t="str">
        <f>_xlfn.CONCAT("CREATE TABLE ", A1, " (")</f>
        <v>CREATE TABLE Staging.Activities (</v>
      </c>
    </row>
    <row r="3" spans="1:4">
      <c r="A3" s="2" t="s">
        <v>122</v>
      </c>
      <c r="B3" s="2" t="s">
        <v>123</v>
      </c>
      <c r="C3" t="s">
        <v>143</v>
      </c>
      <c r="D3" t="str">
        <f>_xlfn.CONCAT(A3, " ", B3,  " ", C3, ",")</f>
        <v>ID UNIQUEIDENTIFIER NOT NULL PRIMARY KEY,</v>
      </c>
    </row>
    <row r="4" spans="1:4">
      <c r="A4" t="s">
        <v>126</v>
      </c>
      <c r="B4" t="s">
        <v>144</v>
      </c>
      <c r="C4" t="s">
        <v>145</v>
      </c>
      <c r="D4" t="str">
        <f>_xlfn.CONCAT(A4, " ", B4,  " ", C4, ",")</f>
        <v>athlete_id NVARCHAR(50) NOT NULL,</v>
      </c>
    </row>
    <row r="5" spans="1:4">
      <c r="A5" t="s">
        <v>15</v>
      </c>
      <c r="B5" t="s">
        <v>125</v>
      </c>
      <c r="C5" t="s">
        <v>145</v>
      </c>
      <c r="D5" t="str">
        <f>_xlfn.CONCAT(A5, " ", B5,  " ", C5, ",")</f>
        <v>name NVARCHAR(250) NOT NULL,</v>
      </c>
    </row>
    <row r="6" spans="1:4">
      <c r="A6" t="s">
        <v>17</v>
      </c>
      <c r="B6" t="s">
        <v>146</v>
      </c>
      <c r="D6" t="str">
        <f>_xlfn.CONCAT(A6, " ", B6,  " ", C6, ",")</f>
        <v>distance NUMERIC(10, 2) ,</v>
      </c>
    </row>
    <row r="7" spans="1:4">
      <c r="A7" t="s">
        <v>19</v>
      </c>
      <c r="B7" t="s">
        <v>147</v>
      </c>
      <c r="D7" t="str">
        <f>_xlfn.CONCAT(A7, " ", B7,  " ", C7, ",")</f>
        <v>moving_time INT ,</v>
      </c>
    </row>
    <row r="8" spans="1:4">
      <c r="A8" t="s">
        <v>21</v>
      </c>
      <c r="B8" t="s">
        <v>147</v>
      </c>
      <c r="D8" t="str">
        <f>_xlfn.CONCAT(A8, " ", B8,  " ", C8, ",")</f>
        <v>elapsed_time INT ,</v>
      </c>
    </row>
    <row r="9" spans="1:4">
      <c r="A9" t="s">
        <v>23</v>
      </c>
      <c r="B9" t="s">
        <v>148</v>
      </c>
      <c r="D9" t="str">
        <f>_xlfn.CONCAT(A9, " ", B9,  " ", C9, ",")</f>
        <v>total_elevation_gain NUMERIC(5, 1) ,</v>
      </c>
    </row>
    <row r="10" spans="1:4">
      <c r="A10" t="s">
        <v>149</v>
      </c>
      <c r="B10" t="s">
        <v>147</v>
      </c>
      <c r="D10" t="str">
        <f>_xlfn.CONCAT(A10, " ", B10,  " ", C10, ",")</f>
        <v>activity_type_id INT ,</v>
      </c>
    </row>
    <row r="11" spans="1:4">
      <c r="A11" t="s">
        <v>27</v>
      </c>
      <c r="B11" t="s">
        <v>147</v>
      </c>
      <c r="D11" t="str">
        <f>_xlfn.CONCAT(A11, " ", B11,  " ", C11, ",")</f>
        <v>workout_type INT ,</v>
      </c>
    </row>
    <row r="12" spans="1:4">
      <c r="A12" t="s">
        <v>129</v>
      </c>
      <c r="B12" t="s">
        <v>144</v>
      </c>
      <c r="C12" t="s">
        <v>145</v>
      </c>
      <c r="D12" t="str">
        <f>_xlfn.CONCAT(A12, " ", B12,  " ", C12, ",")</f>
        <v>activity_id NVARCHAR(50) NOT NULL,</v>
      </c>
    </row>
    <row r="13" spans="1:4">
      <c r="A13" t="s">
        <v>31</v>
      </c>
      <c r="B13" t="s">
        <v>150</v>
      </c>
      <c r="D13" t="str">
        <f>_xlfn.CONCAT(A13, " ", B13,  " ", C13, ",")</f>
        <v>external_id NVARCHAR(100) ,</v>
      </c>
    </row>
    <row r="14" spans="1:4">
      <c r="A14" t="s">
        <v>35</v>
      </c>
      <c r="B14" t="s">
        <v>135</v>
      </c>
      <c r="C14" t="s">
        <v>145</v>
      </c>
      <c r="D14" t="str">
        <f>_xlfn.CONCAT(A14, " ", B14,  " ", C14, ",")</f>
        <v>start_date DATETIME NOT NULL,</v>
      </c>
    </row>
    <row r="15" spans="1:4">
      <c r="A15" t="s">
        <v>53</v>
      </c>
      <c r="B15" t="s">
        <v>147</v>
      </c>
      <c r="D15" t="str">
        <f>_xlfn.CONCAT(A15, " ", B15,  " ", C15, ",")</f>
        <v>achievement_count INT ,</v>
      </c>
    </row>
    <row r="16" spans="1:4">
      <c r="A16" t="s">
        <v>55</v>
      </c>
      <c r="B16" t="s">
        <v>147</v>
      </c>
      <c r="D16" t="str">
        <f>_xlfn.CONCAT(A16, " ", B16,  " ", C16, ",")</f>
        <v>kudos_count INT ,</v>
      </c>
    </row>
    <row r="17" spans="1:4">
      <c r="A17" t="s">
        <v>57</v>
      </c>
      <c r="B17" t="s">
        <v>147</v>
      </c>
      <c r="D17" t="str">
        <f>_xlfn.CONCAT(A17, " ", B17,  " ", C17, ",")</f>
        <v>comment_count INT ,</v>
      </c>
    </row>
    <row r="18" spans="1:4">
      <c r="A18" t="s">
        <v>59</v>
      </c>
      <c r="B18" t="s">
        <v>147</v>
      </c>
      <c r="D18" t="str">
        <f>_xlfn.CONCAT(A18, " ", B18,  " ", C18, ",")</f>
        <v>athlete_count INT ,</v>
      </c>
    </row>
    <row r="19" spans="1:4">
      <c r="A19" t="s">
        <v>61</v>
      </c>
      <c r="B19" t="s">
        <v>147</v>
      </c>
      <c r="D19" t="str">
        <f>_xlfn.CONCAT(A19, " ", B19,  " ", C19, ",")</f>
        <v>photo_count INT ,</v>
      </c>
    </row>
    <row r="20" spans="1:4">
      <c r="A20" t="s">
        <v>77</v>
      </c>
      <c r="B20" t="s">
        <v>151</v>
      </c>
      <c r="D20" t="str">
        <f>_xlfn.CONCAT(A20, " ", B20,  " ", C20, ",")</f>
        <v>private BIT NOT NULL ,</v>
      </c>
    </row>
    <row r="21" spans="1:4">
      <c r="A21" t="s">
        <v>81</v>
      </c>
      <c r="B21" t="s">
        <v>144</v>
      </c>
      <c r="D21" t="str">
        <f>_xlfn.CONCAT(A21, " ", B21,  " ", C21, ",")</f>
        <v>gear_id NVARCHAR(50) ,</v>
      </c>
    </row>
    <row r="22" spans="1:4">
      <c r="A22" t="s">
        <v>85</v>
      </c>
      <c r="B22" t="s">
        <v>152</v>
      </c>
      <c r="D22" t="str">
        <f>_xlfn.CONCAT(A22, " ", B22,  " ", C22, ",")</f>
        <v>average_speed NUMERIC(3, 1) ,</v>
      </c>
    </row>
    <row r="23" spans="1:4">
      <c r="A23" t="s">
        <v>87</v>
      </c>
      <c r="B23" t="s">
        <v>152</v>
      </c>
      <c r="D23" t="str">
        <f>_xlfn.CONCAT(A23, " ", B23,  " ", C23, ",")</f>
        <v>max_speed NUMERIC(3, 1) ,</v>
      </c>
    </row>
    <row r="24" spans="1:4">
      <c r="A24" t="s">
        <v>101</v>
      </c>
      <c r="B24" t="s">
        <v>153</v>
      </c>
      <c r="D24" t="str">
        <f>_xlfn.CONCAT(A24, " ", B24,  " ", C24, ",")</f>
        <v>average_heartrate NUMERIC(4, 1) ,</v>
      </c>
    </row>
    <row r="25" spans="1:4">
      <c r="A25" t="s">
        <v>103</v>
      </c>
      <c r="B25" t="s">
        <v>153</v>
      </c>
      <c r="D25" t="str">
        <f>_xlfn.CONCAT(A25, " ", B25,  " ", C25, ",")</f>
        <v>max_heartrate NUMERIC(4, 1) ,</v>
      </c>
    </row>
    <row r="26" spans="1:4">
      <c r="A26" t="s">
        <v>107</v>
      </c>
      <c r="B26" t="s">
        <v>147</v>
      </c>
      <c r="D26" t="str">
        <f>_xlfn.CONCAT(A26, " ", B26,  " ", C26, ",")</f>
        <v>pr_count INT ,</v>
      </c>
    </row>
    <row r="27" spans="1:4">
      <c r="A27" t="s">
        <v>113</v>
      </c>
      <c r="B27" t="s">
        <v>153</v>
      </c>
      <c r="D27" t="str">
        <f t="shared" ref="D27:D28" si="0">_xlfn.CONCAT(A27, " ", B27,  " ", C27, ",")</f>
        <v>suffer_score NUMERIC(4, 1) ,</v>
      </c>
    </row>
    <row r="28" spans="1:4">
      <c r="A28" t="s">
        <v>134</v>
      </c>
      <c r="B28" s="6" t="s">
        <v>135</v>
      </c>
      <c r="C28" s="6" t="s">
        <v>136</v>
      </c>
      <c r="D28" t="str">
        <f t="shared" si="0"/>
        <v>date_created DATETIME DEFAULT GETDATE(),</v>
      </c>
    </row>
    <row r="29" spans="1:4">
      <c r="A29" t="s">
        <v>137</v>
      </c>
      <c r="B29" s="6" t="s">
        <v>135</v>
      </c>
      <c r="C29" s="6" t="s">
        <v>136</v>
      </c>
      <c r="D29" t="str">
        <f t="shared" ref="D28:D29" si="1">_xlfn.CONCAT(A29, " ", B29,  " ", C29)</f>
        <v>date_processed DATETIME DEFAULT GETDATE()</v>
      </c>
    </row>
    <row r="30" spans="1:4">
      <c r="D30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CEEF-79EC-4ADE-9958-13D53D49E383}">
  <dimension ref="A1:G28"/>
  <sheetViews>
    <sheetView topLeftCell="A16" workbookViewId="0">
      <selection activeCell="C21" sqref="C21"/>
    </sheetView>
  </sheetViews>
  <sheetFormatPr defaultRowHeight="15"/>
  <cols>
    <col min="1" max="1" width="25.42578125" customWidth="1"/>
    <col min="2" max="2" width="17.28515625" customWidth="1"/>
    <col min="3" max="3" width="63.7109375" customWidth="1"/>
    <col min="4" max="4" width="38.7109375" customWidth="1"/>
    <col min="5" max="5" width="11.7109375" customWidth="1"/>
    <col min="6" max="6" width="35" customWidth="1"/>
    <col min="7" max="7" width="14.7109375" bestFit="1" customWidth="1"/>
  </cols>
  <sheetData>
    <row r="1" spans="1:7">
      <c r="A1" s="1" t="s">
        <v>154</v>
      </c>
      <c r="B1" s="1"/>
      <c r="C1" s="1"/>
      <c r="D1" s="1" t="s">
        <v>117</v>
      </c>
      <c r="E1" s="1"/>
      <c r="F1" s="4" t="s">
        <v>155</v>
      </c>
      <c r="G1" s="1"/>
    </row>
    <row r="2" spans="1:7">
      <c r="A2" s="1" t="s">
        <v>118</v>
      </c>
      <c r="B2" s="1" t="s">
        <v>119</v>
      </c>
      <c r="C2" s="1" t="s">
        <v>120</v>
      </c>
      <c r="D2" s="2" t="str">
        <f>_xlfn.CONCAT("CREATE TABLE ", A1, " (")</f>
        <v>CREATE TABLE Reporting.FACT_activities (</v>
      </c>
      <c r="E2" s="2"/>
      <c r="F2" s="1" t="s">
        <v>118</v>
      </c>
      <c r="G2" s="1" t="s">
        <v>119</v>
      </c>
    </row>
    <row r="3" spans="1:7">
      <c r="A3" s="2" t="s">
        <v>122</v>
      </c>
      <c r="B3" s="2" t="s">
        <v>123</v>
      </c>
      <c r="C3" s="2" t="s">
        <v>143</v>
      </c>
      <c r="D3" s="2"/>
      <c r="E3" s="2"/>
      <c r="F3" t="s">
        <v>149</v>
      </c>
      <c r="G3" s="2" t="s">
        <v>123</v>
      </c>
    </row>
    <row r="4" spans="1:7">
      <c r="A4" s="2" t="s">
        <v>156</v>
      </c>
      <c r="B4" s="2" t="s">
        <v>123</v>
      </c>
      <c r="C4" t="s">
        <v>157</v>
      </c>
      <c r="D4" s="2"/>
      <c r="F4" t="s">
        <v>128</v>
      </c>
      <c r="G4" t="s">
        <v>144</v>
      </c>
    </row>
    <row r="5" spans="1:7">
      <c r="A5" t="s">
        <v>126</v>
      </c>
      <c r="B5" t="s">
        <v>147</v>
      </c>
      <c r="C5" t="s">
        <v>145</v>
      </c>
      <c r="D5" t="str">
        <f>_xlfn.CONCAT(A5, " ", B5,  " ", C5, ",")</f>
        <v>athlete_id INT NOT NULL,</v>
      </c>
    </row>
    <row r="6" spans="1:7">
      <c r="A6" t="s">
        <v>15</v>
      </c>
      <c r="B6" t="s">
        <v>125</v>
      </c>
      <c r="C6" t="s">
        <v>145</v>
      </c>
      <c r="F6" s="8" t="s">
        <v>158</v>
      </c>
      <c r="G6" s="1"/>
    </row>
    <row r="7" spans="1:7">
      <c r="A7" t="s">
        <v>17</v>
      </c>
      <c r="B7" t="s">
        <v>159</v>
      </c>
      <c r="F7" s="1" t="s">
        <v>118</v>
      </c>
      <c r="G7" s="1" t="s">
        <v>119</v>
      </c>
    </row>
    <row r="8" spans="1:7">
      <c r="A8" t="s">
        <v>19</v>
      </c>
      <c r="B8" t="s">
        <v>147</v>
      </c>
      <c r="F8" t="s">
        <v>81</v>
      </c>
      <c r="G8" s="2" t="s">
        <v>123</v>
      </c>
    </row>
    <row r="9" spans="1:7">
      <c r="A9" t="s">
        <v>21</v>
      </c>
      <c r="B9" t="s">
        <v>147</v>
      </c>
    </row>
    <row r="10" spans="1:7">
      <c r="A10" t="s">
        <v>23</v>
      </c>
      <c r="B10" t="s">
        <v>159</v>
      </c>
      <c r="G10" s="1"/>
    </row>
    <row r="11" spans="1:7">
      <c r="A11" s="3" t="s">
        <v>149</v>
      </c>
      <c r="B11" s="2" t="s">
        <v>160</v>
      </c>
      <c r="C11" t="s">
        <v>161</v>
      </c>
      <c r="G11" s="1" t="s">
        <v>119</v>
      </c>
    </row>
    <row r="12" spans="1:7">
      <c r="A12" s="7" t="s">
        <v>162</v>
      </c>
      <c r="B12" t="s">
        <v>147</v>
      </c>
      <c r="F12" s="4" t="s">
        <v>163</v>
      </c>
    </row>
    <row r="13" spans="1:7">
      <c r="A13" s="7" t="s">
        <v>129</v>
      </c>
      <c r="B13" t="s">
        <v>147</v>
      </c>
      <c r="C13" t="s">
        <v>164</v>
      </c>
      <c r="F13" s="1" t="s">
        <v>118</v>
      </c>
      <c r="G13" s="2" t="s">
        <v>123</v>
      </c>
    </row>
    <row r="14" spans="1:7">
      <c r="A14" t="s">
        <v>31</v>
      </c>
      <c r="B14" t="s">
        <v>144</v>
      </c>
      <c r="F14" t="s">
        <v>165</v>
      </c>
    </row>
    <row r="15" spans="1:7">
      <c r="A15" s="3" t="s">
        <v>166</v>
      </c>
      <c r="B15" s="2" t="s">
        <v>160</v>
      </c>
      <c r="C15" t="s">
        <v>167</v>
      </c>
    </row>
    <row r="16" spans="1:7">
      <c r="A16" t="s">
        <v>53</v>
      </c>
      <c r="B16" t="s">
        <v>147</v>
      </c>
    </row>
    <row r="17" spans="1:3">
      <c r="A17" t="s">
        <v>55</v>
      </c>
      <c r="B17" t="s">
        <v>147</v>
      </c>
    </row>
    <row r="18" spans="1:3">
      <c r="A18" t="s">
        <v>57</v>
      </c>
      <c r="B18" t="s">
        <v>147</v>
      </c>
    </row>
    <row r="19" spans="1:3">
      <c r="A19" t="s">
        <v>59</v>
      </c>
      <c r="B19" t="s">
        <v>147</v>
      </c>
    </row>
    <row r="20" spans="1:3">
      <c r="A20" t="s">
        <v>61</v>
      </c>
      <c r="B20" t="s">
        <v>147</v>
      </c>
    </row>
    <row r="21" spans="1:3">
      <c r="A21" t="s">
        <v>77</v>
      </c>
      <c r="B21" t="s">
        <v>151</v>
      </c>
    </row>
    <row r="22" spans="1:3">
      <c r="A22" s="5" t="s">
        <v>81</v>
      </c>
      <c r="B22" t="s">
        <v>144</v>
      </c>
      <c r="C22" t="s">
        <v>164</v>
      </c>
    </row>
    <row r="23" spans="1:3">
      <c r="A23" t="s">
        <v>85</v>
      </c>
      <c r="B23" t="s">
        <v>168</v>
      </c>
    </row>
    <row r="24" spans="1:3">
      <c r="A24" t="s">
        <v>87</v>
      </c>
      <c r="B24" t="s">
        <v>168</v>
      </c>
    </row>
    <row r="25" spans="1:3">
      <c r="A25" t="s">
        <v>101</v>
      </c>
      <c r="B25" t="s">
        <v>152</v>
      </c>
    </row>
    <row r="26" spans="1:3">
      <c r="A26" t="s">
        <v>103</v>
      </c>
      <c r="B26" t="s">
        <v>152</v>
      </c>
    </row>
    <row r="27" spans="1:3">
      <c r="A27" t="s">
        <v>107</v>
      </c>
      <c r="B27" t="s">
        <v>147</v>
      </c>
    </row>
    <row r="28" spans="1:3">
      <c r="A28" t="s">
        <v>113</v>
      </c>
      <c r="B28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E5E2-E357-429E-ADB1-EC98D71E4695}">
  <dimension ref="A1:M9"/>
  <sheetViews>
    <sheetView workbookViewId="0">
      <selection activeCell="I2" sqref="I2:I9"/>
    </sheetView>
  </sheetViews>
  <sheetFormatPr defaultRowHeight="15"/>
  <cols>
    <col min="1" max="1" width="52.140625" bestFit="1" customWidth="1"/>
    <col min="2" max="2" width="14.7109375" bestFit="1" customWidth="1"/>
    <col min="3" max="3" width="22.28515625" bestFit="1" customWidth="1"/>
    <col min="4" max="4" width="36.140625" customWidth="1"/>
    <col min="6" max="6" width="13.5703125" bestFit="1" customWidth="1"/>
    <col min="7" max="7" width="14.7109375" bestFit="1" customWidth="1"/>
    <col min="8" max="8" width="14.7109375" customWidth="1"/>
    <col min="9" max="9" width="43.5703125" customWidth="1"/>
    <col min="12" max="12" width="16" customWidth="1"/>
  </cols>
  <sheetData>
    <row r="1" spans="1:13" s="1" customFormat="1">
      <c r="A1" s="1" t="s">
        <v>169</v>
      </c>
      <c r="F1" s="1" t="s">
        <v>170</v>
      </c>
    </row>
    <row r="2" spans="1:13" s="1" customFormat="1">
      <c r="A2" s="1" t="s">
        <v>118</v>
      </c>
      <c r="B2" s="1" t="s">
        <v>119</v>
      </c>
      <c r="D2" s="2" t="str">
        <f>_xlfn.CONCAT("CREATE TABLE ",A1, " (")</f>
        <v>CREATE TABLE Config.API_credentials (</v>
      </c>
      <c r="F2" s="1" t="s">
        <v>118</v>
      </c>
      <c r="G2" s="1" t="s">
        <v>119</v>
      </c>
      <c r="I2" s="2" t="str">
        <f>_xlfn.CONCAT("CREATE TABLE ",F1, " (")</f>
        <v>CREATE TABLE Config.Request (</v>
      </c>
      <c r="M2" s="2"/>
    </row>
    <row r="3" spans="1:13">
      <c r="A3" t="s">
        <v>171</v>
      </c>
      <c r="B3" t="s">
        <v>147</v>
      </c>
      <c r="C3" t="s">
        <v>172</v>
      </c>
      <c r="D3" t="str">
        <f>_xlfn.CONCAT(A3, " ", B3, C3, ",")</f>
        <v>client_ID INT NOT NULL PRIMARY KEY,</v>
      </c>
      <c r="F3" t="s">
        <v>173</v>
      </c>
      <c r="G3" t="s">
        <v>174</v>
      </c>
      <c r="H3" t="s">
        <v>172</v>
      </c>
      <c r="I3" t="str">
        <f>_xlfn.CONCAT(F3, " ", G3, H3, ",")</f>
        <v>Request NVARCHAR(64) NOT NULL PRIMARY KEY,</v>
      </c>
    </row>
    <row r="4" spans="1:13">
      <c r="A4" t="s">
        <v>175</v>
      </c>
      <c r="B4" t="s">
        <v>174</v>
      </c>
      <c r="D4" t="str">
        <f t="shared" ref="D4:D8" si="0">_xlfn.CONCAT(A4, " ", B4, C4, ",")</f>
        <v>client_secret NVARCHAR(64),</v>
      </c>
      <c r="F4" t="s">
        <v>176</v>
      </c>
      <c r="G4" t="s">
        <v>174</v>
      </c>
      <c r="I4" t="str">
        <f t="shared" ref="I4:I7" si="1">_xlfn.CONCAT(F4, " ", G4, H4, ",")</f>
        <v>Description NVARCHAR(64),</v>
      </c>
    </row>
    <row r="5" spans="1:13">
      <c r="A5" t="s">
        <v>177</v>
      </c>
      <c r="B5" t="s">
        <v>174</v>
      </c>
      <c r="D5" t="str">
        <f t="shared" si="0"/>
        <v>authorization_code NVARCHAR(64),</v>
      </c>
      <c r="F5" t="s">
        <v>178</v>
      </c>
      <c r="G5" t="s">
        <v>174</v>
      </c>
      <c r="I5" t="str">
        <f t="shared" si="1"/>
        <v>URL NVARCHAR(64),</v>
      </c>
    </row>
    <row r="6" spans="1:13">
      <c r="A6" t="s">
        <v>179</v>
      </c>
      <c r="B6" t="s">
        <v>174</v>
      </c>
      <c r="D6" t="str">
        <f t="shared" si="0"/>
        <v>refresh_token NVARCHAR(64),</v>
      </c>
      <c r="F6" t="s">
        <v>180</v>
      </c>
      <c r="G6" t="s">
        <v>174</v>
      </c>
      <c r="I6" t="str">
        <f t="shared" si="1"/>
        <v>authHeader NVARCHAR(64),</v>
      </c>
    </row>
    <row r="7" spans="1:13">
      <c r="A7" t="s">
        <v>181</v>
      </c>
      <c r="B7" t="s">
        <v>174</v>
      </c>
      <c r="D7" t="str">
        <f t="shared" si="0"/>
        <v>access_token NVARCHAR(64),</v>
      </c>
      <c r="F7" t="s">
        <v>182</v>
      </c>
      <c r="G7" t="s">
        <v>174</v>
      </c>
      <c r="I7" t="str">
        <f t="shared" si="1"/>
        <v>contentType NVARCHAR(64),</v>
      </c>
    </row>
    <row r="8" spans="1:13">
      <c r="A8" t="s">
        <v>183</v>
      </c>
      <c r="B8" t="s">
        <v>135</v>
      </c>
      <c r="D8" t="str">
        <f t="shared" si="0"/>
        <v>access_token_expires_at DATETIME,</v>
      </c>
    </row>
    <row r="9" spans="1:13">
      <c r="D9" t="s">
        <v>141</v>
      </c>
      <c r="I9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Bateson (Student)</cp:lastModifiedBy>
  <cp:revision/>
  <dcterms:created xsi:type="dcterms:W3CDTF">2021-05-19T12:32:02Z</dcterms:created>
  <dcterms:modified xsi:type="dcterms:W3CDTF">2021-06-06T18:11:13Z</dcterms:modified>
  <cp:category/>
  <cp:contentStatus/>
</cp:coreProperties>
</file>