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13"/>
  <workbookPr defaultThemeVersion="166925"/>
  <xr:revisionPtr revIDLastSave="351" documentId="11_E60897F41BE170836B02CE998F75CCDC64E183C8" xr6:coauthVersionLast="47" xr6:coauthVersionMax="47" xr10:uidLastSave="{DA713B1C-0F37-42DB-B3DD-624ADE70B4FA}"/>
  <bookViews>
    <workbookView xWindow="240" yWindow="105" windowWidth="14805" windowHeight="8010" xr2:uid="{00000000-000D-0000-FFFF-FFFF00000000}"/>
  </bookViews>
  <sheets>
    <sheet name="ELT" sheetId="1" r:id="rId1"/>
    <sheet name="Config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1" l="1"/>
  <c r="D6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3" i="1"/>
  <c r="D34" i="1"/>
  <c r="D35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3" i="1"/>
  <c r="I4" i="2"/>
  <c r="I5" i="2"/>
  <c r="I6" i="2"/>
  <c r="I7" i="2"/>
  <c r="I3" i="2"/>
  <c r="D4" i="2"/>
  <c r="D5" i="2"/>
  <c r="D6" i="2"/>
  <c r="D7" i="2"/>
  <c r="D8" i="2"/>
  <c r="D3" i="2"/>
  <c r="I2" i="2"/>
  <c r="D2" i="2"/>
  <c r="L2" i="1"/>
  <c r="L5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3" i="1"/>
</calcChain>
</file>

<file path=xl/sharedStrings.xml><?xml version="1.0" encoding="utf-8"?>
<sst xmlns="http://schemas.openxmlformats.org/spreadsheetml/2006/main" count="334" uniqueCount="156">
  <si>
    <t>Landing.Activities</t>
  </si>
  <si>
    <t>Staging.FACT_Activities</t>
  </si>
  <si>
    <t>Staging - DIM_ACTIVITY_TYPE table</t>
  </si>
  <si>
    <t>Fields returned by API call</t>
  </si>
  <si>
    <t>Field names</t>
  </si>
  <si>
    <t>Field Name</t>
  </si>
  <si>
    <t>Field Type</t>
  </si>
  <si>
    <t>CREATE TABLE Landing.Activities (</t>
  </si>
  <si>
    <t>Constraint</t>
  </si>
  <si>
    <t>resource_state" : 2,</t>
  </si>
  <si>
    <t>resource_state</t>
  </si>
  <si>
    <t>NVARCHAR(250)</t>
  </si>
  <si>
    <t>activity_type_id</t>
  </si>
  <si>
    <t>IDENTITY</t>
  </si>
  <si>
    <t>athlete" : {</t>
  </si>
  <si>
    <t>activity_type</t>
  </si>
  <si>
    <t>NVARCHAR(50)</t>
  </si>
  <si>
    <t xml:space="preserve">  id" : 134815,</t>
  </si>
  <si>
    <t>athlete.id</t>
  </si>
  <si>
    <t>athlete_id</t>
  </si>
  <si>
    <t>INT</t>
  </si>
  <si>
    <t>NOT NULL</t>
  </si>
  <si>
    <t xml:space="preserve">  resource_state" : 1</t>
  </si>
  <si>
    <t>athlete.resource_state</t>
  </si>
  <si>
    <t>athlete_resource_state</t>
  </si>
  <si>
    <t>},</t>
  </si>
  <si>
    <t>Staging - DIM_WORKOUT_TYPE table</t>
  </si>
  <si>
    <t>name" : "Happy Friday",</t>
  </si>
  <si>
    <t>name</t>
  </si>
  <si>
    <t>distance" : 24931.4,</t>
  </si>
  <si>
    <t>distance</t>
  </si>
  <si>
    <t>NUMERIC(10, 2)</t>
  </si>
  <si>
    <t>workout_type_id</t>
  </si>
  <si>
    <t>moving_time" : 4500,</t>
  </si>
  <si>
    <t>moving_time</t>
  </si>
  <si>
    <t>elapsed_time" : 4500,</t>
  </si>
  <si>
    <t>elapsed_time</t>
  </si>
  <si>
    <t>total_elevation_gain" : 0,</t>
  </si>
  <si>
    <t>total_elevation_gain</t>
  </si>
  <si>
    <t>Staging - DIM_DATE table</t>
  </si>
  <si>
    <t>type" : "Ride",</t>
  </si>
  <si>
    <t>type</t>
  </si>
  <si>
    <t>FK</t>
  </si>
  <si>
    <t>workout_type" : null,</t>
  </si>
  <si>
    <t>workout_type</t>
  </si>
  <si>
    <t>id" : 154504250376823,</t>
  </si>
  <si>
    <t>id</t>
  </si>
  <si>
    <t>activity_id</t>
  </si>
  <si>
    <t>PK</t>
  </si>
  <si>
    <t>external_id" : "garmin_push_12345678987654321",</t>
  </si>
  <si>
    <t>external_id</t>
  </si>
  <si>
    <t>upload_id" : 987654321234567891234,</t>
  </si>
  <si>
    <t>upload_id</t>
  </si>
  <si>
    <t>start_date" : "2018-05-02T12:15:09Z",</t>
  </si>
  <si>
    <t>start_date</t>
  </si>
  <si>
    <t>DATETIME</t>
  </si>
  <si>
    <t>start_date_local" : "2018-05-02T05:15:09Z",</t>
  </si>
  <si>
    <t>start_date_local</t>
  </si>
  <si>
    <t>timezone" : "(GMT-08:00) America/Los_Angeles",</t>
  </si>
  <si>
    <t>timezone</t>
  </si>
  <si>
    <t>utc_offset" : -25200,</t>
  </si>
  <si>
    <t>utc_offset</t>
  </si>
  <si>
    <t>start_latlng" : null,</t>
  </si>
  <si>
    <t>start_latlng</t>
  </si>
  <si>
    <t>?</t>
  </si>
  <si>
    <t>end_latlng" : null,</t>
  </si>
  <si>
    <t>end_latlng</t>
  </si>
  <si>
    <t>location_city" : null,</t>
  </si>
  <si>
    <t>location_city</t>
  </si>
  <si>
    <t>location_state" : null,</t>
  </si>
  <si>
    <t>location_state</t>
  </si>
  <si>
    <t>location_country" : "United States",</t>
  </si>
  <si>
    <t>location_country</t>
  </si>
  <si>
    <t>achievement_count" : 0,</t>
  </si>
  <si>
    <t>achievement_count</t>
  </si>
  <si>
    <t>kudos_count" : 3,</t>
  </si>
  <si>
    <t>kudos_count</t>
  </si>
  <si>
    <t>comment_count" : 1,</t>
  </si>
  <si>
    <t>comment_count</t>
  </si>
  <si>
    <t>athlete_count" : 1,</t>
  </si>
  <si>
    <t>athlete_count</t>
  </si>
  <si>
    <t>photo_count" : 0,</t>
  </si>
  <si>
    <t>photo_count</t>
  </si>
  <si>
    <t>map" : {</t>
  </si>
  <si>
    <t xml:space="preserve">  id" : "a12345678987654321",</t>
  </si>
  <si>
    <t xml:space="preserve"> map.id</t>
  </si>
  <si>
    <t xml:space="preserve"> map_id</t>
  </si>
  <si>
    <t xml:space="preserve">  summary_polyline" : null,</t>
  </si>
  <si>
    <t>map.summary_polyline</t>
  </si>
  <si>
    <t>map_summary_polyline</t>
  </si>
  <si>
    <t xml:space="preserve">  resource_state" : 2</t>
  </si>
  <si>
    <t>map.resource_state</t>
  </si>
  <si>
    <t>map_resource_state</t>
  </si>
  <si>
    <t xml:space="preserve"> },</t>
  </si>
  <si>
    <t>trainer" : true,</t>
  </si>
  <si>
    <t>trainer</t>
  </si>
  <si>
    <t>commute" : false,</t>
  </si>
  <si>
    <t>commute</t>
  </si>
  <si>
    <t>manual" : false,</t>
  </si>
  <si>
    <t>manual</t>
  </si>
  <si>
    <t>private" : false,</t>
  </si>
  <si>
    <t>private</t>
  </si>
  <si>
    <t>flagged" : false,</t>
  </si>
  <si>
    <t>flagged</t>
  </si>
  <si>
    <t>gear_id" : "b12345678987654321",</t>
  </si>
  <si>
    <t>gear_id</t>
  </si>
  <si>
    <t>from_accepted_tag" : false,</t>
  </si>
  <si>
    <t>from_accepted_tag</t>
  </si>
  <si>
    <t>average_speed" : 5.54,</t>
  </si>
  <si>
    <t>average_speed</t>
  </si>
  <si>
    <t>NUMERIC(2, 2)</t>
  </si>
  <si>
    <t>max_speed" : 11,</t>
  </si>
  <si>
    <t>max_speed</t>
  </si>
  <si>
    <t>average_cadence" : 67.1,</t>
  </si>
  <si>
    <t>average_cadence</t>
  </si>
  <si>
    <t>average_watts" : 175.3,</t>
  </si>
  <si>
    <t>average_watts</t>
  </si>
  <si>
    <t>weighted_average_watts" : 210,</t>
  </si>
  <si>
    <t>weighted_average_watts</t>
  </si>
  <si>
    <t>kilojoules" : 788.7,</t>
  </si>
  <si>
    <t>kilojoules</t>
  </si>
  <si>
    <t>device_watts" : true,</t>
  </si>
  <si>
    <t>device_watts</t>
  </si>
  <si>
    <t>has_heartrate" : true,</t>
  </si>
  <si>
    <t>has_heartrate</t>
  </si>
  <si>
    <t>average_heartrate" : 140.3,</t>
  </si>
  <si>
    <t>average_heartrate</t>
  </si>
  <si>
    <t>NUMERIC(3, 1)</t>
  </si>
  <si>
    <t>max_heartrate" : 178,</t>
  </si>
  <si>
    <t>max_heartrate</t>
  </si>
  <si>
    <t>max_watts" : 406,</t>
  </si>
  <si>
    <t>max_watts</t>
  </si>
  <si>
    <t>pr_count" : 0,</t>
  </si>
  <si>
    <t>pr_count</t>
  </si>
  <si>
    <t>total_photo_count" : 1,</t>
  </si>
  <si>
    <t>total_photo_count</t>
  </si>
  <si>
    <t>has_kudoed" : false,</t>
  </si>
  <si>
    <t>has_kudoed</t>
  </si>
  <si>
    <t>suffer_score" : 82</t>
  </si>
  <si>
    <t>suffer_score</t>
  </si>
  <si>
    <t>);</t>
  </si>
  <si>
    <t>Config.API_credentials</t>
  </si>
  <si>
    <t>Config.Request</t>
  </si>
  <si>
    <t>client_ID</t>
  </si>
  <si>
    <t xml:space="preserve"> NOT NULL PRIMARY KEY</t>
  </si>
  <si>
    <t>Request</t>
  </si>
  <si>
    <t>NVARCHAR(64)</t>
  </si>
  <si>
    <t>client_secret</t>
  </si>
  <si>
    <t>Description</t>
  </si>
  <si>
    <t>authorization_code</t>
  </si>
  <si>
    <t>URL</t>
  </si>
  <si>
    <t>refresh_token</t>
  </si>
  <si>
    <t>authHeader</t>
  </si>
  <si>
    <t>access_token</t>
  </si>
  <si>
    <t>contentType</t>
  </si>
  <si>
    <t>access_token_expires_at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</si>
</sst>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9"/>
  <sheetViews>
    <sheetView tabSelected="1" workbookViewId="0">
      <selection activeCell="D1" sqref="D1:D1048576"/>
    </sheetView>
  </sheetViews>
  <sheetFormatPr defaultRowHeight="15"/>
  <cols>
    <col min="1" max="1" width="46" customWidth="1"/>
    <col min="2" max="2" width="6.140625" customWidth="1"/>
    <col min="3" max="3" width="22.28515625" customWidth="1"/>
    <col min="4" max="4" width="57.5703125" customWidth="1"/>
    <col min="6" max="6" width="26" bestFit="1" customWidth="1"/>
    <col min="7" max="7" width="19.5703125" customWidth="1"/>
    <col min="8" max="8" width="33.5703125" customWidth="1"/>
    <col min="9" max="9" width="25.42578125" customWidth="1"/>
    <col min="10" max="10" width="15.7109375" bestFit="1" customWidth="1"/>
    <col min="11" max="11" width="14.28515625" customWidth="1"/>
    <col min="12" max="12" width="35" customWidth="1"/>
    <col min="13" max="13" width="18.42578125" customWidth="1"/>
    <col min="14" max="14" width="22.85546875" bestFit="1" customWidth="1"/>
    <col min="15" max="15" width="14.7109375" bestFit="1" customWidth="1"/>
  </cols>
  <sheetData>
    <row r="1" spans="1:15" s="1" customFormat="1">
      <c r="F1" s="1" t="s">
        <v>0</v>
      </c>
      <c r="I1" s="1" t="s">
        <v>1</v>
      </c>
      <c r="N1" s="1" t="s">
        <v>2</v>
      </c>
    </row>
    <row r="2" spans="1:15" s="1" customFormat="1">
      <c r="A2" s="1" t="s">
        <v>3</v>
      </c>
      <c r="C2" s="1" t="s">
        <v>4</v>
      </c>
      <c r="F2" s="1" t="s">
        <v>5</v>
      </c>
      <c r="G2" s="1" t="s">
        <v>6</v>
      </c>
      <c r="H2" s="2" t="s">
        <v>7</v>
      </c>
      <c r="I2" s="1" t="s">
        <v>5</v>
      </c>
      <c r="J2" s="1" t="s">
        <v>6</v>
      </c>
      <c r="K2" s="1" t="s">
        <v>8</v>
      </c>
      <c r="L2" s="2" t="str">
        <f>_xlfn.CONCAT("CREATE TABLE ", I1, " (")</f>
        <v>CREATE TABLE Staging.FACT_Activities (</v>
      </c>
      <c r="N2" s="1" t="s">
        <v>5</v>
      </c>
      <c r="O2" s="1" t="s">
        <v>6</v>
      </c>
    </row>
    <row r="3" spans="1:15">
      <c r="A3" t="s">
        <v>9</v>
      </c>
      <c r="C3" t="s">
        <v>10</v>
      </c>
      <c r="D3" s="2" t="str">
        <f>_xlfn.CONCAT("JSON_VALUE(js.[value], '$.", C3, "'),")</f>
        <v>JSON_VALUE(js.[value], '$.resource_state'),</v>
      </c>
      <c r="F3" t="s">
        <v>10</v>
      </c>
      <c r="G3" t="s">
        <v>11</v>
      </c>
      <c r="H3" t="str">
        <f>_xlfn.CONCAT(F3, " ", G3, ",")</f>
        <v>resource_state NVARCHAR(250),</v>
      </c>
      <c r="N3" t="s">
        <v>12</v>
      </c>
      <c r="O3" t="s">
        <v>13</v>
      </c>
    </row>
    <row r="4" spans="1:15">
      <c r="A4" t="s">
        <v>14</v>
      </c>
      <c r="D4" s="2"/>
      <c r="G4" t="s">
        <v>11</v>
      </c>
      <c r="H4" t="str">
        <f t="shared" ref="H4:H58" si="0">_xlfn.CONCAT(F4, " ", G4, ",")</f>
        <v xml:space="preserve"> NVARCHAR(250),</v>
      </c>
      <c r="N4" t="s">
        <v>15</v>
      </c>
      <c r="O4" t="s">
        <v>16</v>
      </c>
    </row>
    <row r="5" spans="1:15">
      <c r="A5" t="s">
        <v>17</v>
      </c>
      <c r="C5" t="s">
        <v>18</v>
      </c>
      <c r="D5" s="2" t="str">
        <f>_xlfn.CONCAT("JSON_VALUE(js.[value], '$.", C5, "'),")</f>
        <v>JSON_VALUE(js.[value], '$.athlete.id'),</v>
      </c>
      <c r="F5" t="s">
        <v>19</v>
      </c>
      <c r="G5" t="s">
        <v>11</v>
      </c>
      <c r="H5" t="str">
        <f t="shared" si="0"/>
        <v>athlete_id NVARCHAR(250),</v>
      </c>
      <c r="I5" t="s">
        <v>19</v>
      </c>
      <c r="J5" t="s">
        <v>20</v>
      </c>
      <c r="K5" t="s">
        <v>21</v>
      </c>
      <c r="L5" t="str">
        <f t="shared" ref="L4:L5" si="1">_xlfn.CONCAT(I5, " ", K5, ",")</f>
        <v>athlete_id NOT NULL,</v>
      </c>
    </row>
    <row r="6" spans="1:15">
      <c r="A6" t="s">
        <v>22</v>
      </c>
      <c r="C6" t="s">
        <v>23</v>
      </c>
      <c r="D6" s="2" t="str">
        <f>_xlfn.CONCAT("JSON_VALUE(js.[value], '$.", C6, "'),")</f>
        <v>JSON_VALUE(js.[value], '$.athlete.resource_state'),</v>
      </c>
      <c r="F6" t="s">
        <v>24</v>
      </c>
      <c r="G6" t="s">
        <v>11</v>
      </c>
      <c r="H6" t="str">
        <f t="shared" si="0"/>
        <v>athlete_resource_state NVARCHAR(250),</v>
      </c>
    </row>
    <row r="7" spans="1:15">
      <c r="A7" t="s">
        <v>25</v>
      </c>
      <c r="D7" s="2"/>
      <c r="G7" t="s">
        <v>11</v>
      </c>
      <c r="H7" t="str">
        <f t="shared" si="0"/>
        <v xml:space="preserve"> NVARCHAR(250),</v>
      </c>
      <c r="N7" s="1" t="s">
        <v>26</v>
      </c>
      <c r="O7" s="1"/>
    </row>
    <row r="8" spans="1:15">
      <c r="A8" t="s">
        <v>27</v>
      </c>
      <c r="C8" t="s">
        <v>28</v>
      </c>
      <c r="D8" s="2" t="str">
        <f>_xlfn.CONCAT("JSON_VALUE(js.[value], '$.", C8, "'),")</f>
        <v>JSON_VALUE(js.[value], '$.name'),</v>
      </c>
      <c r="F8" t="s">
        <v>28</v>
      </c>
      <c r="G8" t="s">
        <v>11</v>
      </c>
      <c r="H8" t="str">
        <f t="shared" si="0"/>
        <v>name NVARCHAR(250),</v>
      </c>
      <c r="I8" t="s">
        <v>28</v>
      </c>
      <c r="J8" t="s">
        <v>11</v>
      </c>
      <c r="K8" t="s">
        <v>21</v>
      </c>
      <c r="N8" s="1" t="s">
        <v>5</v>
      </c>
      <c r="O8" s="1" t="s">
        <v>6</v>
      </c>
    </row>
    <row r="9" spans="1:15">
      <c r="A9" t="s">
        <v>29</v>
      </c>
      <c r="C9" t="s">
        <v>30</v>
      </c>
      <c r="D9" s="2" t="str">
        <f>_xlfn.CONCAT("JSON_VALUE(js.[value], '$.", C9, "'),")</f>
        <v>JSON_VALUE(js.[value], '$.distance'),</v>
      </c>
      <c r="F9" t="s">
        <v>30</v>
      </c>
      <c r="G9" t="s">
        <v>11</v>
      </c>
      <c r="H9" t="str">
        <f t="shared" si="0"/>
        <v>distance NVARCHAR(250),</v>
      </c>
      <c r="I9" t="s">
        <v>30</v>
      </c>
      <c r="J9" t="s">
        <v>31</v>
      </c>
      <c r="N9" t="s">
        <v>32</v>
      </c>
      <c r="O9" t="s">
        <v>13</v>
      </c>
    </row>
    <row r="10" spans="1:15">
      <c r="A10" t="s">
        <v>33</v>
      </c>
      <c r="C10" t="s">
        <v>34</v>
      </c>
      <c r="D10" s="2" t="str">
        <f>_xlfn.CONCAT("JSON_VALUE(js.[value], '$.", C10, "'),")</f>
        <v>JSON_VALUE(js.[value], '$.moving_time'),</v>
      </c>
      <c r="F10" t="s">
        <v>34</v>
      </c>
      <c r="G10" t="s">
        <v>11</v>
      </c>
      <c r="H10" t="str">
        <f t="shared" si="0"/>
        <v>moving_time NVARCHAR(250),</v>
      </c>
      <c r="I10" t="s">
        <v>34</v>
      </c>
      <c r="J10" t="s">
        <v>20</v>
      </c>
      <c r="N10" t="s">
        <v>15</v>
      </c>
      <c r="O10" t="s">
        <v>16</v>
      </c>
    </row>
    <row r="11" spans="1:15">
      <c r="A11" t="s">
        <v>35</v>
      </c>
      <c r="C11" t="s">
        <v>36</v>
      </c>
      <c r="D11" s="2" t="str">
        <f>_xlfn.CONCAT("JSON_VALUE(js.[value], '$.", C11, "'),")</f>
        <v>JSON_VALUE(js.[value], '$.elapsed_time'),</v>
      </c>
      <c r="F11" t="s">
        <v>36</v>
      </c>
      <c r="G11" t="s">
        <v>11</v>
      </c>
      <c r="H11" t="str">
        <f t="shared" si="0"/>
        <v>elapsed_time NVARCHAR(250),</v>
      </c>
      <c r="I11" t="s">
        <v>36</v>
      </c>
      <c r="J11" t="s">
        <v>20</v>
      </c>
      <c r="O11" s="1"/>
    </row>
    <row r="12" spans="1:15">
      <c r="A12" t="s">
        <v>37</v>
      </c>
      <c r="C12" t="s">
        <v>38</v>
      </c>
      <c r="D12" s="2" t="str">
        <f>_xlfn.CONCAT("JSON_VALUE(js.[value], '$.", C12, "'),")</f>
        <v>JSON_VALUE(js.[value], '$.total_elevation_gain'),</v>
      </c>
      <c r="F12" t="s">
        <v>38</v>
      </c>
      <c r="G12" t="s">
        <v>11</v>
      </c>
      <c r="H12" t="str">
        <f t="shared" si="0"/>
        <v>total_elevation_gain NVARCHAR(250),</v>
      </c>
      <c r="I12" t="s">
        <v>38</v>
      </c>
      <c r="J12" t="s">
        <v>20</v>
      </c>
      <c r="N12" s="1" t="s">
        <v>39</v>
      </c>
      <c r="O12" s="1" t="s">
        <v>6</v>
      </c>
    </row>
    <row r="13" spans="1:15">
      <c r="A13" t="s">
        <v>40</v>
      </c>
      <c r="C13" t="s">
        <v>41</v>
      </c>
      <c r="D13" s="2" t="str">
        <f>_xlfn.CONCAT("JSON_VALUE(js.[value], '$.", C13, "'),")</f>
        <v>JSON_VALUE(js.[value], '$.type'),</v>
      </c>
      <c r="F13" t="s">
        <v>15</v>
      </c>
      <c r="G13" t="s">
        <v>11</v>
      </c>
      <c r="H13" t="str">
        <f t="shared" si="0"/>
        <v>activity_type NVARCHAR(250),</v>
      </c>
      <c r="I13" t="s">
        <v>12</v>
      </c>
      <c r="J13" t="s">
        <v>20</v>
      </c>
      <c r="K13" t="s">
        <v>42</v>
      </c>
      <c r="N13" s="1" t="s">
        <v>5</v>
      </c>
    </row>
    <row r="14" spans="1:15">
      <c r="A14" t="s">
        <v>43</v>
      </c>
      <c r="C14" t="s">
        <v>44</v>
      </c>
      <c r="D14" s="2" t="str">
        <f>_xlfn.CONCAT("JSON_VALUE(js.[value], '$.", C14, "'),")</f>
        <v>JSON_VALUE(js.[value], '$.workout_type'),</v>
      </c>
      <c r="F14" t="s">
        <v>44</v>
      </c>
      <c r="G14" t="s">
        <v>11</v>
      </c>
      <c r="H14" t="str">
        <f t="shared" si="0"/>
        <v>workout_type NVARCHAR(250),</v>
      </c>
      <c r="I14" t="s">
        <v>44</v>
      </c>
      <c r="K14" t="s">
        <v>42</v>
      </c>
    </row>
    <row r="15" spans="1:15">
      <c r="A15" t="s">
        <v>45</v>
      </c>
      <c r="C15" t="s">
        <v>46</v>
      </c>
      <c r="D15" s="2" t="str">
        <f>_xlfn.CONCAT("JSON_VALUE(js.[value], '$.", C15, "'),")</f>
        <v>JSON_VALUE(js.[value], '$.id'),</v>
      </c>
      <c r="F15" t="s">
        <v>47</v>
      </c>
      <c r="G15" t="s">
        <v>11</v>
      </c>
      <c r="H15" t="str">
        <f t="shared" si="0"/>
        <v>activity_id NVARCHAR(250),</v>
      </c>
      <c r="I15" t="s">
        <v>47</v>
      </c>
      <c r="J15" t="s">
        <v>20</v>
      </c>
      <c r="K15" t="s">
        <v>48</v>
      </c>
    </row>
    <row r="16" spans="1:15">
      <c r="A16" t="s">
        <v>49</v>
      </c>
      <c r="C16" t="s">
        <v>50</v>
      </c>
      <c r="D16" s="2" t="str">
        <f>_xlfn.CONCAT("JSON_VALUE(js.[value], '$.", C16, "'),")</f>
        <v>JSON_VALUE(js.[value], '$.external_id'),</v>
      </c>
      <c r="F16" t="s">
        <v>50</v>
      </c>
      <c r="G16" t="s">
        <v>11</v>
      </c>
      <c r="H16" t="str">
        <f t="shared" si="0"/>
        <v>external_id NVARCHAR(250),</v>
      </c>
      <c r="I16" t="s">
        <v>50</v>
      </c>
      <c r="J16" t="s">
        <v>11</v>
      </c>
    </row>
    <row r="17" spans="1:11">
      <c r="A17" t="s">
        <v>51</v>
      </c>
      <c r="C17" t="s">
        <v>52</v>
      </c>
      <c r="D17" s="2" t="str">
        <f>_xlfn.CONCAT("JSON_VALUE(js.[value], '$.", C17, "'),")</f>
        <v>JSON_VALUE(js.[value], '$.upload_id'),</v>
      </c>
      <c r="F17" t="s">
        <v>52</v>
      </c>
      <c r="G17" t="s">
        <v>11</v>
      </c>
      <c r="H17" t="str">
        <f t="shared" si="0"/>
        <v>upload_id NVARCHAR(250),</v>
      </c>
      <c r="I17" t="s">
        <v>52</v>
      </c>
      <c r="J17" t="s">
        <v>20</v>
      </c>
      <c r="K17" t="s">
        <v>21</v>
      </c>
    </row>
    <row r="18" spans="1:11">
      <c r="A18" t="s">
        <v>53</v>
      </c>
      <c r="C18" t="s">
        <v>54</v>
      </c>
      <c r="D18" s="2" t="str">
        <f>_xlfn.CONCAT("JSON_VALUE(js.[value], '$.", C18, "'),")</f>
        <v>JSON_VALUE(js.[value], '$.start_date'),</v>
      </c>
      <c r="F18" t="s">
        <v>54</v>
      </c>
      <c r="G18" t="s">
        <v>11</v>
      </c>
      <c r="H18" t="str">
        <f t="shared" si="0"/>
        <v>start_date NVARCHAR(250),</v>
      </c>
      <c r="I18" t="s">
        <v>54</v>
      </c>
      <c r="J18" t="s">
        <v>55</v>
      </c>
      <c r="K18" t="s">
        <v>21</v>
      </c>
    </row>
    <row r="19" spans="1:11">
      <c r="A19" t="s">
        <v>56</v>
      </c>
      <c r="C19" t="s">
        <v>57</v>
      </c>
      <c r="D19" s="2" t="str">
        <f>_xlfn.CONCAT("JSON_VALUE(js.[value], '$.", C19, "'),")</f>
        <v>JSON_VALUE(js.[value], '$.start_date_local'),</v>
      </c>
      <c r="F19" t="s">
        <v>57</v>
      </c>
      <c r="G19" t="s">
        <v>11</v>
      </c>
      <c r="H19" t="str">
        <f t="shared" si="0"/>
        <v>start_date_local NVARCHAR(250),</v>
      </c>
    </row>
    <row r="20" spans="1:11">
      <c r="A20" t="s">
        <v>58</v>
      </c>
      <c r="C20" t="s">
        <v>59</v>
      </c>
      <c r="D20" s="2" t="str">
        <f>_xlfn.CONCAT("JSON_VALUE(js.[value], '$.", C20, "'),")</f>
        <v>JSON_VALUE(js.[value], '$.timezone'),</v>
      </c>
      <c r="F20" t="s">
        <v>59</v>
      </c>
      <c r="G20" t="s">
        <v>11</v>
      </c>
      <c r="H20" t="str">
        <f t="shared" si="0"/>
        <v>timezone NVARCHAR(250),</v>
      </c>
    </row>
    <row r="21" spans="1:11">
      <c r="A21" t="s">
        <v>60</v>
      </c>
      <c r="C21" t="s">
        <v>61</v>
      </c>
      <c r="D21" s="2" t="str">
        <f>_xlfn.CONCAT("JSON_VALUE(js.[value], '$.", C21, "'),")</f>
        <v>JSON_VALUE(js.[value], '$.utc_offset'),</v>
      </c>
      <c r="F21" t="s">
        <v>61</v>
      </c>
      <c r="G21" t="s">
        <v>11</v>
      </c>
      <c r="H21" t="str">
        <f t="shared" si="0"/>
        <v>utc_offset NVARCHAR(250),</v>
      </c>
    </row>
    <row r="22" spans="1:11">
      <c r="A22" t="s">
        <v>62</v>
      </c>
      <c r="C22" t="s">
        <v>63</v>
      </c>
      <c r="D22" s="2" t="str">
        <f>_xlfn.CONCAT("JSON_VALUE(js.[value], '$.", C22, "'),")</f>
        <v>JSON_VALUE(js.[value], '$.start_latlng'),</v>
      </c>
      <c r="F22" t="s">
        <v>63</v>
      </c>
      <c r="G22" t="s">
        <v>11</v>
      </c>
      <c r="H22" t="str">
        <f t="shared" si="0"/>
        <v>start_latlng NVARCHAR(250),</v>
      </c>
      <c r="I22" t="s">
        <v>63</v>
      </c>
      <c r="J22" t="s">
        <v>64</v>
      </c>
    </row>
    <row r="23" spans="1:11">
      <c r="A23" t="s">
        <v>65</v>
      </c>
      <c r="C23" t="s">
        <v>66</v>
      </c>
      <c r="D23" s="2" t="str">
        <f>_xlfn.CONCAT("JSON_VALUE(js.[value], '$.", C23, "'),")</f>
        <v>JSON_VALUE(js.[value], '$.end_latlng'),</v>
      </c>
      <c r="F23" t="s">
        <v>66</v>
      </c>
      <c r="G23" t="s">
        <v>11</v>
      </c>
      <c r="H23" t="str">
        <f t="shared" si="0"/>
        <v>end_latlng NVARCHAR(250),</v>
      </c>
      <c r="I23" t="s">
        <v>66</v>
      </c>
      <c r="J23" t="s">
        <v>64</v>
      </c>
    </row>
    <row r="24" spans="1:11">
      <c r="A24" t="s">
        <v>67</v>
      </c>
      <c r="C24" t="s">
        <v>68</v>
      </c>
      <c r="D24" s="2" t="str">
        <f>_xlfn.CONCAT("JSON_VALUE(js.[value], '$.", C24, "'),")</f>
        <v>JSON_VALUE(js.[value], '$.location_city'),</v>
      </c>
      <c r="F24" t="s">
        <v>68</v>
      </c>
      <c r="G24" t="s">
        <v>11</v>
      </c>
      <c r="H24" t="str">
        <f t="shared" si="0"/>
        <v>location_city NVARCHAR(250),</v>
      </c>
    </row>
    <row r="25" spans="1:11">
      <c r="A25" t="s">
        <v>69</v>
      </c>
      <c r="C25" t="s">
        <v>70</v>
      </c>
      <c r="D25" s="2" t="str">
        <f>_xlfn.CONCAT("JSON_VALUE(js.[value], '$.", C25, "'),")</f>
        <v>JSON_VALUE(js.[value], '$.location_state'),</v>
      </c>
      <c r="F25" t="s">
        <v>70</v>
      </c>
      <c r="G25" t="s">
        <v>11</v>
      </c>
      <c r="H25" t="str">
        <f t="shared" si="0"/>
        <v>location_state NVARCHAR(250),</v>
      </c>
    </row>
    <row r="26" spans="1:11">
      <c r="A26" t="s">
        <v>71</v>
      </c>
      <c r="C26" t="s">
        <v>72</v>
      </c>
      <c r="D26" s="2" t="str">
        <f>_xlfn.CONCAT("JSON_VALUE(js.[value], '$.", C26, "'),")</f>
        <v>JSON_VALUE(js.[value], '$.location_country'),</v>
      </c>
      <c r="F26" t="s">
        <v>72</v>
      </c>
      <c r="G26" t="s">
        <v>11</v>
      </c>
      <c r="H26" t="str">
        <f t="shared" si="0"/>
        <v>location_country NVARCHAR(250),</v>
      </c>
    </row>
    <row r="27" spans="1:11">
      <c r="A27" t="s">
        <v>73</v>
      </c>
      <c r="C27" t="s">
        <v>74</v>
      </c>
      <c r="D27" s="2" t="str">
        <f>_xlfn.CONCAT("JSON_VALUE(js.[value], '$.", C27, "'),")</f>
        <v>JSON_VALUE(js.[value], '$.achievement_count'),</v>
      </c>
      <c r="F27" t="s">
        <v>74</v>
      </c>
      <c r="G27" t="s">
        <v>11</v>
      </c>
      <c r="H27" t="str">
        <f t="shared" si="0"/>
        <v>achievement_count NVARCHAR(250),</v>
      </c>
      <c r="I27" t="s">
        <v>74</v>
      </c>
      <c r="J27" t="s">
        <v>20</v>
      </c>
    </row>
    <row r="28" spans="1:11">
      <c r="A28" t="s">
        <v>75</v>
      </c>
      <c r="C28" t="s">
        <v>76</v>
      </c>
      <c r="D28" s="2" t="str">
        <f>_xlfn.CONCAT("JSON_VALUE(js.[value], '$.", C28, "'),")</f>
        <v>JSON_VALUE(js.[value], '$.kudos_count'),</v>
      </c>
      <c r="F28" t="s">
        <v>76</v>
      </c>
      <c r="G28" t="s">
        <v>11</v>
      </c>
      <c r="H28" t="str">
        <f t="shared" si="0"/>
        <v>kudos_count NVARCHAR(250),</v>
      </c>
      <c r="I28" t="s">
        <v>76</v>
      </c>
      <c r="J28" t="s">
        <v>20</v>
      </c>
    </row>
    <row r="29" spans="1:11">
      <c r="A29" t="s">
        <v>77</v>
      </c>
      <c r="C29" t="s">
        <v>78</v>
      </c>
      <c r="D29" s="2" t="str">
        <f>_xlfn.CONCAT("JSON_VALUE(js.[value], '$.", C29, "'),")</f>
        <v>JSON_VALUE(js.[value], '$.comment_count'),</v>
      </c>
      <c r="F29" t="s">
        <v>78</v>
      </c>
      <c r="G29" t="s">
        <v>11</v>
      </c>
      <c r="H29" t="str">
        <f t="shared" si="0"/>
        <v>comment_count NVARCHAR(250),</v>
      </c>
      <c r="I29" t="s">
        <v>78</v>
      </c>
      <c r="J29" t="s">
        <v>20</v>
      </c>
    </row>
    <row r="30" spans="1:11">
      <c r="A30" t="s">
        <v>79</v>
      </c>
      <c r="C30" t="s">
        <v>80</v>
      </c>
      <c r="D30" s="2" t="str">
        <f>_xlfn.CONCAT("JSON_VALUE(js.[value], '$.", C30, "'),")</f>
        <v>JSON_VALUE(js.[value], '$.athlete_count'),</v>
      </c>
      <c r="F30" t="s">
        <v>80</v>
      </c>
      <c r="G30" t="s">
        <v>11</v>
      </c>
      <c r="H30" t="str">
        <f t="shared" si="0"/>
        <v>athlete_count NVARCHAR(250),</v>
      </c>
      <c r="I30" t="s">
        <v>80</v>
      </c>
      <c r="J30" t="s">
        <v>20</v>
      </c>
    </row>
    <row r="31" spans="1:11">
      <c r="A31" t="s">
        <v>81</v>
      </c>
      <c r="C31" t="s">
        <v>82</v>
      </c>
      <c r="D31" s="2" t="str">
        <f>_xlfn.CONCAT("JSON_VALUE(js.[value], '$.", C31, "'),")</f>
        <v>JSON_VALUE(js.[value], '$.photo_count'),</v>
      </c>
      <c r="F31" t="s">
        <v>82</v>
      </c>
      <c r="G31" t="s">
        <v>11</v>
      </c>
      <c r="H31" t="str">
        <f t="shared" si="0"/>
        <v>photo_count NVARCHAR(250),</v>
      </c>
      <c r="I31" t="s">
        <v>82</v>
      </c>
      <c r="J31" t="s">
        <v>20</v>
      </c>
    </row>
    <row r="32" spans="1:11">
      <c r="A32" t="s">
        <v>83</v>
      </c>
      <c r="D32" s="2"/>
      <c r="G32" t="s">
        <v>11</v>
      </c>
      <c r="H32" t="str">
        <f t="shared" si="0"/>
        <v xml:space="preserve"> NVARCHAR(250),</v>
      </c>
    </row>
    <row r="33" spans="1:10">
      <c r="A33" t="s">
        <v>84</v>
      </c>
      <c r="C33" t="s">
        <v>85</v>
      </c>
      <c r="D33" s="2" t="str">
        <f>_xlfn.CONCAT("JSON_VALUE(js.[value], '$.", C33, "'),")</f>
        <v>JSON_VALUE(js.[value], '$. map.id'),</v>
      </c>
      <c r="F33" t="s">
        <v>86</v>
      </c>
      <c r="G33" t="s">
        <v>11</v>
      </c>
      <c r="H33" t="str">
        <f t="shared" si="0"/>
        <v xml:space="preserve"> map_id NVARCHAR(250),</v>
      </c>
    </row>
    <row r="34" spans="1:10">
      <c r="A34" t="s">
        <v>87</v>
      </c>
      <c r="C34" t="s">
        <v>88</v>
      </c>
      <c r="D34" s="2" t="str">
        <f>_xlfn.CONCAT("JSON_VALUE(js.[value], '$.", C34, "'),")</f>
        <v>JSON_VALUE(js.[value], '$.map.summary_polyline'),</v>
      </c>
      <c r="F34" t="s">
        <v>89</v>
      </c>
      <c r="G34" t="s">
        <v>11</v>
      </c>
      <c r="H34" t="str">
        <f t="shared" si="0"/>
        <v>map_summary_polyline NVARCHAR(250),</v>
      </c>
    </row>
    <row r="35" spans="1:10">
      <c r="A35" t="s">
        <v>90</v>
      </c>
      <c r="C35" t="s">
        <v>91</v>
      </c>
      <c r="D35" s="2" t="str">
        <f>_xlfn.CONCAT("JSON_VALUE(js.[value], '$.", C35, "'),")</f>
        <v>JSON_VALUE(js.[value], '$.map.resource_state'),</v>
      </c>
      <c r="F35" t="s">
        <v>92</v>
      </c>
      <c r="G35" t="s">
        <v>11</v>
      </c>
      <c r="H35" t="str">
        <f t="shared" si="0"/>
        <v>map_resource_state NVARCHAR(250),</v>
      </c>
    </row>
    <row r="36" spans="1:10">
      <c r="A36" t="s">
        <v>93</v>
      </c>
      <c r="D36" s="2"/>
      <c r="G36" t="s">
        <v>11</v>
      </c>
      <c r="H36" t="str">
        <f t="shared" si="0"/>
        <v xml:space="preserve"> NVARCHAR(250),</v>
      </c>
    </row>
    <row r="37" spans="1:10">
      <c r="A37" t="s">
        <v>94</v>
      </c>
      <c r="C37" t="s">
        <v>95</v>
      </c>
      <c r="D37" s="2" t="str">
        <f>_xlfn.CONCAT("JSON_VALUE(js.[value], '$.", C37, "'),")</f>
        <v>JSON_VALUE(js.[value], '$.trainer'),</v>
      </c>
      <c r="F37" t="s">
        <v>95</v>
      </c>
      <c r="G37" t="s">
        <v>11</v>
      </c>
      <c r="H37" t="str">
        <f t="shared" si="0"/>
        <v>trainer NVARCHAR(250),</v>
      </c>
    </row>
    <row r="38" spans="1:10">
      <c r="A38" t="s">
        <v>96</v>
      </c>
      <c r="C38" t="s">
        <v>97</v>
      </c>
      <c r="D38" s="2" t="str">
        <f>_xlfn.CONCAT("JSON_VALUE(js.[value], '$.", C38, "'),")</f>
        <v>JSON_VALUE(js.[value], '$.commute'),</v>
      </c>
      <c r="F38" t="s">
        <v>97</v>
      </c>
      <c r="G38" t="s">
        <v>11</v>
      </c>
      <c r="H38" t="str">
        <f t="shared" si="0"/>
        <v>commute NVARCHAR(250),</v>
      </c>
    </row>
    <row r="39" spans="1:10">
      <c r="A39" t="s">
        <v>98</v>
      </c>
      <c r="C39" t="s">
        <v>99</v>
      </c>
      <c r="D39" s="2" t="str">
        <f>_xlfn.CONCAT("JSON_VALUE(js.[value], '$.", C39, "'),")</f>
        <v>JSON_VALUE(js.[value], '$.manual'),</v>
      </c>
      <c r="F39" t="s">
        <v>99</v>
      </c>
      <c r="G39" t="s">
        <v>11</v>
      </c>
      <c r="H39" t="str">
        <f t="shared" si="0"/>
        <v>manual NVARCHAR(250),</v>
      </c>
    </row>
    <row r="40" spans="1:10">
      <c r="A40" t="s">
        <v>100</v>
      </c>
      <c r="C40" t="s">
        <v>101</v>
      </c>
      <c r="D40" s="2" t="str">
        <f>_xlfn.CONCAT("JSON_VALUE(js.[value], '$.", C40, "'),")</f>
        <v>JSON_VALUE(js.[value], '$.private'),</v>
      </c>
      <c r="F40" t="s">
        <v>101</v>
      </c>
      <c r="G40" t="s">
        <v>11</v>
      </c>
      <c r="H40" t="str">
        <f t="shared" si="0"/>
        <v>private NVARCHAR(250),</v>
      </c>
    </row>
    <row r="41" spans="1:10">
      <c r="A41" t="s">
        <v>102</v>
      </c>
      <c r="C41" t="s">
        <v>103</v>
      </c>
      <c r="D41" s="2" t="str">
        <f>_xlfn.CONCAT("JSON_VALUE(js.[value], '$.", C41, "'),")</f>
        <v>JSON_VALUE(js.[value], '$.flagged'),</v>
      </c>
      <c r="F41" t="s">
        <v>103</v>
      </c>
      <c r="G41" t="s">
        <v>11</v>
      </c>
      <c r="H41" t="str">
        <f t="shared" si="0"/>
        <v>flagged NVARCHAR(250),</v>
      </c>
    </row>
    <row r="42" spans="1:10">
      <c r="A42" t="s">
        <v>104</v>
      </c>
      <c r="C42" t="s">
        <v>105</v>
      </c>
      <c r="D42" s="2" t="str">
        <f>_xlfn.CONCAT("JSON_VALUE(js.[value], '$.", C42, "'),")</f>
        <v>JSON_VALUE(js.[value], '$.gear_id'),</v>
      </c>
      <c r="F42" t="s">
        <v>105</v>
      </c>
      <c r="G42" t="s">
        <v>11</v>
      </c>
      <c r="H42" t="str">
        <f t="shared" si="0"/>
        <v>gear_id NVARCHAR(250),</v>
      </c>
      <c r="I42" t="s">
        <v>105</v>
      </c>
      <c r="J42" t="s">
        <v>20</v>
      </c>
    </row>
    <row r="43" spans="1:10">
      <c r="A43" t="s">
        <v>106</v>
      </c>
      <c r="C43" t="s">
        <v>107</v>
      </c>
      <c r="D43" s="2" t="str">
        <f>_xlfn.CONCAT("JSON_VALUE(js.[value], '$.", C43, "'),")</f>
        <v>JSON_VALUE(js.[value], '$.from_accepted_tag'),</v>
      </c>
      <c r="F43" t="s">
        <v>107</v>
      </c>
      <c r="G43" t="s">
        <v>11</v>
      </c>
      <c r="H43" t="str">
        <f t="shared" si="0"/>
        <v>from_accepted_tag NVARCHAR(250),</v>
      </c>
    </row>
    <row r="44" spans="1:10">
      <c r="A44" t="s">
        <v>108</v>
      </c>
      <c r="C44" t="s">
        <v>109</v>
      </c>
      <c r="D44" s="2" t="str">
        <f>_xlfn.CONCAT("JSON_VALUE(js.[value], '$.", C44, "'),")</f>
        <v>JSON_VALUE(js.[value], '$.average_speed'),</v>
      </c>
      <c r="F44" t="s">
        <v>109</v>
      </c>
      <c r="G44" t="s">
        <v>11</v>
      </c>
      <c r="H44" t="str">
        <f t="shared" si="0"/>
        <v>average_speed NVARCHAR(250),</v>
      </c>
      <c r="I44" t="s">
        <v>109</v>
      </c>
      <c r="J44" t="s">
        <v>110</v>
      </c>
    </row>
    <row r="45" spans="1:10">
      <c r="A45" t="s">
        <v>111</v>
      </c>
      <c r="C45" t="s">
        <v>112</v>
      </c>
      <c r="D45" s="2" t="str">
        <f>_xlfn.CONCAT("JSON_VALUE(js.[value], '$.", C45, "'),")</f>
        <v>JSON_VALUE(js.[value], '$.max_speed'),</v>
      </c>
      <c r="F45" t="s">
        <v>112</v>
      </c>
      <c r="G45" t="s">
        <v>11</v>
      </c>
      <c r="H45" t="str">
        <f t="shared" si="0"/>
        <v>max_speed NVARCHAR(250),</v>
      </c>
      <c r="I45" t="s">
        <v>112</v>
      </c>
      <c r="J45" t="s">
        <v>110</v>
      </c>
    </row>
    <row r="46" spans="1:10">
      <c r="A46" t="s">
        <v>113</v>
      </c>
      <c r="C46" t="s">
        <v>114</v>
      </c>
      <c r="D46" s="2" t="str">
        <f>_xlfn.CONCAT("JSON_VALUE(js.[value], '$.", C46, "'),")</f>
        <v>JSON_VALUE(js.[value], '$.average_cadence'),</v>
      </c>
      <c r="F46" t="s">
        <v>114</v>
      </c>
      <c r="G46" t="s">
        <v>11</v>
      </c>
      <c r="H46" t="str">
        <f t="shared" si="0"/>
        <v>average_cadence NVARCHAR(250),</v>
      </c>
    </row>
    <row r="47" spans="1:10">
      <c r="A47" t="s">
        <v>115</v>
      </c>
      <c r="C47" t="s">
        <v>116</v>
      </c>
      <c r="D47" s="2" t="str">
        <f>_xlfn.CONCAT("JSON_VALUE(js.[value], '$.", C47, "'),")</f>
        <v>JSON_VALUE(js.[value], '$.average_watts'),</v>
      </c>
      <c r="F47" t="s">
        <v>116</v>
      </c>
      <c r="G47" t="s">
        <v>11</v>
      </c>
      <c r="H47" t="str">
        <f t="shared" si="0"/>
        <v>average_watts NVARCHAR(250),</v>
      </c>
    </row>
    <row r="48" spans="1:10">
      <c r="A48" t="s">
        <v>117</v>
      </c>
      <c r="C48" t="s">
        <v>118</v>
      </c>
      <c r="D48" s="2" t="str">
        <f>_xlfn.CONCAT("JSON_VALUE(js.[value], '$.", C48, "'),")</f>
        <v>JSON_VALUE(js.[value], '$.weighted_average_watts'),</v>
      </c>
      <c r="F48" t="s">
        <v>118</v>
      </c>
      <c r="G48" t="s">
        <v>11</v>
      </c>
      <c r="H48" t="str">
        <f t="shared" si="0"/>
        <v>weighted_average_watts NVARCHAR(250),</v>
      </c>
    </row>
    <row r="49" spans="1:10">
      <c r="A49" t="s">
        <v>119</v>
      </c>
      <c r="C49" t="s">
        <v>120</v>
      </c>
      <c r="D49" s="2" t="str">
        <f>_xlfn.CONCAT("JSON_VALUE(js.[value], '$.", C49, "'),")</f>
        <v>JSON_VALUE(js.[value], '$.kilojoules'),</v>
      </c>
      <c r="F49" t="s">
        <v>120</v>
      </c>
      <c r="G49" t="s">
        <v>11</v>
      </c>
      <c r="H49" t="str">
        <f t="shared" si="0"/>
        <v>kilojoules NVARCHAR(250),</v>
      </c>
    </row>
    <row r="50" spans="1:10">
      <c r="A50" t="s">
        <v>121</v>
      </c>
      <c r="C50" t="s">
        <v>122</v>
      </c>
      <c r="D50" s="2" t="str">
        <f>_xlfn.CONCAT("JSON_VALUE(js.[value], '$.", C50, "'),")</f>
        <v>JSON_VALUE(js.[value], '$.device_watts'),</v>
      </c>
      <c r="F50" t="s">
        <v>122</v>
      </c>
      <c r="G50" t="s">
        <v>11</v>
      </c>
      <c r="H50" t="str">
        <f t="shared" si="0"/>
        <v>device_watts NVARCHAR(250),</v>
      </c>
    </row>
    <row r="51" spans="1:10">
      <c r="A51" t="s">
        <v>123</v>
      </c>
      <c r="C51" t="s">
        <v>124</v>
      </c>
      <c r="D51" s="2" t="str">
        <f>_xlfn.CONCAT("JSON_VALUE(js.[value], '$.", C51, "'),")</f>
        <v>JSON_VALUE(js.[value], '$.has_heartrate'),</v>
      </c>
      <c r="F51" t="s">
        <v>124</v>
      </c>
      <c r="G51" t="s">
        <v>11</v>
      </c>
      <c r="H51" t="str">
        <f t="shared" si="0"/>
        <v>has_heartrate NVARCHAR(250),</v>
      </c>
    </row>
    <row r="52" spans="1:10">
      <c r="A52" t="s">
        <v>125</v>
      </c>
      <c r="C52" t="s">
        <v>126</v>
      </c>
      <c r="D52" s="2" t="str">
        <f>_xlfn.CONCAT("JSON_VALUE(js.[value], '$.", C52, "'),")</f>
        <v>JSON_VALUE(js.[value], '$.average_heartrate'),</v>
      </c>
      <c r="F52" t="s">
        <v>126</v>
      </c>
      <c r="G52" t="s">
        <v>11</v>
      </c>
      <c r="H52" t="str">
        <f t="shared" si="0"/>
        <v>average_heartrate NVARCHAR(250),</v>
      </c>
      <c r="I52" t="s">
        <v>126</v>
      </c>
      <c r="J52" t="s">
        <v>127</v>
      </c>
    </row>
    <row r="53" spans="1:10">
      <c r="A53" t="s">
        <v>128</v>
      </c>
      <c r="C53" t="s">
        <v>129</v>
      </c>
      <c r="D53" s="2" t="str">
        <f>_xlfn.CONCAT("JSON_VALUE(js.[value], '$.", C53, "'),")</f>
        <v>JSON_VALUE(js.[value], '$.max_heartrate'),</v>
      </c>
      <c r="F53" t="s">
        <v>129</v>
      </c>
      <c r="G53" t="s">
        <v>11</v>
      </c>
      <c r="H53" t="str">
        <f t="shared" si="0"/>
        <v>max_heartrate NVARCHAR(250),</v>
      </c>
      <c r="I53" t="s">
        <v>129</v>
      </c>
      <c r="J53" t="s">
        <v>127</v>
      </c>
    </row>
    <row r="54" spans="1:10">
      <c r="A54" t="s">
        <v>130</v>
      </c>
      <c r="C54" t="s">
        <v>131</v>
      </c>
      <c r="D54" s="2" t="str">
        <f>_xlfn.CONCAT("JSON_VALUE(js.[value], '$.", C54, "'),")</f>
        <v>JSON_VALUE(js.[value], '$.max_watts'),</v>
      </c>
      <c r="F54" t="s">
        <v>131</v>
      </c>
      <c r="G54" t="s">
        <v>11</v>
      </c>
      <c r="H54" t="str">
        <f t="shared" si="0"/>
        <v>max_watts NVARCHAR(250),</v>
      </c>
    </row>
    <row r="55" spans="1:10">
      <c r="A55" t="s">
        <v>132</v>
      </c>
      <c r="C55" t="s">
        <v>133</v>
      </c>
      <c r="D55" s="2" t="str">
        <f>_xlfn.CONCAT("JSON_VALUE(js.[value], '$.", C55, "'),")</f>
        <v>JSON_VALUE(js.[value], '$.pr_count'),</v>
      </c>
      <c r="F55" t="s">
        <v>133</v>
      </c>
      <c r="G55" t="s">
        <v>11</v>
      </c>
      <c r="H55" t="str">
        <f t="shared" si="0"/>
        <v>pr_count NVARCHAR(250),</v>
      </c>
      <c r="I55" t="s">
        <v>133</v>
      </c>
      <c r="J55" t="s">
        <v>20</v>
      </c>
    </row>
    <row r="56" spans="1:10">
      <c r="A56" t="s">
        <v>134</v>
      </c>
      <c r="C56" t="s">
        <v>135</v>
      </c>
      <c r="D56" s="2" t="str">
        <f>_xlfn.CONCAT("JSON_VALUE(js.[value], '$.", C56, "'),")</f>
        <v>JSON_VALUE(js.[value], '$.total_photo_count'),</v>
      </c>
      <c r="F56" t="s">
        <v>135</v>
      </c>
      <c r="G56" t="s">
        <v>11</v>
      </c>
      <c r="H56" t="str">
        <f t="shared" si="0"/>
        <v>total_photo_count NVARCHAR(250),</v>
      </c>
    </row>
    <row r="57" spans="1:10">
      <c r="A57" t="s">
        <v>136</v>
      </c>
      <c r="C57" t="s">
        <v>137</v>
      </c>
      <c r="D57" s="2" t="str">
        <f>_xlfn.CONCAT("JSON_VALUE(js.[value], '$.", C57, "'),")</f>
        <v>JSON_VALUE(js.[value], '$.has_kudoed'),</v>
      </c>
      <c r="F57" t="s">
        <v>137</v>
      </c>
      <c r="G57" t="s">
        <v>11</v>
      </c>
      <c r="H57" t="str">
        <f t="shared" si="0"/>
        <v>has_kudoed NVARCHAR(250),</v>
      </c>
    </row>
    <row r="58" spans="1:10">
      <c r="A58" t="s">
        <v>138</v>
      </c>
      <c r="C58" t="s">
        <v>139</v>
      </c>
      <c r="D58" s="2" t="str">
        <f>_xlfn.CONCAT("JSON_VALUE(js.[value], '$.", C58, "'),")</f>
        <v>JSON_VALUE(js.[value], '$.suffer_score'),</v>
      </c>
      <c r="F58" t="s">
        <v>139</v>
      </c>
      <c r="G58" t="s">
        <v>11</v>
      </c>
      <c r="H58" t="str">
        <f t="shared" si="0"/>
        <v>suffer_score NVARCHAR(250),</v>
      </c>
      <c r="I58" t="s">
        <v>139</v>
      </c>
      <c r="J58" t="s">
        <v>20</v>
      </c>
    </row>
    <row r="59" spans="1:10">
      <c r="H59" t="s">
        <v>140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6E5E2-E357-429E-ADB1-EC98D71E4695}">
  <dimension ref="A1:M9"/>
  <sheetViews>
    <sheetView workbookViewId="0">
      <selection activeCell="I2" sqref="I2:I9"/>
    </sheetView>
  </sheetViews>
  <sheetFormatPr defaultRowHeight="15"/>
  <cols>
    <col min="1" max="1" width="52.140625" bestFit="1" customWidth="1"/>
    <col min="2" max="2" width="14.7109375" bestFit="1" customWidth="1"/>
    <col min="3" max="3" width="22.28515625" bestFit="1" customWidth="1"/>
    <col min="4" max="4" width="36.140625" customWidth="1"/>
    <col min="6" max="6" width="13.5703125" bestFit="1" customWidth="1"/>
    <col min="7" max="7" width="14.7109375" bestFit="1" customWidth="1"/>
    <col min="8" max="8" width="14.7109375" customWidth="1"/>
    <col min="9" max="9" width="43.5703125" customWidth="1"/>
    <col min="12" max="12" width="16" customWidth="1"/>
  </cols>
  <sheetData>
    <row r="1" spans="1:13" s="1" customFormat="1">
      <c r="A1" s="1" t="s">
        <v>141</v>
      </c>
      <c r="F1" s="1" t="s">
        <v>142</v>
      </c>
    </row>
    <row r="2" spans="1:13" s="1" customFormat="1">
      <c r="A2" s="1" t="s">
        <v>5</v>
      </c>
      <c r="B2" s="1" t="s">
        <v>6</v>
      </c>
      <c r="D2" s="2" t="str">
        <f>_xlfn.CONCAT("CREATE TABLE ",A1, " (")</f>
        <v>CREATE TABLE Config.API_credentials (</v>
      </c>
      <c r="F2" s="1" t="s">
        <v>5</v>
      </c>
      <c r="G2" s="1" t="s">
        <v>6</v>
      </c>
      <c r="I2" s="2" t="str">
        <f>_xlfn.CONCAT("CREATE TABLE ",F1, " (")</f>
        <v>CREATE TABLE Config.Request (</v>
      </c>
      <c r="M2" s="2"/>
    </row>
    <row r="3" spans="1:13">
      <c r="A3" t="s">
        <v>143</v>
      </c>
      <c r="B3" t="s">
        <v>20</v>
      </c>
      <c r="C3" t="s">
        <v>144</v>
      </c>
      <c r="D3" t="str">
        <f>_xlfn.CONCAT(A3, " ", B3, C3, ",")</f>
        <v>client_ID INT NOT NULL PRIMARY KEY,</v>
      </c>
      <c r="F3" t="s">
        <v>145</v>
      </c>
      <c r="G3" t="s">
        <v>146</v>
      </c>
      <c r="H3" t="s">
        <v>144</v>
      </c>
      <c r="I3" t="str">
        <f>_xlfn.CONCAT(F3, " ", G3, H3, ",")</f>
        <v>Request NVARCHAR(64) NOT NULL PRIMARY KEY,</v>
      </c>
    </row>
    <row r="4" spans="1:13">
      <c r="A4" t="s">
        <v>147</v>
      </c>
      <c r="B4" t="s">
        <v>146</v>
      </c>
      <c r="D4" t="str">
        <f t="shared" ref="D4:D8" si="0">_xlfn.CONCAT(A4, " ", B4, C4, ",")</f>
        <v>client_secret NVARCHAR(64),</v>
      </c>
      <c r="F4" t="s">
        <v>148</v>
      </c>
      <c r="G4" t="s">
        <v>146</v>
      </c>
      <c r="I4" t="str">
        <f t="shared" ref="I4:I7" si="1">_xlfn.CONCAT(F4, " ", G4, H4, ",")</f>
        <v>Description NVARCHAR(64),</v>
      </c>
    </row>
    <row r="5" spans="1:13">
      <c r="A5" t="s">
        <v>149</v>
      </c>
      <c r="B5" t="s">
        <v>146</v>
      </c>
      <c r="D5" t="str">
        <f t="shared" si="0"/>
        <v>authorization_code NVARCHAR(64),</v>
      </c>
      <c r="F5" t="s">
        <v>150</v>
      </c>
      <c r="G5" t="s">
        <v>146</v>
      </c>
      <c r="I5" t="str">
        <f t="shared" si="1"/>
        <v>URL NVARCHAR(64),</v>
      </c>
    </row>
    <row r="6" spans="1:13">
      <c r="A6" t="s">
        <v>151</v>
      </c>
      <c r="B6" t="s">
        <v>146</v>
      </c>
      <c r="D6" t="str">
        <f t="shared" si="0"/>
        <v>refresh_token NVARCHAR(64),</v>
      </c>
      <c r="F6" t="s">
        <v>152</v>
      </c>
      <c r="G6" t="s">
        <v>146</v>
      </c>
      <c r="I6" t="str">
        <f t="shared" si="1"/>
        <v>authHeader NVARCHAR(64),</v>
      </c>
    </row>
    <row r="7" spans="1:13">
      <c r="A7" t="s">
        <v>153</v>
      </c>
      <c r="B7" t="s">
        <v>146</v>
      </c>
      <c r="D7" t="str">
        <f t="shared" si="0"/>
        <v>access_token NVARCHAR(64),</v>
      </c>
      <c r="F7" t="s">
        <v>154</v>
      </c>
      <c r="G7" t="s">
        <v>146</v>
      </c>
      <c r="I7" t="str">
        <f t="shared" si="1"/>
        <v>contentType NVARCHAR(64),</v>
      </c>
    </row>
    <row r="8" spans="1:13">
      <c r="A8" t="s">
        <v>155</v>
      </c>
      <c r="B8" t="s">
        <v>55</v>
      </c>
      <c r="D8" t="str">
        <f t="shared" si="0"/>
        <v>access_token_expires_at DATETIME,</v>
      </c>
    </row>
    <row r="9" spans="1:13">
      <c r="D9" t="s">
        <v>140</v>
      </c>
      <c r="I9" t="s">
        <v>140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Simon Bateson</cp:lastModifiedBy>
  <cp:revision/>
  <dcterms:created xsi:type="dcterms:W3CDTF">2021-05-19T12:32:02Z</dcterms:created>
  <dcterms:modified xsi:type="dcterms:W3CDTF">2021-05-20T13:32:02Z</dcterms:modified>
  <cp:category/>
  <cp:contentStatus/>
</cp:coreProperties>
</file>