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480" yWindow="285" windowWidth="15120" windowHeight="12975" activeTab="1"/>
  </bookViews>
  <sheets>
    <sheet name="T1" sheetId="1" r:id="rId1"/>
    <sheet name="T2" sheetId="10" r:id="rId2"/>
    <sheet name="T3" sheetId="2" r:id="rId3"/>
    <sheet name="T4" sheetId="3" r:id="rId4"/>
    <sheet name="T5" sheetId="4" r:id="rId5"/>
    <sheet name="T6" sheetId="5" r:id="rId6"/>
    <sheet name="T7" sheetId="6" r:id="rId7"/>
    <sheet name="T8" sheetId="7" r:id="rId8"/>
    <sheet name="T9" sheetId="8" r:id="rId9"/>
    <sheet name="T10" sheetId="9" r:id="rId10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0" l="1"/>
  <c r="D10" i="10"/>
  <c r="E9" i="10"/>
  <c r="D9" i="10"/>
  <c r="E8" i="10"/>
  <c r="D8" i="10"/>
  <c r="E7" i="10"/>
  <c r="D7" i="10"/>
  <c r="E6" i="10"/>
  <c r="D6" i="10"/>
  <c r="E5" i="10"/>
  <c r="D5" i="10"/>
  <c r="E4" i="10"/>
  <c r="D4" i="10"/>
  <c r="E3" i="10"/>
  <c r="D3" i="10"/>
  <c r="E2" i="10"/>
  <c r="D2" i="10"/>
  <c r="E10" i="1"/>
  <c r="E9" i="1"/>
  <c r="E8" i="1"/>
  <c r="E7" i="1"/>
  <c r="E6" i="1"/>
  <c r="E5" i="1"/>
  <c r="E4" i="1"/>
  <c r="E3" i="1"/>
  <c r="E2" i="1"/>
  <c r="A2" i="1"/>
  <c r="D2" i="1"/>
  <c r="A10" i="1"/>
  <c r="D10" i="1"/>
  <c r="A9" i="1"/>
  <c r="D9" i="1"/>
  <c r="A8" i="1"/>
  <c r="D8" i="1"/>
  <c r="A7" i="1"/>
  <c r="D7" i="1"/>
  <c r="A6" i="1"/>
  <c r="D6" i="1"/>
  <c r="A5" i="1"/>
  <c r="D5" i="1"/>
  <c r="A4" i="1"/>
  <c r="D4" i="1"/>
  <c r="A3" i="1"/>
  <c r="D3" i="1"/>
  <c r="C10" i="9"/>
  <c r="C10" i="7"/>
  <c r="F10" i="7"/>
  <c r="E10" i="7"/>
  <c r="H10" i="7"/>
  <c r="C8" i="7"/>
  <c r="F8" i="7"/>
  <c r="E8" i="7"/>
  <c r="H8" i="7"/>
  <c r="C7" i="7"/>
  <c r="F7" i="7"/>
  <c r="E7" i="7"/>
  <c r="H7" i="7"/>
  <c r="C10" i="8"/>
  <c r="F10" i="8"/>
  <c r="E10" i="8"/>
  <c r="H10" i="8"/>
  <c r="C8" i="8"/>
  <c r="F8" i="8"/>
  <c r="E8" i="8"/>
  <c r="H8" i="8"/>
  <c r="C6" i="8"/>
  <c r="F6" i="8"/>
  <c r="E6" i="8"/>
  <c r="H6" i="8"/>
  <c r="C5" i="8"/>
  <c r="F5" i="8"/>
  <c r="E5" i="8"/>
  <c r="H5" i="8"/>
  <c r="E9" i="8"/>
  <c r="C9" i="8"/>
  <c r="F9" i="8"/>
  <c r="H9" i="8"/>
  <c r="E7" i="8"/>
  <c r="C7" i="8"/>
  <c r="F7" i="8"/>
  <c r="H7" i="8"/>
  <c r="E4" i="8"/>
  <c r="C4" i="8"/>
  <c r="F4" i="8"/>
  <c r="H4" i="8"/>
  <c r="E3" i="8"/>
  <c r="C3" i="8"/>
  <c r="F3" i="8"/>
  <c r="H3" i="8"/>
  <c r="E2" i="8"/>
  <c r="C2" i="8"/>
  <c r="F2" i="8"/>
  <c r="H2" i="8"/>
  <c r="E9" i="7"/>
  <c r="C9" i="7"/>
  <c r="F9" i="7"/>
  <c r="H9" i="7"/>
  <c r="E6" i="7"/>
  <c r="C6" i="7"/>
  <c r="F6" i="7"/>
  <c r="H6" i="7"/>
  <c r="E5" i="7"/>
  <c r="C5" i="7"/>
  <c r="F5" i="7"/>
  <c r="H5" i="7"/>
  <c r="E4" i="7"/>
  <c r="C4" i="7"/>
  <c r="F4" i="7"/>
  <c r="H4" i="7"/>
  <c r="E3" i="7"/>
  <c r="C3" i="7"/>
  <c r="F3" i="7"/>
  <c r="H3" i="7"/>
  <c r="E2" i="7"/>
  <c r="C2" i="7"/>
  <c r="F2" i="7"/>
  <c r="H2" i="7"/>
  <c r="C7" i="6"/>
  <c r="F7" i="6"/>
  <c r="E7" i="6"/>
  <c r="H7" i="6"/>
  <c r="C3" i="6"/>
  <c r="F3" i="6"/>
  <c r="E3" i="6"/>
  <c r="H3" i="6"/>
  <c r="E10" i="6"/>
  <c r="C10" i="6"/>
  <c r="F10" i="6"/>
  <c r="H10" i="6"/>
  <c r="E9" i="6"/>
  <c r="C9" i="6"/>
  <c r="F9" i="6"/>
  <c r="H9" i="6"/>
  <c r="E8" i="6"/>
  <c r="C8" i="6"/>
  <c r="F8" i="6"/>
  <c r="H8" i="6"/>
  <c r="E6" i="6"/>
  <c r="C6" i="6"/>
  <c r="F6" i="6"/>
  <c r="H6" i="6"/>
  <c r="E5" i="6"/>
  <c r="C5" i="6"/>
  <c r="F5" i="6"/>
  <c r="H5" i="6"/>
  <c r="E4" i="6"/>
  <c r="C4" i="6"/>
  <c r="F4" i="6"/>
  <c r="H4" i="6"/>
  <c r="E2" i="6"/>
  <c r="C2" i="6"/>
  <c r="F2" i="6"/>
  <c r="H2" i="6"/>
  <c r="C9" i="5"/>
  <c r="F9" i="5"/>
  <c r="E9" i="5"/>
  <c r="H9" i="5"/>
  <c r="C3" i="5"/>
  <c r="F3" i="5"/>
  <c r="E3" i="5"/>
  <c r="H3" i="5"/>
  <c r="E10" i="5"/>
  <c r="C10" i="5"/>
  <c r="F10" i="5"/>
  <c r="H10" i="5"/>
  <c r="E8" i="5"/>
  <c r="C8" i="5"/>
  <c r="F8" i="5"/>
  <c r="H8" i="5"/>
  <c r="E7" i="5"/>
  <c r="C7" i="5"/>
  <c r="F7" i="5"/>
  <c r="H7" i="5"/>
  <c r="E6" i="5"/>
  <c r="C6" i="5"/>
  <c r="F6" i="5"/>
  <c r="H6" i="5"/>
  <c r="E5" i="5"/>
  <c r="C5" i="5"/>
  <c r="F5" i="5"/>
  <c r="H5" i="5"/>
  <c r="E4" i="5"/>
  <c r="C4" i="5"/>
  <c r="F4" i="5"/>
  <c r="H4" i="5"/>
  <c r="E2" i="5"/>
  <c r="C2" i="5"/>
  <c r="F2" i="5"/>
  <c r="H2" i="5"/>
  <c r="C10" i="4"/>
  <c r="F10" i="4"/>
  <c r="E10" i="4"/>
  <c r="H10" i="4"/>
  <c r="C9" i="4"/>
  <c r="F9" i="4"/>
  <c r="E9" i="4"/>
  <c r="H9" i="4"/>
  <c r="C8" i="4"/>
  <c r="F8" i="4"/>
  <c r="E8" i="4"/>
  <c r="H8" i="4"/>
  <c r="C7" i="4"/>
  <c r="F7" i="4"/>
  <c r="E7" i="4"/>
  <c r="H7" i="4"/>
  <c r="C6" i="4"/>
  <c r="F6" i="4"/>
  <c r="E6" i="4"/>
  <c r="H6" i="4"/>
  <c r="C5" i="4"/>
  <c r="F5" i="4"/>
  <c r="E5" i="4"/>
  <c r="H5" i="4"/>
  <c r="C4" i="4"/>
  <c r="F4" i="4"/>
  <c r="E4" i="4"/>
  <c r="H4" i="4"/>
  <c r="C3" i="4"/>
  <c r="F3" i="4"/>
  <c r="E3" i="4"/>
  <c r="H3" i="4"/>
  <c r="C2" i="4"/>
  <c r="F2" i="4"/>
  <c r="E2" i="4"/>
  <c r="H2" i="4"/>
  <c r="C10" i="3"/>
  <c r="F10" i="3"/>
  <c r="E10" i="3"/>
  <c r="H10" i="3"/>
  <c r="C8" i="3"/>
  <c r="F8" i="3"/>
  <c r="E8" i="3"/>
  <c r="H8" i="3"/>
  <c r="C7" i="3"/>
  <c r="F7" i="3"/>
  <c r="E7" i="3"/>
  <c r="H7" i="3"/>
  <c r="C4" i="3"/>
  <c r="F4" i="3"/>
  <c r="E4" i="3"/>
  <c r="H4" i="3"/>
  <c r="E9" i="3"/>
  <c r="C9" i="3"/>
  <c r="F9" i="3"/>
  <c r="H9" i="3"/>
  <c r="E6" i="3"/>
  <c r="C6" i="3"/>
  <c r="F6" i="3"/>
  <c r="H6" i="3"/>
  <c r="E5" i="3"/>
  <c r="C5" i="3"/>
  <c r="F5" i="3"/>
  <c r="H5" i="3"/>
  <c r="E3" i="3"/>
  <c r="C3" i="3"/>
  <c r="F3" i="3"/>
  <c r="H3" i="3"/>
  <c r="E2" i="3"/>
  <c r="C2" i="3"/>
  <c r="F2" i="3"/>
  <c r="H2" i="3"/>
  <c r="C10" i="2"/>
  <c r="F10" i="2"/>
  <c r="E10" i="2"/>
  <c r="H10" i="2"/>
  <c r="C9" i="2"/>
  <c r="F9" i="2"/>
  <c r="E9" i="2"/>
  <c r="H9" i="2"/>
  <c r="C8" i="2"/>
  <c r="F8" i="2"/>
  <c r="E8" i="2"/>
  <c r="H8" i="2"/>
  <c r="C6" i="2"/>
  <c r="F6" i="2"/>
  <c r="E6" i="2"/>
  <c r="H6" i="2"/>
  <c r="C5" i="2"/>
  <c r="F5" i="2"/>
  <c r="E5" i="2"/>
  <c r="H5" i="2"/>
  <c r="C4" i="2"/>
  <c r="F4" i="2"/>
  <c r="E4" i="2"/>
  <c r="H4" i="2"/>
  <c r="C3" i="2"/>
  <c r="F3" i="2"/>
  <c r="E3" i="2"/>
  <c r="H3" i="2"/>
  <c r="E7" i="2"/>
  <c r="C7" i="2"/>
  <c r="F7" i="2"/>
  <c r="H7" i="2"/>
  <c r="E2" i="2"/>
  <c r="C2" i="2"/>
  <c r="F2" i="2"/>
  <c r="H2" i="2"/>
  <c r="F10" i="10"/>
  <c r="F9" i="10"/>
  <c r="F8" i="10"/>
  <c r="F7" i="10"/>
  <c r="F6" i="10"/>
  <c r="F5" i="10"/>
  <c r="F4" i="10"/>
  <c r="F3" i="10"/>
  <c r="F2" i="10"/>
  <c r="F10" i="1"/>
  <c r="H10" i="1"/>
  <c r="F9" i="1"/>
  <c r="H9" i="1"/>
  <c r="F8" i="1"/>
  <c r="H8" i="1"/>
  <c r="F7" i="1"/>
  <c r="H7" i="1"/>
  <c r="F6" i="1"/>
  <c r="H6" i="1"/>
  <c r="F5" i="1"/>
  <c r="H5" i="1"/>
  <c r="F4" i="1"/>
  <c r="H4" i="1"/>
  <c r="F3" i="1"/>
  <c r="H3" i="1"/>
  <c r="F2" i="1"/>
  <c r="H2" i="1"/>
  <c r="G4" i="10"/>
  <c r="H4" i="10"/>
  <c r="H6" i="10"/>
  <c r="G9" i="10"/>
  <c r="H9" i="10"/>
  <c r="H3" i="10"/>
  <c r="G3" i="10"/>
  <c r="H10" i="10"/>
  <c r="G10" i="10"/>
  <c r="H7" i="10"/>
  <c r="G7" i="10"/>
  <c r="H8" i="10"/>
  <c r="G8" i="10"/>
  <c r="H5" i="10"/>
  <c r="G5" i="10"/>
  <c r="H2" i="10"/>
  <c r="G2" i="10"/>
  <c r="G6" i="10"/>
  <c r="E10" i="9"/>
  <c r="E9" i="9"/>
  <c r="E8" i="9"/>
  <c r="E7" i="9"/>
  <c r="E6" i="9"/>
  <c r="E5" i="9"/>
  <c r="E4" i="9"/>
  <c r="E3" i="9"/>
  <c r="E2" i="9"/>
  <c r="D8" i="6"/>
  <c r="D7" i="3"/>
  <c r="F10" i="9"/>
  <c r="H10" i="9"/>
  <c r="A10" i="9"/>
  <c r="D10" i="9"/>
  <c r="C9" i="9"/>
  <c r="F9" i="9"/>
  <c r="H9" i="9"/>
  <c r="A9" i="9"/>
  <c r="D9" i="9"/>
  <c r="C8" i="9"/>
  <c r="F8" i="9"/>
  <c r="H8" i="9"/>
  <c r="A8" i="9"/>
  <c r="D8" i="9"/>
  <c r="C7" i="9"/>
  <c r="F7" i="9"/>
  <c r="H7" i="9"/>
  <c r="A7" i="9"/>
  <c r="D7" i="9"/>
  <c r="C6" i="9"/>
  <c r="F6" i="9"/>
  <c r="H6" i="9"/>
  <c r="A6" i="9"/>
  <c r="D6" i="9"/>
  <c r="C5" i="9"/>
  <c r="F5" i="9"/>
  <c r="H5" i="9"/>
  <c r="A5" i="9"/>
  <c r="D5" i="9"/>
  <c r="C4" i="9"/>
  <c r="F4" i="9"/>
  <c r="H4" i="9"/>
  <c r="A4" i="9"/>
  <c r="D4" i="9"/>
  <c r="C3" i="9"/>
  <c r="F3" i="9"/>
  <c r="H3" i="9"/>
  <c r="A3" i="9"/>
  <c r="D3" i="9"/>
  <c r="C2" i="9"/>
  <c r="F2" i="9"/>
  <c r="H2" i="9"/>
  <c r="A2" i="9"/>
  <c r="D2" i="9"/>
  <c r="A2" i="8"/>
  <c r="D2" i="8"/>
  <c r="G2" i="8"/>
  <c r="A10" i="8"/>
  <c r="D10" i="8"/>
  <c r="A9" i="8"/>
  <c r="D9" i="8"/>
  <c r="A8" i="8"/>
  <c r="D8" i="8"/>
  <c r="A7" i="8"/>
  <c r="D7" i="8"/>
  <c r="A6" i="8"/>
  <c r="D6" i="8"/>
  <c r="G6" i="8"/>
  <c r="A5" i="8"/>
  <c r="D5" i="8"/>
  <c r="A4" i="8"/>
  <c r="D4" i="8"/>
  <c r="A3" i="8"/>
  <c r="D3" i="8"/>
  <c r="G5" i="9"/>
  <c r="G6" i="9"/>
  <c r="G2" i="9"/>
  <c r="G7" i="8"/>
  <c r="G8" i="8"/>
  <c r="G3" i="8"/>
  <c r="G9" i="8"/>
  <c r="G4" i="8"/>
  <c r="G10" i="8"/>
  <c r="G5" i="8"/>
  <c r="G7" i="9"/>
  <c r="G8" i="9"/>
  <c r="G3" i="9"/>
  <c r="G9" i="9"/>
  <c r="G4" i="9"/>
  <c r="G10" i="9"/>
  <c r="A10" i="7"/>
  <c r="D10" i="7"/>
  <c r="A9" i="7"/>
  <c r="D9" i="7"/>
  <c r="A8" i="7"/>
  <c r="D8" i="7"/>
  <c r="A7" i="7"/>
  <c r="D7" i="7"/>
  <c r="A6" i="7"/>
  <c r="D6" i="7"/>
  <c r="A5" i="7"/>
  <c r="D5" i="7"/>
  <c r="A4" i="7"/>
  <c r="D4" i="7"/>
  <c r="A3" i="7"/>
  <c r="D3" i="7"/>
  <c r="A2" i="7"/>
  <c r="D2" i="7"/>
  <c r="A2" i="6"/>
  <c r="D2" i="6"/>
  <c r="G2" i="6"/>
  <c r="A10" i="6"/>
  <c r="D10" i="6"/>
  <c r="A9" i="6"/>
  <c r="D9" i="6"/>
  <c r="A7" i="6"/>
  <c r="D7" i="6"/>
  <c r="A6" i="6"/>
  <c r="D6" i="6"/>
  <c r="A5" i="6"/>
  <c r="D5" i="6"/>
  <c r="A4" i="6"/>
  <c r="D4" i="6"/>
  <c r="A3" i="6"/>
  <c r="D3" i="6"/>
  <c r="A9" i="5"/>
  <c r="D9" i="5"/>
  <c r="G9" i="5"/>
  <c r="A4" i="5"/>
  <c r="D4" i="5"/>
  <c r="G4" i="5"/>
  <c r="A10" i="5"/>
  <c r="D10" i="5"/>
  <c r="G10" i="5"/>
  <c r="A8" i="5"/>
  <c r="D8" i="5"/>
  <c r="G8" i="5"/>
  <c r="A7" i="5"/>
  <c r="D7" i="5"/>
  <c r="G7" i="5"/>
  <c r="A6" i="5"/>
  <c r="D6" i="5"/>
  <c r="G6" i="5"/>
  <c r="A5" i="5"/>
  <c r="D5" i="5"/>
  <c r="G5" i="5"/>
  <c r="A3" i="5"/>
  <c r="D3" i="5"/>
  <c r="G3" i="5"/>
  <c r="A2" i="5"/>
  <c r="D2" i="5"/>
  <c r="A10" i="4"/>
  <c r="D10" i="4"/>
  <c r="G10" i="4"/>
  <c r="A9" i="4"/>
  <c r="D9" i="4"/>
  <c r="G9" i="4"/>
  <c r="A8" i="4"/>
  <c r="D8" i="4"/>
  <c r="G8" i="4"/>
  <c r="A7" i="4"/>
  <c r="D7" i="4"/>
  <c r="A6" i="4"/>
  <c r="D6" i="4"/>
  <c r="G6" i="4"/>
  <c r="A5" i="4"/>
  <c r="D5" i="4"/>
  <c r="A4" i="4"/>
  <c r="D4" i="4"/>
  <c r="A3" i="4"/>
  <c r="D3" i="4"/>
  <c r="A2" i="4"/>
  <c r="D2" i="4"/>
  <c r="G2" i="4"/>
  <c r="A10" i="3"/>
  <c r="D10" i="3"/>
  <c r="A9" i="3"/>
  <c r="D9" i="3"/>
  <c r="A8" i="3"/>
  <c r="D8" i="3"/>
  <c r="G8" i="3"/>
  <c r="G7" i="3"/>
  <c r="A6" i="3"/>
  <c r="D6" i="3"/>
  <c r="G6" i="3"/>
  <c r="A5" i="3"/>
  <c r="D5" i="3"/>
  <c r="G5" i="3"/>
  <c r="A4" i="3"/>
  <c r="D4" i="3"/>
  <c r="G4" i="3"/>
  <c r="A3" i="3"/>
  <c r="D3" i="3"/>
  <c r="A2" i="3"/>
  <c r="D2" i="3"/>
  <c r="A4" i="2"/>
  <c r="D4" i="2"/>
  <c r="A5" i="2"/>
  <c r="D5" i="2"/>
  <c r="A10" i="2"/>
  <c r="D10" i="2"/>
  <c r="A9" i="2"/>
  <c r="D9" i="2"/>
  <c r="A8" i="2"/>
  <c r="D8" i="2"/>
  <c r="A7" i="2"/>
  <c r="D7" i="2"/>
  <c r="A6" i="2"/>
  <c r="D6" i="2"/>
  <c r="G10" i="2"/>
  <c r="G5" i="2"/>
  <c r="G3" i="4"/>
  <c r="G2" i="7"/>
  <c r="G4" i="4"/>
  <c r="G9" i="7"/>
  <c r="G2" i="3"/>
  <c r="G3" i="3"/>
  <c r="G5" i="4"/>
  <c r="G6" i="2"/>
  <c r="G2" i="5"/>
  <c r="G7" i="4"/>
  <c r="G8" i="2"/>
  <c r="G9" i="2"/>
  <c r="G7" i="2"/>
  <c r="G6" i="7"/>
  <c r="G7" i="7"/>
  <c r="G4" i="6"/>
  <c r="G10" i="6"/>
  <c r="G5" i="6"/>
  <c r="G6" i="6"/>
  <c r="G7" i="6"/>
  <c r="G8" i="6"/>
  <c r="G3" i="6"/>
  <c r="G9" i="6"/>
  <c r="G9" i="3"/>
  <c r="G10" i="3"/>
  <c r="G3" i="7"/>
  <c r="G4" i="7"/>
  <c r="G10" i="7"/>
  <c r="G5" i="7"/>
  <c r="G8" i="7"/>
  <c r="G4" i="2"/>
  <c r="A3" i="2"/>
  <c r="D3" i="2"/>
  <c r="A2" i="2"/>
  <c r="D2" i="2"/>
  <c r="G2" i="2"/>
  <c r="G3" i="2"/>
  <c r="G2" i="1"/>
  <c r="G7" i="1"/>
  <c r="G6" i="1"/>
  <c r="G3" i="1"/>
  <c r="G10" i="1"/>
  <c r="G4" i="1"/>
  <c r="G5" i="1"/>
  <c r="G8" i="1"/>
  <c r="G9" i="1"/>
</calcChain>
</file>

<file path=xl/sharedStrings.xml><?xml version="1.0" encoding="utf-8"?>
<sst xmlns="http://schemas.openxmlformats.org/spreadsheetml/2006/main" count="91" uniqueCount="10">
  <si>
    <t>stop &amp; reclick in the middle</t>
  </si>
  <si>
    <t>scene start</t>
  </si>
  <si>
    <t>tracing start</t>
  </si>
  <si>
    <t>tracing end</t>
  </si>
  <si>
    <t>scene start-offset</t>
  </si>
  <si>
    <t>tracing start-offset</t>
  </si>
  <si>
    <t>tracing end-offset</t>
  </si>
  <si>
    <t>scene duration</t>
  </si>
  <si>
    <t>tracing duration</t>
  </si>
  <si>
    <t>EDF start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</si>
</sst>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B2" sqref="B2"/>
    </sheetView>
  </sheetViews>
  <sheetFormatPr defaultColWidth="8.85546875" defaultRowHeight="15" x14ac:dyDescent="0.25"/>
  <cols>
    <col min="4" max="5" width="11" customWidth="1"/>
    <col min="6" max="6" width="10.4257812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12" x14ac:dyDescent="0.25">
      <c r="A2">
        <f>348035-2000</f>
        <v>346035</v>
      </c>
      <c r="B2">
        <v>353638</v>
      </c>
      <c r="C2">
        <v>357410</v>
      </c>
      <c r="D2" s="1">
        <f>A2-I2</f>
        <v>32507</v>
      </c>
      <c r="E2">
        <f>B2-I2</f>
        <v>40110</v>
      </c>
      <c r="F2">
        <f>C2-311528</f>
        <v>45882</v>
      </c>
      <c r="G2">
        <f>F2-D2</f>
        <v>13375</v>
      </c>
      <c r="H2">
        <f>F2-E2</f>
        <v>5772</v>
      </c>
      <c r="I2">
        <v>313528</v>
      </c>
      <c r="L2" s="1"/>
    </row>
    <row r="3" spans="1:12" x14ac:dyDescent="0.25">
      <c r="A3">
        <f>366155-2000</f>
        <v>364155</v>
      </c>
      <c r="B3">
        <v>369479</v>
      </c>
      <c r="C3">
        <v>377199</v>
      </c>
      <c r="D3" s="1">
        <f>A3-311528</f>
        <v>52627</v>
      </c>
      <c r="E3">
        <f>B3-I3</f>
        <v>55951</v>
      </c>
      <c r="F3">
        <f>C3-311528</f>
        <v>65671</v>
      </c>
      <c r="G3">
        <f t="shared" ref="G3:G10" si="0">F3-D3</f>
        <v>13044</v>
      </c>
      <c r="H3">
        <f t="shared" ref="H3:H10" si="1">F3-E3</f>
        <v>9720</v>
      </c>
      <c r="I3">
        <v>313528</v>
      </c>
      <c r="L3" s="1"/>
    </row>
    <row r="4" spans="1:12" x14ac:dyDescent="0.25">
      <c r="A4">
        <f>381171-1700</f>
        <v>379471</v>
      </c>
      <c r="B4">
        <v>383446</v>
      </c>
      <c r="C4">
        <v>403663</v>
      </c>
      <c r="D4" s="1">
        <f t="shared" ref="D4:D10" si="2">A4-311528</f>
        <v>67943</v>
      </c>
      <c r="E4">
        <f>B4-I4</f>
        <v>69918</v>
      </c>
      <c r="F4">
        <f>C4-311528</f>
        <v>92135</v>
      </c>
      <c r="G4">
        <f t="shared" si="0"/>
        <v>24192</v>
      </c>
      <c r="H4">
        <f t="shared" si="1"/>
        <v>22217</v>
      </c>
      <c r="I4">
        <v>313528</v>
      </c>
      <c r="L4" s="1"/>
    </row>
    <row r="5" spans="1:12" x14ac:dyDescent="0.25">
      <c r="A5">
        <f>408397-2000</f>
        <v>406397</v>
      </c>
      <c r="B5">
        <v>410354</v>
      </c>
      <c r="C5">
        <v>416338</v>
      </c>
      <c r="D5" s="1">
        <f t="shared" si="2"/>
        <v>94869</v>
      </c>
      <c r="E5">
        <f>B5-I5</f>
        <v>96826</v>
      </c>
      <c r="F5">
        <f t="shared" ref="F5:F10" si="3">C5-311528</f>
        <v>104810</v>
      </c>
      <c r="G5">
        <f t="shared" si="0"/>
        <v>9941</v>
      </c>
      <c r="H5">
        <f t="shared" si="1"/>
        <v>7984</v>
      </c>
      <c r="I5">
        <v>313528</v>
      </c>
      <c r="L5" s="1"/>
    </row>
    <row r="6" spans="1:12" x14ac:dyDescent="0.25">
      <c r="A6">
        <f>418272-2000</f>
        <v>416272</v>
      </c>
      <c r="B6">
        <v>420420</v>
      </c>
      <c r="C6">
        <v>439575</v>
      </c>
      <c r="D6" s="1">
        <f t="shared" si="2"/>
        <v>104744</v>
      </c>
      <c r="E6">
        <f>B6-I6</f>
        <v>106892</v>
      </c>
      <c r="F6">
        <f t="shared" si="3"/>
        <v>128047</v>
      </c>
      <c r="G6">
        <f t="shared" si="0"/>
        <v>23303</v>
      </c>
      <c r="H6">
        <f t="shared" si="1"/>
        <v>21155</v>
      </c>
      <c r="I6">
        <v>313528</v>
      </c>
      <c r="L6" s="1"/>
    </row>
    <row r="7" spans="1:12" x14ac:dyDescent="0.25">
      <c r="A7">
        <f>441208-2000</f>
        <v>439208</v>
      </c>
      <c r="B7">
        <v>443769</v>
      </c>
      <c r="C7">
        <v>447077</v>
      </c>
      <c r="D7" s="1">
        <f t="shared" si="2"/>
        <v>127680</v>
      </c>
      <c r="E7">
        <f>B7-I7</f>
        <v>130241</v>
      </c>
      <c r="F7">
        <f t="shared" si="3"/>
        <v>135549</v>
      </c>
      <c r="G7">
        <f t="shared" si="0"/>
        <v>7869</v>
      </c>
      <c r="H7">
        <f t="shared" si="1"/>
        <v>5308</v>
      </c>
      <c r="I7">
        <v>313528</v>
      </c>
      <c r="L7" s="1"/>
    </row>
    <row r="8" spans="1:12" x14ac:dyDescent="0.25">
      <c r="A8">
        <f>448174-2000</f>
        <v>446174</v>
      </c>
      <c r="B8">
        <v>450320</v>
      </c>
      <c r="C8">
        <v>470660</v>
      </c>
      <c r="D8" s="1">
        <f t="shared" si="2"/>
        <v>134646</v>
      </c>
      <c r="E8">
        <f>B8-I8</f>
        <v>136792</v>
      </c>
      <c r="F8">
        <f t="shared" si="3"/>
        <v>159132</v>
      </c>
      <c r="G8">
        <f t="shared" si="0"/>
        <v>24486</v>
      </c>
      <c r="H8">
        <f t="shared" si="1"/>
        <v>22340</v>
      </c>
      <c r="I8">
        <v>313528</v>
      </c>
      <c r="L8" s="1"/>
    </row>
    <row r="9" spans="1:12" x14ac:dyDescent="0.25">
      <c r="A9">
        <f>471681-2000</f>
        <v>469681</v>
      </c>
      <c r="B9">
        <v>473698</v>
      </c>
      <c r="C9">
        <v>477296</v>
      </c>
      <c r="D9" s="1">
        <f t="shared" si="2"/>
        <v>158153</v>
      </c>
      <c r="E9">
        <f>B9-I9</f>
        <v>160170</v>
      </c>
      <c r="F9">
        <f t="shared" si="3"/>
        <v>165768</v>
      </c>
      <c r="G9">
        <f t="shared" si="0"/>
        <v>7615</v>
      </c>
      <c r="H9">
        <f t="shared" si="1"/>
        <v>5598</v>
      </c>
      <c r="I9">
        <v>313528</v>
      </c>
      <c r="L9" s="1"/>
    </row>
    <row r="10" spans="1:12" x14ac:dyDescent="0.25">
      <c r="A10">
        <f>478285-2000</f>
        <v>476285</v>
      </c>
      <c r="B10">
        <v>480395</v>
      </c>
      <c r="C10">
        <v>486315</v>
      </c>
      <c r="D10" s="1">
        <f t="shared" si="2"/>
        <v>164757</v>
      </c>
      <c r="E10">
        <f>B10-I10</f>
        <v>166867</v>
      </c>
      <c r="F10">
        <f t="shared" si="3"/>
        <v>174787</v>
      </c>
      <c r="G10">
        <f t="shared" si="0"/>
        <v>10030</v>
      </c>
      <c r="H10">
        <f t="shared" si="1"/>
        <v>7920</v>
      </c>
      <c r="I10">
        <v>313528</v>
      </c>
      <c r="L10" s="1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sqref="A1:I1"/>
    </sheetView>
  </sheetViews>
  <sheetFormatPr defaultColWidth="8.85546875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830388</v>
      </c>
      <c r="B2">
        <v>833697</v>
      </c>
      <c r="C2">
        <v>838372</v>
      </c>
      <c r="D2" s="1">
        <f>A2-I2</f>
        <v>8702</v>
      </c>
      <c r="E2">
        <f>B2-I2</f>
        <v>12011</v>
      </c>
      <c r="F2">
        <f>C2-I2</f>
        <v>16686</v>
      </c>
      <c r="G2">
        <f>F2-D2</f>
        <v>7984</v>
      </c>
      <c r="H2">
        <f>F2-E2</f>
        <v>4675</v>
      </c>
      <c r="I2">
        <v>821686</v>
      </c>
    </row>
    <row r="3" spans="1:9" x14ac:dyDescent="0.25">
      <c r="A3">
        <v>841208</v>
      </c>
      <c r="B3">
        <v>843233</v>
      </c>
      <c r="C3">
        <v>849563</v>
      </c>
      <c r="D3" s="1">
        <f>A3-I3</f>
        <v>19522</v>
      </c>
      <c r="E3">
        <f>B3-I3</f>
        <v>21547</v>
      </c>
      <c r="F3">
        <f>C3-I3</f>
        <v>27877</v>
      </c>
      <c r="G3">
        <f t="shared" ref="G3:G10" si="0">F3-D3</f>
        <v>8355</v>
      </c>
      <c r="H3">
        <f t="shared" ref="H3:H10" si="1">F3-E3</f>
        <v>6330</v>
      </c>
      <c r="I3">
        <v>821686</v>
      </c>
    </row>
    <row r="4" spans="1:9" x14ac:dyDescent="0.25">
      <c r="A4">
        <v>851983</v>
      </c>
      <c r="B4">
        <v>854410</v>
      </c>
      <c r="C4">
        <v>872946</v>
      </c>
      <c r="D4" s="1">
        <f>A4-I4</f>
        <v>30297</v>
      </c>
      <c r="E4">
        <f>B4-I4</f>
        <v>32724</v>
      </c>
      <c r="F4">
        <f>C4-I4</f>
        <v>51260</v>
      </c>
      <c r="G4">
        <f t="shared" si="0"/>
        <v>20963</v>
      </c>
      <c r="H4">
        <f t="shared" si="1"/>
        <v>18536</v>
      </c>
      <c r="I4">
        <v>821686</v>
      </c>
    </row>
    <row r="5" spans="1:9" x14ac:dyDescent="0.25">
      <c r="A5">
        <v>875233</v>
      </c>
      <c r="B5">
        <v>876992</v>
      </c>
      <c r="C5">
        <v>883215</v>
      </c>
      <c r="D5" s="1">
        <f>A5-I5</f>
        <v>53547</v>
      </c>
      <c r="E5">
        <f>B5-I5</f>
        <v>55306</v>
      </c>
      <c r="F5">
        <f>C5-I5</f>
        <v>61529</v>
      </c>
      <c r="G5">
        <f t="shared" si="0"/>
        <v>7982</v>
      </c>
      <c r="H5">
        <f t="shared" si="1"/>
        <v>6223</v>
      </c>
      <c r="I5">
        <v>821686</v>
      </c>
    </row>
    <row r="6" spans="1:9" x14ac:dyDescent="0.25">
      <c r="A6">
        <v>885178</v>
      </c>
      <c r="B6">
        <v>887194</v>
      </c>
      <c r="C6">
        <v>905846</v>
      </c>
      <c r="D6" s="1">
        <f>A6-I6</f>
        <v>63492</v>
      </c>
      <c r="E6">
        <f>B6-I6</f>
        <v>65508</v>
      </c>
      <c r="F6">
        <f>C6-I6</f>
        <v>84160</v>
      </c>
      <c r="G6">
        <f t="shared" si="0"/>
        <v>20668</v>
      </c>
      <c r="H6">
        <f t="shared" si="1"/>
        <v>18652</v>
      </c>
      <c r="I6">
        <v>821686</v>
      </c>
    </row>
    <row r="7" spans="1:9" x14ac:dyDescent="0.25">
      <c r="A7">
        <v>908639</v>
      </c>
      <c r="B7">
        <v>910477</v>
      </c>
      <c r="C7">
        <v>914302</v>
      </c>
      <c r="D7" s="1">
        <f>A7-I7</f>
        <v>86953</v>
      </c>
      <c r="E7">
        <f>B7-I7</f>
        <v>88791</v>
      </c>
      <c r="F7">
        <f>C7-I7</f>
        <v>92616</v>
      </c>
      <c r="G7">
        <f t="shared" si="0"/>
        <v>5663</v>
      </c>
      <c r="H7">
        <f t="shared" si="1"/>
        <v>3825</v>
      </c>
      <c r="I7">
        <v>821686</v>
      </c>
    </row>
    <row r="8" spans="1:9" x14ac:dyDescent="0.25">
      <c r="A8">
        <v>916030</v>
      </c>
      <c r="B8">
        <v>918329</v>
      </c>
      <c r="C8">
        <v>937651</v>
      </c>
      <c r="D8" s="1">
        <f>A8-I8</f>
        <v>94344</v>
      </c>
      <c r="E8">
        <f>B8-I8</f>
        <v>96643</v>
      </c>
      <c r="F8">
        <f>C8-I8</f>
        <v>115965</v>
      </c>
      <c r="G8">
        <f t="shared" si="0"/>
        <v>21621</v>
      </c>
      <c r="H8">
        <f t="shared" si="1"/>
        <v>19322</v>
      </c>
      <c r="I8">
        <v>821686</v>
      </c>
    </row>
    <row r="9" spans="1:9" x14ac:dyDescent="0.25">
      <c r="A9">
        <v>940744</v>
      </c>
      <c r="B9">
        <v>943247</v>
      </c>
      <c r="C9">
        <v>947615</v>
      </c>
      <c r="D9" s="1">
        <f>A9-I9</f>
        <v>119058</v>
      </c>
      <c r="E9">
        <f>B9-I9</f>
        <v>121561</v>
      </c>
      <c r="F9">
        <f>C9-I9</f>
        <v>125929</v>
      </c>
      <c r="G9">
        <f t="shared" si="0"/>
        <v>6871</v>
      </c>
      <c r="H9">
        <f t="shared" si="1"/>
        <v>4368</v>
      </c>
      <c r="I9">
        <v>821686</v>
      </c>
    </row>
    <row r="10" spans="1:9" x14ac:dyDescent="0.25">
      <c r="A10">
        <v>949497</v>
      </c>
      <c r="B10">
        <v>951348</v>
      </c>
      <c r="C10">
        <v>958709</v>
      </c>
      <c r="D10" s="1">
        <f>A10-I10</f>
        <v>127811</v>
      </c>
      <c r="E10">
        <f>B10-I10</f>
        <v>129662</v>
      </c>
      <c r="F10">
        <f>C10-I10</f>
        <v>137023</v>
      </c>
      <c r="G10">
        <f t="shared" si="0"/>
        <v>9212</v>
      </c>
      <c r="H10">
        <f t="shared" si="1"/>
        <v>7361</v>
      </c>
      <c r="I10">
        <v>821686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"/>
    </sheetView>
  </sheetViews>
  <sheetFormatPr defaultColWidth="8.85546875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f>1143986</f>
        <v>1143986</v>
      </c>
      <c r="B2">
        <v>1146713</v>
      </c>
      <c r="C2">
        <f>1150709</f>
        <v>1150709</v>
      </c>
      <c r="D2">
        <f t="shared" ref="D2:D4" si="0">A2-I2</f>
        <v>11743</v>
      </c>
      <c r="E2">
        <f>B2-I2</f>
        <v>14470</v>
      </c>
      <c r="F2">
        <f t="shared" ref="F2:F4" si="1">C2-I2</f>
        <v>18466</v>
      </c>
      <c r="G2">
        <f>F2-D2</f>
        <v>6723</v>
      </c>
      <c r="H2">
        <f>F2-E2</f>
        <v>3996</v>
      </c>
      <c r="I2">
        <v>1132243</v>
      </c>
    </row>
    <row r="3" spans="1:9" x14ac:dyDescent="0.25">
      <c r="A3">
        <f>1153070</f>
        <v>1153070</v>
      </c>
      <c r="B3">
        <v>1154946</v>
      </c>
      <c r="C3">
        <f>1161610</f>
        <v>1161610</v>
      </c>
      <c r="D3">
        <f t="shared" si="0"/>
        <v>20827</v>
      </c>
      <c r="E3">
        <f t="shared" ref="E3:E10" si="2">B3-I3</f>
        <v>22703</v>
      </c>
      <c r="F3">
        <f t="shared" si="1"/>
        <v>29367</v>
      </c>
      <c r="G3">
        <f t="shared" ref="G3:G10" si="3">F3-D3</f>
        <v>8540</v>
      </c>
      <c r="H3">
        <f t="shared" ref="H3:H10" si="4">F3-E3</f>
        <v>6664</v>
      </c>
      <c r="I3">
        <v>1132243</v>
      </c>
    </row>
    <row r="4" spans="1:9" x14ac:dyDescent="0.25">
      <c r="A4">
        <f>1163435</f>
        <v>1163435</v>
      </c>
      <c r="B4">
        <v>1165300</v>
      </c>
      <c r="C4">
        <f>1182473</f>
        <v>1182473</v>
      </c>
      <c r="D4">
        <f t="shared" si="0"/>
        <v>31192</v>
      </c>
      <c r="E4">
        <f t="shared" si="2"/>
        <v>33057</v>
      </c>
      <c r="F4">
        <f t="shared" si="1"/>
        <v>50230</v>
      </c>
      <c r="G4">
        <f t="shared" si="3"/>
        <v>19038</v>
      </c>
      <c r="H4">
        <f t="shared" si="4"/>
        <v>17173</v>
      </c>
      <c r="I4">
        <v>1132243</v>
      </c>
    </row>
    <row r="5" spans="1:9" x14ac:dyDescent="0.25">
      <c r="A5">
        <f>1184704</f>
        <v>1184704</v>
      </c>
      <c r="B5">
        <v>1186390</v>
      </c>
      <c r="C5">
        <f>1193119</f>
        <v>1193119</v>
      </c>
      <c r="D5">
        <f>A5-I5</f>
        <v>52461</v>
      </c>
      <c r="E5">
        <f t="shared" si="2"/>
        <v>54147</v>
      </c>
      <c r="F5">
        <f>C5-I5</f>
        <v>60876</v>
      </c>
      <c r="G5">
        <f t="shared" si="3"/>
        <v>8415</v>
      </c>
      <c r="H5">
        <f t="shared" si="4"/>
        <v>6729</v>
      </c>
      <c r="I5">
        <v>1132243</v>
      </c>
    </row>
    <row r="6" spans="1:9" x14ac:dyDescent="0.25">
      <c r="A6">
        <f>1194970</f>
        <v>1194970</v>
      </c>
      <c r="B6">
        <v>1196939</v>
      </c>
      <c r="C6">
        <f>1215186</f>
        <v>1215186</v>
      </c>
      <c r="D6">
        <f t="shared" ref="D6:D10" si="5">A6-I6</f>
        <v>62727</v>
      </c>
      <c r="E6">
        <f t="shared" si="2"/>
        <v>64696</v>
      </c>
      <c r="F6">
        <f t="shared" ref="F6:F10" si="6">C6-I6</f>
        <v>82943</v>
      </c>
      <c r="G6">
        <f t="shared" si="3"/>
        <v>20216</v>
      </c>
      <c r="H6">
        <f t="shared" si="4"/>
        <v>18247</v>
      </c>
      <c r="I6">
        <v>1132243</v>
      </c>
    </row>
    <row r="7" spans="1:9" x14ac:dyDescent="0.25">
      <c r="A7">
        <f>1217306</f>
        <v>1217306</v>
      </c>
      <c r="B7">
        <v>1219162</v>
      </c>
      <c r="C7">
        <f>1222365</f>
        <v>1222365</v>
      </c>
      <c r="D7">
        <f t="shared" si="5"/>
        <v>85063</v>
      </c>
      <c r="E7">
        <f t="shared" si="2"/>
        <v>86919</v>
      </c>
      <c r="F7">
        <f t="shared" si="6"/>
        <v>90122</v>
      </c>
      <c r="G7">
        <f t="shared" si="3"/>
        <v>5059</v>
      </c>
      <c r="H7">
        <f t="shared" si="4"/>
        <v>3203</v>
      </c>
      <c r="I7">
        <v>1132243</v>
      </c>
    </row>
    <row r="8" spans="1:9" x14ac:dyDescent="0.25">
      <c r="A8">
        <f>1224466</f>
        <v>1224466</v>
      </c>
      <c r="B8">
        <v>1226490</v>
      </c>
      <c r="C8">
        <f>1245138</f>
        <v>1245138</v>
      </c>
      <c r="D8">
        <f t="shared" si="5"/>
        <v>92223</v>
      </c>
      <c r="E8">
        <f t="shared" si="2"/>
        <v>94247</v>
      </c>
      <c r="F8">
        <f t="shared" si="6"/>
        <v>112895</v>
      </c>
      <c r="G8">
        <f t="shared" si="3"/>
        <v>20672</v>
      </c>
      <c r="H8">
        <f t="shared" si="4"/>
        <v>18648</v>
      </c>
      <c r="I8">
        <v>1132243</v>
      </c>
    </row>
    <row r="9" spans="1:9" x14ac:dyDescent="0.25">
      <c r="A9">
        <f>1247271</f>
        <v>1247271</v>
      </c>
      <c r="B9">
        <v>1248930</v>
      </c>
      <c r="C9">
        <f>1252546</f>
        <v>1252546</v>
      </c>
      <c r="D9">
        <f t="shared" si="5"/>
        <v>115028</v>
      </c>
      <c r="E9">
        <f t="shared" si="2"/>
        <v>116687</v>
      </c>
      <c r="F9">
        <f t="shared" si="6"/>
        <v>120303</v>
      </c>
      <c r="G9">
        <f t="shared" si="3"/>
        <v>5275</v>
      </c>
      <c r="H9">
        <f t="shared" si="4"/>
        <v>3616</v>
      </c>
      <c r="I9">
        <v>1132243</v>
      </c>
    </row>
    <row r="10" spans="1:9" x14ac:dyDescent="0.25">
      <c r="A10">
        <f>1254275</f>
        <v>1254275</v>
      </c>
      <c r="B10">
        <v>1256122</v>
      </c>
      <c r="C10">
        <f>1262583</f>
        <v>1262583</v>
      </c>
      <c r="D10">
        <f t="shared" si="5"/>
        <v>122032</v>
      </c>
      <c r="E10">
        <f t="shared" si="2"/>
        <v>123879</v>
      </c>
      <c r="F10">
        <f t="shared" si="6"/>
        <v>130340</v>
      </c>
      <c r="G10">
        <f t="shared" si="3"/>
        <v>8308</v>
      </c>
      <c r="H10">
        <f t="shared" si="4"/>
        <v>6461</v>
      </c>
      <c r="I10">
        <v>1132243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4" sqref="C4"/>
    </sheetView>
  </sheetViews>
  <sheetFormatPr defaultColWidth="8.85546875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f>1350922</f>
        <v>1350922</v>
      </c>
      <c r="B2">
        <v>1353760</v>
      </c>
      <c r="C2">
        <f>1358300</f>
        <v>1358300</v>
      </c>
      <c r="D2">
        <f>A2-I2</f>
        <v>5199</v>
      </c>
      <c r="E2">
        <f>B2-I2</f>
        <v>8037</v>
      </c>
      <c r="F2">
        <f>C2-I2</f>
        <v>12577</v>
      </c>
      <c r="G2">
        <f>F2-D2</f>
        <v>7378</v>
      </c>
      <c r="H2">
        <f>F2-E2</f>
        <v>4540</v>
      </c>
      <c r="I2">
        <v>1345723</v>
      </c>
    </row>
    <row r="3" spans="1:9" x14ac:dyDescent="0.25">
      <c r="A3">
        <f>1360723</f>
        <v>1360723</v>
      </c>
      <c r="B3">
        <v>1362819</v>
      </c>
      <c r="C3">
        <f>1370709</f>
        <v>1370709</v>
      </c>
      <c r="D3">
        <f t="shared" ref="D3:D10" si="0">A3-I3</f>
        <v>15000</v>
      </c>
      <c r="E3">
        <f t="shared" ref="E3:E10" si="1">B3-I3</f>
        <v>17096</v>
      </c>
      <c r="F3">
        <f t="shared" ref="F3:F10" si="2">C3-I3</f>
        <v>24986</v>
      </c>
      <c r="G3">
        <f t="shared" ref="G3:G10" si="3">F3-D3</f>
        <v>9986</v>
      </c>
      <c r="H3">
        <f t="shared" ref="H3:H10" si="4">F3-E3</f>
        <v>7890</v>
      </c>
      <c r="I3">
        <v>1345723</v>
      </c>
    </row>
    <row r="4" spans="1:9" x14ac:dyDescent="0.25">
      <c r="A4">
        <f>1372575</f>
        <v>1372575</v>
      </c>
      <c r="B4">
        <v>1374696</v>
      </c>
      <c r="C4">
        <f>1391543</f>
        <v>1391543</v>
      </c>
      <c r="D4">
        <f t="shared" si="0"/>
        <v>26852</v>
      </c>
      <c r="E4">
        <f t="shared" si="1"/>
        <v>28973</v>
      </c>
      <c r="F4">
        <f t="shared" si="2"/>
        <v>45820</v>
      </c>
      <c r="G4">
        <f t="shared" si="3"/>
        <v>18968</v>
      </c>
      <c r="H4">
        <f t="shared" si="4"/>
        <v>16847</v>
      </c>
      <c r="I4">
        <v>1345723</v>
      </c>
    </row>
    <row r="5" spans="1:9" x14ac:dyDescent="0.25">
      <c r="A5">
        <f>1394058</f>
        <v>1394058</v>
      </c>
      <c r="B5">
        <v>1395763</v>
      </c>
      <c r="C5">
        <f>1400551</f>
        <v>1400551</v>
      </c>
      <c r="D5">
        <f t="shared" si="0"/>
        <v>48335</v>
      </c>
      <c r="E5">
        <f t="shared" si="1"/>
        <v>50040</v>
      </c>
      <c r="F5">
        <f t="shared" si="2"/>
        <v>54828</v>
      </c>
      <c r="G5">
        <f t="shared" si="3"/>
        <v>6493</v>
      </c>
      <c r="H5">
        <f t="shared" si="4"/>
        <v>4788</v>
      </c>
      <c r="I5">
        <v>1345723</v>
      </c>
    </row>
    <row r="6" spans="1:9" x14ac:dyDescent="0.25">
      <c r="A6">
        <f>1402580</f>
        <v>1402580</v>
      </c>
      <c r="B6">
        <v>1404401</v>
      </c>
      <c r="C6">
        <f>1421074</f>
        <v>1421074</v>
      </c>
      <c r="D6">
        <f t="shared" si="0"/>
        <v>56857</v>
      </c>
      <c r="E6">
        <f t="shared" si="1"/>
        <v>58678</v>
      </c>
      <c r="F6">
        <f t="shared" si="2"/>
        <v>75351</v>
      </c>
      <c r="G6">
        <f t="shared" si="3"/>
        <v>18494</v>
      </c>
      <c r="H6">
        <f t="shared" si="4"/>
        <v>16673</v>
      </c>
      <c r="I6">
        <v>1345723</v>
      </c>
    </row>
    <row r="7" spans="1:9" x14ac:dyDescent="0.25">
      <c r="A7">
        <v>1423461</v>
      </c>
      <c r="B7">
        <v>1425155</v>
      </c>
      <c r="C7">
        <f>1428556</f>
        <v>1428556</v>
      </c>
      <c r="D7">
        <f t="shared" si="0"/>
        <v>77738</v>
      </c>
      <c r="E7">
        <f t="shared" si="1"/>
        <v>79432</v>
      </c>
      <c r="F7">
        <f t="shared" si="2"/>
        <v>82833</v>
      </c>
      <c r="G7">
        <f t="shared" si="3"/>
        <v>5095</v>
      </c>
      <c r="H7">
        <f t="shared" si="4"/>
        <v>3401</v>
      </c>
      <c r="I7">
        <v>1345723</v>
      </c>
    </row>
    <row r="8" spans="1:9" x14ac:dyDescent="0.25">
      <c r="A8">
        <f>1430932</f>
        <v>1430932</v>
      </c>
      <c r="B8">
        <v>1432810</v>
      </c>
      <c r="C8">
        <f>1451679</f>
        <v>1451679</v>
      </c>
      <c r="D8">
        <f t="shared" si="0"/>
        <v>85209</v>
      </c>
      <c r="E8">
        <f t="shared" si="1"/>
        <v>87087</v>
      </c>
      <c r="F8">
        <f t="shared" si="2"/>
        <v>105956</v>
      </c>
      <c r="G8">
        <f t="shared" si="3"/>
        <v>20747</v>
      </c>
      <c r="H8">
        <f t="shared" si="4"/>
        <v>18869</v>
      </c>
      <c r="I8">
        <v>1345723</v>
      </c>
    </row>
    <row r="9" spans="1:9" x14ac:dyDescent="0.25">
      <c r="A9">
        <f>1454650</f>
        <v>1454650</v>
      </c>
      <c r="B9">
        <v>1456335</v>
      </c>
      <c r="C9">
        <f>1459579</f>
        <v>1459579</v>
      </c>
      <c r="D9">
        <f t="shared" si="0"/>
        <v>108927</v>
      </c>
      <c r="E9">
        <f t="shared" si="1"/>
        <v>110612</v>
      </c>
      <c r="F9">
        <f t="shared" si="2"/>
        <v>113856</v>
      </c>
      <c r="G9">
        <f t="shared" si="3"/>
        <v>4929</v>
      </c>
      <c r="H9">
        <f t="shared" si="4"/>
        <v>3244</v>
      </c>
      <c r="I9">
        <v>1345723</v>
      </c>
    </row>
    <row r="10" spans="1:9" x14ac:dyDescent="0.25">
      <c r="A10">
        <f>1461185</f>
        <v>1461185</v>
      </c>
      <c r="B10">
        <v>1462909</v>
      </c>
      <c r="C10">
        <f>1468831</f>
        <v>1468831</v>
      </c>
      <c r="D10">
        <f t="shared" si="0"/>
        <v>115462</v>
      </c>
      <c r="E10">
        <f t="shared" si="1"/>
        <v>117186</v>
      </c>
      <c r="F10">
        <f t="shared" si="2"/>
        <v>123108</v>
      </c>
      <c r="G10">
        <f t="shared" si="3"/>
        <v>7646</v>
      </c>
      <c r="H10">
        <f t="shared" si="4"/>
        <v>5922</v>
      </c>
      <c r="I10">
        <v>1345723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7" sqref="D7"/>
    </sheetView>
  </sheetViews>
  <sheetFormatPr defaultColWidth="8.85546875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f>1641367</f>
        <v>1641367</v>
      </c>
      <c r="B2">
        <v>1643641</v>
      </c>
      <c r="C2">
        <f>1647409</f>
        <v>1647409</v>
      </c>
      <c r="D2">
        <f>A2-I2</f>
        <v>8304</v>
      </c>
      <c r="E2">
        <f>B2-I2</f>
        <v>10578</v>
      </c>
      <c r="F2">
        <f>C2-I2</f>
        <v>14346</v>
      </c>
      <c r="G2">
        <f>F2-D2</f>
        <v>6042</v>
      </c>
      <c r="H2">
        <f>F2-E2</f>
        <v>3768</v>
      </c>
      <c r="I2">
        <v>1633063</v>
      </c>
    </row>
    <row r="3" spans="1:9" x14ac:dyDescent="0.25">
      <c r="A3">
        <f>1649540</f>
        <v>1649540</v>
      </c>
      <c r="B3">
        <v>1650891</v>
      </c>
      <c r="C3">
        <f>1657250</f>
        <v>1657250</v>
      </c>
      <c r="D3">
        <f t="shared" ref="D3:D10" si="0">A3-I3</f>
        <v>16477</v>
      </c>
      <c r="E3">
        <f t="shared" ref="E3:E10" si="1">B3-I3</f>
        <v>17828</v>
      </c>
      <c r="F3">
        <f t="shared" ref="F3:F10" si="2">C3-I3</f>
        <v>24187</v>
      </c>
      <c r="G3">
        <f t="shared" ref="G3:G10" si="3">F3-D3</f>
        <v>7710</v>
      </c>
      <c r="H3">
        <f t="shared" ref="H3:H10" si="4">F3-E3</f>
        <v>6359</v>
      </c>
      <c r="I3">
        <v>1633063</v>
      </c>
    </row>
    <row r="4" spans="1:9" x14ac:dyDescent="0.25">
      <c r="A4">
        <f>1659350</f>
        <v>1659350</v>
      </c>
      <c r="B4">
        <v>1661397</v>
      </c>
      <c r="C4">
        <f>1680920</f>
        <v>1680920</v>
      </c>
      <c r="D4">
        <f t="shared" si="0"/>
        <v>26287</v>
      </c>
      <c r="E4">
        <f t="shared" si="1"/>
        <v>28334</v>
      </c>
      <c r="F4">
        <f t="shared" si="2"/>
        <v>47857</v>
      </c>
      <c r="G4">
        <f t="shared" si="3"/>
        <v>21570</v>
      </c>
      <c r="H4">
        <f t="shared" si="4"/>
        <v>19523</v>
      </c>
      <c r="I4">
        <v>1633063</v>
      </c>
    </row>
    <row r="5" spans="1:9" x14ac:dyDescent="0.25">
      <c r="A5">
        <f>1683018</f>
        <v>1683018</v>
      </c>
      <c r="B5">
        <v>1684702</v>
      </c>
      <c r="C5">
        <f>1691400</f>
        <v>1691400</v>
      </c>
      <c r="D5">
        <f t="shared" si="0"/>
        <v>49955</v>
      </c>
      <c r="E5">
        <f t="shared" si="1"/>
        <v>51639</v>
      </c>
      <c r="F5">
        <f t="shared" si="2"/>
        <v>58337</v>
      </c>
      <c r="G5">
        <f t="shared" si="3"/>
        <v>8382</v>
      </c>
      <c r="H5">
        <f t="shared" si="4"/>
        <v>6698</v>
      </c>
      <c r="I5">
        <v>1633063</v>
      </c>
    </row>
    <row r="6" spans="1:9" x14ac:dyDescent="0.25">
      <c r="A6">
        <f>1693458</f>
        <v>1693458</v>
      </c>
      <c r="B6">
        <v>1695580</v>
      </c>
      <c r="C6">
        <f>1715182</f>
        <v>1715182</v>
      </c>
      <c r="D6">
        <f t="shared" si="0"/>
        <v>60395</v>
      </c>
      <c r="E6">
        <f t="shared" si="1"/>
        <v>62517</v>
      </c>
      <c r="F6">
        <f t="shared" si="2"/>
        <v>82119</v>
      </c>
      <c r="G6">
        <f t="shared" si="3"/>
        <v>21724</v>
      </c>
      <c r="H6">
        <f t="shared" si="4"/>
        <v>19602</v>
      </c>
      <c r="I6">
        <v>1633063</v>
      </c>
    </row>
    <row r="7" spans="1:9" x14ac:dyDescent="0.25">
      <c r="A7">
        <f>1716906</f>
        <v>1716906</v>
      </c>
      <c r="B7">
        <v>1718544</v>
      </c>
      <c r="C7">
        <f>1722593</f>
        <v>1722593</v>
      </c>
      <c r="D7">
        <f t="shared" si="0"/>
        <v>83843</v>
      </c>
      <c r="E7">
        <f t="shared" si="1"/>
        <v>85481</v>
      </c>
      <c r="F7">
        <f t="shared" si="2"/>
        <v>89530</v>
      </c>
      <c r="G7">
        <f t="shared" si="3"/>
        <v>5687</v>
      </c>
      <c r="H7">
        <f t="shared" si="4"/>
        <v>4049</v>
      </c>
      <c r="I7">
        <v>1633063</v>
      </c>
    </row>
    <row r="8" spans="1:9" x14ac:dyDescent="0.25">
      <c r="A8">
        <f>1724264</f>
        <v>1724264</v>
      </c>
      <c r="B8">
        <v>1726036</v>
      </c>
      <c r="C8">
        <f>1746278</f>
        <v>1746278</v>
      </c>
      <c r="D8">
        <f t="shared" si="0"/>
        <v>91201</v>
      </c>
      <c r="E8">
        <f t="shared" si="1"/>
        <v>92973</v>
      </c>
      <c r="F8">
        <f t="shared" si="2"/>
        <v>113215</v>
      </c>
      <c r="G8">
        <f t="shared" si="3"/>
        <v>22014</v>
      </c>
      <c r="H8">
        <f t="shared" si="4"/>
        <v>20242</v>
      </c>
      <c r="I8">
        <v>1633063</v>
      </c>
    </row>
    <row r="9" spans="1:9" x14ac:dyDescent="0.25">
      <c r="A9">
        <f>1749016</f>
        <v>1749016</v>
      </c>
      <c r="B9">
        <v>1750545</v>
      </c>
      <c r="C9">
        <f>1756974</f>
        <v>1756974</v>
      </c>
      <c r="D9">
        <f t="shared" si="0"/>
        <v>115953</v>
      </c>
      <c r="E9">
        <f t="shared" si="1"/>
        <v>117482</v>
      </c>
      <c r="F9">
        <f t="shared" si="2"/>
        <v>123911</v>
      </c>
      <c r="G9">
        <f t="shared" si="3"/>
        <v>7958</v>
      </c>
      <c r="H9">
        <f t="shared" si="4"/>
        <v>6429</v>
      </c>
      <c r="I9">
        <v>1633063</v>
      </c>
    </row>
    <row r="10" spans="1:9" x14ac:dyDescent="0.25">
      <c r="A10">
        <f>1758621</f>
        <v>1758621</v>
      </c>
      <c r="B10">
        <v>1760242</v>
      </c>
      <c r="C10">
        <f>1767451</f>
        <v>1767451</v>
      </c>
      <c r="D10">
        <f t="shared" si="0"/>
        <v>125558</v>
      </c>
      <c r="E10">
        <f t="shared" si="1"/>
        <v>127179</v>
      </c>
      <c r="F10">
        <f t="shared" si="2"/>
        <v>134388</v>
      </c>
      <c r="G10">
        <f t="shared" si="3"/>
        <v>8830</v>
      </c>
      <c r="H10">
        <f t="shared" si="4"/>
        <v>7209</v>
      </c>
      <c r="I10">
        <v>1633063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3" sqref="C3"/>
    </sheetView>
  </sheetViews>
  <sheetFormatPr defaultColWidth="8.85546875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f>1880282</f>
        <v>1880282</v>
      </c>
      <c r="B2">
        <v>1882630</v>
      </c>
      <c r="C2">
        <f>1886120</f>
        <v>1886120</v>
      </c>
      <c r="D2">
        <f>A2-I2</f>
        <v>7640</v>
      </c>
      <c r="E2">
        <f>B2-I2</f>
        <v>9988</v>
      </c>
      <c r="F2">
        <f>C2-I2</f>
        <v>13478</v>
      </c>
      <c r="G2">
        <f>F2-D2</f>
        <v>5838</v>
      </c>
      <c r="H2">
        <f>F2-E2</f>
        <v>3490</v>
      </c>
      <c r="I2">
        <v>1872642</v>
      </c>
    </row>
    <row r="3" spans="1:9" x14ac:dyDescent="0.25">
      <c r="A3">
        <f>1888360</f>
        <v>1888360</v>
      </c>
      <c r="B3">
        <v>1890001</v>
      </c>
      <c r="C3">
        <f>1896749</f>
        <v>1896749</v>
      </c>
      <c r="D3">
        <f t="shared" ref="D3:D10" si="0">A3-I3</f>
        <v>15718</v>
      </c>
      <c r="E3">
        <f t="shared" ref="E3:E10" si="1">B3-I3</f>
        <v>17359</v>
      </c>
      <c r="F3">
        <f t="shared" ref="F3:F10" si="2">C3-I3</f>
        <v>24107</v>
      </c>
      <c r="G3">
        <f t="shared" ref="G3:G10" si="3">F3-D3</f>
        <v>8389</v>
      </c>
      <c r="H3">
        <f t="shared" ref="H3:H10" si="4">F3-E3</f>
        <v>6748</v>
      </c>
      <c r="I3">
        <v>1872642</v>
      </c>
    </row>
    <row r="4" spans="1:9" x14ac:dyDescent="0.25">
      <c r="A4">
        <f>1899292</f>
        <v>1899292</v>
      </c>
      <c r="B4">
        <v>1900984</v>
      </c>
      <c r="C4">
        <f>1918437</f>
        <v>1918437</v>
      </c>
      <c r="D4">
        <f t="shared" si="0"/>
        <v>26650</v>
      </c>
      <c r="E4">
        <f t="shared" si="1"/>
        <v>28342</v>
      </c>
      <c r="F4">
        <f t="shared" si="2"/>
        <v>45795</v>
      </c>
      <c r="G4">
        <f t="shared" si="3"/>
        <v>19145</v>
      </c>
      <c r="H4">
        <f t="shared" si="4"/>
        <v>17453</v>
      </c>
      <c r="I4">
        <v>1872642</v>
      </c>
    </row>
    <row r="5" spans="1:9" x14ac:dyDescent="0.25">
      <c r="A5">
        <f>1920419</f>
        <v>1920419</v>
      </c>
      <c r="B5">
        <v>1922173</v>
      </c>
      <c r="C5">
        <f>1928979</f>
        <v>1928979</v>
      </c>
      <c r="D5">
        <f t="shared" si="0"/>
        <v>47777</v>
      </c>
      <c r="E5">
        <f t="shared" si="1"/>
        <v>49531</v>
      </c>
      <c r="F5">
        <f t="shared" si="2"/>
        <v>56337</v>
      </c>
      <c r="G5">
        <f t="shared" si="3"/>
        <v>8560</v>
      </c>
      <c r="H5">
        <f t="shared" si="4"/>
        <v>6806</v>
      </c>
      <c r="I5">
        <v>1872642</v>
      </c>
    </row>
    <row r="6" spans="1:9" x14ac:dyDescent="0.25">
      <c r="A6">
        <f>1931354</f>
        <v>1931354</v>
      </c>
      <c r="B6">
        <v>1933213</v>
      </c>
      <c r="C6">
        <f>1952553</f>
        <v>1952553</v>
      </c>
      <c r="D6">
        <f t="shared" si="0"/>
        <v>58712</v>
      </c>
      <c r="E6">
        <f t="shared" si="1"/>
        <v>60571</v>
      </c>
      <c r="F6">
        <f t="shared" si="2"/>
        <v>79911</v>
      </c>
      <c r="G6">
        <f t="shared" si="3"/>
        <v>21199</v>
      </c>
      <c r="H6">
        <f t="shared" si="4"/>
        <v>19340</v>
      </c>
      <c r="I6">
        <v>1872642</v>
      </c>
    </row>
    <row r="7" spans="1:9" x14ac:dyDescent="0.25">
      <c r="A7">
        <f>1954032</f>
        <v>1954032</v>
      </c>
      <c r="B7">
        <v>1955507</v>
      </c>
      <c r="C7">
        <f>1959514</f>
        <v>1959514</v>
      </c>
      <c r="D7">
        <f t="shared" si="0"/>
        <v>81390</v>
      </c>
      <c r="E7">
        <f t="shared" si="1"/>
        <v>82865</v>
      </c>
      <c r="F7">
        <f t="shared" si="2"/>
        <v>86872</v>
      </c>
      <c r="G7">
        <f t="shared" si="3"/>
        <v>5482</v>
      </c>
      <c r="H7">
        <f t="shared" si="4"/>
        <v>4007</v>
      </c>
      <c r="I7">
        <v>1872642</v>
      </c>
    </row>
    <row r="8" spans="1:9" x14ac:dyDescent="0.25">
      <c r="A8">
        <f>1961333</f>
        <v>1961333</v>
      </c>
      <c r="B8">
        <v>1963315</v>
      </c>
      <c r="C8">
        <f>1983187</f>
        <v>1983187</v>
      </c>
      <c r="D8">
        <f t="shared" si="0"/>
        <v>88691</v>
      </c>
      <c r="E8">
        <f t="shared" si="1"/>
        <v>90673</v>
      </c>
      <c r="F8">
        <f t="shared" si="2"/>
        <v>110545</v>
      </c>
      <c r="G8">
        <f t="shared" si="3"/>
        <v>21854</v>
      </c>
      <c r="H8">
        <f t="shared" si="4"/>
        <v>19872</v>
      </c>
      <c r="I8">
        <v>1872642</v>
      </c>
    </row>
    <row r="9" spans="1:9" x14ac:dyDescent="0.25">
      <c r="A9">
        <f>1985766</f>
        <v>1985766</v>
      </c>
      <c r="B9">
        <v>1987472</v>
      </c>
      <c r="C9">
        <f>1991010</f>
        <v>1991010</v>
      </c>
      <c r="D9">
        <f t="shared" si="0"/>
        <v>113124</v>
      </c>
      <c r="E9">
        <f t="shared" si="1"/>
        <v>114830</v>
      </c>
      <c r="F9">
        <f t="shared" si="2"/>
        <v>118368</v>
      </c>
      <c r="G9">
        <f t="shared" si="3"/>
        <v>5244</v>
      </c>
      <c r="H9">
        <f t="shared" si="4"/>
        <v>3538</v>
      </c>
      <c r="I9">
        <v>1872642</v>
      </c>
    </row>
    <row r="10" spans="1:9" x14ac:dyDescent="0.25">
      <c r="A10">
        <f>1993150</f>
        <v>1993150</v>
      </c>
      <c r="B10">
        <v>1994917</v>
      </c>
      <c r="C10">
        <f>2000703</f>
        <v>2000703</v>
      </c>
      <c r="D10">
        <f t="shared" si="0"/>
        <v>120508</v>
      </c>
      <c r="E10">
        <f t="shared" si="1"/>
        <v>122275</v>
      </c>
      <c r="F10">
        <f t="shared" si="2"/>
        <v>128061</v>
      </c>
      <c r="G10">
        <f t="shared" si="3"/>
        <v>7553</v>
      </c>
      <c r="H10">
        <f t="shared" si="4"/>
        <v>5786</v>
      </c>
      <c r="I10">
        <v>1872642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7" sqref="D7"/>
    </sheetView>
  </sheetViews>
  <sheetFormatPr defaultColWidth="8.85546875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f>2110479</f>
        <v>2110479</v>
      </c>
      <c r="B2">
        <v>2112567</v>
      </c>
      <c r="C2">
        <f>2116205</f>
        <v>2116205</v>
      </c>
      <c r="D2">
        <f>A2-I2</f>
        <v>7409</v>
      </c>
      <c r="E2">
        <f>B2-I2</f>
        <v>9497</v>
      </c>
      <c r="F2">
        <f>C2-I2</f>
        <v>13135</v>
      </c>
      <c r="G2">
        <f>F2-D2</f>
        <v>5726</v>
      </c>
      <c r="H2">
        <f>F2-E2</f>
        <v>3638</v>
      </c>
      <c r="I2">
        <v>2103070</v>
      </c>
    </row>
    <row r="3" spans="1:9" x14ac:dyDescent="0.25">
      <c r="A3">
        <f>2118499</f>
        <v>2118499</v>
      </c>
      <c r="B3">
        <v>2119968</v>
      </c>
      <c r="C3">
        <f>2126287</f>
        <v>2126287</v>
      </c>
      <c r="D3">
        <f t="shared" ref="D3:D10" si="0">A3-I3</f>
        <v>15429</v>
      </c>
      <c r="E3">
        <f t="shared" ref="E3:E10" si="1">B3-I3</f>
        <v>16898</v>
      </c>
      <c r="F3">
        <f t="shared" ref="F3:F10" si="2">C3-I3</f>
        <v>23217</v>
      </c>
      <c r="G3">
        <f t="shared" ref="G3:G10" si="3">F3-D3</f>
        <v>7788</v>
      </c>
      <c r="H3">
        <f t="shared" ref="H3:H10" si="4">F3-E3</f>
        <v>6319</v>
      </c>
      <c r="I3">
        <v>2103070</v>
      </c>
    </row>
    <row r="4" spans="1:9" x14ac:dyDescent="0.25">
      <c r="A4">
        <f>2128570</f>
        <v>2128570</v>
      </c>
      <c r="B4">
        <v>2130140</v>
      </c>
      <c r="C4">
        <f>2148664</f>
        <v>2148664</v>
      </c>
      <c r="D4">
        <f t="shared" si="0"/>
        <v>25500</v>
      </c>
      <c r="E4">
        <f t="shared" si="1"/>
        <v>27070</v>
      </c>
      <c r="F4">
        <f t="shared" si="2"/>
        <v>45594</v>
      </c>
      <c r="G4">
        <f t="shared" si="3"/>
        <v>20094</v>
      </c>
      <c r="H4">
        <f t="shared" si="4"/>
        <v>18524</v>
      </c>
      <c r="I4">
        <v>2103070</v>
      </c>
    </row>
    <row r="5" spans="1:9" x14ac:dyDescent="0.25">
      <c r="A5">
        <f>2154240</f>
        <v>2154240</v>
      </c>
      <c r="B5">
        <v>2155606</v>
      </c>
      <c r="C5">
        <f>2160525</f>
        <v>2160525</v>
      </c>
      <c r="D5">
        <f t="shared" si="0"/>
        <v>51170</v>
      </c>
      <c r="E5">
        <f t="shared" si="1"/>
        <v>52536</v>
      </c>
      <c r="F5">
        <f t="shared" si="2"/>
        <v>57455</v>
      </c>
      <c r="G5">
        <f t="shared" si="3"/>
        <v>6285</v>
      </c>
      <c r="H5">
        <f t="shared" si="4"/>
        <v>4919</v>
      </c>
      <c r="I5">
        <v>2103070</v>
      </c>
    </row>
    <row r="6" spans="1:9" x14ac:dyDescent="0.25">
      <c r="A6">
        <f>2162758</f>
        <v>2162758</v>
      </c>
      <c r="B6">
        <v>2164414</v>
      </c>
      <c r="C6">
        <f>2180697</f>
        <v>2180697</v>
      </c>
      <c r="D6">
        <f t="shared" si="0"/>
        <v>59688</v>
      </c>
      <c r="E6">
        <f t="shared" si="1"/>
        <v>61344</v>
      </c>
      <c r="F6">
        <f t="shared" si="2"/>
        <v>77627</v>
      </c>
      <c r="G6">
        <f t="shared" si="3"/>
        <v>17939</v>
      </c>
      <c r="H6">
        <f t="shared" si="4"/>
        <v>16283</v>
      </c>
      <c r="I6">
        <v>2103070</v>
      </c>
    </row>
    <row r="7" spans="1:9" x14ac:dyDescent="0.25">
      <c r="A7">
        <f>2182855</f>
        <v>2182855</v>
      </c>
      <c r="B7">
        <v>2184094</v>
      </c>
      <c r="C7">
        <f>2187668</f>
        <v>2187668</v>
      </c>
      <c r="D7">
        <f t="shared" si="0"/>
        <v>79785</v>
      </c>
      <c r="E7">
        <f t="shared" si="1"/>
        <v>81024</v>
      </c>
      <c r="F7">
        <f t="shared" si="2"/>
        <v>84598</v>
      </c>
      <c r="G7">
        <f t="shared" si="3"/>
        <v>4813</v>
      </c>
      <c r="H7">
        <f t="shared" si="4"/>
        <v>3574</v>
      </c>
      <c r="I7">
        <v>2103070</v>
      </c>
    </row>
    <row r="8" spans="1:9" x14ac:dyDescent="0.25">
      <c r="A8">
        <v>2189350</v>
      </c>
      <c r="B8">
        <v>2190871</v>
      </c>
      <c r="C8">
        <f>2209339</f>
        <v>2209339</v>
      </c>
      <c r="D8">
        <f t="shared" si="0"/>
        <v>86280</v>
      </c>
      <c r="E8">
        <f t="shared" si="1"/>
        <v>87801</v>
      </c>
      <c r="F8">
        <f t="shared" si="2"/>
        <v>106269</v>
      </c>
      <c r="G8">
        <f t="shared" si="3"/>
        <v>19989</v>
      </c>
      <c r="H8">
        <f t="shared" si="4"/>
        <v>18468</v>
      </c>
      <c r="I8">
        <v>2103070</v>
      </c>
    </row>
    <row r="9" spans="1:9" x14ac:dyDescent="0.25">
      <c r="A9">
        <f>2211080</f>
        <v>2211080</v>
      </c>
      <c r="B9">
        <v>2212736</v>
      </c>
      <c r="C9">
        <f>2216370</f>
        <v>2216370</v>
      </c>
      <c r="D9">
        <f t="shared" si="0"/>
        <v>108010</v>
      </c>
      <c r="E9">
        <f t="shared" si="1"/>
        <v>109666</v>
      </c>
      <c r="F9">
        <f t="shared" si="2"/>
        <v>113300</v>
      </c>
      <c r="G9">
        <f t="shared" si="3"/>
        <v>5290</v>
      </c>
      <c r="H9">
        <f t="shared" si="4"/>
        <v>3634</v>
      </c>
      <c r="I9">
        <v>2103070</v>
      </c>
    </row>
    <row r="10" spans="1:9" x14ac:dyDescent="0.25">
      <c r="A10">
        <f>2218270</f>
        <v>2218270</v>
      </c>
      <c r="B10">
        <v>2220314</v>
      </c>
      <c r="C10">
        <f>2226647</f>
        <v>2226647</v>
      </c>
      <c r="D10">
        <f t="shared" si="0"/>
        <v>115200</v>
      </c>
      <c r="E10">
        <f t="shared" si="1"/>
        <v>117244</v>
      </c>
      <c r="F10">
        <f t="shared" si="2"/>
        <v>123577</v>
      </c>
      <c r="G10">
        <f t="shared" si="3"/>
        <v>8377</v>
      </c>
      <c r="H10">
        <f t="shared" si="4"/>
        <v>6333</v>
      </c>
      <c r="I10">
        <v>2103070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E7" sqref="E7"/>
    </sheetView>
  </sheetViews>
  <sheetFormatPr defaultColWidth="8.85546875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f>2332994</f>
        <v>2332994</v>
      </c>
      <c r="B2">
        <v>2335737</v>
      </c>
      <c r="C2">
        <f>2339063</f>
        <v>2339063</v>
      </c>
      <c r="D2">
        <f>A2-I2</f>
        <v>6450</v>
      </c>
      <c r="E2">
        <f t="shared" ref="E2:E10" si="0">B2-I2</f>
        <v>9193</v>
      </c>
      <c r="F2">
        <f>C2-I2</f>
        <v>12519</v>
      </c>
      <c r="G2">
        <f>F2-D2</f>
        <v>6069</v>
      </c>
      <c r="H2">
        <f t="shared" ref="H2:H10" si="1">F2-E2</f>
        <v>3326</v>
      </c>
      <c r="I2">
        <v>2326544</v>
      </c>
    </row>
    <row r="3" spans="1:9" x14ac:dyDescent="0.25">
      <c r="A3">
        <f>2341228</f>
        <v>2341228</v>
      </c>
      <c r="B3">
        <v>2342593</v>
      </c>
      <c r="C3">
        <f>2348265</f>
        <v>2348265</v>
      </c>
      <c r="D3">
        <f t="shared" ref="D3:D10" si="2">A3-I3</f>
        <v>14684</v>
      </c>
      <c r="E3">
        <f t="shared" si="0"/>
        <v>16049</v>
      </c>
      <c r="F3">
        <f t="shared" ref="F3:F10" si="3">C3-I3</f>
        <v>21721</v>
      </c>
      <c r="G3">
        <f t="shared" ref="G3:G10" si="4">F3-D3</f>
        <v>7037</v>
      </c>
      <c r="H3">
        <f t="shared" si="1"/>
        <v>5672</v>
      </c>
      <c r="I3">
        <v>2326544</v>
      </c>
    </row>
    <row r="4" spans="1:9" x14ac:dyDescent="0.25">
      <c r="A4">
        <f>2351177</f>
        <v>2351177</v>
      </c>
      <c r="B4">
        <v>2352842</v>
      </c>
      <c r="C4">
        <f>2370417</f>
        <v>2370417</v>
      </c>
      <c r="D4">
        <f t="shared" si="2"/>
        <v>24633</v>
      </c>
      <c r="E4">
        <f t="shared" si="0"/>
        <v>26298</v>
      </c>
      <c r="F4">
        <f t="shared" si="3"/>
        <v>43873</v>
      </c>
      <c r="G4">
        <f t="shared" si="4"/>
        <v>19240</v>
      </c>
      <c r="H4">
        <f t="shared" si="1"/>
        <v>17575</v>
      </c>
      <c r="I4">
        <v>2326544</v>
      </c>
    </row>
    <row r="5" spans="1:9" x14ac:dyDescent="0.25">
      <c r="A5">
        <f>2373359</f>
        <v>2373359</v>
      </c>
      <c r="B5">
        <v>2375043</v>
      </c>
      <c r="C5">
        <f>2380950</f>
        <v>2380950</v>
      </c>
      <c r="D5">
        <f t="shared" si="2"/>
        <v>46815</v>
      </c>
      <c r="E5">
        <f t="shared" si="0"/>
        <v>48499</v>
      </c>
      <c r="F5">
        <f t="shared" si="3"/>
        <v>54406</v>
      </c>
      <c r="G5">
        <f t="shared" si="4"/>
        <v>7591</v>
      </c>
      <c r="H5">
        <f t="shared" si="1"/>
        <v>5907</v>
      </c>
      <c r="I5">
        <v>2326544</v>
      </c>
    </row>
    <row r="6" spans="1:9" x14ac:dyDescent="0.25">
      <c r="A6">
        <f>2383524</f>
        <v>2383524</v>
      </c>
      <c r="B6">
        <v>2385382</v>
      </c>
      <c r="C6">
        <f>2403768</f>
        <v>2403768</v>
      </c>
      <c r="D6">
        <f t="shared" si="2"/>
        <v>56980</v>
      </c>
      <c r="E6">
        <f t="shared" si="0"/>
        <v>58838</v>
      </c>
      <c r="F6">
        <f t="shared" si="3"/>
        <v>77224</v>
      </c>
      <c r="G6">
        <f t="shared" si="4"/>
        <v>20244</v>
      </c>
      <c r="H6">
        <f t="shared" si="1"/>
        <v>18386</v>
      </c>
      <c r="I6">
        <v>2326544</v>
      </c>
    </row>
    <row r="7" spans="1:9" x14ac:dyDescent="0.25">
      <c r="A7">
        <f>2405905</f>
        <v>2405905</v>
      </c>
      <c r="B7">
        <v>2407557</v>
      </c>
      <c r="C7">
        <f>2410950</f>
        <v>2410950</v>
      </c>
      <c r="D7">
        <f t="shared" si="2"/>
        <v>79361</v>
      </c>
      <c r="E7">
        <f t="shared" si="0"/>
        <v>81013</v>
      </c>
      <c r="F7">
        <f t="shared" si="3"/>
        <v>84406</v>
      </c>
      <c r="G7">
        <f t="shared" si="4"/>
        <v>5045</v>
      </c>
      <c r="H7">
        <f t="shared" si="1"/>
        <v>3393</v>
      </c>
      <c r="I7">
        <v>2326544</v>
      </c>
    </row>
    <row r="8" spans="1:9" x14ac:dyDescent="0.25">
      <c r="A8">
        <f>2412567</f>
        <v>2412567</v>
      </c>
      <c r="B8">
        <v>2414376</v>
      </c>
      <c r="C8">
        <f>2431830</f>
        <v>2431830</v>
      </c>
      <c r="D8">
        <f t="shared" si="2"/>
        <v>86023</v>
      </c>
      <c r="E8">
        <f t="shared" si="0"/>
        <v>87832</v>
      </c>
      <c r="F8">
        <f t="shared" si="3"/>
        <v>105286</v>
      </c>
      <c r="G8">
        <f t="shared" si="4"/>
        <v>19263</v>
      </c>
      <c r="H8">
        <f t="shared" si="1"/>
        <v>17454</v>
      </c>
      <c r="I8">
        <v>2326544</v>
      </c>
    </row>
    <row r="9" spans="1:9" x14ac:dyDescent="0.25">
      <c r="A9">
        <f>2433586</f>
        <v>2433586</v>
      </c>
      <c r="B9">
        <v>2435579</v>
      </c>
      <c r="C9">
        <f>2438600</f>
        <v>2438600</v>
      </c>
      <c r="D9">
        <f t="shared" si="2"/>
        <v>107042</v>
      </c>
      <c r="E9">
        <f t="shared" si="0"/>
        <v>109035</v>
      </c>
      <c r="F9">
        <f t="shared" si="3"/>
        <v>112056</v>
      </c>
      <c r="G9">
        <f t="shared" si="4"/>
        <v>5014</v>
      </c>
      <c r="H9">
        <f t="shared" si="1"/>
        <v>3021</v>
      </c>
      <c r="I9">
        <v>2326544</v>
      </c>
    </row>
    <row r="10" spans="1:9" x14ac:dyDescent="0.25">
      <c r="A10">
        <f>2441919</f>
        <v>2441919</v>
      </c>
      <c r="B10">
        <v>2443669</v>
      </c>
      <c r="C10">
        <f>2449516</f>
        <v>2449516</v>
      </c>
      <c r="D10">
        <f t="shared" si="2"/>
        <v>115375</v>
      </c>
      <c r="E10">
        <f t="shared" si="0"/>
        <v>117125</v>
      </c>
      <c r="F10">
        <f t="shared" si="3"/>
        <v>122972</v>
      </c>
      <c r="G10">
        <f t="shared" si="4"/>
        <v>7597</v>
      </c>
      <c r="H10">
        <f t="shared" si="1"/>
        <v>5847</v>
      </c>
      <c r="I10">
        <v>2326544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I1"/>
    </sheetView>
  </sheetViews>
  <sheetFormatPr defaultColWidth="8.85546875"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10" x14ac:dyDescent="0.25">
      <c r="A2">
        <f>2534766</f>
        <v>2534766</v>
      </c>
      <c r="B2">
        <v>2536924</v>
      </c>
      <c r="C2">
        <f>2540520</f>
        <v>2540520</v>
      </c>
      <c r="D2">
        <f>A2-I2</f>
        <v>9607</v>
      </c>
      <c r="E2">
        <f t="shared" ref="E2:E10" si="0">B2-I2</f>
        <v>11765</v>
      </c>
      <c r="F2">
        <f>C2-I2</f>
        <v>15361</v>
      </c>
      <c r="G2">
        <f>F2-D2</f>
        <v>5754</v>
      </c>
      <c r="H2">
        <f t="shared" ref="H2:H10" si="1">F2-E2</f>
        <v>3596</v>
      </c>
      <c r="I2">
        <v>2525159</v>
      </c>
    </row>
    <row r="3" spans="1:10" x14ac:dyDescent="0.25">
      <c r="A3">
        <f>2542363</f>
        <v>2542363</v>
      </c>
      <c r="B3">
        <v>2543862</v>
      </c>
      <c r="C3">
        <f>2549705</f>
        <v>2549705</v>
      </c>
      <c r="D3">
        <f t="shared" ref="D3:D10" si="2">A3-I3</f>
        <v>17204</v>
      </c>
      <c r="E3">
        <f t="shared" si="0"/>
        <v>18703</v>
      </c>
      <c r="F3">
        <f t="shared" ref="F3:F10" si="3">C3-I3</f>
        <v>24546</v>
      </c>
      <c r="G3">
        <f t="shared" ref="G3:G10" si="4">F3-D3</f>
        <v>7342</v>
      </c>
      <c r="H3">
        <f t="shared" si="1"/>
        <v>5843</v>
      </c>
      <c r="I3">
        <v>2525159</v>
      </c>
    </row>
    <row r="4" spans="1:10" x14ac:dyDescent="0.25">
      <c r="A4">
        <f>2551524</f>
        <v>2551524</v>
      </c>
      <c r="B4">
        <v>2553003</v>
      </c>
      <c r="C4">
        <f>2571023</f>
        <v>2571023</v>
      </c>
      <c r="D4">
        <f t="shared" si="2"/>
        <v>26365</v>
      </c>
      <c r="E4">
        <f t="shared" si="0"/>
        <v>27844</v>
      </c>
      <c r="F4">
        <f t="shared" si="3"/>
        <v>45864</v>
      </c>
      <c r="G4">
        <f t="shared" si="4"/>
        <v>19499</v>
      </c>
      <c r="H4">
        <f t="shared" si="1"/>
        <v>18020</v>
      </c>
      <c r="I4">
        <v>2525159</v>
      </c>
    </row>
    <row r="5" spans="1:10" x14ac:dyDescent="0.25">
      <c r="A5">
        <f>2573246</f>
        <v>2573246</v>
      </c>
      <c r="B5">
        <v>2574840</v>
      </c>
      <c r="C5">
        <f>2579829</f>
        <v>2579829</v>
      </c>
      <c r="D5">
        <f t="shared" si="2"/>
        <v>48087</v>
      </c>
      <c r="E5">
        <f t="shared" si="0"/>
        <v>49681</v>
      </c>
      <c r="F5">
        <f t="shared" si="3"/>
        <v>54670</v>
      </c>
      <c r="G5">
        <f t="shared" si="4"/>
        <v>6583</v>
      </c>
      <c r="H5">
        <f t="shared" si="1"/>
        <v>4989</v>
      </c>
      <c r="I5">
        <v>2525159</v>
      </c>
    </row>
    <row r="6" spans="1:10" x14ac:dyDescent="0.25">
      <c r="A6">
        <f>2581692</f>
        <v>2581692</v>
      </c>
      <c r="B6">
        <v>2583385</v>
      </c>
      <c r="C6">
        <f>2600605</f>
        <v>2600605</v>
      </c>
      <c r="D6">
        <f t="shared" si="2"/>
        <v>56533</v>
      </c>
      <c r="E6">
        <f t="shared" si="0"/>
        <v>58226</v>
      </c>
      <c r="F6">
        <f t="shared" si="3"/>
        <v>75446</v>
      </c>
      <c r="G6">
        <f t="shared" si="4"/>
        <v>18913</v>
      </c>
      <c r="H6">
        <f t="shared" si="1"/>
        <v>17220</v>
      </c>
      <c r="I6">
        <v>2525159</v>
      </c>
    </row>
    <row r="7" spans="1:10" x14ac:dyDescent="0.25">
      <c r="A7">
        <f>2602427</f>
        <v>2602427</v>
      </c>
      <c r="B7">
        <v>2603977</v>
      </c>
      <c r="C7">
        <f>2607400</f>
        <v>2607400</v>
      </c>
      <c r="D7">
        <f t="shared" si="2"/>
        <v>77268</v>
      </c>
      <c r="E7">
        <f t="shared" si="0"/>
        <v>78818</v>
      </c>
      <c r="F7">
        <f t="shared" si="3"/>
        <v>82241</v>
      </c>
      <c r="G7">
        <f t="shared" si="4"/>
        <v>4973</v>
      </c>
      <c r="H7">
        <f t="shared" si="1"/>
        <v>3423</v>
      </c>
      <c r="I7">
        <v>2525159</v>
      </c>
    </row>
    <row r="8" spans="1:10" x14ac:dyDescent="0.25">
      <c r="A8">
        <f>2609566</f>
        <v>2609566</v>
      </c>
      <c r="B8">
        <v>2611231</v>
      </c>
      <c r="C8">
        <f>2631060</f>
        <v>2631060</v>
      </c>
      <c r="D8">
        <f t="shared" si="2"/>
        <v>84407</v>
      </c>
      <c r="E8">
        <f t="shared" si="0"/>
        <v>86072</v>
      </c>
      <c r="F8">
        <f t="shared" si="3"/>
        <v>105901</v>
      </c>
      <c r="G8">
        <f t="shared" si="4"/>
        <v>21494</v>
      </c>
      <c r="H8">
        <f t="shared" si="1"/>
        <v>19829</v>
      </c>
      <c r="I8">
        <v>2525159</v>
      </c>
    </row>
    <row r="9" spans="1:10" x14ac:dyDescent="0.25">
      <c r="A9">
        <f>2633048</f>
        <v>2633048</v>
      </c>
      <c r="B9">
        <v>2634393</v>
      </c>
      <c r="C9">
        <f>2638391</f>
        <v>2638391</v>
      </c>
      <c r="D9">
        <f t="shared" si="2"/>
        <v>107889</v>
      </c>
      <c r="E9">
        <f t="shared" si="0"/>
        <v>109234</v>
      </c>
      <c r="F9">
        <f t="shared" si="3"/>
        <v>113232</v>
      </c>
      <c r="G9">
        <f t="shared" si="4"/>
        <v>5343</v>
      </c>
      <c r="H9">
        <f t="shared" si="1"/>
        <v>3998</v>
      </c>
      <c r="I9">
        <v>2525159</v>
      </c>
    </row>
    <row r="10" spans="1:10" x14ac:dyDescent="0.25">
      <c r="A10">
        <f>2640095</f>
        <v>2640095</v>
      </c>
      <c r="B10">
        <v>2641784</v>
      </c>
      <c r="C10">
        <f>2650620</f>
        <v>2650620</v>
      </c>
      <c r="D10">
        <f t="shared" si="2"/>
        <v>114936</v>
      </c>
      <c r="E10">
        <f t="shared" si="0"/>
        <v>116625</v>
      </c>
      <c r="F10">
        <f t="shared" si="3"/>
        <v>125461</v>
      </c>
      <c r="G10">
        <f t="shared" si="4"/>
        <v>10525</v>
      </c>
      <c r="H10">
        <f t="shared" si="1"/>
        <v>8836</v>
      </c>
      <c r="I10">
        <v>2525159</v>
      </c>
      <c r="J10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"/>
    </sheetView>
  </sheetViews>
  <sheetFormatPr defaultColWidth="8.85546875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f>2734824</f>
        <v>2734824</v>
      </c>
      <c r="B2">
        <v>2736917</v>
      </c>
      <c r="C2">
        <f>2741096</f>
        <v>2741096</v>
      </c>
      <c r="D2">
        <f>A2-I2</f>
        <v>7279</v>
      </c>
      <c r="E2">
        <f>B2-I2</f>
        <v>9372</v>
      </c>
      <c r="F2">
        <f>C2-I2</f>
        <v>13551</v>
      </c>
      <c r="G2">
        <f t="shared" ref="G2:G10" si="0">F2-D2</f>
        <v>6272</v>
      </c>
      <c r="H2">
        <f>F2-E2</f>
        <v>4179</v>
      </c>
      <c r="I2">
        <v>2727545</v>
      </c>
    </row>
    <row r="3" spans="1:9" x14ac:dyDescent="0.25">
      <c r="A3">
        <f>2742990</f>
        <v>2742990</v>
      </c>
      <c r="B3">
        <v>2744290</v>
      </c>
      <c r="C3">
        <f>2750906</f>
        <v>2750906</v>
      </c>
      <c r="D3">
        <f t="shared" ref="D3:D10" si="1">A3-I3</f>
        <v>15445</v>
      </c>
      <c r="E3">
        <f t="shared" ref="E3:E10" si="2">B3-I3</f>
        <v>16745</v>
      </c>
      <c r="F3">
        <f t="shared" ref="F3:F10" si="3">C3-I3</f>
        <v>23361</v>
      </c>
      <c r="G3">
        <f t="shared" si="0"/>
        <v>7916</v>
      </c>
      <c r="H3">
        <f t="shared" ref="H3:H10" si="4">F3-E3</f>
        <v>6616</v>
      </c>
      <c r="I3">
        <v>2727545</v>
      </c>
    </row>
    <row r="4" spans="1:9" x14ac:dyDescent="0.25">
      <c r="A4">
        <f>2752748</f>
        <v>2752748</v>
      </c>
      <c r="B4">
        <v>2754327</v>
      </c>
      <c r="C4">
        <f>2772581</f>
        <v>2772581</v>
      </c>
      <c r="D4">
        <f t="shared" si="1"/>
        <v>25203</v>
      </c>
      <c r="E4">
        <f t="shared" si="2"/>
        <v>26782</v>
      </c>
      <c r="F4">
        <f t="shared" si="3"/>
        <v>45036</v>
      </c>
      <c r="G4">
        <f t="shared" si="0"/>
        <v>19833</v>
      </c>
      <c r="H4">
        <f t="shared" si="4"/>
        <v>18254</v>
      </c>
      <c r="I4">
        <v>2727545</v>
      </c>
    </row>
    <row r="5" spans="1:9" x14ac:dyDescent="0.25">
      <c r="A5">
        <f>2774298</f>
        <v>2774298</v>
      </c>
      <c r="B5">
        <v>2775708</v>
      </c>
      <c r="C5">
        <f>2781300</f>
        <v>2781300</v>
      </c>
      <c r="D5">
        <f t="shared" si="1"/>
        <v>46753</v>
      </c>
      <c r="E5">
        <f t="shared" si="2"/>
        <v>48163</v>
      </c>
      <c r="F5">
        <f t="shared" si="3"/>
        <v>53755</v>
      </c>
      <c r="G5">
        <f t="shared" si="0"/>
        <v>7002</v>
      </c>
      <c r="H5">
        <f t="shared" si="4"/>
        <v>5592</v>
      </c>
      <c r="I5">
        <v>2727545</v>
      </c>
    </row>
    <row r="6" spans="1:9" x14ac:dyDescent="0.25">
      <c r="A6">
        <f>2783018</f>
        <v>2783018</v>
      </c>
      <c r="B6">
        <v>2784633</v>
      </c>
      <c r="C6">
        <f>2803403</f>
        <v>2803403</v>
      </c>
      <c r="D6">
        <f t="shared" si="1"/>
        <v>55473</v>
      </c>
      <c r="E6">
        <f t="shared" si="2"/>
        <v>57088</v>
      </c>
      <c r="F6">
        <f t="shared" si="3"/>
        <v>75858</v>
      </c>
      <c r="G6">
        <f t="shared" si="0"/>
        <v>20385</v>
      </c>
      <c r="H6">
        <f t="shared" si="4"/>
        <v>18770</v>
      </c>
      <c r="I6">
        <v>2727545</v>
      </c>
    </row>
    <row r="7" spans="1:9" x14ac:dyDescent="0.25">
      <c r="A7">
        <f>2805194</f>
        <v>2805194</v>
      </c>
      <c r="B7">
        <v>2806498</v>
      </c>
      <c r="C7">
        <f>2810578</f>
        <v>2810578</v>
      </c>
      <c r="D7">
        <f t="shared" si="1"/>
        <v>77649</v>
      </c>
      <c r="E7">
        <f t="shared" si="2"/>
        <v>78953</v>
      </c>
      <c r="F7">
        <f t="shared" si="3"/>
        <v>83033</v>
      </c>
      <c r="G7">
        <f t="shared" si="0"/>
        <v>5384</v>
      </c>
      <c r="H7">
        <f t="shared" si="4"/>
        <v>4080</v>
      </c>
      <c r="I7">
        <v>2727545</v>
      </c>
    </row>
    <row r="8" spans="1:9" x14ac:dyDescent="0.25">
      <c r="A8">
        <f>2812100</f>
        <v>2812100</v>
      </c>
      <c r="B8">
        <v>2813519</v>
      </c>
      <c r="C8">
        <f>2832550</f>
        <v>2832550</v>
      </c>
      <c r="D8">
        <f t="shared" si="1"/>
        <v>84555</v>
      </c>
      <c r="E8">
        <f t="shared" si="2"/>
        <v>85974</v>
      </c>
      <c r="F8">
        <f t="shared" si="3"/>
        <v>105005</v>
      </c>
      <c r="G8">
        <f t="shared" si="0"/>
        <v>20450</v>
      </c>
      <c r="H8">
        <f t="shared" si="4"/>
        <v>19031</v>
      </c>
      <c r="I8">
        <v>2727545</v>
      </c>
    </row>
    <row r="9" spans="1:9" x14ac:dyDescent="0.25">
      <c r="A9">
        <f>2834272</f>
        <v>2834272</v>
      </c>
      <c r="B9">
        <v>2835550</v>
      </c>
      <c r="C9">
        <f>2839236</f>
        <v>2839236</v>
      </c>
      <c r="D9">
        <f t="shared" si="1"/>
        <v>106727</v>
      </c>
      <c r="E9">
        <f t="shared" si="2"/>
        <v>108005</v>
      </c>
      <c r="F9">
        <f t="shared" si="3"/>
        <v>111691</v>
      </c>
      <c r="G9">
        <f t="shared" si="0"/>
        <v>4964</v>
      </c>
      <c r="H9">
        <f t="shared" si="4"/>
        <v>3686</v>
      </c>
      <c r="I9">
        <v>2727545</v>
      </c>
    </row>
    <row r="10" spans="1:9" x14ac:dyDescent="0.25">
      <c r="A10">
        <f>2840735</f>
        <v>2840735</v>
      </c>
      <c r="B10">
        <v>2842265</v>
      </c>
      <c r="C10">
        <f>2848956</f>
        <v>2848956</v>
      </c>
      <c r="D10">
        <f t="shared" si="1"/>
        <v>113190</v>
      </c>
      <c r="E10">
        <f t="shared" si="2"/>
        <v>114720</v>
      </c>
      <c r="F10">
        <f t="shared" si="3"/>
        <v>121411</v>
      </c>
      <c r="G10">
        <f t="shared" si="0"/>
        <v>8221</v>
      </c>
      <c r="H10">
        <f t="shared" si="4"/>
        <v>6691</v>
      </c>
      <c r="I10">
        <v>2727545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</vt:vector>
  </TitlesOfParts>
  <Company>Bournemouth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I.T. Services</dc:creator>
  <cp:lastModifiedBy>Shujie,Deng</cp:lastModifiedBy>
  <dcterms:created xsi:type="dcterms:W3CDTF">2013-11-04T11:15:00Z</dcterms:created>
  <dcterms:modified xsi:type="dcterms:W3CDTF">2015-05-13T14:38:41Z</dcterms:modified>
</cp:coreProperties>
</file>