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480" yWindow="285" windowWidth="14700" windowHeight="9420" activeTab="9"/>
  </bookViews>
  <sheets>
    <sheet name="T1" sheetId="1" r:id="rId1"/>
    <sheet name="T2" sheetId="10" r:id="rId2"/>
    <sheet name="T3" sheetId="2" r:id="rId3"/>
    <sheet name="T4" sheetId="3" r:id="rId4"/>
    <sheet name="T5" sheetId="4" r:id="rId5"/>
    <sheet name="T6" sheetId="5" r:id="rId6"/>
    <sheet name="T7" sheetId="6" r:id="rId7"/>
    <sheet name="T8" sheetId="7" r:id="rId8"/>
    <sheet name="T9" sheetId="8" r:id="rId9"/>
    <sheet name="T10" sheetId="9" r:id="rId10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8" l="1"/>
  <c r="C10" i="8"/>
  <c r="F10" i="8"/>
  <c r="H10" i="8"/>
  <c r="E9" i="8"/>
  <c r="C9" i="8"/>
  <c r="F9" i="8"/>
  <c r="H9" i="8"/>
  <c r="E8" i="8"/>
  <c r="C8" i="8"/>
  <c r="F8" i="8"/>
  <c r="H8" i="8"/>
  <c r="E7" i="8"/>
  <c r="C7" i="8"/>
  <c r="F7" i="8"/>
  <c r="H7" i="8"/>
  <c r="E6" i="8"/>
  <c r="C6" i="8"/>
  <c r="F6" i="8"/>
  <c r="H6" i="8"/>
  <c r="E5" i="8"/>
  <c r="C5" i="8"/>
  <c r="F5" i="8"/>
  <c r="H5" i="8"/>
  <c r="E4" i="8"/>
  <c r="C4" i="8"/>
  <c r="F4" i="8"/>
  <c r="H4" i="8"/>
  <c r="E3" i="8"/>
  <c r="C3" i="8"/>
  <c r="F3" i="8"/>
  <c r="H3" i="8"/>
  <c r="E2" i="8"/>
  <c r="C2" i="8"/>
  <c r="F2" i="8"/>
  <c r="H2" i="8"/>
  <c r="E10" i="7"/>
  <c r="C10" i="7"/>
  <c r="F10" i="7"/>
  <c r="H10" i="7"/>
  <c r="E9" i="7"/>
  <c r="C9" i="7"/>
  <c r="F9" i="7"/>
  <c r="H9" i="7"/>
  <c r="E8" i="7"/>
  <c r="C8" i="7"/>
  <c r="F8" i="7"/>
  <c r="H8" i="7"/>
  <c r="E7" i="7"/>
  <c r="C7" i="7"/>
  <c r="F7" i="7"/>
  <c r="H7" i="7"/>
  <c r="E6" i="7"/>
  <c r="C6" i="7"/>
  <c r="F6" i="7"/>
  <c r="H6" i="7"/>
  <c r="E5" i="7"/>
  <c r="C5" i="7"/>
  <c r="F5" i="7"/>
  <c r="H5" i="7"/>
  <c r="E4" i="7"/>
  <c r="C4" i="7"/>
  <c r="F4" i="7"/>
  <c r="H4" i="7"/>
  <c r="E3" i="7"/>
  <c r="C3" i="7"/>
  <c r="F3" i="7"/>
  <c r="H3" i="7"/>
  <c r="E2" i="7"/>
  <c r="C2" i="7"/>
  <c r="F2" i="7"/>
  <c r="H2" i="7"/>
  <c r="E10" i="6"/>
  <c r="C10" i="6"/>
  <c r="F10" i="6"/>
  <c r="H10" i="6"/>
  <c r="E9" i="6"/>
  <c r="C9" i="6"/>
  <c r="F9" i="6"/>
  <c r="H9" i="6"/>
  <c r="E8" i="6"/>
  <c r="C8" i="6"/>
  <c r="F8" i="6"/>
  <c r="H8" i="6"/>
  <c r="E7" i="6"/>
  <c r="C7" i="6"/>
  <c r="F7" i="6"/>
  <c r="H7" i="6"/>
  <c r="E6" i="6"/>
  <c r="C6" i="6"/>
  <c r="F6" i="6"/>
  <c r="H6" i="6"/>
  <c r="E5" i="6"/>
  <c r="C5" i="6"/>
  <c r="F5" i="6"/>
  <c r="H5" i="6"/>
  <c r="E4" i="6"/>
  <c r="C4" i="6"/>
  <c r="F4" i="6"/>
  <c r="H4" i="6"/>
  <c r="E3" i="6"/>
  <c r="C3" i="6"/>
  <c r="F3" i="6"/>
  <c r="H3" i="6"/>
  <c r="E2" i="6"/>
  <c r="C2" i="6"/>
  <c r="F2" i="6"/>
  <c r="H2" i="6"/>
  <c r="E10" i="5"/>
  <c r="C10" i="5"/>
  <c r="F10" i="5"/>
  <c r="H10" i="5"/>
  <c r="E9" i="5"/>
  <c r="C9" i="5"/>
  <c r="F9" i="5"/>
  <c r="H9" i="5"/>
  <c r="E8" i="5"/>
  <c r="C8" i="5"/>
  <c r="F8" i="5"/>
  <c r="H8" i="5"/>
  <c r="E7" i="5"/>
  <c r="C7" i="5"/>
  <c r="F7" i="5"/>
  <c r="H7" i="5"/>
  <c r="E6" i="5"/>
  <c r="C6" i="5"/>
  <c r="F6" i="5"/>
  <c r="H6" i="5"/>
  <c r="E5" i="5"/>
  <c r="C5" i="5"/>
  <c r="F5" i="5"/>
  <c r="H5" i="5"/>
  <c r="E4" i="5"/>
  <c r="C4" i="5"/>
  <c r="F4" i="5"/>
  <c r="H4" i="5"/>
  <c r="E3" i="5"/>
  <c r="C3" i="5"/>
  <c r="F3" i="5"/>
  <c r="H3" i="5"/>
  <c r="E2" i="5"/>
  <c r="C2" i="5"/>
  <c r="F2" i="5"/>
  <c r="H2" i="5"/>
  <c r="E10" i="4"/>
  <c r="C10" i="4"/>
  <c r="F10" i="4"/>
  <c r="H10" i="4"/>
  <c r="E9" i="4"/>
  <c r="C9" i="4"/>
  <c r="F9" i="4"/>
  <c r="H9" i="4"/>
  <c r="E8" i="4"/>
  <c r="C8" i="4"/>
  <c r="F8" i="4"/>
  <c r="H8" i="4"/>
  <c r="E7" i="4"/>
  <c r="C7" i="4"/>
  <c r="F7" i="4"/>
  <c r="H7" i="4"/>
  <c r="E6" i="4"/>
  <c r="C6" i="4"/>
  <c r="F6" i="4"/>
  <c r="H6" i="4"/>
  <c r="E5" i="4"/>
  <c r="C5" i="4"/>
  <c r="F5" i="4"/>
  <c r="H5" i="4"/>
  <c r="E4" i="4"/>
  <c r="C4" i="4"/>
  <c r="F4" i="4"/>
  <c r="H4" i="4"/>
  <c r="E3" i="4"/>
  <c r="C3" i="4"/>
  <c r="F3" i="4"/>
  <c r="H3" i="4"/>
  <c r="E2" i="4"/>
  <c r="C2" i="4"/>
  <c r="F2" i="4"/>
  <c r="H2" i="4"/>
  <c r="E10" i="3"/>
  <c r="C10" i="3"/>
  <c r="F10" i="3"/>
  <c r="H10" i="3"/>
  <c r="E9" i="3"/>
  <c r="C9" i="3"/>
  <c r="F9" i="3"/>
  <c r="H9" i="3"/>
  <c r="E8" i="3"/>
  <c r="C8" i="3"/>
  <c r="F8" i="3"/>
  <c r="H8" i="3"/>
  <c r="E7" i="3"/>
  <c r="C7" i="3"/>
  <c r="F7" i="3"/>
  <c r="H7" i="3"/>
  <c r="E6" i="3"/>
  <c r="C6" i="3"/>
  <c r="F6" i="3"/>
  <c r="H6" i="3"/>
  <c r="E5" i="3"/>
  <c r="C5" i="3"/>
  <c r="F5" i="3"/>
  <c r="H5" i="3"/>
  <c r="E4" i="3"/>
  <c r="C4" i="3"/>
  <c r="F4" i="3"/>
  <c r="H4" i="3"/>
  <c r="E3" i="3"/>
  <c r="C3" i="3"/>
  <c r="F3" i="3"/>
  <c r="H3" i="3"/>
  <c r="E2" i="3"/>
  <c r="C2" i="3"/>
  <c r="F2" i="3"/>
  <c r="H2" i="3"/>
  <c r="E10" i="2"/>
  <c r="C10" i="2"/>
  <c r="F10" i="2"/>
  <c r="H10" i="2"/>
  <c r="E9" i="2"/>
  <c r="C9" i="2"/>
  <c r="F9" i="2"/>
  <c r="H9" i="2"/>
  <c r="E8" i="2"/>
  <c r="C8" i="2"/>
  <c r="F8" i="2"/>
  <c r="H8" i="2"/>
  <c r="E7" i="2"/>
  <c r="C7" i="2"/>
  <c r="F7" i="2"/>
  <c r="H7" i="2"/>
  <c r="E6" i="2"/>
  <c r="C6" i="2"/>
  <c r="F6" i="2"/>
  <c r="H6" i="2"/>
  <c r="E5" i="2"/>
  <c r="C5" i="2"/>
  <c r="F5" i="2"/>
  <c r="H5" i="2"/>
  <c r="E4" i="2"/>
  <c r="C4" i="2"/>
  <c r="F4" i="2"/>
  <c r="H4" i="2"/>
  <c r="E3" i="2"/>
  <c r="C3" i="2"/>
  <c r="F3" i="2"/>
  <c r="H3" i="2"/>
  <c r="E2" i="2"/>
  <c r="C2" i="2"/>
  <c r="F2" i="2"/>
  <c r="H2" i="2"/>
  <c r="E10" i="10"/>
  <c r="C10" i="10"/>
  <c r="F10" i="10"/>
  <c r="H10" i="10"/>
  <c r="E9" i="10"/>
  <c r="C9" i="10"/>
  <c r="F9" i="10"/>
  <c r="H9" i="10"/>
  <c r="E8" i="10"/>
  <c r="C8" i="10"/>
  <c r="F8" i="10"/>
  <c r="H8" i="10"/>
  <c r="E7" i="10"/>
  <c r="C7" i="10"/>
  <c r="F7" i="10"/>
  <c r="H7" i="10"/>
  <c r="E6" i="10"/>
  <c r="C6" i="10"/>
  <c r="F6" i="10"/>
  <c r="H6" i="10"/>
  <c r="E5" i="10"/>
  <c r="C5" i="10"/>
  <c r="F5" i="10"/>
  <c r="H5" i="10"/>
  <c r="E4" i="10"/>
  <c r="C4" i="10"/>
  <c r="F4" i="10"/>
  <c r="H4" i="10"/>
  <c r="E3" i="10"/>
  <c r="C3" i="10"/>
  <c r="F3" i="10"/>
  <c r="H3" i="10"/>
  <c r="E2" i="10"/>
  <c r="C2" i="10"/>
  <c r="F2" i="10"/>
  <c r="H2" i="10"/>
  <c r="E10" i="1"/>
  <c r="C10" i="1"/>
  <c r="F10" i="1"/>
  <c r="H10" i="1"/>
  <c r="E9" i="1"/>
  <c r="C9" i="1"/>
  <c r="F9" i="1"/>
  <c r="H9" i="1"/>
  <c r="E8" i="1"/>
  <c r="C8" i="1"/>
  <c r="F8" i="1"/>
  <c r="H8" i="1"/>
  <c r="E7" i="1"/>
  <c r="C7" i="1"/>
  <c r="F7" i="1"/>
  <c r="H7" i="1"/>
  <c r="E6" i="1"/>
  <c r="C6" i="1"/>
  <c r="F6" i="1"/>
  <c r="H6" i="1"/>
  <c r="E5" i="1"/>
  <c r="C5" i="1"/>
  <c r="F5" i="1"/>
  <c r="H5" i="1"/>
  <c r="E4" i="1"/>
  <c r="C4" i="1"/>
  <c r="F4" i="1"/>
  <c r="H4" i="1"/>
  <c r="E3" i="1"/>
  <c r="C3" i="1"/>
  <c r="F3" i="1"/>
  <c r="H3" i="1"/>
  <c r="E2" i="1"/>
  <c r="C2" i="1"/>
  <c r="F2" i="1"/>
  <c r="H2" i="1"/>
  <c r="C10" i="9"/>
  <c r="F10" i="9"/>
  <c r="E10" i="9"/>
  <c r="H10" i="9"/>
  <c r="C9" i="9"/>
  <c r="F9" i="9"/>
  <c r="E9" i="9"/>
  <c r="H9" i="9"/>
  <c r="C8" i="9"/>
  <c r="F8" i="9"/>
  <c r="E8" i="9"/>
  <c r="H8" i="9"/>
  <c r="C7" i="9"/>
  <c r="F7" i="9"/>
  <c r="E7" i="9"/>
  <c r="H7" i="9"/>
  <c r="C6" i="9"/>
  <c r="F6" i="9"/>
  <c r="E6" i="9"/>
  <c r="H6" i="9"/>
  <c r="C5" i="9"/>
  <c r="F5" i="9"/>
  <c r="E5" i="9"/>
  <c r="H5" i="9"/>
  <c r="C4" i="9"/>
  <c r="F4" i="9"/>
  <c r="E4" i="9"/>
  <c r="H4" i="9"/>
  <c r="C3" i="9"/>
  <c r="F3" i="9"/>
  <c r="E3" i="9"/>
  <c r="H3" i="9"/>
  <c r="C2" i="9"/>
  <c r="F2" i="9"/>
  <c r="E2" i="9"/>
  <c r="H2" i="9"/>
  <c r="A10" i="9"/>
  <c r="A9" i="9"/>
  <c r="A8" i="9"/>
  <c r="A7" i="9"/>
  <c r="A6" i="9"/>
  <c r="A5" i="9"/>
  <c r="A4" i="9"/>
  <c r="A3" i="9"/>
  <c r="A2" i="9"/>
  <c r="A10" i="8"/>
  <c r="A9" i="8"/>
  <c r="A8" i="8"/>
  <c r="A7" i="8"/>
  <c r="A6" i="8"/>
  <c r="A5" i="8"/>
  <c r="A4" i="8"/>
  <c r="A3" i="8"/>
  <c r="A2" i="8"/>
  <c r="A10" i="7"/>
  <c r="A9" i="7"/>
  <c r="A8" i="7"/>
  <c r="A7" i="7"/>
  <c r="A6" i="7"/>
  <c r="A5" i="7"/>
  <c r="A4" i="7"/>
  <c r="A3" i="7"/>
  <c r="A2" i="7"/>
  <c r="A10" i="6"/>
  <c r="A9" i="6"/>
  <c r="A8" i="6"/>
  <c r="A7" i="6"/>
  <c r="A6" i="6"/>
  <c r="A5" i="6"/>
  <c r="A4" i="6"/>
  <c r="A3" i="6"/>
  <c r="A2" i="6"/>
  <c r="A10" i="5"/>
  <c r="A9" i="5"/>
  <c r="A8" i="5"/>
  <c r="A7" i="5"/>
  <c r="A6" i="5"/>
  <c r="A5" i="5"/>
  <c r="A4" i="5"/>
  <c r="A3" i="5"/>
  <c r="A2" i="5"/>
  <c r="A10" i="4"/>
  <c r="A9" i="4"/>
  <c r="A8" i="4"/>
  <c r="A7" i="4"/>
  <c r="A6" i="4"/>
  <c r="A5" i="4"/>
  <c r="A4" i="4"/>
  <c r="A3" i="4"/>
  <c r="A2" i="4"/>
  <c r="A10" i="3"/>
  <c r="A9" i="3"/>
  <c r="A8" i="3"/>
  <c r="A7" i="3"/>
  <c r="A6" i="3"/>
  <c r="A5" i="3"/>
  <c r="A4" i="3"/>
  <c r="A3" i="3"/>
  <c r="A2" i="3"/>
  <c r="A10" i="2"/>
  <c r="A9" i="2"/>
  <c r="A8" i="2"/>
  <c r="A7" i="2"/>
  <c r="A6" i="2"/>
  <c r="A5" i="2"/>
  <c r="A4" i="2"/>
  <c r="A3" i="2"/>
  <c r="A2" i="2"/>
  <c r="A10" i="10"/>
  <c r="A9" i="10"/>
  <c r="A8" i="10"/>
  <c r="A7" i="10"/>
  <c r="A6" i="10"/>
  <c r="A5" i="10"/>
  <c r="A4" i="10"/>
  <c r="A3" i="10"/>
  <c r="A2" i="10"/>
  <c r="A10" i="1"/>
  <c r="A9" i="1"/>
  <c r="A8" i="1"/>
  <c r="A7" i="1"/>
  <c r="A6" i="1"/>
  <c r="A5" i="1"/>
  <c r="A4" i="1"/>
  <c r="A3" i="1"/>
  <c r="A2" i="1"/>
  <c r="D10" i="10"/>
  <c r="D9" i="10"/>
  <c r="D8" i="10"/>
  <c r="D7" i="10"/>
  <c r="D6" i="10"/>
  <c r="D5" i="10"/>
  <c r="D4" i="10"/>
  <c r="D3" i="10"/>
  <c r="D2" i="10"/>
  <c r="D10" i="1"/>
  <c r="D9" i="1"/>
  <c r="D8" i="1"/>
  <c r="D7" i="1"/>
  <c r="D6" i="1"/>
  <c r="D5" i="1"/>
  <c r="D4" i="1"/>
  <c r="D3" i="1"/>
  <c r="D2" i="1"/>
  <c r="G9" i="10"/>
  <c r="G7" i="10"/>
  <c r="G2" i="10"/>
  <c r="G4" i="10"/>
  <c r="G3" i="10"/>
  <c r="G8" i="10"/>
  <c r="G5" i="10"/>
  <c r="G10" i="10"/>
  <c r="G6" i="10"/>
  <c r="D10" i="9"/>
  <c r="D9" i="9"/>
  <c r="D8" i="9"/>
  <c r="D7" i="9"/>
  <c r="D6" i="9"/>
  <c r="D5" i="9"/>
  <c r="G5" i="9"/>
  <c r="D4" i="9"/>
  <c r="D3" i="9"/>
  <c r="D2" i="9"/>
  <c r="D10" i="8"/>
  <c r="D9" i="8"/>
  <c r="D8" i="8"/>
  <c r="D7" i="8"/>
  <c r="D6" i="8"/>
  <c r="D5" i="8"/>
  <c r="D4" i="8"/>
  <c r="D3" i="8"/>
  <c r="D2" i="8"/>
  <c r="G2" i="9"/>
  <c r="G2" i="8"/>
  <c r="G4" i="8"/>
  <c r="G6" i="9"/>
  <c r="G7" i="8"/>
  <c r="G3" i="8"/>
  <c r="G9" i="8"/>
  <c r="G8" i="8"/>
  <c r="G10" i="8"/>
  <c r="G5" i="8"/>
  <c r="G6" i="8"/>
  <c r="G7" i="9"/>
  <c r="G8" i="9"/>
  <c r="G3" i="9"/>
  <c r="G9" i="9"/>
  <c r="G4" i="9"/>
  <c r="G10" i="9"/>
  <c r="D10" i="7"/>
  <c r="D9" i="7"/>
  <c r="D8" i="7"/>
  <c r="D7" i="7"/>
  <c r="D6" i="7"/>
  <c r="D5" i="7"/>
  <c r="D4" i="7"/>
  <c r="D3" i="7"/>
  <c r="D2" i="7"/>
  <c r="D10" i="6"/>
  <c r="D9" i="6"/>
  <c r="D8" i="6"/>
  <c r="D7" i="6"/>
  <c r="D6" i="6"/>
  <c r="D5" i="6"/>
  <c r="D4" i="6"/>
  <c r="D3" i="6"/>
  <c r="D2" i="6"/>
  <c r="D10" i="5"/>
  <c r="D9" i="5"/>
  <c r="D8" i="5"/>
  <c r="D7" i="5"/>
  <c r="D6" i="5"/>
  <c r="D5" i="5"/>
  <c r="D4" i="5"/>
  <c r="D3" i="5"/>
  <c r="D2" i="5"/>
  <c r="D10" i="4"/>
  <c r="D9" i="4"/>
  <c r="D8" i="4"/>
  <c r="D7" i="4"/>
  <c r="D6" i="4"/>
  <c r="D5" i="4"/>
  <c r="D4" i="4"/>
  <c r="D3" i="4"/>
  <c r="D2" i="4"/>
  <c r="D10" i="3"/>
  <c r="D9" i="3"/>
  <c r="D8" i="3"/>
  <c r="D7" i="3"/>
  <c r="D6" i="3"/>
  <c r="D5" i="3"/>
  <c r="D4" i="3"/>
  <c r="D3" i="3"/>
  <c r="D2" i="3"/>
  <c r="D4" i="2"/>
  <c r="D3" i="2"/>
  <c r="D2" i="2"/>
  <c r="D10" i="2"/>
  <c r="D9" i="2"/>
  <c r="D8" i="2"/>
  <c r="D7" i="2"/>
  <c r="D6" i="2"/>
  <c r="D5" i="2"/>
  <c r="G2" i="6"/>
  <c r="G7" i="5"/>
  <c r="G8" i="5"/>
  <c r="G5" i="5"/>
  <c r="G9" i="5"/>
  <c r="G6" i="4"/>
  <c r="G10" i="4"/>
  <c r="G6" i="2"/>
  <c r="G2" i="3"/>
  <c r="G3" i="3"/>
  <c r="G9" i="7"/>
  <c r="G2" i="7"/>
  <c r="G8" i="6"/>
  <c r="G6" i="6"/>
  <c r="G6" i="5"/>
  <c r="G4" i="5"/>
  <c r="G10" i="5"/>
  <c r="G2" i="5"/>
  <c r="G3" i="5"/>
  <c r="G9" i="4"/>
  <c r="G7" i="4"/>
  <c r="G8" i="4"/>
  <c r="G2" i="4"/>
  <c r="G3" i="4"/>
  <c r="G4" i="4"/>
  <c r="G5" i="4"/>
  <c r="G6" i="3"/>
  <c r="G5" i="3"/>
  <c r="G8" i="3"/>
  <c r="G4" i="3"/>
  <c r="G7" i="3"/>
  <c r="G9" i="2"/>
  <c r="G8" i="2"/>
  <c r="G5" i="2"/>
  <c r="G7" i="2"/>
  <c r="G10" i="2"/>
  <c r="G6" i="7"/>
  <c r="G7" i="7"/>
  <c r="G3" i="6"/>
  <c r="G9" i="6"/>
  <c r="G10" i="6"/>
  <c r="G5" i="6"/>
  <c r="G7" i="6"/>
  <c r="G4" i="6"/>
  <c r="G9" i="3"/>
  <c r="G10" i="3"/>
  <c r="G3" i="7"/>
  <c r="G4" i="7"/>
  <c r="G10" i="7"/>
  <c r="G5" i="7"/>
  <c r="G8" i="7"/>
  <c r="G4" i="2"/>
  <c r="G2" i="2"/>
  <c r="G3" i="2"/>
  <c r="G2" i="1"/>
  <c r="G3" i="1"/>
  <c r="G6" i="1"/>
  <c r="G7" i="1"/>
  <c r="G10" i="1"/>
  <c r="G4" i="1"/>
  <c r="G5" i="1"/>
  <c r="G8" i="1"/>
  <c r="G9" i="1"/>
</calcChain>
</file>

<file path=xl/sharedStrings.xml><?xml version="1.0" encoding="utf-8"?>
<sst xmlns="http://schemas.openxmlformats.org/spreadsheetml/2006/main" count="90" uniqueCount="9">
  <si>
    <t>scene start</t>
  </si>
  <si>
    <t>tracing start</t>
  </si>
  <si>
    <t>tracing end</t>
  </si>
  <si>
    <t>scene start-offset</t>
  </si>
  <si>
    <t>scene duration</t>
  </si>
  <si>
    <t>tracing duration</t>
  </si>
  <si>
    <t>EDF start timestamp</t>
  </si>
  <si>
    <t>tracing start-offset</t>
  </si>
  <si>
    <t>tracing end-offset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</si>
</sst>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I1"/>
    </sheetView>
  </sheetViews>
  <sheetFormatPr defaultColWidth="8.85546875" defaultRowHeight="15" x14ac:dyDescent="0.25"/>
  <cols>
    <col min="4" max="5" width="11" customWidth="1"/>
    <col min="6" max="6" width="10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4</v>
      </c>
      <c r="H1" t="s">
        <v>5</v>
      </c>
      <c r="I1" t="s">
        <v>6</v>
      </c>
    </row>
    <row r="2" spans="1:9" x14ac:dyDescent="0.25">
      <c r="A2" s="1">
        <f>264549</f>
        <v>264549</v>
      </c>
      <c r="B2" s="1">
        <v>267692</v>
      </c>
      <c r="C2">
        <f>272260</f>
        <v>272260</v>
      </c>
      <c r="D2">
        <f>A2-I2</f>
        <v>12359</v>
      </c>
      <c r="E2">
        <f>B2-I2</f>
        <v>15502</v>
      </c>
      <c r="F2">
        <f>C2-I2</f>
        <v>20070</v>
      </c>
      <c r="G2">
        <f>F2-D2</f>
        <v>7711</v>
      </c>
      <c r="H2">
        <f>F2-E2</f>
        <v>4568</v>
      </c>
      <c r="I2">
        <v>252190</v>
      </c>
    </row>
    <row r="3" spans="1:9" x14ac:dyDescent="0.25">
      <c r="A3" s="1">
        <f>280546</f>
        <v>280546</v>
      </c>
      <c r="B3" s="1">
        <v>283022</v>
      </c>
      <c r="C3">
        <f>290978</f>
        <v>290978</v>
      </c>
      <c r="D3">
        <f t="shared" ref="D3:D10" si="0">A3-I3</f>
        <v>28356</v>
      </c>
      <c r="E3">
        <f t="shared" ref="E3:E10" si="1">B3-I3</f>
        <v>30832</v>
      </c>
      <c r="F3">
        <f t="shared" ref="F3:F10" si="2">C3-I3</f>
        <v>38788</v>
      </c>
      <c r="G3">
        <f t="shared" ref="G3:G10" si="3">F3-D3</f>
        <v>10432</v>
      </c>
      <c r="H3">
        <f t="shared" ref="H3:H10" si="4">F3-E3</f>
        <v>7956</v>
      </c>
      <c r="I3">
        <v>252190</v>
      </c>
    </row>
    <row r="4" spans="1:9" x14ac:dyDescent="0.25">
      <c r="A4" s="1">
        <f>293410</f>
        <v>293410</v>
      </c>
      <c r="B4" s="1">
        <v>295841</v>
      </c>
      <c r="C4">
        <f>314798</f>
        <v>314798</v>
      </c>
      <c r="D4">
        <f t="shared" si="0"/>
        <v>41220</v>
      </c>
      <c r="E4">
        <f t="shared" si="1"/>
        <v>43651</v>
      </c>
      <c r="F4">
        <f t="shared" si="2"/>
        <v>62608</v>
      </c>
      <c r="G4">
        <f t="shared" si="3"/>
        <v>21388</v>
      </c>
      <c r="H4">
        <f t="shared" si="4"/>
        <v>18957</v>
      </c>
      <c r="I4">
        <v>252190</v>
      </c>
    </row>
    <row r="5" spans="1:9" x14ac:dyDescent="0.25">
      <c r="A5" s="1">
        <f>316387</f>
        <v>316387</v>
      </c>
      <c r="B5" s="1">
        <v>317611</v>
      </c>
      <c r="C5">
        <f>324157</f>
        <v>324157</v>
      </c>
      <c r="D5">
        <f t="shared" si="0"/>
        <v>64197</v>
      </c>
      <c r="E5">
        <f t="shared" si="1"/>
        <v>65421</v>
      </c>
      <c r="F5">
        <f t="shared" si="2"/>
        <v>71967</v>
      </c>
      <c r="G5">
        <f t="shared" si="3"/>
        <v>7770</v>
      </c>
      <c r="H5">
        <f t="shared" si="4"/>
        <v>6546</v>
      </c>
      <c r="I5">
        <v>252190</v>
      </c>
    </row>
    <row r="6" spans="1:9" x14ac:dyDescent="0.25">
      <c r="A6" s="1">
        <f>325277</f>
        <v>325277</v>
      </c>
      <c r="B6" s="1">
        <v>327725</v>
      </c>
      <c r="C6">
        <f>343854</f>
        <v>343854</v>
      </c>
      <c r="D6">
        <f t="shared" si="0"/>
        <v>73087</v>
      </c>
      <c r="E6">
        <f t="shared" si="1"/>
        <v>75535</v>
      </c>
      <c r="F6">
        <f t="shared" si="2"/>
        <v>91664</v>
      </c>
      <c r="G6">
        <f t="shared" si="3"/>
        <v>18577</v>
      </c>
      <c r="H6">
        <f t="shared" si="4"/>
        <v>16129</v>
      </c>
      <c r="I6">
        <v>252190</v>
      </c>
    </row>
    <row r="7" spans="1:9" x14ac:dyDescent="0.25">
      <c r="A7" s="1">
        <f>345019</f>
        <v>345019</v>
      </c>
      <c r="B7" s="1">
        <v>346597</v>
      </c>
      <c r="C7">
        <f>349881</f>
        <v>349881</v>
      </c>
      <c r="D7">
        <f t="shared" si="0"/>
        <v>92829</v>
      </c>
      <c r="E7">
        <f t="shared" si="1"/>
        <v>94407</v>
      </c>
      <c r="F7">
        <f t="shared" si="2"/>
        <v>97691</v>
      </c>
      <c r="G7">
        <f t="shared" si="3"/>
        <v>4862</v>
      </c>
      <c r="H7">
        <f t="shared" si="4"/>
        <v>3284</v>
      </c>
      <c r="I7">
        <v>252190</v>
      </c>
    </row>
    <row r="8" spans="1:9" x14ac:dyDescent="0.25">
      <c r="A8" s="1">
        <f>350952</f>
        <v>350952</v>
      </c>
      <c r="B8" s="1">
        <v>353659</v>
      </c>
      <c r="C8">
        <f>370187</f>
        <v>370187</v>
      </c>
      <c r="D8">
        <f t="shared" si="0"/>
        <v>98762</v>
      </c>
      <c r="E8">
        <f t="shared" si="1"/>
        <v>101469</v>
      </c>
      <c r="F8">
        <f t="shared" si="2"/>
        <v>117997</v>
      </c>
      <c r="G8">
        <f t="shared" si="3"/>
        <v>19235</v>
      </c>
      <c r="H8">
        <f t="shared" si="4"/>
        <v>16528</v>
      </c>
      <c r="I8">
        <v>252190</v>
      </c>
    </row>
    <row r="9" spans="1:9" x14ac:dyDescent="0.25">
      <c r="A9" s="1">
        <f>371416</f>
        <v>371416</v>
      </c>
      <c r="B9" s="1">
        <v>373364</v>
      </c>
      <c r="C9">
        <f>377174</f>
        <v>377174</v>
      </c>
      <c r="D9">
        <f t="shared" si="0"/>
        <v>119226</v>
      </c>
      <c r="E9">
        <f t="shared" si="1"/>
        <v>121174</v>
      </c>
      <c r="F9">
        <f t="shared" si="2"/>
        <v>124984</v>
      </c>
      <c r="G9">
        <f t="shared" si="3"/>
        <v>5758</v>
      </c>
      <c r="H9">
        <f t="shared" si="4"/>
        <v>3810</v>
      </c>
      <c r="I9">
        <v>252190</v>
      </c>
    </row>
    <row r="10" spans="1:9" x14ac:dyDescent="0.25">
      <c r="A10" s="1">
        <f>378162</f>
        <v>378162</v>
      </c>
      <c r="B10" s="1">
        <v>380047</v>
      </c>
      <c r="C10">
        <f>387144</f>
        <v>387144</v>
      </c>
      <c r="D10">
        <f t="shared" si="0"/>
        <v>125972</v>
      </c>
      <c r="E10">
        <f t="shared" si="1"/>
        <v>127857</v>
      </c>
      <c r="F10">
        <f t="shared" si="2"/>
        <v>134954</v>
      </c>
      <c r="G10">
        <f t="shared" si="3"/>
        <v>8982</v>
      </c>
      <c r="H10">
        <f t="shared" si="4"/>
        <v>7097</v>
      </c>
      <c r="I10">
        <v>252190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sqref="A1:I1"/>
    </sheetView>
  </sheetViews>
  <sheetFormatPr defaultColWidth="8.85546875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4</v>
      </c>
      <c r="H1" t="s">
        <v>5</v>
      </c>
      <c r="I1" t="s">
        <v>6</v>
      </c>
    </row>
    <row r="2" spans="1:9" x14ac:dyDescent="0.25">
      <c r="A2">
        <f>1741276</f>
        <v>1741276</v>
      </c>
      <c r="B2">
        <v>1742914</v>
      </c>
      <c r="C2">
        <f>1745428</f>
        <v>1745428</v>
      </c>
      <c r="D2">
        <f t="shared" ref="D2:D10" si="0">A2-I2</f>
        <v>42921</v>
      </c>
      <c r="E2">
        <f>B2-I2</f>
        <v>44559</v>
      </c>
      <c r="F2">
        <f t="shared" ref="F2:F10" si="1">C2-I2</f>
        <v>47073</v>
      </c>
      <c r="G2">
        <f t="shared" ref="G2:G10" si="2">F2-D2</f>
        <v>4152</v>
      </c>
      <c r="H2">
        <f>F2-E2</f>
        <v>2514</v>
      </c>
      <c r="I2">
        <v>1698355</v>
      </c>
    </row>
    <row r="3" spans="1:9" x14ac:dyDescent="0.25">
      <c r="A3">
        <f>1746100</f>
        <v>1746100</v>
      </c>
      <c r="B3">
        <v>1747404</v>
      </c>
      <c r="C3">
        <f>1751481</f>
        <v>1751481</v>
      </c>
      <c r="D3">
        <f t="shared" si="0"/>
        <v>47745</v>
      </c>
      <c r="E3">
        <f t="shared" ref="E3:E10" si="3">B3-I3</f>
        <v>49049</v>
      </c>
      <c r="F3">
        <f t="shared" si="1"/>
        <v>53126</v>
      </c>
      <c r="G3">
        <f t="shared" si="2"/>
        <v>5381</v>
      </c>
      <c r="H3">
        <f t="shared" ref="H3:H10" si="4">F3-E3</f>
        <v>4077</v>
      </c>
      <c r="I3">
        <v>1698355</v>
      </c>
    </row>
    <row r="4" spans="1:9" x14ac:dyDescent="0.25">
      <c r="A4">
        <f>1751850</f>
        <v>1751850</v>
      </c>
      <c r="B4">
        <v>1753589</v>
      </c>
      <c r="C4">
        <f>1765590</f>
        <v>1765590</v>
      </c>
      <c r="D4">
        <f t="shared" si="0"/>
        <v>53495</v>
      </c>
      <c r="E4">
        <f t="shared" si="3"/>
        <v>55234</v>
      </c>
      <c r="F4">
        <f t="shared" si="1"/>
        <v>67235</v>
      </c>
      <c r="G4">
        <f t="shared" si="2"/>
        <v>13740</v>
      </c>
      <c r="H4">
        <f t="shared" si="4"/>
        <v>12001</v>
      </c>
      <c r="I4">
        <v>1698355</v>
      </c>
    </row>
    <row r="5" spans="1:9" x14ac:dyDescent="0.25">
      <c r="A5">
        <f>1766045</f>
        <v>1766045</v>
      </c>
      <c r="B5">
        <v>1767342</v>
      </c>
      <c r="C5">
        <f>1771205</f>
        <v>1771205</v>
      </c>
      <c r="D5">
        <f t="shared" si="0"/>
        <v>67690</v>
      </c>
      <c r="E5">
        <f t="shared" si="3"/>
        <v>68987</v>
      </c>
      <c r="F5">
        <f t="shared" si="1"/>
        <v>72850</v>
      </c>
      <c r="G5">
        <f t="shared" si="2"/>
        <v>5160</v>
      </c>
      <c r="H5">
        <f t="shared" si="4"/>
        <v>3863</v>
      </c>
      <c r="I5">
        <v>1698355</v>
      </c>
    </row>
    <row r="6" spans="1:9" x14ac:dyDescent="0.25">
      <c r="A6">
        <f>1771602</f>
        <v>1771602</v>
      </c>
      <c r="B6">
        <v>1773020</v>
      </c>
      <c r="C6">
        <f>1785624</f>
        <v>1785624</v>
      </c>
      <c r="D6">
        <f t="shared" si="0"/>
        <v>73247</v>
      </c>
      <c r="E6">
        <f t="shared" si="3"/>
        <v>74665</v>
      </c>
      <c r="F6">
        <f t="shared" si="1"/>
        <v>87269</v>
      </c>
      <c r="G6">
        <f t="shared" si="2"/>
        <v>14022</v>
      </c>
      <c r="H6">
        <f t="shared" si="4"/>
        <v>12604</v>
      </c>
      <c r="I6">
        <v>1698355</v>
      </c>
    </row>
    <row r="7" spans="1:9" x14ac:dyDescent="0.25">
      <c r="A7">
        <f>1785945</f>
        <v>1785945</v>
      </c>
      <c r="B7">
        <v>1787435</v>
      </c>
      <c r="C7">
        <f>1790425</f>
        <v>1790425</v>
      </c>
      <c r="D7">
        <f t="shared" si="0"/>
        <v>87590</v>
      </c>
      <c r="E7">
        <f t="shared" si="3"/>
        <v>89080</v>
      </c>
      <c r="F7">
        <f t="shared" si="1"/>
        <v>92070</v>
      </c>
      <c r="G7">
        <f t="shared" si="2"/>
        <v>4480</v>
      </c>
      <c r="H7">
        <f t="shared" si="4"/>
        <v>2990</v>
      </c>
      <c r="I7">
        <v>1698355</v>
      </c>
    </row>
    <row r="8" spans="1:9" x14ac:dyDescent="0.25">
      <c r="A8">
        <f>1790855</f>
        <v>1790855</v>
      </c>
      <c r="B8">
        <v>1792600</v>
      </c>
      <c r="C8">
        <f>1804854</f>
        <v>1804854</v>
      </c>
      <c r="D8">
        <f t="shared" si="0"/>
        <v>92500</v>
      </c>
      <c r="E8">
        <f t="shared" si="3"/>
        <v>94245</v>
      </c>
      <c r="F8">
        <f t="shared" si="1"/>
        <v>106499</v>
      </c>
      <c r="G8">
        <f t="shared" si="2"/>
        <v>13999</v>
      </c>
      <c r="H8">
        <f t="shared" si="4"/>
        <v>12254</v>
      </c>
      <c r="I8">
        <v>1698355</v>
      </c>
    </row>
    <row r="9" spans="1:9" x14ac:dyDescent="0.25">
      <c r="A9">
        <f>1805185</f>
        <v>1805185</v>
      </c>
      <c r="B9">
        <v>1806275</v>
      </c>
      <c r="C9">
        <f>1808546</f>
        <v>1808546</v>
      </c>
      <c r="D9">
        <f t="shared" si="0"/>
        <v>106830</v>
      </c>
      <c r="E9">
        <f t="shared" si="3"/>
        <v>107920</v>
      </c>
      <c r="F9">
        <f t="shared" si="1"/>
        <v>110191</v>
      </c>
      <c r="G9">
        <f t="shared" si="2"/>
        <v>3361</v>
      </c>
      <c r="H9">
        <f t="shared" si="4"/>
        <v>2271</v>
      </c>
      <c r="I9">
        <v>1698355</v>
      </c>
    </row>
    <row r="10" spans="1:9" x14ac:dyDescent="0.25">
      <c r="A10">
        <f>1808986</f>
        <v>1808986</v>
      </c>
      <c r="B10">
        <v>1810285</v>
      </c>
      <c r="C10">
        <f>1815636</f>
        <v>1815636</v>
      </c>
      <c r="D10">
        <f t="shared" si="0"/>
        <v>110631</v>
      </c>
      <c r="E10">
        <f t="shared" si="3"/>
        <v>111930</v>
      </c>
      <c r="F10">
        <f t="shared" si="1"/>
        <v>117281</v>
      </c>
      <c r="G10">
        <f t="shared" si="2"/>
        <v>6650</v>
      </c>
      <c r="H10">
        <f t="shared" si="4"/>
        <v>5351</v>
      </c>
      <c r="I10">
        <v>1698355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I1"/>
    </sheetView>
  </sheetViews>
  <sheetFormatPr defaultColWidth="8.85546875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4</v>
      </c>
      <c r="H1" t="s">
        <v>5</v>
      </c>
      <c r="I1" t="s">
        <v>6</v>
      </c>
    </row>
    <row r="2" spans="1:9" x14ac:dyDescent="0.25">
      <c r="A2">
        <f>476692</f>
        <v>476692</v>
      </c>
      <c r="B2">
        <v>479318</v>
      </c>
      <c r="C2">
        <f>482765</f>
        <v>482765</v>
      </c>
      <c r="D2">
        <f t="shared" ref="D2:D10" si="0">A2-I2</f>
        <v>18054</v>
      </c>
      <c r="E2">
        <f>B2-I2</f>
        <v>20680</v>
      </c>
      <c r="F2">
        <f t="shared" ref="F2:F10" si="1">C2-I2</f>
        <v>24127</v>
      </c>
      <c r="G2">
        <f>F2-D2</f>
        <v>6073</v>
      </c>
      <c r="H2">
        <f>F2-E2</f>
        <v>3447</v>
      </c>
      <c r="I2">
        <v>458638</v>
      </c>
    </row>
    <row r="3" spans="1:9" x14ac:dyDescent="0.25">
      <c r="A3">
        <f>484176</f>
        <v>484176</v>
      </c>
      <c r="B3">
        <v>486566</v>
      </c>
      <c r="C3">
        <f>490664</f>
        <v>490664</v>
      </c>
      <c r="D3">
        <f t="shared" si="0"/>
        <v>25538</v>
      </c>
      <c r="E3">
        <f t="shared" ref="E3:E10" si="2">B3-I3</f>
        <v>27928</v>
      </c>
      <c r="F3">
        <f t="shared" si="1"/>
        <v>32026</v>
      </c>
      <c r="G3">
        <f t="shared" ref="G3:G10" si="3">F3-D3</f>
        <v>6488</v>
      </c>
      <c r="H3">
        <f t="shared" ref="H3:H10" si="4">F3-E3</f>
        <v>4098</v>
      </c>
      <c r="I3">
        <v>458638</v>
      </c>
    </row>
    <row r="4" spans="1:9" x14ac:dyDescent="0.25">
      <c r="A4">
        <f>491647</f>
        <v>491647</v>
      </c>
      <c r="B4">
        <v>493435</v>
      </c>
      <c r="C4">
        <f>504008</f>
        <v>504008</v>
      </c>
      <c r="D4">
        <f t="shared" si="0"/>
        <v>33009</v>
      </c>
      <c r="E4">
        <f t="shared" si="2"/>
        <v>34797</v>
      </c>
      <c r="F4">
        <f t="shared" si="1"/>
        <v>45370</v>
      </c>
      <c r="G4">
        <f t="shared" si="3"/>
        <v>12361</v>
      </c>
      <c r="H4">
        <f t="shared" si="4"/>
        <v>10573</v>
      </c>
      <c r="I4">
        <v>458638</v>
      </c>
    </row>
    <row r="5" spans="1:9" x14ac:dyDescent="0.25">
      <c r="A5">
        <f>504895</f>
        <v>504895</v>
      </c>
      <c r="B5">
        <v>507104</v>
      </c>
      <c r="C5">
        <f>513786</f>
        <v>513786</v>
      </c>
      <c r="D5">
        <f t="shared" si="0"/>
        <v>46257</v>
      </c>
      <c r="E5">
        <f t="shared" si="2"/>
        <v>48466</v>
      </c>
      <c r="F5">
        <f t="shared" si="1"/>
        <v>55148</v>
      </c>
      <c r="G5">
        <f t="shared" si="3"/>
        <v>8891</v>
      </c>
      <c r="H5">
        <f t="shared" si="4"/>
        <v>6682</v>
      </c>
      <c r="I5">
        <v>458638</v>
      </c>
    </row>
    <row r="6" spans="1:9" x14ac:dyDescent="0.25">
      <c r="A6">
        <f>514834</f>
        <v>514834</v>
      </c>
      <c r="B6">
        <v>517123</v>
      </c>
      <c r="C6">
        <f>531213</f>
        <v>531213</v>
      </c>
      <c r="D6">
        <f t="shared" si="0"/>
        <v>56196</v>
      </c>
      <c r="E6">
        <f t="shared" si="2"/>
        <v>58485</v>
      </c>
      <c r="F6">
        <f t="shared" si="1"/>
        <v>72575</v>
      </c>
      <c r="G6">
        <f t="shared" si="3"/>
        <v>16379</v>
      </c>
      <c r="H6">
        <f t="shared" si="4"/>
        <v>14090</v>
      </c>
      <c r="I6">
        <v>458638</v>
      </c>
    </row>
    <row r="7" spans="1:9" x14ac:dyDescent="0.25">
      <c r="A7">
        <f>532200</f>
        <v>532200</v>
      </c>
      <c r="B7">
        <v>533580</v>
      </c>
      <c r="C7">
        <f>536440</f>
        <v>536440</v>
      </c>
      <c r="D7">
        <f t="shared" si="0"/>
        <v>73562</v>
      </c>
      <c r="E7">
        <f t="shared" si="2"/>
        <v>74942</v>
      </c>
      <c r="F7">
        <f t="shared" si="1"/>
        <v>77802</v>
      </c>
      <c r="G7">
        <f t="shared" si="3"/>
        <v>4240</v>
      </c>
      <c r="H7">
        <f t="shared" si="4"/>
        <v>2860</v>
      </c>
      <c r="I7">
        <v>458638</v>
      </c>
    </row>
    <row r="8" spans="1:9" x14ac:dyDescent="0.25">
      <c r="A8">
        <f>537402</f>
        <v>537402</v>
      </c>
      <c r="B8">
        <v>539248</v>
      </c>
      <c r="C8">
        <f>552521</f>
        <v>552521</v>
      </c>
      <c r="D8">
        <f t="shared" si="0"/>
        <v>78764</v>
      </c>
      <c r="E8">
        <f t="shared" si="2"/>
        <v>80610</v>
      </c>
      <c r="F8">
        <f t="shared" si="1"/>
        <v>93883</v>
      </c>
      <c r="G8">
        <f t="shared" si="3"/>
        <v>15119</v>
      </c>
      <c r="H8">
        <f t="shared" si="4"/>
        <v>13273</v>
      </c>
      <c r="I8">
        <v>458638</v>
      </c>
    </row>
    <row r="9" spans="1:9" x14ac:dyDescent="0.25">
      <c r="A9">
        <f>553474</f>
        <v>553474</v>
      </c>
      <c r="B9">
        <v>554858</v>
      </c>
      <c r="C9">
        <f>557053</f>
        <v>557053</v>
      </c>
      <c r="D9">
        <f t="shared" si="0"/>
        <v>94836</v>
      </c>
      <c r="E9">
        <f t="shared" si="2"/>
        <v>96220</v>
      </c>
      <c r="F9">
        <f t="shared" si="1"/>
        <v>98415</v>
      </c>
      <c r="G9">
        <f t="shared" si="3"/>
        <v>3579</v>
      </c>
      <c r="H9">
        <f t="shared" si="4"/>
        <v>2195</v>
      </c>
      <c r="I9">
        <v>458638</v>
      </c>
    </row>
    <row r="10" spans="1:9" x14ac:dyDescent="0.25">
      <c r="A10">
        <f>558375</f>
        <v>558375</v>
      </c>
      <c r="B10">
        <v>560066</v>
      </c>
      <c r="C10">
        <f>564748</f>
        <v>564748</v>
      </c>
      <c r="D10">
        <f t="shared" si="0"/>
        <v>99737</v>
      </c>
      <c r="E10">
        <f t="shared" si="2"/>
        <v>101428</v>
      </c>
      <c r="F10">
        <f t="shared" si="1"/>
        <v>106110</v>
      </c>
      <c r="G10">
        <f t="shared" si="3"/>
        <v>6373</v>
      </c>
      <c r="H10">
        <f t="shared" si="4"/>
        <v>4682</v>
      </c>
      <c r="I10">
        <v>458638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I1"/>
    </sheetView>
  </sheetViews>
  <sheetFormatPr defaultColWidth="8.85546875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4</v>
      </c>
      <c r="H1" t="s">
        <v>5</v>
      </c>
      <c r="I1" t="s">
        <v>6</v>
      </c>
    </row>
    <row r="2" spans="1:9" x14ac:dyDescent="0.25">
      <c r="A2">
        <f>637381</f>
        <v>637381</v>
      </c>
      <c r="B2">
        <v>639327</v>
      </c>
      <c r="C2">
        <f>641607</f>
        <v>641607</v>
      </c>
      <c r="D2">
        <f t="shared" ref="D2:D4" si="0">A2-I2</f>
        <v>5274</v>
      </c>
      <c r="E2">
        <f>B2-I2</f>
        <v>7220</v>
      </c>
      <c r="F2">
        <f t="shared" ref="F2:F4" si="1">C2-I2</f>
        <v>9500</v>
      </c>
      <c r="G2">
        <f>F2-D2</f>
        <v>4226</v>
      </c>
      <c r="H2">
        <f>F2-E2</f>
        <v>2280</v>
      </c>
      <c r="I2">
        <v>632107</v>
      </c>
    </row>
    <row r="3" spans="1:9" x14ac:dyDescent="0.25">
      <c r="A3">
        <f>642558</f>
        <v>642558</v>
      </c>
      <c r="B3">
        <v>643944</v>
      </c>
      <c r="C3">
        <f>648089</f>
        <v>648089</v>
      </c>
      <c r="D3">
        <f t="shared" si="0"/>
        <v>10451</v>
      </c>
      <c r="E3">
        <f t="shared" ref="E3:E10" si="2">B3-I3</f>
        <v>11837</v>
      </c>
      <c r="F3">
        <f t="shared" si="1"/>
        <v>15982</v>
      </c>
      <c r="G3">
        <f t="shared" ref="G3:G10" si="3">F3-D3</f>
        <v>5531</v>
      </c>
      <c r="H3">
        <f t="shared" ref="H3:H10" si="4">F3-E3</f>
        <v>4145</v>
      </c>
      <c r="I3">
        <v>632107</v>
      </c>
    </row>
    <row r="4" spans="1:9" x14ac:dyDescent="0.25">
      <c r="A4">
        <f>648953</f>
        <v>648953</v>
      </c>
      <c r="B4">
        <v>650073</v>
      </c>
      <c r="C4">
        <f>661480</f>
        <v>661480</v>
      </c>
      <c r="D4">
        <f t="shared" si="0"/>
        <v>16846</v>
      </c>
      <c r="E4">
        <f t="shared" si="2"/>
        <v>17966</v>
      </c>
      <c r="F4">
        <f t="shared" si="1"/>
        <v>29373</v>
      </c>
      <c r="G4">
        <f t="shared" si="3"/>
        <v>12527</v>
      </c>
      <c r="H4">
        <f t="shared" si="4"/>
        <v>11407</v>
      </c>
      <c r="I4">
        <v>632107</v>
      </c>
    </row>
    <row r="5" spans="1:9" x14ac:dyDescent="0.25">
      <c r="A5">
        <f>662392</f>
        <v>662392</v>
      </c>
      <c r="B5">
        <v>664036</v>
      </c>
      <c r="C5">
        <f>668286</f>
        <v>668286</v>
      </c>
      <c r="D5">
        <f>A5-I5</f>
        <v>30285</v>
      </c>
      <c r="E5">
        <f t="shared" si="2"/>
        <v>31929</v>
      </c>
      <c r="F5">
        <f>C5-I5</f>
        <v>36179</v>
      </c>
      <c r="G5">
        <f t="shared" si="3"/>
        <v>5894</v>
      </c>
      <c r="H5">
        <f t="shared" si="4"/>
        <v>4250</v>
      </c>
      <c r="I5">
        <v>632107</v>
      </c>
    </row>
    <row r="6" spans="1:9" x14ac:dyDescent="0.25">
      <c r="A6">
        <f>668807</f>
        <v>668807</v>
      </c>
      <c r="B6">
        <v>670596</v>
      </c>
      <c r="C6">
        <f>684578</f>
        <v>684578</v>
      </c>
      <c r="D6">
        <f t="shared" ref="D6:D10" si="5">A6-I6</f>
        <v>36700</v>
      </c>
      <c r="E6">
        <f t="shared" si="2"/>
        <v>38489</v>
      </c>
      <c r="F6">
        <f t="shared" ref="F6:F10" si="6">C6-I6</f>
        <v>52471</v>
      </c>
      <c r="G6">
        <f t="shared" si="3"/>
        <v>15771</v>
      </c>
      <c r="H6">
        <f t="shared" si="4"/>
        <v>13982</v>
      </c>
      <c r="I6">
        <v>632107</v>
      </c>
    </row>
    <row r="7" spans="1:9" x14ac:dyDescent="0.25">
      <c r="A7">
        <f>685308</f>
        <v>685308</v>
      </c>
      <c r="B7">
        <v>687023</v>
      </c>
      <c r="C7">
        <f>689393</f>
        <v>689393</v>
      </c>
      <c r="D7">
        <f t="shared" si="5"/>
        <v>53201</v>
      </c>
      <c r="E7">
        <f t="shared" si="2"/>
        <v>54916</v>
      </c>
      <c r="F7">
        <f t="shared" si="6"/>
        <v>57286</v>
      </c>
      <c r="G7">
        <f t="shared" si="3"/>
        <v>4085</v>
      </c>
      <c r="H7">
        <f t="shared" si="4"/>
        <v>2370</v>
      </c>
      <c r="I7">
        <v>632107</v>
      </c>
    </row>
    <row r="8" spans="1:9" x14ac:dyDescent="0.25">
      <c r="A8">
        <f>690144</f>
        <v>690144</v>
      </c>
      <c r="B8">
        <v>691736</v>
      </c>
      <c r="C8">
        <f>706440</f>
        <v>706440</v>
      </c>
      <c r="D8">
        <f t="shared" si="5"/>
        <v>58037</v>
      </c>
      <c r="E8">
        <f t="shared" si="2"/>
        <v>59629</v>
      </c>
      <c r="F8">
        <f t="shared" si="6"/>
        <v>74333</v>
      </c>
      <c r="G8">
        <f t="shared" si="3"/>
        <v>16296</v>
      </c>
      <c r="H8">
        <f t="shared" si="4"/>
        <v>14704</v>
      </c>
      <c r="I8">
        <v>632107</v>
      </c>
    </row>
    <row r="9" spans="1:9" x14ac:dyDescent="0.25">
      <c r="A9">
        <f>707163</f>
        <v>707163</v>
      </c>
      <c r="B9">
        <v>708812</v>
      </c>
      <c r="C9">
        <f>711372</f>
        <v>711372</v>
      </c>
      <c r="D9">
        <f t="shared" si="5"/>
        <v>75056</v>
      </c>
      <c r="E9">
        <f t="shared" si="2"/>
        <v>76705</v>
      </c>
      <c r="F9">
        <f t="shared" si="6"/>
        <v>79265</v>
      </c>
      <c r="G9">
        <f t="shared" si="3"/>
        <v>4209</v>
      </c>
      <c r="H9">
        <f t="shared" si="4"/>
        <v>2560</v>
      </c>
      <c r="I9">
        <v>632107</v>
      </c>
    </row>
    <row r="10" spans="1:9" x14ac:dyDescent="0.25">
      <c r="A10">
        <f>712043</f>
        <v>712043</v>
      </c>
      <c r="B10">
        <v>713436</v>
      </c>
      <c r="C10">
        <f>718018</f>
        <v>718018</v>
      </c>
      <c r="D10">
        <f t="shared" si="5"/>
        <v>79936</v>
      </c>
      <c r="E10">
        <f t="shared" si="2"/>
        <v>81329</v>
      </c>
      <c r="F10">
        <f t="shared" si="6"/>
        <v>85911</v>
      </c>
      <c r="G10">
        <f t="shared" si="3"/>
        <v>5975</v>
      </c>
      <c r="H10">
        <f t="shared" si="4"/>
        <v>4582</v>
      </c>
      <c r="I10">
        <v>632107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I1"/>
    </sheetView>
  </sheetViews>
  <sheetFormatPr defaultColWidth="8.85546875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4</v>
      </c>
      <c r="H1" t="s">
        <v>5</v>
      </c>
      <c r="I1" t="s">
        <v>6</v>
      </c>
    </row>
    <row r="2" spans="1:9" x14ac:dyDescent="0.25">
      <c r="A2">
        <f>786831</f>
        <v>786831</v>
      </c>
      <c r="B2">
        <v>789187</v>
      </c>
      <c r="C2">
        <f>791144</f>
        <v>791144</v>
      </c>
      <c r="D2">
        <f>A2-I2</f>
        <v>2431</v>
      </c>
      <c r="E2">
        <f>B2-I2</f>
        <v>4787</v>
      </c>
      <c r="F2">
        <f>C2-I2</f>
        <v>6744</v>
      </c>
      <c r="G2">
        <f>F2-D2</f>
        <v>4313</v>
      </c>
      <c r="H2">
        <f>F2-E2</f>
        <v>1957</v>
      </c>
      <c r="I2">
        <v>784400</v>
      </c>
    </row>
    <row r="3" spans="1:9" x14ac:dyDescent="0.25">
      <c r="A3">
        <f>792995</f>
        <v>792995</v>
      </c>
      <c r="B3">
        <v>794336</v>
      </c>
      <c r="C3">
        <f>797839</f>
        <v>797839</v>
      </c>
      <c r="D3">
        <f t="shared" ref="D3:D10" si="0">A3-I3</f>
        <v>8595</v>
      </c>
      <c r="E3">
        <f t="shared" ref="E3:E10" si="1">B3-I3</f>
        <v>9936</v>
      </c>
      <c r="F3">
        <f t="shared" ref="F3:F10" si="2">C3-I3</f>
        <v>13439</v>
      </c>
      <c r="G3">
        <f t="shared" ref="G3:G10" si="3">F3-D3</f>
        <v>4844</v>
      </c>
      <c r="H3">
        <f t="shared" ref="H3:H10" si="4">F3-E3</f>
        <v>3503</v>
      </c>
      <c r="I3">
        <v>784400</v>
      </c>
    </row>
    <row r="4" spans="1:9" x14ac:dyDescent="0.25">
      <c r="A4">
        <f>798851</f>
        <v>798851</v>
      </c>
      <c r="B4">
        <v>800529</v>
      </c>
      <c r="C4">
        <f>812703</f>
        <v>812703</v>
      </c>
      <c r="D4">
        <f t="shared" si="0"/>
        <v>14451</v>
      </c>
      <c r="E4">
        <f t="shared" si="1"/>
        <v>16129</v>
      </c>
      <c r="F4">
        <f t="shared" si="2"/>
        <v>28303</v>
      </c>
      <c r="G4">
        <f t="shared" si="3"/>
        <v>13852</v>
      </c>
      <c r="H4">
        <f t="shared" si="4"/>
        <v>12174</v>
      </c>
      <c r="I4">
        <v>784400</v>
      </c>
    </row>
    <row r="5" spans="1:9" x14ac:dyDescent="0.25">
      <c r="A5">
        <f>813321</f>
        <v>813321</v>
      </c>
      <c r="B5">
        <v>815186</v>
      </c>
      <c r="C5">
        <f>820025</f>
        <v>820025</v>
      </c>
      <c r="D5">
        <f t="shared" si="0"/>
        <v>28921</v>
      </c>
      <c r="E5">
        <f t="shared" si="1"/>
        <v>30786</v>
      </c>
      <c r="F5">
        <f t="shared" si="2"/>
        <v>35625</v>
      </c>
      <c r="G5">
        <f t="shared" si="3"/>
        <v>6704</v>
      </c>
      <c r="H5">
        <f t="shared" si="4"/>
        <v>4839</v>
      </c>
      <c r="I5">
        <v>784400</v>
      </c>
    </row>
    <row r="6" spans="1:9" x14ac:dyDescent="0.25">
      <c r="A6">
        <f>820533</f>
        <v>820533</v>
      </c>
      <c r="B6">
        <v>822330</v>
      </c>
      <c r="C6">
        <f>837246</f>
        <v>837246</v>
      </c>
      <c r="D6">
        <f t="shared" si="0"/>
        <v>36133</v>
      </c>
      <c r="E6">
        <f t="shared" si="1"/>
        <v>37930</v>
      </c>
      <c r="F6">
        <f t="shared" si="2"/>
        <v>52846</v>
      </c>
      <c r="G6">
        <f t="shared" si="3"/>
        <v>16713</v>
      </c>
      <c r="H6">
        <f t="shared" si="4"/>
        <v>14916</v>
      </c>
      <c r="I6">
        <v>784400</v>
      </c>
    </row>
    <row r="7" spans="1:9" x14ac:dyDescent="0.25">
      <c r="A7">
        <f>837991</f>
        <v>837991</v>
      </c>
      <c r="B7">
        <v>839837</v>
      </c>
      <c r="C7">
        <f>842900</f>
        <v>842900</v>
      </c>
      <c r="D7">
        <f t="shared" si="0"/>
        <v>53591</v>
      </c>
      <c r="E7">
        <f t="shared" si="1"/>
        <v>55437</v>
      </c>
      <c r="F7">
        <f t="shared" si="2"/>
        <v>58500</v>
      </c>
      <c r="G7">
        <f t="shared" si="3"/>
        <v>4909</v>
      </c>
      <c r="H7">
        <f t="shared" si="4"/>
        <v>3063</v>
      </c>
      <c r="I7">
        <v>784400</v>
      </c>
    </row>
    <row r="8" spans="1:9" x14ac:dyDescent="0.25">
      <c r="A8">
        <f>843607</f>
        <v>843607</v>
      </c>
      <c r="B8">
        <v>845098</v>
      </c>
      <c r="C8">
        <f>859653</f>
        <v>859653</v>
      </c>
      <c r="D8">
        <f t="shared" si="0"/>
        <v>59207</v>
      </c>
      <c r="E8">
        <f t="shared" si="1"/>
        <v>60698</v>
      </c>
      <c r="F8">
        <f t="shared" si="2"/>
        <v>75253</v>
      </c>
      <c r="G8">
        <f t="shared" si="3"/>
        <v>16046</v>
      </c>
      <c r="H8">
        <f t="shared" si="4"/>
        <v>14555</v>
      </c>
      <c r="I8">
        <v>784400</v>
      </c>
    </row>
    <row r="9" spans="1:9" x14ac:dyDescent="0.25">
      <c r="A9">
        <f>860292</f>
        <v>860292</v>
      </c>
      <c r="B9">
        <v>862248</v>
      </c>
      <c r="C9">
        <f>865164</f>
        <v>865164</v>
      </c>
      <c r="D9">
        <f t="shared" si="0"/>
        <v>75892</v>
      </c>
      <c r="E9">
        <f t="shared" si="1"/>
        <v>77848</v>
      </c>
      <c r="F9">
        <f t="shared" si="2"/>
        <v>80764</v>
      </c>
      <c r="G9">
        <f t="shared" si="3"/>
        <v>4872</v>
      </c>
      <c r="H9">
        <f t="shared" si="4"/>
        <v>2916</v>
      </c>
      <c r="I9">
        <v>784400</v>
      </c>
    </row>
    <row r="10" spans="1:9" x14ac:dyDescent="0.25">
      <c r="A10">
        <f>865789</f>
        <v>865789</v>
      </c>
      <c r="B10">
        <v>867114</v>
      </c>
      <c r="C10">
        <f>871513</f>
        <v>871513</v>
      </c>
      <c r="D10">
        <f t="shared" si="0"/>
        <v>81389</v>
      </c>
      <c r="E10">
        <f t="shared" si="1"/>
        <v>82714</v>
      </c>
      <c r="F10">
        <f t="shared" si="2"/>
        <v>87113</v>
      </c>
      <c r="G10">
        <f t="shared" si="3"/>
        <v>5724</v>
      </c>
      <c r="H10">
        <f t="shared" si="4"/>
        <v>4399</v>
      </c>
      <c r="I10">
        <v>784400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I1"/>
    </sheetView>
  </sheetViews>
  <sheetFormatPr defaultColWidth="8.85546875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4</v>
      </c>
      <c r="H1" t="s">
        <v>5</v>
      </c>
      <c r="I1" t="s">
        <v>6</v>
      </c>
    </row>
    <row r="2" spans="1:9" x14ac:dyDescent="0.25">
      <c r="A2">
        <f>964344</f>
        <v>964344</v>
      </c>
      <c r="B2">
        <v>966684</v>
      </c>
      <c r="C2">
        <f>968953</f>
        <v>968953</v>
      </c>
      <c r="D2">
        <f>A2-I2</f>
        <v>3586</v>
      </c>
      <c r="E2">
        <f>B2-I2</f>
        <v>5926</v>
      </c>
      <c r="F2">
        <f>C2-I2</f>
        <v>8195</v>
      </c>
      <c r="G2">
        <f>F2-D2</f>
        <v>4609</v>
      </c>
      <c r="H2">
        <f>F2-E2</f>
        <v>2269</v>
      </c>
      <c r="I2">
        <v>960758</v>
      </c>
    </row>
    <row r="3" spans="1:9" x14ac:dyDescent="0.25">
      <c r="A3">
        <f>970281</f>
        <v>970281</v>
      </c>
      <c r="B3">
        <v>971923</v>
      </c>
      <c r="C3">
        <f>976059</f>
        <v>976059</v>
      </c>
      <c r="D3">
        <f t="shared" ref="D3:D10" si="0">A3-I3</f>
        <v>9523</v>
      </c>
      <c r="E3">
        <f t="shared" ref="E3:E10" si="1">B3-I3</f>
        <v>11165</v>
      </c>
      <c r="F3">
        <f t="shared" ref="F3:F10" si="2">C3-I3</f>
        <v>15301</v>
      </c>
      <c r="G3">
        <f t="shared" ref="G3:G10" si="3">F3-D3</f>
        <v>5778</v>
      </c>
      <c r="H3">
        <f t="shared" ref="H3:H10" si="4">F3-E3</f>
        <v>4136</v>
      </c>
      <c r="I3">
        <v>960758</v>
      </c>
    </row>
    <row r="4" spans="1:9" x14ac:dyDescent="0.25">
      <c r="A4">
        <f>976773</f>
        <v>976773</v>
      </c>
      <c r="B4">
        <v>977813</v>
      </c>
      <c r="C4">
        <f>990013</f>
        <v>990013</v>
      </c>
      <c r="D4">
        <f t="shared" si="0"/>
        <v>16015</v>
      </c>
      <c r="E4">
        <f t="shared" si="1"/>
        <v>17055</v>
      </c>
      <c r="F4">
        <f t="shared" si="2"/>
        <v>29255</v>
      </c>
      <c r="G4">
        <f t="shared" si="3"/>
        <v>13240</v>
      </c>
      <c r="H4">
        <f t="shared" si="4"/>
        <v>12200</v>
      </c>
      <c r="I4">
        <v>960758</v>
      </c>
    </row>
    <row r="5" spans="1:9" x14ac:dyDescent="0.25">
      <c r="A5">
        <f>990576</f>
        <v>990576</v>
      </c>
      <c r="B5">
        <v>992457</v>
      </c>
      <c r="C5">
        <f>996371</f>
        <v>996371</v>
      </c>
      <c r="D5">
        <f t="shared" si="0"/>
        <v>29818</v>
      </c>
      <c r="E5">
        <f t="shared" si="1"/>
        <v>31699</v>
      </c>
      <c r="F5">
        <f t="shared" si="2"/>
        <v>35613</v>
      </c>
      <c r="G5">
        <f t="shared" si="3"/>
        <v>5795</v>
      </c>
      <c r="H5">
        <f t="shared" si="4"/>
        <v>3914</v>
      </c>
      <c r="I5">
        <v>960758</v>
      </c>
    </row>
    <row r="6" spans="1:9" x14ac:dyDescent="0.25">
      <c r="A6">
        <f>996898</f>
        <v>996898</v>
      </c>
      <c r="B6">
        <v>998748</v>
      </c>
      <c r="C6">
        <f>1013347</f>
        <v>1013347</v>
      </c>
      <c r="D6">
        <f t="shared" si="0"/>
        <v>36140</v>
      </c>
      <c r="E6">
        <f t="shared" si="1"/>
        <v>37990</v>
      </c>
      <c r="F6">
        <f t="shared" si="2"/>
        <v>52589</v>
      </c>
      <c r="G6">
        <f t="shared" si="3"/>
        <v>16449</v>
      </c>
      <c r="H6">
        <f t="shared" si="4"/>
        <v>14599</v>
      </c>
      <c r="I6">
        <v>960758</v>
      </c>
    </row>
    <row r="7" spans="1:9" x14ac:dyDescent="0.25">
      <c r="A7">
        <f>1014121</f>
        <v>1014121</v>
      </c>
      <c r="B7">
        <v>1016647</v>
      </c>
      <c r="C7">
        <f>1019618</f>
        <v>1019618</v>
      </c>
      <c r="D7">
        <f t="shared" si="0"/>
        <v>53363</v>
      </c>
      <c r="E7">
        <f t="shared" si="1"/>
        <v>55889</v>
      </c>
      <c r="F7">
        <f t="shared" si="2"/>
        <v>58860</v>
      </c>
      <c r="G7">
        <f t="shared" si="3"/>
        <v>5497</v>
      </c>
      <c r="H7">
        <f t="shared" si="4"/>
        <v>2971</v>
      </c>
      <c r="I7">
        <v>960758</v>
      </c>
    </row>
    <row r="8" spans="1:9" x14ac:dyDescent="0.25">
      <c r="A8">
        <f>1020432</f>
        <v>1020432</v>
      </c>
      <c r="B8">
        <v>1022021</v>
      </c>
      <c r="C8">
        <f>1034748</f>
        <v>1034748</v>
      </c>
      <c r="D8">
        <f t="shared" si="0"/>
        <v>59674</v>
      </c>
      <c r="E8">
        <f t="shared" si="1"/>
        <v>61263</v>
      </c>
      <c r="F8">
        <f t="shared" si="2"/>
        <v>73990</v>
      </c>
      <c r="G8">
        <f t="shared" si="3"/>
        <v>14316</v>
      </c>
      <c r="H8">
        <f t="shared" si="4"/>
        <v>12727</v>
      </c>
      <c r="I8">
        <v>960758</v>
      </c>
    </row>
    <row r="9" spans="1:9" x14ac:dyDescent="0.25">
      <c r="A9">
        <f>1035239</f>
        <v>1035239</v>
      </c>
      <c r="B9">
        <v>1036780</v>
      </c>
      <c r="C9">
        <f>1040156</f>
        <v>1040156</v>
      </c>
      <c r="D9">
        <f t="shared" si="0"/>
        <v>74481</v>
      </c>
      <c r="E9">
        <f t="shared" si="1"/>
        <v>76022</v>
      </c>
      <c r="F9">
        <f t="shared" si="2"/>
        <v>79398</v>
      </c>
      <c r="G9">
        <f t="shared" si="3"/>
        <v>4917</v>
      </c>
      <c r="H9">
        <f t="shared" si="4"/>
        <v>3376</v>
      </c>
      <c r="I9">
        <v>960758</v>
      </c>
    </row>
    <row r="10" spans="1:9" x14ac:dyDescent="0.25">
      <c r="A10">
        <f>1040739</f>
        <v>1040739</v>
      </c>
      <c r="B10">
        <v>1041938</v>
      </c>
      <c r="C10">
        <f>1046646</f>
        <v>1046646</v>
      </c>
      <c r="D10">
        <f t="shared" si="0"/>
        <v>79981</v>
      </c>
      <c r="E10">
        <f t="shared" si="1"/>
        <v>81180</v>
      </c>
      <c r="F10">
        <f t="shared" si="2"/>
        <v>85888</v>
      </c>
      <c r="G10">
        <f t="shared" si="3"/>
        <v>5907</v>
      </c>
      <c r="H10">
        <f t="shared" si="4"/>
        <v>4708</v>
      </c>
      <c r="I10">
        <v>960758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I1"/>
    </sheetView>
  </sheetViews>
  <sheetFormatPr defaultColWidth="8.85546875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4</v>
      </c>
      <c r="H1" t="s">
        <v>5</v>
      </c>
      <c r="I1" t="s">
        <v>6</v>
      </c>
    </row>
    <row r="2" spans="1:9" x14ac:dyDescent="0.25">
      <c r="A2">
        <f>1110928</f>
        <v>1110928</v>
      </c>
      <c r="B2">
        <v>1112835</v>
      </c>
      <c r="C2">
        <f>1116368</f>
        <v>1116368</v>
      </c>
      <c r="D2">
        <f>A2-I2</f>
        <v>5164</v>
      </c>
      <c r="E2">
        <f>B2-I2</f>
        <v>7071</v>
      </c>
      <c r="F2">
        <f>C2-I2</f>
        <v>10604</v>
      </c>
      <c r="G2">
        <f>F2-D2</f>
        <v>5440</v>
      </c>
      <c r="H2">
        <f>F2-E2</f>
        <v>3533</v>
      </c>
      <c r="I2">
        <v>1105764</v>
      </c>
    </row>
    <row r="3" spans="1:9" x14ac:dyDescent="0.25">
      <c r="A3">
        <f>1117313</f>
        <v>1117313</v>
      </c>
      <c r="B3">
        <v>1118792</v>
      </c>
      <c r="C3">
        <f>1123454</f>
        <v>1123454</v>
      </c>
      <c r="D3">
        <f t="shared" ref="D3:D10" si="0">A3-I3</f>
        <v>11549</v>
      </c>
      <c r="E3">
        <f t="shared" ref="E3:E10" si="1">B3-I3</f>
        <v>13028</v>
      </c>
      <c r="F3">
        <f t="shared" ref="F3:F10" si="2">C3-I3</f>
        <v>17690</v>
      </c>
      <c r="G3">
        <f t="shared" ref="G3:G10" si="3">F3-D3</f>
        <v>6141</v>
      </c>
      <c r="H3">
        <f t="shared" ref="H3:H10" si="4">F3-E3</f>
        <v>4662</v>
      </c>
      <c r="I3">
        <v>1105764</v>
      </c>
    </row>
    <row r="4" spans="1:9" x14ac:dyDescent="0.25">
      <c r="A4">
        <f>1123977</f>
        <v>1123977</v>
      </c>
      <c r="B4">
        <v>1125606</v>
      </c>
      <c r="C4">
        <f>1138479</f>
        <v>1138479</v>
      </c>
      <c r="D4">
        <f t="shared" si="0"/>
        <v>18213</v>
      </c>
      <c r="E4">
        <f t="shared" si="1"/>
        <v>19842</v>
      </c>
      <c r="F4">
        <f t="shared" si="2"/>
        <v>32715</v>
      </c>
      <c r="G4">
        <f t="shared" si="3"/>
        <v>14502</v>
      </c>
      <c r="H4">
        <f t="shared" si="4"/>
        <v>12873</v>
      </c>
      <c r="I4">
        <v>1105764</v>
      </c>
    </row>
    <row r="5" spans="1:9" x14ac:dyDescent="0.25">
      <c r="A5">
        <f>1139163</f>
        <v>1139163</v>
      </c>
      <c r="B5">
        <v>1140753</v>
      </c>
      <c r="C5">
        <f>1145978</f>
        <v>1145978</v>
      </c>
      <c r="D5">
        <f t="shared" si="0"/>
        <v>33399</v>
      </c>
      <c r="E5">
        <f t="shared" si="1"/>
        <v>34989</v>
      </c>
      <c r="F5">
        <f t="shared" si="2"/>
        <v>40214</v>
      </c>
      <c r="G5">
        <f t="shared" si="3"/>
        <v>6815</v>
      </c>
      <c r="H5">
        <f t="shared" si="4"/>
        <v>5225</v>
      </c>
      <c r="I5">
        <v>1105764</v>
      </c>
    </row>
    <row r="6" spans="1:9" x14ac:dyDescent="0.25">
      <c r="A6">
        <f>1146512</f>
        <v>1146512</v>
      </c>
      <c r="B6">
        <v>1148390</v>
      </c>
      <c r="C6">
        <f>1162342</f>
        <v>1162342</v>
      </c>
      <c r="D6">
        <f t="shared" si="0"/>
        <v>40748</v>
      </c>
      <c r="E6">
        <f t="shared" si="1"/>
        <v>42626</v>
      </c>
      <c r="F6">
        <f t="shared" si="2"/>
        <v>56578</v>
      </c>
      <c r="G6">
        <f t="shared" si="3"/>
        <v>15830</v>
      </c>
      <c r="H6">
        <f t="shared" si="4"/>
        <v>13952</v>
      </c>
      <c r="I6">
        <v>1105764</v>
      </c>
    </row>
    <row r="7" spans="1:9" x14ac:dyDescent="0.25">
      <c r="A7">
        <f>1162834</f>
        <v>1162834</v>
      </c>
      <c r="B7">
        <v>1164535</v>
      </c>
      <c r="C7">
        <f>1167038</f>
        <v>1167038</v>
      </c>
      <c r="D7">
        <f t="shared" si="0"/>
        <v>57070</v>
      </c>
      <c r="E7">
        <f t="shared" si="1"/>
        <v>58771</v>
      </c>
      <c r="F7">
        <f t="shared" si="2"/>
        <v>61274</v>
      </c>
      <c r="G7">
        <f t="shared" si="3"/>
        <v>4204</v>
      </c>
      <c r="H7">
        <f t="shared" si="4"/>
        <v>2503</v>
      </c>
      <c r="I7">
        <v>1105764</v>
      </c>
    </row>
    <row r="8" spans="1:9" x14ac:dyDescent="0.25">
      <c r="A8">
        <f>1167582</f>
        <v>1167582</v>
      </c>
      <c r="B8">
        <v>1169151</v>
      </c>
      <c r="C8">
        <f>1184162</f>
        <v>1184162</v>
      </c>
      <c r="D8">
        <f t="shared" si="0"/>
        <v>61818</v>
      </c>
      <c r="E8">
        <f t="shared" si="1"/>
        <v>63387</v>
      </c>
      <c r="F8">
        <f t="shared" si="2"/>
        <v>78398</v>
      </c>
      <c r="G8">
        <f t="shared" si="3"/>
        <v>16580</v>
      </c>
      <c r="H8">
        <f t="shared" si="4"/>
        <v>15011</v>
      </c>
      <c r="I8">
        <v>1105764</v>
      </c>
    </row>
    <row r="9" spans="1:9" x14ac:dyDescent="0.25">
      <c r="A9">
        <f>1184860</f>
        <v>1184860</v>
      </c>
      <c r="B9">
        <v>1186702</v>
      </c>
      <c r="C9">
        <f>1189223</f>
        <v>1189223</v>
      </c>
      <c r="D9">
        <f t="shared" si="0"/>
        <v>79096</v>
      </c>
      <c r="E9">
        <f t="shared" si="1"/>
        <v>80938</v>
      </c>
      <c r="F9">
        <f t="shared" si="2"/>
        <v>83459</v>
      </c>
      <c r="G9">
        <f t="shared" si="3"/>
        <v>4363</v>
      </c>
      <c r="H9">
        <f t="shared" si="4"/>
        <v>2521</v>
      </c>
      <c r="I9">
        <v>1105764</v>
      </c>
    </row>
    <row r="10" spans="1:9" x14ac:dyDescent="0.25">
      <c r="A10">
        <f>1189798</f>
        <v>1189798</v>
      </c>
      <c r="B10">
        <v>1191465</v>
      </c>
      <c r="C10">
        <f>1195708</f>
        <v>1195708</v>
      </c>
      <c r="D10">
        <f t="shared" si="0"/>
        <v>84034</v>
      </c>
      <c r="E10">
        <f t="shared" si="1"/>
        <v>85701</v>
      </c>
      <c r="F10">
        <f t="shared" si="2"/>
        <v>89944</v>
      </c>
      <c r="G10">
        <f t="shared" si="3"/>
        <v>5910</v>
      </c>
      <c r="H10">
        <f t="shared" si="4"/>
        <v>4243</v>
      </c>
      <c r="I10">
        <v>1105764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I1"/>
    </sheetView>
  </sheetViews>
  <sheetFormatPr defaultColWidth="8.85546875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4</v>
      </c>
      <c r="H1" t="s">
        <v>5</v>
      </c>
      <c r="I1" t="s">
        <v>6</v>
      </c>
    </row>
    <row r="2" spans="1:9" x14ac:dyDescent="0.25">
      <c r="A2">
        <f>1258602</f>
        <v>1258602</v>
      </c>
      <c r="B2">
        <v>1260695</v>
      </c>
      <c r="C2">
        <f>1263937</f>
        <v>1263937</v>
      </c>
      <c r="D2">
        <f>A2-I2</f>
        <v>3660</v>
      </c>
      <c r="E2">
        <f>B2-I2</f>
        <v>5753</v>
      </c>
      <c r="F2">
        <f>C2-I2</f>
        <v>8995</v>
      </c>
      <c r="G2">
        <f>F2-D2</f>
        <v>5335</v>
      </c>
      <c r="H2">
        <f>F2-E2</f>
        <v>3242</v>
      </c>
      <c r="I2">
        <v>1254942</v>
      </c>
    </row>
    <row r="3" spans="1:9" x14ac:dyDescent="0.25">
      <c r="A3">
        <f>1264795</f>
        <v>1264795</v>
      </c>
      <c r="B3">
        <v>1266581</v>
      </c>
      <c r="C3">
        <f>1271270</f>
        <v>1271270</v>
      </c>
      <c r="D3">
        <f t="shared" ref="D3:D10" si="0">A3-I3</f>
        <v>9853</v>
      </c>
      <c r="E3">
        <f t="shared" ref="E3:E10" si="1">B3-I3</f>
        <v>11639</v>
      </c>
      <c r="F3">
        <f t="shared" ref="F3:F10" si="2">C3-I3</f>
        <v>16328</v>
      </c>
      <c r="G3">
        <f t="shared" ref="G3:G10" si="3">F3-D3</f>
        <v>6475</v>
      </c>
      <c r="H3">
        <f t="shared" ref="H3:H10" si="4">F3-E3</f>
        <v>4689</v>
      </c>
      <c r="I3">
        <v>1254942</v>
      </c>
    </row>
    <row r="4" spans="1:9" x14ac:dyDescent="0.25">
      <c r="A4">
        <f>1271740</f>
        <v>1271740</v>
      </c>
      <c r="B4">
        <v>1273662</v>
      </c>
      <c r="C4">
        <f>1286292</f>
        <v>1286292</v>
      </c>
      <c r="D4">
        <f t="shared" si="0"/>
        <v>16798</v>
      </c>
      <c r="E4">
        <f t="shared" si="1"/>
        <v>18720</v>
      </c>
      <c r="F4">
        <f t="shared" si="2"/>
        <v>31350</v>
      </c>
      <c r="G4">
        <f t="shared" si="3"/>
        <v>14552</v>
      </c>
      <c r="H4">
        <f t="shared" si="4"/>
        <v>12630</v>
      </c>
      <c r="I4">
        <v>1254942</v>
      </c>
    </row>
    <row r="5" spans="1:9" x14ac:dyDescent="0.25">
      <c r="A5">
        <f>1286803</f>
        <v>1286803</v>
      </c>
      <c r="B5">
        <v>1288287</v>
      </c>
      <c r="C5">
        <f>1292409</f>
        <v>1292409</v>
      </c>
      <c r="D5">
        <f t="shared" si="0"/>
        <v>31861</v>
      </c>
      <c r="E5">
        <f t="shared" si="1"/>
        <v>33345</v>
      </c>
      <c r="F5">
        <f t="shared" si="2"/>
        <v>37467</v>
      </c>
      <c r="G5">
        <f t="shared" si="3"/>
        <v>5606</v>
      </c>
      <c r="H5">
        <f t="shared" si="4"/>
        <v>4122</v>
      </c>
      <c r="I5">
        <v>1254942</v>
      </c>
    </row>
    <row r="6" spans="1:9" x14ac:dyDescent="0.25">
      <c r="A6">
        <f>1293025</f>
        <v>1293025</v>
      </c>
      <c r="B6">
        <v>1294521</v>
      </c>
      <c r="C6">
        <f>1309625</f>
        <v>1309625</v>
      </c>
      <c r="D6">
        <f t="shared" si="0"/>
        <v>38083</v>
      </c>
      <c r="E6">
        <f t="shared" si="1"/>
        <v>39579</v>
      </c>
      <c r="F6">
        <f t="shared" si="2"/>
        <v>54683</v>
      </c>
      <c r="G6">
        <f t="shared" si="3"/>
        <v>16600</v>
      </c>
      <c r="H6">
        <f t="shared" si="4"/>
        <v>15104</v>
      </c>
      <c r="I6">
        <v>1254942</v>
      </c>
    </row>
    <row r="7" spans="1:9" x14ac:dyDescent="0.25">
      <c r="A7">
        <f>1310413</f>
        <v>1310413</v>
      </c>
      <c r="B7">
        <v>1312199</v>
      </c>
      <c r="C7">
        <f>1315932</f>
        <v>1315932</v>
      </c>
      <c r="D7">
        <f t="shared" si="0"/>
        <v>55471</v>
      </c>
      <c r="E7">
        <f t="shared" si="1"/>
        <v>57257</v>
      </c>
      <c r="F7">
        <f t="shared" si="2"/>
        <v>60990</v>
      </c>
      <c r="G7">
        <f t="shared" si="3"/>
        <v>5519</v>
      </c>
      <c r="H7">
        <f t="shared" si="4"/>
        <v>3733</v>
      </c>
      <c r="I7">
        <v>1254942</v>
      </c>
    </row>
    <row r="8" spans="1:9" x14ac:dyDescent="0.25">
      <c r="A8">
        <f>1316478</f>
        <v>1316478</v>
      </c>
      <c r="B8">
        <v>1317784</v>
      </c>
      <c r="C8">
        <f>1330907</f>
        <v>1330907</v>
      </c>
      <c r="D8">
        <f t="shared" si="0"/>
        <v>61536</v>
      </c>
      <c r="E8">
        <f t="shared" si="1"/>
        <v>62842</v>
      </c>
      <c r="F8">
        <f t="shared" si="2"/>
        <v>75965</v>
      </c>
      <c r="G8">
        <f t="shared" si="3"/>
        <v>14429</v>
      </c>
      <c r="H8">
        <f t="shared" si="4"/>
        <v>13123</v>
      </c>
      <c r="I8">
        <v>1254942</v>
      </c>
    </row>
    <row r="9" spans="1:9" x14ac:dyDescent="0.25">
      <c r="A9">
        <f>1331338</f>
        <v>1331338</v>
      </c>
      <c r="B9">
        <v>1333283</v>
      </c>
      <c r="C9">
        <f>1335914</f>
        <v>1335914</v>
      </c>
      <c r="D9">
        <f t="shared" si="0"/>
        <v>76396</v>
      </c>
      <c r="E9">
        <f t="shared" si="1"/>
        <v>78341</v>
      </c>
      <c r="F9">
        <f t="shared" si="2"/>
        <v>80972</v>
      </c>
      <c r="G9">
        <f t="shared" si="3"/>
        <v>4576</v>
      </c>
      <c r="H9">
        <f t="shared" si="4"/>
        <v>2631</v>
      </c>
      <c r="I9">
        <v>1254942</v>
      </c>
    </row>
    <row r="10" spans="1:9" x14ac:dyDescent="0.25">
      <c r="A10">
        <f>1336346</f>
        <v>1336346</v>
      </c>
      <c r="B10">
        <v>1338409</v>
      </c>
      <c r="C10">
        <f>1343073</f>
        <v>1343073</v>
      </c>
      <c r="D10">
        <f t="shared" si="0"/>
        <v>81404</v>
      </c>
      <c r="E10">
        <f t="shared" si="1"/>
        <v>83467</v>
      </c>
      <c r="F10">
        <f t="shared" si="2"/>
        <v>88131</v>
      </c>
      <c r="G10">
        <f t="shared" si="3"/>
        <v>6727</v>
      </c>
      <c r="H10">
        <f t="shared" si="4"/>
        <v>4664</v>
      </c>
      <c r="I10">
        <v>1254942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I1"/>
    </sheetView>
  </sheetViews>
  <sheetFormatPr defaultColWidth="8.85546875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4</v>
      </c>
      <c r="H1" t="s">
        <v>5</v>
      </c>
      <c r="I1" t="s">
        <v>6</v>
      </c>
    </row>
    <row r="2" spans="1:9" x14ac:dyDescent="0.25">
      <c r="A2">
        <f>1412578</f>
        <v>1412578</v>
      </c>
      <c r="B2">
        <v>1414064</v>
      </c>
      <c r="C2">
        <f>1416701</f>
        <v>1416701</v>
      </c>
      <c r="D2">
        <f>A2-I2</f>
        <v>4332</v>
      </c>
      <c r="E2">
        <f>B2-I2</f>
        <v>5818</v>
      </c>
      <c r="F2">
        <f>C2-I2</f>
        <v>8455</v>
      </c>
      <c r="G2">
        <f>F2-D2</f>
        <v>4123</v>
      </c>
      <c r="H2">
        <f>F2-E2</f>
        <v>2637</v>
      </c>
      <c r="I2">
        <v>1408246</v>
      </c>
    </row>
    <row r="3" spans="1:9" x14ac:dyDescent="0.25">
      <c r="A3">
        <f>1417913</f>
        <v>1417913</v>
      </c>
      <c r="B3">
        <v>1419215</v>
      </c>
      <c r="C3">
        <f>1423689</f>
        <v>1423689</v>
      </c>
      <c r="D3">
        <f t="shared" ref="D3:D10" si="0">A3-I3</f>
        <v>9667</v>
      </c>
      <c r="E3">
        <f t="shared" ref="E3:E10" si="1">B3-I3</f>
        <v>10969</v>
      </c>
      <c r="F3">
        <f t="shared" ref="F3:F10" si="2">C3-I3</f>
        <v>15443</v>
      </c>
      <c r="G3">
        <f t="shared" ref="G3:G10" si="3">F3-D3</f>
        <v>5776</v>
      </c>
      <c r="H3">
        <f t="shared" ref="H3:H10" si="4">F3-E3</f>
        <v>4474</v>
      </c>
      <c r="I3">
        <v>1408246</v>
      </c>
    </row>
    <row r="4" spans="1:9" x14ac:dyDescent="0.25">
      <c r="A4">
        <f>1424157</f>
        <v>1424157</v>
      </c>
      <c r="B4">
        <v>1426212</v>
      </c>
      <c r="C4">
        <f>1439352</f>
        <v>1439352</v>
      </c>
      <c r="D4">
        <f t="shared" si="0"/>
        <v>15911</v>
      </c>
      <c r="E4">
        <f t="shared" si="1"/>
        <v>17966</v>
      </c>
      <c r="F4">
        <f t="shared" si="2"/>
        <v>31106</v>
      </c>
      <c r="G4">
        <f t="shared" si="3"/>
        <v>15195</v>
      </c>
      <c r="H4">
        <f t="shared" si="4"/>
        <v>13140</v>
      </c>
      <c r="I4">
        <v>1408246</v>
      </c>
    </row>
    <row r="5" spans="1:9" x14ac:dyDescent="0.25">
      <c r="A5">
        <f>1439873</f>
        <v>1439873</v>
      </c>
      <c r="B5">
        <v>1440984</v>
      </c>
      <c r="C5">
        <f>1444832</f>
        <v>1444832</v>
      </c>
      <c r="D5">
        <f t="shared" si="0"/>
        <v>31627</v>
      </c>
      <c r="E5">
        <f t="shared" si="1"/>
        <v>32738</v>
      </c>
      <c r="F5">
        <f t="shared" si="2"/>
        <v>36586</v>
      </c>
      <c r="G5">
        <f t="shared" si="3"/>
        <v>4959</v>
      </c>
      <c r="H5">
        <f t="shared" si="4"/>
        <v>3848</v>
      </c>
      <c r="I5">
        <v>1408246</v>
      </c>
    </row>
    <row r="6" spans="1:9" x14ac:dyDescent="0.25">
      <c r="A6">
        <f>1445281</f>
        <v>1445281</v>
      </c>
      <c r="B6">
        <v>1446807</v>
      </c>
      <c r="C6">
        <f>1458459</f>
        <v>1458459</v>
      </c>
      <c r="D6">
        <f t="shared" si="0"/>
        <v>37035</v>
      </c>
      <c r="E6">
        <f t="shared" si="1"/>
        <v>38561</v>
      </c>
      <c r="F6">
        <f t="shared" si="2"/>
        <v>50213</v>
      </c>
      <c r="G6">
        <f t="shared" si="3"/>
        <v>13178</v>
      </c>
      <c r="H6">
        <f t="shared" si="4"/>
        <v>11652</v>
      </c>
      <c r="I6">
        <v>1408246</v>
      </c>
    </row>
    <row r="7" spans="1:9" x14ac:dyDescent="0.25">
      <c r="A7">
        <f>1458814</f>
        <v>1458814</v>
      </c>
      <c r="B7">
        <v>1460736</v>
      </c>
      <c r="C7">
        <f>1463369</f>
        <v>1463369</v>
      </c>
      <c r="D7">
        <f t="shared" si="0"/>
        <v>50568</v>
      </c>
      <c r="E7">
        <f t="shared" si="1"/>
        <v>52490</v>
      </c>
      <c r="F7">
        <f t="shared" si="2"/>
        <v>55123</v>
      </c>
      <c r="G7">
        <f t="shared" si="3"/>
        <v>4555</v>
      </c>
      <c r="H7">
        <f t="shared" si="4"/>
        <v>2633</v>
      </c>
      <c r="I7">
        <v>1408246</v>
      </c>
    </row>
    <row r="8" spans="1:9" x14ac:dyDescent="0.25">
      <c r="A8">
        <f>1464037</f>
        <v>1464037</v>
      </c>
      <c r="B8">
        <v>1465551</v>
      </c>
      <c r="C8">
        <f>1478416</f>
        <v>1478416</v>
      </c>
      <c r="D8">
        <f t="shared" si="0"/>
        <v>55791</v>
      </c>
      <c r="E8">
        <f t="shared" si="1"/>
        <v>57305</v>
      </c>
      <c r="F8">
        <f t="shared" si="2"/>
        <v>70170</v>
      </c>
      <c r="G8">
        <f t="shared" si="3"/>
        <v>14379</v>
      </c>
      <c r="H8">
        <f t="shared" si="4"/>
        <v>12865</v>
      </c>
      <c r="I8">
        <v>1408246</v>
      </c>
    </row>
    <row r="9" spans="1:9" x14ac:dyDescent="0.25">
      <c r="A9">
        <f>1478930</f>
        <v>1478930</v>
      </c>
      <c r="B9">
        <v>1480176</v>
      </c>
      <c r="C9">
        <f>1482817</f>
        <v>1482817</v>
      </c>
      <c r="D9">
        <f t="shared" si="0"/>
        <v>70684</v>
      </c>
      <c r="E9">
        <f t="shared" si="1"/>
        <v>71930</v>
      </c>
      <c r="F9">
        <f t="shared" si="2"/>
        <v>74571</v>
      </c>
      <c r="G9">
        <f t="shared" si="3"/>
        <v>3887</v>
      </c>
      <c r="H9">
        <f t="shared" si="4"/>
        <v>2641</v>
      </c>
      <c r="I9">
        <v>1408246</v>
      </c>
    </row>
    <row r="10" spans="1:9" x14ac:dyDescent="0.25">
      <c r="A10">
        <f>1483222</f>
        <v>1483222</v>
      </c>
      <c r="B10">
        <v>1484722</v>
      </c>
      <c r="C10">
        <f>1489525</f>
        <v>1489525</v>
      </c>
      <c r="D10">
        <f t="shared" si="0"/>
        <v>74976</v>
      </c>
      <c r="E10">
        <f t="shared" si="1"/>
        <v>76476</v>
      </c>
      <c r="F10">
        <f t="shared" si="2"/>
        <v>81279</v>
      </c>
      <c r="G10">
        <f t="shared" si="3"/>
        <v>6303</v>
      </c>
      <c r="H10">
        <f t="shared" si="4"/>
        <v>4803</v>
      </c>
      <c r="I10">
        <v>1408246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I1"/>
    </sheetView>
  </sheetViews>
  <sheetFormatPr defaultColWidth="8.85546875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4</v>
      </c>
      <c r="H1" t="s">
        <v>5</v>
      </c>
      <c r="I1" t="s">
        <v>6</v>
      </c>
    </row>
    <row r="2" spans="1:9" x14ac:dyDescent="0.25">
      <c r="A2">
        <f>1580715</f>
        <v>1580715</v>
      </c>
      <c r="B2">
        <v>1583230</v>
      </c>
      <c r="C2">
        <f>1585482</f>
        <v>1585482</v>
      </c>
      <c r="D2">
        <f>A2-I2</f>
        <v>4111</v>
      </c>
      <c r="E2">
        <f>B2-I2</f>
        <v>6626</v>
      </c>
      <c r="F2">
        <f>C2-I2</f>
        <v>8878</v>
      </c>
      <c r="G2">
        <f>F2-D2</f>
        <v>4767</v>
      </c>
      <c r="H2">
        <f>F2-E2</f>
        <v>2252</v>
      </c>
      <c r="I2">
        <v>1576604</v>
      </c>
    </row>
    <row r="3" spans="1:9" x14ac:dyDescent="0.25">
      <c r="A3">
        <f>1586546</f>
        <v>1586546</v>
      </c>
      <c r="B3">
        <v>1588238</v>
      </c>
      <c r="C3">
        <f>1592346</f>
        <v>1592346</v>
      </c>
      <c r="D3">
        <f t="shared" ref="D3:D10" si="0">A3-I3</f>
        <v>9942</v>
      </c>
      <c r="E3">
        <f t="shared" ref="E3:E10" si="1">B3-I3</f>
        <v>11634</v>
      </c>
      <c r="F3">
        <f t="shared" ref="F3:F10" si="2">C3-I3</f>
        <v>15742</v>
      </c>
      <c r="G3">
        <f t="shared" ref="G3:G10" si="3">F3-D3</f>
        <v>5800</v>
      </c>
      <c r="H3">
        <f t="shared" ref="H3:H10" si="4">F3-E3</f>
        <v>4108</v>
      </c>
      <c r="I3">
        <v>1576604</v>
      </c>
    </row>
    <row r="4" spans="1:9" x14ac:dyDescent="0.25">
      <c r="A4">
        <f>1592798</f>
        <v>1592798</v>
      </c>
      <c r="B4">
        <v>1593917</v>
      </c>
      <c r="C4">
        <f>1604844</f>
        <v>1604844</v>
      </c>
      <c r="D4">
        <f t="shared" si="0"/>
        <v>16194</v>
      </c>
      <c r="E4">
        <f t="shared" si="1"/>
        <v>17313</v>
      </c>
      <c r="F4">
        <f t="shared" si="2"/>
        <v>28240</v>
      </c>
      <c r="G4">
        <f t="shared" si="3"/>
        <v>12046</v>
      </c>
      <c r="H4">
        <f t="shared" si="4"/>
        <v>10927</v>
      </c>
      <c r="I4">
        <v>1576604</v>
      </c>
    </row>
    <row r="5" spans="1:9" x14ac:dyDescent="0.25">
      <c r="A5">
        <f>1605367</f>
        <v>1605367</v>
      </c>
      <c r="B5">
        <v>1606837</v>
      </c>
      <c r="C5">
        <f>1611124</f>
        <v>1611124</v>
      </c>
      <c r="D5">
        <f t="shared" si="0"/>
        <v>28763</v>
      </c>
      <c r="E5">
        <f t="shared" si="1"/>
        <v>30233</v>
      </c>
      <c r="F5">
        <f t="shared" si="2"/>
        <v>34520</v>
      </c>
      <c r="G5">
        <f t="shared" si="3"/>
        <v>5757</v>
      </c>
      <c r="H5">
        <f t="shared" si="4"/>
        <v>4287</v>
      </c>
      <c r="I5">
        <v>1576604</v>
      </c>
    </row>
    <row r="6" spans="1:9" x14ac:dyDescent="0.25">
      <c r="A6">
        <f>1611626</f>
        <v>1611626</v>
      </c>
      <c r="B6">
        <v>1613299</v>
      </c>
      <c r="C6">
        <f>1625038</f>
        <v>1625038</v>
      </c>
      <c r="D6">
        <f t="shared" si="0"/>
        <v>35022</v>
      </c>
      <c r="E6">
        <f t="shared" si="1"/>
        <v>36695</v>
      </c>
      <c r="F6">
        <f t="shared" si="2"/>
        <v>48434</v>
      </c>
      <c r="G6">
        <f t="shared" si="3"/>
        <v>13412</v>
      </c>
      <c r="H6">
        <f t="shared" si="4"/>
        <v>11739</v>
      </c>
      <c r="I6">
        <v>1576604</v>
      </c>
    </row>
    <row r="7" spans="1:9" x14ac:dyDescent="0.25">
      <c r="A7">
        <f>1625448</f>
        <v>1625448</v>
      </c>
      <c r="B7">
        <v>1626771</v>
      </c>
      <c r="C7">
        <f>1629421</f>
        <v>1629421</v>
      </c>
      <c r="D7">
        <f t="shared" si="0"/>
        <v>48844</v>
      </c>
      <c r="E7">
        <f t="shared" si="1"/>
        <v>50167</v>
      </c>
      <c r="F7">
        <f t="shared" si="2"/>
        <v>52817</v>
      </c>
      <c r="G7">
        <f t="shared" si="3"/>
        <v>3973</v>
      </c>
      <c r="H7">
        <f t="shared" si="4"/>
        <v>2650</v>
      </c>
      <c r="I7">
        <v>1576604</v>
      </c>
    </row>
    <row r="8" spans="1:9" x14ac:dyDescent="0.25">
      <c r="A8">
        <f>1629917</f>
        <v>1629917</v>
      </c>
      <c r="B8">
        <v>1630944</v>
      </c>
      <c r="C8">
        <f>1643704</f>
        <v>1643704</v>
      </c>
      <c r="D8">
        <f t="shared" si="0"/>
        <v>53313</v>
      </c>
      <c r="E8">
        <f t="shared" si="1"/>
        <v>54340</v>
      </c>
      <c r="F8">
        <f t="shared" si="2"/>
        <v>67100</v>
      </c>
      <c r="G8">
        <f t="shared" si="3"/>
        <v>13787</v>
      </c>
      <c r="H8">
        <f t="shared" si="4"/>
        <v>12760</v>
      </c>
      <c r="I8">
        <v>1576604</v>
      </c>
    </row>
    <row r="9" spans="1:9" x14ac:dyDescent="0.25">
      <c r="A9">
        <f>1644039</f>
        <v>1644039</v>
      </c>
      <c r="B9">
        <v>1645620</v>
      </c>
      <c r="C9">
        <f>1648227</f>
        <v>1648227</v>
      </c>
      <c r="D9">
        <f t="shared" si="0"/>
        <v>67435</v>
      </c>
      <c r="E9">
        <f t="shared" si="1"/>
        <v>69016</v>
      </c>
      <c r="F9">
        <f t="shared" si="2"/>
        <v>71623</v>
      </c>
      <c r="G9">
        <f t="shared" si="3"/>
        <v>4188</v>
      </c>
      <c r="H9">
        <f t="shared" si="4"/>
        <v>2607</v>
      </c>
      <c r="I9">
        <v>1576604</v>
      </c>
    </row>
    <row r="10" spans="1:9" x14ac:dyDescent="0.25">
      <c r="A10">
        <f>1648776</f>
        <v>1648776</v>
      </c>
      <c r="B10">
        <v>1650153</v>
      </c>
      <c r="C10">
        <f>1654585</f>
        <v>1654585</v>
      </c>
      <c r="D10">
        <f t="shared" si="0"/>
        <v>72172</v>
      </c>
      <c r="E10">
        <f t="shared" si="1"/>
        <v>73549</v>
      </c>
      <c r="F10">
        <f t="shared" si="2"/>
        <v>77981</v>
      </c>
      <c r="G10">
        <f t="shared" si="3"/>
        <v>5809</v>
      </c>
      <c r="H10">
        <f t="shared" si="4"/>
        <v>4432</v>
      </c>
      <c r="I10">
        <v>1576604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</vt:vector>
  </TitlesOfParts>
  <Company>Bournemouth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I.T. Services</dc:creator>
  <cp:lastModifiedBy>Shujie,Deng</cp:lastModifiedBy>
  <dcterms:created xsi:type="dcterms:W3CDTF">2013-11-04T11:15:00Z</dcterms:created>
  <dcterms:modified xsi:type="dcterms:W3CDTF">2015-05-13T14:20:19Z</dcterms:modified>
</cp:coreProperties>
</file>