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285" windowWidth="15375" windowHeight="10425" activeTab="9"/>
  </bookViews>
  <sheets>
    <sheet name="T1" sheetId="1" r:id="rId1"/>
    <sheet name="T2" sheetId="10" r:id="rId2"/>
    <sheet name="T3" sheetId="2" r:id="rId3"/>
    <sheet name="T4" sheetId="3" r:id="rId4"/>
    <sheet name="T5" sheetId="4" r:id="rId5"/>
    <sheet name="T6" sheetId="5" r:id="rId6"/>
    <sheet name="T7" sheetId="6" r:id="rId7"/>
    <sheet name="T8" sheetId="7" r:id="rId8"/>
    <sheet name="T9" sheetId="8" r:id="rId9"/>
    <sheet name="T10" sheetId="9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F2" i="1"/>
  <c r="C3" i="1"/>
  <c r="F3" i="1"/>
  <c r="C4" i="1"/>
  <c r="F4" i="1"/>
  <c r="C5" i="1"/>
  <c r="F5" i="1"/>
  <c r="C6" i="1"/>
  <c r="F6" i="1"/>
  <c r="C7" i="1"/>
  <c r="F7" i="1"/>
  <c r="C8" i="1"/>
  <c r="F8" i="1"/>
  <c r="C9" i="1"/>
  <c r="F9" i="1"/>
  <c r="C10" i="1"/>
  <c r="F10" i="1"/>
  <c r="C10" i="8"/>
  <c r="F10" i="8"/>
  <c r="E10" i="8"/>
  <c r="H10" i="8"/>
  <c r="C9" i="8"/>
  <c r="F9" i="8"/>
  <c r="E9" i="8"/>
  <c r="H9" i="8"/>
  <c r="C8" i="8"/>
  <c r="F8" i="8"/>
  <c r="E8" i="8"/>
  <c r="H8" i="8"/>
  <c r="C7" i="8"/>
  <c r="F7" i="8"/>
  <c r="E7" i="8"/>
  <c r="H7" i="8"/>
  <c r="C6" i="8"/>
  <c r="F6" i="8"/>
  <c r="E6" i="8"/>
  <c r="H6" i="8"/>
  <c r="C5" i="8"/>
  <c r="F5" i="8"/>
  <c r="E5" i="8"/>
  <c r="H5" i="8"/>
  <c r="C4" i="8"/>
  <c r="F4" i="8"/>
  <c r="E4" i="8"/>
  <c r="H4" i="8"/>
  <c r="C3" i="8"/>
  <c r="F3" i="8"/>
  <c r="E3" i="8"/>
  <c r="H3" i="8"/>
  <c r="C2" i="8"/>
  <c r="F2" i="8"/>
  <c r="E2" i="8"/>
  <c r="H2" i="8"/>
  <c r="C10" i="7"/>
  <c r="F10" i="7"/>
  <c r="E10" i="7"/>
  <c r="H10" i="7"/>
  <c r="C9" i="7"/>
  <c r="F9" i="7"/>
  <c r="E9" i="7"/>
  <c r="H9" i="7"/>
  <c r="C8" i="7"/>
  <c r="F8" i="7"/>
  <c r="E8" i="7"/>
  <c r="H8" i="7"/>
  <c r="C7" i="7"/>
  <c r="F7" i="7"/>
  <c r="E7" i="7"/>
  <c r="H7" i="7"/>
  <c r="C6" i="7"/>
  <c r="F6" i="7"/>
  <c r="E6" i="7"/>
  <c r="H6" i="7"/>
  <c r="C5" i="7"/>
  <c r="F5" i="7"/>
  <c r="E5" i="7"/>
  <c r="H5" i="7"/>
  <c r="C4" i="7"/>
  <c r="F4" i="7"/>
  <c r="E4" i="7"/>
  <c r="H4" i="7"/>
  <c r="C3" i="7"/>
  <c r="F3" i="7"/>
  <c r="E3" i="7"/>
  <c r="H3" i="7"/>
  <c r="C2" i="7"/>
  <c r="F2" i="7"/>
  <c r="E2" i="7"/>
  <c r="H2" i="7"/>
  <c r="C10" i="6"/>
  <c r="F10" i="6"/>
  <c r="E10" i="6"/>
  <c r="H10" i="6"/>
  <c r="C9" i="6"/>
  <c r="F9" i="6"/>
  <c r="E9" i="6"/>
  <c r="H9" i="6"/>
  <c r="C8" i="6"/>
  <c r="F8" i="6"/>
  <c r="E8" i="6"/>
  <c r="H8" i="6"/>
  <c r="C7" i="6"/>
  <c r="F7" i="6"/>
  <c r="E7" i="6"/>
  <c r="H7" i="6"/>
  <c r="C6" i="6"/>
  <c r="F6" i="6"/>
  <c r="E6" i="6"/>
  <c r="H6" i="6"/>
  <c r="C5" i="6"/>
  <c r="F5" i="6"/>
  <c r="E5" i="6"/>
  <c r="H5" i="6"/>
  <c r="C4" i="6"/>
  <c r="F4" i="6"/>
  <c r="E4" i="6"/>
  <c r="H4" i="6"/>
  <c r="C3" i="6"/>
  <c r="F3" i="6"/>
  <c r="E3" i="6"/>
  <c r="H3" i="6"/>
  <c r="C2" i="6"/>
  <c r="F2" i="6"/>
  <c r="E2" i="6"/>
  <c r="H2" i="6"/>
  <c r="C10" i="5"/>
  <c r="F10" i="5"/>
  <c r="E10" i="5"/>
  <c r="H10" i="5"/>
  <c r="C9" i="5"/>
  <c r="F9" i="5"/>
  <c r="E9" i="5"/>
  <c r="H9" i="5"/>
  <c r="C8" i="5"/>
  <c r="F8" i="5"/>
  <c r="E8" i="5"/>
  <c r="H8" i="5"/>
  <c r="C7" i="5"/>
  <c r="F7" i="5"/>
  <c r="E7" i="5"/>
  <c r="H7" i="5"/>
  <c r="C6" i="5"/>
  <c r="F6" i="5"/>
  <c r="E6" i="5"/>
  <c r="H6" i="5"/>
  <c r="C5" i="5"/>
  <c r="F5" i="5"/>
  <c r="E5" i="5"/>
  <c r="H5" i="5"/>
  <c r="C4" i="5"/>
  <c r="F4" i="5"/>
  <c r="E4" i="5"/>
  <c r="H4" i="5"/>
  <c r="C3" i="5"/>
  <c r="F3" i="5"/>
  <c r="E3" i="5"/>
  <c r="H3" i="5"/>
  <c r="C2" i="5"/>
  <c r="F2" i="5"/>
  <c r="E2" i="5"/>
  <c r="H2" i="5"/>
  <c r="C10" i="4"/>
  <c r="F10" i="4"/>
  <c r="E10" i="4"/>
  <c r="H10" i="4"/>
  <c r="C9" i="4"/>
  <c r="F9" i="4"/>
  <c r="E9" i="4"/>
  <c r="H9" i="4"/>
  <c r="C8" i="4"/>
  <c r="F8" i="4"/>
  <c r="E8" i="4"/>
  <c r="H8" i="4"/>
  <c r="C7" i="4"/>
  <c r="F7" i="4"/>
  <c r="E7" i="4"/>
  <c r="H7" i="4"/>
  <c r="C6" i="4"/>
  <c r="F6" i="4"/>
  <c r="E6" i="4"/>
  <c r="H6" i="4"/>
  <c r="C5" i="4"/>
  <c r="F5" i="4"/>
  <c r="E5" i="4"/>
  <c r="H5" i="4"/>
  <c r="C4" i="4"/>
  <c r="F4" i="4"/>
  <c r="E4" i="4"/>
  <c r="H4" i="4"/>
  <c r="C3" i="4"/>
  <c r="F3" i="4"/>
  <c r="E3" i="4"/>
  <c r="H3" i="4"/>
  <c r="C2" i="4"/>
  <c r="F2" i="4"/>
  <c r="E2" i="4"/>
  <c r="H2" i="4"/>
  <c r="C10" i="3"/>
  <c r="F10" i="3"/>
  <c r="E10" i="3"/>
  <c r="H10" i="3"/>
  <c r="C9" i="3"/>
  <c r="F9" i="3"/>
  <c r="E9" i="3"/>
  <c r="H9" i="3"/>
  <c r="C8" i="3"/>
  <c r="F8" i="3"/>
  <c r="E8" i="3"/>
  <c r="H8" i="3"/>
  <c r="C7" i="3"/>
  <c r="F7" i="3"/>
  <c r="E7" i="3"/>
  <c r="H7" i="3"/>
  <c r="C6" i="3"/>
  <c r="F6" i="3"/>
  <c r="E6" i="3"/>
  <c r="H6" i="3"/>
  <c r="C5" i="3"/>
  <c r="F5" i="3"/>
  <c r="E5" i="3"/>
  <c r="H5" i="3"/>
  <c r="C4" i="3"/>
  <c r="F4" i="3"/>
  <c r="E4" i="3"/>
  <c r="H4" i="3"/>
  <c r="C3" i="3"/>
  <c r="F3" i="3"/>
  <c r="E3" i="3"/>
  <c r="H3" i="3"/>
  <c r="C2" i="3"/>
  <c r="F2" i="3"/>
  <c r="E2" i="3"/>
  <c r="H2" i="3"/>
  <c r="E10" i="2"/>
  <c r="C10" i="2"/>
  <c r="F10" i="2"/>
  <c r="H10" i="2"/>
  <c r="E9" i="2"/>
  <c r="C9" i="2"/>
  <c r="F9" i="2"/>
  <c r="H9" i="2"/>
  <c r="E8" i="2"/>
  <c r="C8" i="2"/>
  <c r="F8" i="2"/>
  <c r="H8" i="2"/>
  <c r="E7" i="2"/>
  <c r="C7" i="2"/>
  <c r="F7" i="2"/>
  <c r="H7" i="2"/>
  <c r="E6" i="2"/>
  <c r="C6" i="2"/>
  <c r="F6" i="2"/>
  <c r="H6" i="2"/>
  <c r="E5" i="2"/>
  <c r="C5" i="2"/>
  <c r="F5" i="2"/>
  <c r="H5" i="2"/>
  <c r="E4" i="2"/>
  <c r="C4" i="2"/>
  <c r="F4" i="2"/>
  <c r="H4" i="2"/>
  <c r="E3" i="2"/>
  <c r="C3" i="2"/>
  <c r="F3" i="2"/>
  <c r="H3" i="2"/>
  <c r="E2" i="2"/>
  <c r="C2" i="2"/>
  <c r="F2" i="2"/>
  <c r="H2" i="2"/>
  <c r="E10" i="10"/>
  <c r="C10" i="10"/>
  <c r="F10" i="10"/>
  <c r="H10" i="10"/>
  <c r="E9" i="10"/>
  <c r="C9" i="10"/>
  <c r="F9" i="10"/>
  <c r="H9" i="10"/>
  <c r="E8" i="10"/>
  <c r="C8" i="10"/>
  <c r="F8" i="10"/>
  <c r="H8" i="10"/>
  <c r="E7" i="10"/>
  <c r="C7" i="10"/>
  <c r="F7" i="10"/>
  <c r="H7" i="10"/>
  <c r="E6" i="10"/>
  <c r="C6" i="10"/>
  <c r="F6" i="10"/>
  <c r="H6" i="10"/>
  <c r="E5" i="10"/>
  <c r="C5" i="10"/>
  <c r="F5" i="10"/>
  <c r="H5" i="10"/>
  <c r="E4" i="10"/>
  <c r="C4" i="10"/>
  <c r="F4" i="10"/>
  <c r="H4" i="10"/>
  <c r="E3" i="10"/>
  <c r="C3" i="10"/>
  <c r="F3" i="10"/>
  <c r="H3" i="10"/>
  <c r="E2" i="10"/>
  <c r="C2" i="10"/>
  <c r="F2" i="10"/>
  <c r="H2" i="10"/>
  <c r="E10" i="1"/>
  <c r="H10" i="1"/>
  <c r="E9" i="1"/>
  <c r="H9" i="1"/>
  <c r="E8" i="1"/>
  <c r="H8" i="1"/>
  <c r="E7" i="1"/>
  <c r="H7" i="1"/>
  <c r="E6" i="1"/>
  <c r="H6" i="1"/>
  <c r="E5" i="1"/>
  <c r="H5" i="1"/>
  <c r="E4" i="1"/>
  <c r="H4" i="1"/>
  <c r="E3" i="1"/>
  <c r="H3" i="1"/>
  <c r="E2" i="1"/>
  <c r="H2" i="1"/>
  <c r="C10" i="9"/>
  <c r="F10" i="9"/>
  <c r="E10" i="9"/>
  <c r="H10" i="9"/>
  <c r="C9" i="9"/>
  <c r="F9" i="9"/>
  <c r="E9" i="9"/>
  <c r="H9" i="9"/>
  <c r="C8" i="9"/>
  <c r="F8" i="9"/>
  <c r="E8" i="9"/>
  <c r="H8" i="9"/>
  <c r="C7" i="9"/>
  <c r="F7" i="9"/>
  <c r="E7" i="9"/>
  <c r="H7" i="9"/>
  <c r="C6" i="9"/>
  <c r="F6" i="9"/>
  <c r="E6" i="9"/>
  <c r="H6" i="9"/>
  <c r="C5" i="9"/>
  <c r="F5" i="9"/>
  <c r="E5" i="9"/>
  <c r="H5" i="9"/>
  <c r="C4" i="9"/>
  <c r="F4" i="9"/>
  <c r="E4" i="9"/>
  <c r="H4" i="9"/>
  <c r="C3" i="9"/>
  <c r="F3" i="9"/>
  <c r="E3" i="9"/>
  <c r="H3" i="9"/>
  <c r="C2" i="9"/>
  <c r="F2" i="9"/>
  <c r="E2" i="9"/>
  <c r="H2" i="9"/>
  <c r="A10" i="9"/>
  <c r="A9" i="9"/>
  <c r="A8" i="9"/>
  <c r="A7" i="9"/>
  <c r="A6" i="9"/>
  <c r="A5" i="9"/>
  <c r="A4" i="9"/>
  <c r="A3" i="9"/>
  <c r="A2" i="9"/>
  <c r="A10" i="8"/>
  <c r="A9" i="8"/>
  <c r="A8" i="8"/>
  <c r="A7" i="8"/>
  <c r="A6" i="8"/>
  <c r="A5" i="8"/>
  <c r="A4" i="8"/>
  <c r="A3" i="8"/>
  <c r="A2" i="8"/>
  <c r="A10" i="7"/>
  <c r="A9" i="7"/>
  <c r="A8" i="7"/>
  <c r="A7" i="7"/>
  <c r="A6" i="7"/>
  <c r="A5" i="7"/>
  <c r="A4" i="7"/>
  <c r="A3" i="7"/>
  <c r="A2" i="7"/>
  <c r="A10" i="6"/>
  <c r="A9" i="6"/>
  <c r="A8" i="6"/>
  <c r="A7" i="6"/>
  <c r="A6" i="6"/>
  <c r="A5" i="6"/>
  <c r="A4" i="6"/>
  <c r="A3" i="6"/>
  <c r="A2" i="6"/>
  <c r="A10" i="5"/>
  <c r="A9" i="5"/>
  <c r="A8" i="5"/>
  <c r="A7" i="5"/>
  <c r="A6" i="5"/>
  <c r="A5" i="5"/>
  <c r="A4" i="5"/>
  <c r="A3" i="5"/>
  <c r="A2" i="5"/>
  <c r="A10" i="4"/>
  <c r="A9" i="4"/>
  <c r="A8" i="4"/>
  <c r="A7" i="4"/>
  <c r="A6" i="4"/>
  <c r="A5" i="4"/>
  <c r="A4" i="4"/>
  <c r="A3" i="4"/>
  <c r="A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0" i="10"/>
  <c r="A9" i="10"/>
  <c r="A8" i="10"/>
  <c r="A7" i="10"/>
  <c r="A6" i="10"/>
  <c r="A5" i="10"/>
  <c r="A4" i="10"/>
  <c r="A3" i="10"/>
  <c r="A2" i="10"/>
  <c r="A10" i="1"/>
  <c r="A9" i="1"/>
  <c r="A8" i="1"/>
  <c r="A7" i="1"/>
  <c r="A6" i="1"/>
  <c r="A5" i="1"/>
  <c r="A4" i="1"/>
  <c r="A3" i="1"/>
  <c r="A2" i="1"/>
  <c r="D10" i="10"/>
  <c r="D9" i="10"/>
  <c r="D8" i="10"/>
  <c r="D7" i="10"/>
  <c r="D6" i="10"/>
  <c r="D5" i="10"/>
  <c r="D4" i="10"/>
  <c r="D3" i="10"/>
  <c r="D2" i="10"/>
  <c r="D10" i="1"/>
  <c r="D9" i="1"/>
  <c r="D8" i="1"/>
  <c r="D7" i="1"/>
  <c r="D6" i="1"/>
  <c r="D5" i="1"/>
  <c r="D4" i="1"/>
  <c r="D3" i="1"/>
  <c r="D2" i="1"/>
  <c r="G9" i="10"/>
  <c r="G7" i="10"/>
  <c r="G2" i="10"/>
  <c r="G4" i="10"/>
  <c r="G3" i="10"/>
  <c r="G8" i="10"/>
  <c r="G5" i="10"/>
  <c r="G10" i="10"/>
  <c r="G6" i="10"/>
  <c r="D10" i="9"/>
  <c r="D9" i="9"/>
  <c r="D8" i="9"/>
  <c r="D7" i="9"/>
  <c r="D6" i="9"/>
  <c r="D5" i="9"/>
  <c r="D4" i="9"/>
  <c r="D3" i="9"/>
  <c r="D2" i="9"/>
  <c r="D10" i="8"/>
  <c r="D9" i="8"/>
  <c r="D8" i="8"/>
  <c r="D7" i="8"/>
  <c r="D6" i="8"/>
  <c r="D5" i="8"/>
  <c r="D4" i="8"/>
  <c r="D3" i="8"/>
  <c r="D2" i="8"/>
  <c r="G5" i="9"/>
  <c r="G2" i="9"/>
  <c r="G2" i="8"/>
  <c r="G4" i="8"/>
  <c r="G6" i="9"/>
  <c r="G7" i="8"/>
  <c r="G3" i="8"/>
  <c r="G9" i="8"/>
  <c r="G8" i="8"/>
  <c r="G10" i="8"/>
  <c r="G5" i="8"/>
  <c r="G6" i="8"/>
  <c r="G7" i="9"/>
  <c r="G8" i="9"/>
  <c r="G3" i="9"/>
  <c r="G9" i="9"/>
  <c r="G4" i="9"/>
  <c r="G10" i="9"/>
  <c r="D10" i="7"/>
  <c r="D9" i="7"/>
  <c r="D8" i="7"/>
  <c r="D7" i="7"/>
  <c r="D6" i="7"/>
  <c r="D5" i="7"/>
  <c r="D4" i="7"/>
  <c r="D3" i="7"/>
  <c r="D2" i="7"/>
  <c r="D10" i="6"/>
  <c r="D9" i="6"/>
  <c r="D8" i="6"/>
  <c r="D7" i="6"/>
  <c r="D6" i="6"/>
  <c r="D5" i="6"/>
  <c r="D4" i="6"/>
  <c r="D3" i="6"/>
  <c r="D2" i="6"/>
  <c r="D10" i="5"/>
  <c r="D9" i="5"/>
  <c r="D8" i="5"/>
  <c r="D7" i="5"/>
  <c r="D6" i="5"/>
  <c r="D5" i="5"/>
  <c r="D4" i="5"/>
  <c r="D3" i="5"/>
  <c r="D2" i="5"/>
  <c r="D6" i="4"/>
  <c r="G6" i="4"/>
  <c r="D10" i="4"/>
  <c r="D9" i="4"/>
  <c r="D8" i="4"/>
  <c r="D7" i="4"/>
  <c r="D5" i="4"/>
  <c r="D4" i="4"/>
  <c r="D3" i="4"/>
  <c r="D2" i="4"/>
  <c r="D10" i="3"/>
  <c r="D9" i="3"/>
  <c r="D8" i="3"/>
  <c r="D7" i="3"/>
  <c r="D6" i="3"/>
  <c r="D5" i="3"/>
  <c r="D4" i="3"/>
  <c r="D3" i="3"/>
  <c r="D2" i="3"/>
  <c r="D4" i="2"/>
  <c r="D3" i="2"/>
  <c r="D2" i="2"/>
  <c r="D10" i="2"/>
  <c r="D9" i="2"/>
  <c r="D8" i="2"/>
  <c r="D7" i="2"/>
  <c r="D6" i="2"/>
  <c r="D5" i="2"/>
  <c r="G8" i="5"/>
  <c r="G7" i="5"/>
  <c r="G2" i="6"/>
  <c r="G9" i="5"/>
  <c r="G5" i="5"/>
  <c r="G10" i="4"/>
  <c r="G6" i="2"/>
  <c r="G2" i="3"/>
  <c r="G3" i="3"/>
  <c r="G9" i="7"/>
  <c r="G2" i="7"/>
  <c r="G8" i="6"/>
  <c r="G6" i="6"/>
  <c r="G6" i="5"/>
  <c r="G4" i="5"/>
  <c r="G10" i="5"/>
  <c r="G2" i="5"/>
  <c r="G3" i="5"/>
  <c r="G9" i="4"/>
  <c r="G7" i="4"/>
  <c r="G8" i="4"/>
  <c r="G2" i="4"/>
  <c r="G3" i="4"/>
  <c r="G4" i="4"/>
  <c r="G5" i="4"/>
  <c r="G6" i="3"/>
  <c r="G5" i="3"/>
  <c r="G8" i="3"/>
  <c r="G4" i="3"/>
  <c r="G7" i="3"/>
  <c r="G9" i="2"/>
  <c r="G8" i="2"/>
  <c r="G5" i="2"/>
  <c r="G7" i="2"/>
  <c r="G10" i="2"/>
  <c r="G6" i="7"/>
  <c r="G7" i="7"/>
  <c r="G3" i="6"/>
  <c r="G9" i="6"/>
  <c r="G10" i="6"/>
  <c r="G5" i="6"/>
  <c r="G7" i="6"/>
  <c r="G4" i="6"/>
  <c r="G9" i="3"/>
  <c r="G10" i="3"/>
  <c r="G3" i="7"/>
  <c r="G4" i="7"/>
  <c r="G10" i="7"/>
  <c r="G5" i="7"/>
  <c r="G8" i="7"/>
  <c r="G4" i="2"/>
  <c r="G2" i="2"/>
  <c r="G3" i="2"/>
  <c r="G2" i="1"/>
  <c r="G3" i="1"/>
  <c r="G6" i="1"/>
  <c r="G7" i="1"/>
  <c r="G10" i="1"/>
  <c r="G4" i="1"/>
  <c r="G5" i="1"/>
  <c r="G8" i="1"/>
  <c r="G9" i="1"/>
</calcChain>
</file>

<file path=xl/sharedStrings.xml><?xml version="1.0" encoding="utf-8"?>
<sst xmlns="http://schemas.openxmlformats.org/spreadsheetml/2006/main" count="104" uniqueCount="18">
  <si>
    <t>rewind in the beginning</t>
  </si>
  <si>
    <t>severely off track</t>
  </si>
  <si>
    <t>slightly off track</t>
  </si>
  <si>
    <t>first drag didn't work</t>
  </si>
  <si>
    <t>cut dancing in the box</t>
  </si>
  <si>
    <t>at the right end, some disturbance happened</t>
  </si>
  <si>
    <t>backwards than forward</t>
  </si>
  <si>
    <t>too much movement in box</t>
  </si>
  <si>
    <t>suddenly lost then suddenly show up again</t>
  </si>
  <si>
    <t>scene start</t>
  </si>
  <si>
    <t>tracing start</t>
  </si>
  <si>
    <t>tracing end</t>
  </si>
  <si>
    <t>EDF start timestamp</t>
  </si>
  <si>
    <t>scene start-offset</t>
  </si>
  <si>
    <t>scene duration</t>
  </si>
  <si>
    <t>tracing duration</t>
  </si>
  <si>
    <t>tracing start-offset</t>
  </si>
  <si>
    <t>tracing end-offset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</si>
</sst>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I1"/>
    </sheetView>
  </sheetViews>
  <sheetFormatPr defaultColWidth="8.85546875" defaultRowHeight="15" x14ac:dyDescent="0.25"/>
  <cols>
    <col min="2" max="2" width="9.140625" bestFit="1" customWidth="1"/>
    <col min="3" max="3" width="10" bestFit="1" customWidth="1"/>
    <col min="4" max="5" width="11" customWidth="1"/>
    <col min="6" max="6" width="10.42578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10" x14ac:dyDescent="0.25">
      <c r="A2" s="1">
        <f>11812903</f>
        <v>11812903</v>
      </c>
      <c r="B2" s="1">
        <v>11816432</v>
      </c>
      <c r="C2">
        <f>11820122</f>
        <v>11820122</v>
      </c>
      <c r="D2">
        <f t="shared" ref="D2:D10" si="0">A2-I2</f>
        <v>14183</v>
      </c>
      <c r="E2">
        <f t="shared" ref="E2:E10" si="1">B2-I2</f>
        <v>17712</v>
      </c>
      <c r="F2">
        <f>C2-I2</f>
        <v>21402</v>
      </c>
      <c r="G2">
        <f t="shared" ref="G2:G10" si="2">F2-D2</f>
        <v>7219</v>
      </c>
      <c r="H2">
        <f t="shared" ref="H2:H10" si="3">F2-E2</f>
        <v>3690</v>
      </c>
      <c r="I2">
        <v>11798720</v>
      </c>
      <c r="J2" t="s">
        <v>0</v>
      </c>
    </row>
    <row r="3" spans="1:10" x14ac:dyDescent="0.25">
      <c r="A3" s="1">
        <f>11823664</f>
        <v>11823664</v>
      </c>
      <c r="B3" s="1">
        <v>11826741</v>
      </c>
      <c r="C3">
        <f>11833096</f>
        <v>11833096</v>
      </c>
      <c r="D3">
        <f t="shared" si="0"/>
        <v>24944</v>
      </c>
      <c r="E3">
        <f t="shared" si="1"/>
        <v>28021</v>
      </c>
      <c r="F3">
        <f t="shared" ref="F3:F10" si="4">C3-I3</f>
        <v>34376</v>
      </c>
      <c r="G3">
        <f t="shared" si="2"/>
        <v>9432</v>
      </c>
      <c r="H3">
        <f t="shared" si="3"/>
        <v>6355</v>
      </c>
      <c r="I3">
        <v>11798720</v>
      </c>
    </row>
    <row r="4" spans="1:10" x14ac:dyDescent="0.25">
      <c r="A4" s="1">
        <f>11837527</f>
        <v>11837527</v>
      </c>
      <c r="B4" s="1">
        <v>11839936</v>
      </c>
      <c r="C4">
        <f>11852455</f>
        <v>11852455</v>
      </c>
      <c r="D4">
        <f t="shared" si="0"/>
        <v>38807</v>
      </c>
      <c r="E4">
        <f t="shared" si="1"/>
        <v>41216</v>
      </c>
      <c r="F4">
        <f t="shared" si="4"/>
        <v>53735</v>
      </c>
      <c r="G4">
        <f t="shared" si="2"/>
        <v>14928</v>
      </c>
      <c r="H4">
        <f t="shared" si="3"/>
        <v>12519</v>
      </c>
      <c r="I4">
        <v>11798720</v>
      </c>
    </row>
    <row r="5" spans="1:10" x14ac:dyDescent="0.25">
      <c r="A5" s="1">
        <f>11854664</f>
        <v>11854664</v>
      </c>
      <c r="B5" s="1">
        <v>11856732</v>
      </c>
      <c r="C5">
        <f>11860356</f>
        <v>11860356</v>
      </c>
      <c r="D5">
        <f t="shared" si="0"/>
        <v>55944</v>
      </c>
      <c r="E5">
        <f t="shared" si="1"/>
        <v>58012</v>
      </c>
      <c r="F5">
        <f t="shared" si="4"/>
        <v>61636</v>
      </c>
      <c r="G5">
        <f t="shared" si="2"/>
        <v>5692</v>
      </c>
      <c r="H5">
        <f t="shared" si="3"/>
        <v>3624</v>
      </c>
      <c r="I5">
        <v>11798720</v>
      </c>
    </row>
    <row r="6" spans="1:10" x14ac:dyDescent="0.25">
      <c r="A6" s="1">
        <f>11862107</f>
        <v>11862107</v>
      </c>
      <c r="B6" s="1">
        <v>11863540</v>
      </c>
      <c r="C6">
        <f>11872339</f>
        <v>11872339</v>
      </c>
      <c r="D6">
        <f t="shared" si="0"/>
        <v>63387</v>
      </c>
      <c r="E6">
        <f t="shared" si="1"/>
        <v>64820</v>
      </c>
      <c r="F6">
        <f t="shared" si="4"/>
        <v>73619</v>
      </c>
      <c r="G6">
        <f t="shared" si="2"/>
        <v>10232</v>
      </c>
      <c r="H6">
        <f t="shared" si="3"/>
        <v>8799</v>
      </c>
      <c r="I6">
        <v>11798720</v>
      </c>
    </row>
    <row r="7" spans="1:10" x14ac:dyDescent="0.25">
      <c r="A7" s="1">
        <f>11873183</f>
        <v>11873183</v>
      </c>
      <c r="B7" s="1">
        <v>11874462</v>
      </c>
      <c r="C7">
        <f>11875944</f>
        <v>11875944</v>
      </c>
      <c r="D7">
        <f t="shared" si="0"/>
        <v>74463</v>
      </c>
      <c r="E7">
        <f t="shared" si="1"/>
        <v>75742</v>
      </c>
      <c r="F7">
        <f t="shared" si="4"/>
        <v>77224</v>
      </c>
      <c r="G7">
        <f t="shared" si="2"/>
        <v>2761</v>
      </c>
      <c r="H7">
        <f t="shared" si="3"/>
        <v>1482</v>
      </c>
      <c r="I7">
        <v>11798720</v>
      </c>
      <c r="J7" t="s">
        <v>1</v>
      </c>
    </row>
    <row r="8" spans="1:10" x14ac:dyDescent="0.25">
      <c r="A8" s="1">
        <f>11876941</f>
        <v>11876941</v>
      </c>
      <c r="B8" s="1">
        <v>11878622</v>
      </c>
      <c r="C8">
        <f>11885830</f>
        <v>11885830</v>
      </c>
      <c r="D8">
        <f t="shared" si="0"/>
        <v>78221</v>
      </c>
      <c r="E8">
        <f t="shared" si="1"/>
        <v>79902</v>
      </c>
      <c r="F8">
        <f t="shared" si="4"/>
        <v>87110</v>
      </c>
      <c r="G8">
        <f t="shared" si="2"/>
        <v>8889</v>
      </c>
      <c r="H8">
        <f t="shared" si="3"/>
        <v>7208</v>
      </c>
      <c r="I8">
        <v>11798720</v>
      </c>
    </row>
    <row r="9" spans="1:10" x14ac:dyDescent="0.25">
      <c r="A9" s="1">
        <f>11887019</f>
        <v>11887019</v>
      </c>
      <c r="B9" s="1">
        <v>11888421</v>
      </c>
      <c r="C9">
        <f>11890047</f>
        <v>11890047</v>
      </c>
      <c r="D9">
        <f t="shared" si="0"/>
        <v>88299</v>
      </c>
      <c r="E9">
        <f t="shared" si="1"/>
        <v>89701</v>
      </c>
      <c r="F9">
        <f t="shared" si="4"/>
        <v>91327</v>
      </c>
      <c r="G9">
        <f t="shared" si="2"/>
        <v>3028</v>
      </c>
      <c r="H9">
        <f t="shared" si="3"/>
        <v>1626</v>
      </c>
      <c r="I9">
        <v>11798720</v>
      </c>
      <c r="J9" t="s">
        <v>2</v>
      </c>
    </row>
    <row r="10" spans="1:10" x14ac:dyDescent="0.25">
      <c r="A10" s="1">
        <f>11891130</f>
        <v>11891130</v>
      </c>
      <c r="B10" s="1">
        <v>11892490</v>
      </c>
      <c r="C10">
        <f>11895014</f>
        <v>11895014</v>
      </c>
      <c r="D10">
        <f t="shared" si="0"/>
        <v>92410</v>
      </c>
      <c r="E10">
        <f t="shared" si="1"/>
        <v>93770</v>
      </c>
      <c r="F10">
        <f t="shared" si="4"/>
        <v>96294</v>
      </c>
      <c r="G10">
        <f t="shared" si="2"/>
        <v>3884</v>
      </c>
      <c r="H10">
        <f t="shared" si="3"/>
        <v>2524</v>
      </c>
      <c r="I10">
        <v>11798720</v>
      </c>
      <c r="J10" t="s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cols>
    <col min="2" max="2" width="9.140625" bestFit="1" customWidth="1"/>
    <col min="5" max="5" width="9.8554687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12346029</f>
        <v>12346029</v>
      </c>
      <c r="B2">
        <v>12347419</v>
      </c>
      <c r="C2">
        <f>12352325</f>
        <v>12352325</v>
      </c>
      <c r="D2">
        <f t="shared" ref="D2:D10" si="0">A2-I2</f>
        <v>4246</v>
      </c>
      <c r="E2">
        <f>B2-I2</f>
        <v>5636</v>
      </c>
      <c r="F2">
        <f t="shared" ref="F2:F10" si="1">C2-I2</f>
        <v>10542</v>
      </c>
      <c r="G2">
        <f>F2-D2</f>
        <v>6296</v>
      </c>
      <c r="H2">
        <f>F2-E2</f>
        <v>4906</v>
      </c>
      <c r="I2">
        <v>12341783</v>
      </c>
    </row>
    <row r="3" spans="1:9" x14ac:dyDescent="0.25">
      <c r="A3">
        <f>12355324</f>
        <v>12355324</v>
      </c>
      <c r="B3">
        <v>12357689</v>
      </c>
      <c r="C3">
        <f>12365130</f>
        <v>12365130</v>
      </c>
      <c r="D3">
        <f t="shared" si="0"/>
        <v>13541</v>
      </c>
      <c r="E3">
        <f t="shared" ref="E3:E10" si="2">B3-I3</f>
        <v>15906</v>
      </c>
      <c r="F3">
        <f t="shared" si="1"/>
        <v>23347</v>
      </c>
      <c r="G3">
        <f t="shared" ref="G3:G10" si="3">F3-D3</f>
        <v>9806</v>
      </c>
      <c r="H3">
        <f t="shared" ref="H3:H10" si="4">F3-E3</f>
        <v>7441</v>
      </c>
      <c r="I3">
        <v>12341783</v>
      </c>
    </row>
    <row r="4" spans="1:9" x14ac:dyDescent="0.25">
      <c r="A4">
        <f>12366288</f>
        <v>12366288</v>
      </c>
      <c r="B4">
        <v>12368819</v>
      </c>
      <c r="C4">
        <f>12385987</f>
        <v>12385987</v>
      </c>
      <c r="D4">
        <f t="shared" si="0"/>
        <v>24505</v>
      </c>
      <c r="E4">
        <f t="shared" si="2"/>
        <v>27036</v>
      </c>
      <c r="F4">
        <f t="shared" si="1"/>
        <v>44204</v>
      </c>
      <c r="G4">
        <f t="shared" si="3"/>
        <v>19699</v>
      </c>
      <c r="H4">
        <f t="shared" si="4"/>
        <v>17168</v>
      </c>
      <c r="I4">
        <v>12341783</v>
      </c>
    </row>
    <row r="5" spans="1:9" x14ac:dyDescent="0.25">
      <c r="A5">
        <f>12387047</f>
        <v>12387047</v>
      </c>
      <c r="B5">
        <v>12389237</v>
      </c>
      <c r="C5">
        <f>12395333</f>
        <v>12395333</v>
      </c>
      <c r="D5">
        <f t="shared" si="0"/>
        <v>45264</v>
      </c>
      <c r="E5">
        <f t="shared" si="2"/>
        <v>47454</v>
      </c>
      <c r="F5">
        <f t="shared" si="1"/>
        <v>53550</v>
      </c>
      <c r="G5">
        <f t="shared" si="3"/>
        <v>8286</v>
      </c>
      <c r="H5">
        <f t="shared" si="4"/>
        <v>6096</v>
      </c>
      <c r="I5">
        <v>12341783</v>
      </c>
    </row>
    <row r="6" spans="1:9" x14ac:dyDescent="0.25">
      <c r="A6">
        <f>12396603</f>
        <v>12396603</v>
      </c>
      <c r="B6">
        <v>12398577</v>
      </c>
      <c r="C6">
        <f>12419674</f>
        <v>12419674</v>
      </c>
      <c r="D6">
        <f t="shared" si="0"/>
        <v>54820</v>
      </c>
      <c r="E6">
        <f t="shared" si="2"/>
        <v>56794</v>
      </c>
      <c r="F6">
        <f t="shared" si="1"/>
        <v>77891</v>
      </c>
      <c r="G6">
        <f t="shared" si="3"/>
        <v>23071</v>
      </c>
      <c r="H6">
        <f t="shared" si="4"/>
        <v>21097</v>
      </c>
      <c r="I6">
        <v>12341783</v>
      </c>
    </row>
    <row r="7" spans="1:9" x14ac:dyDescent="0.25">
      <c r="A7">
        <f>12422558</f>
        <v>12422558</v>
      </c>
      <c r="B7">
        <v>12424497</v>
      </c>
      <c r="C7">
        <f>12429006</f>
        <v>12429006</v>
      </c>
      <c r="D7">
        <f t="shared" si="0"/>
        <v>80775</v>
      </c>
      <c r="E7">
        <f t="shared" si="2"/>
        <v>82714</v>
      </c>
      <c r="F7">
        <f t="shared" si="1"/>
        <v>87223</v>
      </c>
      <c r="G7">
        <f t="shared" si="3"/>
        <v>6448</v>
      </c>
      <c r="H7">
        <f t="shared" si="4"/>
        <v>4509</v>
      </c>
      <c r="I7">
        <v>12341783</v>
      </c>
    </row>
    <row r="8" spans="1:9" x14ac:dyDescent="0.25">
      <c r="A8">
        <f>12430387</f>
        <v>12430387</v>
      </c>
      <c r="B8">
        <v>12434553</v>
      </c>
      <c r="C8">
        <f>12450789</f>
        <v>12450789</v>
      </c>
      <c r="D8">
        <f t="shared" si="0"/>
        <v>88604</v>
      </c>
      <c r="E8">
        <f t="shared" si="2"/>
        <v>92770</v>
      </c>
      <c r="F8">
        <f t="shared" si="1"/>
        <v>109006</v>
      </c>
      <c r="G8">
        <f t="shared" si="3"/>
        <v>20402</v>
      </c>
      <c r="H8">
        <f t="shared" si="4"/>
        <v>16236</v>
      </c>
      <c r="I8">
        <v>12341783</v>
      </c>
    </row>
    <row r="9" spans="1:9" x14ac:dyDescent="0.25">
      <c r="A9">
        <f>12453113</f>
        <v>12453113</v>
      </c>
      <c r="B9">
        <v>12454499</v>
      </c>
      <c r="C9">
        <f>12457961</f>
        <v>12457961</v>
      </c>
      <c r="D9">
        <f t="shared" si="0"/>
        <v>111330</v>
      </c>
      <c r="E9">
        <f t="shared" si="2"/>
        <v>112716</v>
      </c>
      <c r="F9">
        <f t="shared" si="1"/>
        <v>116178</v>
      </c>
      <c r="G9">
        <f t="shared" si="3"/>
        <v>4848</v>
      </c>
      <c r="H9">
        <f t="shared" si="4"/>
        <v>3462</v>
      </c>
      <c r="I9">
        <v>12341783</v>
      </c>
    </row>
    <row r="10" spans="1:9" x14ac:dyDescent="0.25">
      <c r="A10">
        <f>12458990</f>
        <v>12458990</v>
      </c>
      <c r="B10">
        <v>12460942</v>
      </c>
      <c r="C10">
        <f>12467124</f>
        <v>12467124</v>
      </c>
      <c r="D10">
        <f t="shared" si="0"/>
        <v>117207</v>
      </c>
      <c r="E10">
        <f t="shared" si="2"/>
        <v>119159</v>
      </c>
      <c r="F10">
        <f t="shared" si="1"/>
        <v>125341</v>
      </c>
      <c r="G10">
        <f t="shared" si="3"/>
        <v>8134</v>
      </c>
      <c r="H10">
        <f t="shared" si="4"/>
        <v>6182</v>
      </c>
      <c r="I10">
        <v>12341783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cols>
    <col min="2" max="2" width="9.140625" bestFit="1" customWidth="1"/>
    <col min="5" max="5" width="12.710937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12534294</f>
        <v>12534294</v>
      </c>
      <c r="B2">
        <v>12536351</v>
      </c>
      <c r="C2">
        <f>12540482</f>
        <v>12540482</v>
      </c>
      <c r="D2">
        <f t="shared" ref="D2:D4" si="0">A2-I2</f>
        <v>6368</v>
      </c>
      <c r="E2">
        <f>B2-I2</f>
        <v>8425</v>
      </c>
      <c r="F2">
        <f t="shared" ref="F2:F4" si="1">C2-I2</f>
        <v>12556</v>
      </c>
      <c r="G2">
        <f>F2-D2</f>
        <v>6188</v>
      </c>
      <c r="H2">
        <f>F2-E2</f>
        <v>4131</v>
      </c>
      <c r="I2">
        <v>12527926</v>
      </c>
    </row>
    <row r="3" spans="1:9" x14ac:dyDescent="0.25">
      <c r="A3">
        <f>12542168</f>
        <v>12542168</v>
      </c>
      <c r="B3">
        <v>12546209</v>
      </c>
      <c r="C3">
        <f>12551599</f>
        <v>12551599</v>
      </c>
      <c r="D3">
        <f t="shared" si="0"/>
        <v>14242</v>
      </c>
      <c r="E3">
        <f t="shared" ref="E3:E10" si="2">B3-I3</f>
        <v>18283</v>
      </c>
      <c r="F3">
        <f t="shared" si="1"/>
        <v>23673</v>
      </c>
      <c r="G3">
        <f t="shared" ref="G3:G10" si="3">F3-D3</f>
        <v>9431</v>
      </c>
      <c r="H3">
        <f t="shared" ref="H3:H10" si="4">F3-E3</f>
        <v>5390</v>
      </c>
      <c r="I3">
        <v>12527926</v>
      </c>
    </row>
    <row r="4" spans="1:9" x14ac:dyDescent="0.25">
      <c r="A4">
        <f>12553698</f>
        <v>12553698</v>
      </c>
      <c r="B4">
        <v>12555395</v>
      </c>
      <c r="C4">
        <f>12574054</f>
        <v>12574054</v>
      </c>
      <c r="D4">
        <f t="shared" si="0"/>
        <v>25772</v>
      </c>
      <c r="E4">
        <f t="shared" si="2"/>
        <v>27469</v>
      </c>
      <c r="F4">
        <f t="shared" si="1"/>
        <v>46128</v>
      </c>
      <c r="G4">
        <f t="shared" si="3"/>
        <v>20356</v>
      </c>
      <c r="H4">
        <f t="shared" si="4"/>
        <v>18659</v>
      </c>
      <c r="I4">
        <v>12527926</v>
      </c>
    </row>
    <row r="5" spans="1:9" x14ac:dyDescent="0.25">
      <c r="A5">
        <f>12575249</f>
        <v>12575249</v>
      </c>
      <c r="B5">
        <v>12577317</v>
      </c>
      <c r="C5">
        <f>12582611</f>
        <v>12582611</v>
      </c>
      <c r="D5">
        <f>A5-I5</f>
        <v>47323</v>
      </c>
      <c r="E5">
        <f t="shared" si="2"/>
        <v>49391</v>
      </c>
      <c r="F5">
        <f>C5-I5</f>
        <v>54685</v>
      </c>
      <c r="G5">
        <f t="shared" si="3"/>
        <v>7362</v>
      </c>
      <c r="H5">
        <f t="shared" si="4"/>
        <v>5294</v>
      </c>
      <c r="I5">
        <v>12527926</v>
      </c>
    </row>
    <row r="6" spans="1:9" x14ac:dyDescent="0.25">
      <c r="A6">
        <f>12583695</f>
        <v>12583695</v>
      </c>
      <c r="B6">
        <v>12585205</v>
      </c>
      <c r="C6">
        <f>12599754</f>
        <v>12599754</v>
      </c>
      <c r="D6">
        <f t="shared" ref="D6:D10" si="5">A6-I6</f>
        <v>55769</v>
      </c>
      <c r="E6">
        <f t="shared" si="2"/>
        <v>57279</v>
      </c>
      <c r="F6">
        <f t="shared" ref="F6:F10" si="6">C6-I6</f>
        <v>71828</v>
      </c>
      <c r="G6">
        <f t="shared" si="3"/>
        <v>16059</v>
      </c>
      <c r="H6">
        <f t="shared" si="4"/>
        <v>14549</v>
      </c>
      <c r="I6">
        <v>12527926</v>
      </c>
    </row>
    <row r="7" spans="1:9" x14ac:dyDescent="0.25">
      <c r="A7">
        <f>12601890</f>
        <v>12601890</v>
      </c>
      <c r="B7">
        <v>12604005</v>
      </c>
      <c r="C7">
        <f>12607748</f>
        <v>12607748</v>
      </c>
      <c r="D7">
        <f t="shared" si="5"/>
        <v>73964</v>
      </c>
      <c r="E7">
        <f t="shared" si="2"/>
        <v>76079</v>
      </c>
      <c r="F7">
        <f t="shared" si="6"/>
        <v>79822</v>
      </c>
      <c r="G7">
        <f t="shared" si="3"/>
        <v>5858</v>
      </c>
      <c r="H7">
        <f t="shared" si="4"/>
        <v>3743</v>
      </c>
      <c r="I7">
        <v>12527926</v>
      </c>
    </row>
    <row r="8" spans="1:9" x14ac:dyDescent="0.25">
      <c r="A8">
        <f>12609449</f>
        <v>12609449</v>
      </c>
      <c r="B8">
        <v>12611872</v>
      </c>
      <c r="C8">
        <f>12626193</f>
        <v>12626193</v>
      </c>
      <c r="D8">
        <f t="shared" si="5"/>
        <v>81523</v>
      </c>
      <c r="E8">
        <f t="shared" si="2"/>
        <v>83946</v>
      </c>
      <c r="F8">
        <f t="shared" si="6"/>
        <v>98267</v>
      </c>
      <c r="G8">
        <f t="shared" si="3"/>
        <v>16744</v>
      </c>
      <c r="H8">
        <f t="shared" si="4"/>
        <v>14321</v>
      </c>
      <c r="I8">
        <v>12527926</v>
      </c>
    </row>
    <row r="9" spans="1:9" x14ac:dyDescent="0.25">
      <c r="A9">
        <f>12628220</f>
        <v>12628220</v>
      </c>
      <c r="B9">
        <v>12630420</v>
      </c>
      <c r="C9">
        <f>12633607</f>
        <v>12633607</v>
      </c>
      <c r="D9">
        <f t="shared" si="5"/>
        <v>100294</v>
      </c>
      <c r="E9">
        <f t="shared" si="2"/>
        <v>102494</v>
      </c>
      <c r="F9">
        <f t="shared" si="6"/>
        <v>105681</v>
      </c>
      <c r="G9">
        <f t="shared" si="3"/>
        <v>5387</v>
      </c>
      <c r="H9">
        <f t="shared" si="4"/>
        <v>3187</v>
      </c>
      <c r="I9">
        <v>12527926</v>
      </c>
    </row>
    <row r="10" spans="1:9" x14ac:dyDescent="0.25">
      <c r="A10">
        <f>12635475</f>
        <v>12635475</v>
      </c>
      <c r="B10">
        <v>12637332</v>
      </c>
      <c r="C10">
        <f>12642571</f>
        <v>12642571</v>
      </c>
      <c r="D10">
        <f t="shared" si="5"/>
        <v>107549</v>
      </c>
      <c r="E10">
        <f t="shared" si="2"/>
        <v>109406</v>
      </c>
      <c r="F10">
        <f t="shared" si="6"/>
        <v>114645</v>
      </c>
      <c r="G10">
        <f t="shared" si="3"/>
        <v>7096</v>
      </c>
      <c r="H10">
        <f t="shared" si="4"/>
        <v>5239</v>
      </c>
      <c r="I10">
        <v>12527926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12715210</f>
        <v>12715210</v>
      </c>
      <c r="B2">
        <v>12717122</v>
      </c>
      <c r="C2">
        <f>12719842</f>
        <v>12719842</v>
      </c>
      <c r="D2">
        <f>A2-I2</f>
        <v>7611</v>
      </c>
      <c r="E2">
        <f>B2-I2</f>
        <v>9523</v>
      </c>
      <c r="F2">
        <f>C2-I2</f>
        <v>12243</v>
      </c>
      <c r="G2">
        <f>F2-D2</f>
        <v>4632</v>
      </c>
      <c r="H2">
        <f>F2-E2</f>
        <v>2720</v>
      </c>
      <c r="I2">
        <v>12707599</v>
      </c>
    </row>
    <row r="3" spans="1:9" x14ac:dyDescent="0.25">
      <c r="A3">
        <f>12722200</f>
        <v>12722200</v>
      </c>
      <c r="B3">
        <v>12724364</v>
      </c>
      <c r="C3">
        <f>12729937</f>
        <v>12729937</v>
      </c>
      <c r="D3">
        <f t="shared" ref="D3:D10" si="0">A3-I3</f>
        <v>14601</v>
      </c>
      <c r="E3">
        <f t="shared" ref="E3:E10" si="1">B3-I3</f>
        <v>16765</v>
      </c>
      <c r="F3">
        <f t="shared" ref="F3:F10" si="2">C3-I3</f>
        <v>22338</v>
      </c>
      <c r="G3">
        <f t="shared" ref="G3:G10" si="3">F3-D3</f>
        <v>7737</v>
      </c>
      <c r="H3">
        <f t="shared" ref="H3:H10" si="4">F3-E3</f>
        <v>5573</v>
      </c>
      <c r="I3">
        <v>12707599</v>
      </c>
    </row>
    <row r="4" spans="1:9" x14ac:dyDescent="0.25">
      <c r="A4">
        <f>12731083</f>
        <v>12731083</v>
      </c>
      <c r="B4">
        <v>12733271</v>
      </c>
      <c r="C4">
        <f>12746820</f>
        <v>12746820</v>
      </c>
      <c r="D4">
        <f t="shared" si="0"/>
        <v>23484</v>
      </c>
      <c r="E4">
        <f t="shared" si="1"/>
        <v>25672</v>
      </c>
      <c r="F4">
        <f t="shared" si="2"/>
        <v>39221</v>
      </c>
      <c r="G4">
        <f t="shared" si="3"/>
        <v>15737</v>
      </c>
      <c r="H4">
        <f t="shared" si="4"/>
        <v>13549</v>
      </c>
      <c r="I4">
        <v>12707599</v>
      </c>
    </row>
    <row r="5" spans="1:9" x14ac:dyDescent="0.25">
      <c r="A5">
        <f>12748381</f>
        <v>12748381</v>
      </c>
      <c r="B5">
        <v>12749965</v>
      </c>
      <c r="C5">
        <f>12754744</f>
        <v>12754744</v>
      </c>
      <c r="D5">
        <f t="shared" si="0"/>
        <v>40782</v>
      </c>
      <c r="E5">
        <f t="shared" si="1"/>
        <v>42366</v>
      </c>
      <c r="F5">
        <f t="shared" si="2"/>
        <v>47145</v>
      </c>
      <c r="G5">
        <f t="shared" si="3"/>
        <v>6363</v>
      </c>
      <c r="H5">
        <f t="shared" si="4"/>
        <v>4779</v>
      </c>
      <c r="I5">
        <v>12707599</v>
      </c>
    </row>
    <row r="6" spans="1:9" x14ac:dyDescent="0.25">
      <c r="A6">
        <f>12755552</f>
        <v>12755552</v>
      </c>
      <c r="B6">
        <v>12757390</v>
      </c>
      <c r="C6">
        <f>12772758</f>
        <v>12772758</v>
      </c>
      <c r="D6">
        <f t="shared" si="0"/>
        <v>47953</v>
      </c>
      <c r="E6">
        <f t="shared" si="1"/>
        <v>49791</v>
      </c>
      <c r="F6">
        <f t="shared" si="2"/>
        <v>65159</v>
      </c>
      <c r="G6">
        <f t="shared" si="3"/>
        <v>17206</v>
      </c>
      <c r="H6">
        <f t="shared" si="4"/>
        <v>15368</v>
      </c>
      <c r="I6">
        <v>12707599</v>
      </c>
    </row>
    <row r="7" spans="1:9" x14ac:dyDescent="0.25">
      <c r="A7">
        <f>12774080</f>
        <v>12774080</v>
      </c>
      <c r="B7">
        <v>12775977</v>
      </c>
      <c r="C7">
        <f>12779236</f>
        <v>12779236</v>
      </c>
      <c r="D7">
        <f t="shared" si="0"/>
        <v>66481</v>
      </c>
      <c r="E7">
        <f t="shared" si="1"/>
        <v>68378</v>
      </c>
      <c r="F7">
        <f t="shared" si="2"/>
        <v>71637</v>
      </c>
      <c r="G7">
        <f t="shared" si="3"/>
        <v>5156</v>
      </c>
      <c r="H7">
        <f t="shared" si="4"/>
        <v>3259</v>
      </c>
      <c r="I7">
        <v>12707599</v>
      </c>
    </row>
    <row r="8" spans="1:9" x14ac:dyDescent="0.25">
      <c r="A8">
        <f>12780560</f>
        <v>12780560</v>
      </c>
      <c r="B8">
        <v>12782018</v>
      </c>
      <c r="C8">
        <f>12796618</f>
        <v>12796618</v>
      </c>
      <c r="D8">
        <f t="shared" si="0"/>
        <v>72961</v>
      </c>
      <c r="E8">
        <f t="shared" si="1"/>
        <v>74419</v>
      </c>
      <c r="F8">
        <f t="shared" si="2"/>
        <v>89019</v>
      </c>
      <c r="G8">
        <f t="shared" si="3"/>
        <v>16058</v>
      </c>
      <c r="H8">
        <f t="shared" si="4"/>
        <v>14600</v>
      </c>
      <c r="I8">
        <v>12707599</v>
      </c>
    </row>
    <row r="9" spans="1:9" x14ac:dyDescent="0.25">
      <c r="A9">
        <f>12797976</f>
        <v>12797976</v>
      </c>
      <c r="B9">
        <v>12799875</v>
      </c>
      <c r="C9">
        <f>12802725</f>
        <v>12802725</v>
      </c>
      <c r="D9">
        <f t="shared" si="0"/>
        <v>90377</v>
      </c>
      <c r="E9">
        <f t="shared" si="1"/>
        <v>92276</v>
      </c>
      <c r="F9">
        <f t="shared" si="2"/>
        <v>95126</v>
      </c>
      <c r="G9">
        <f t="shared" si="3"/>
        <v>4749</v>
      </c>
      <c r="H9">
        <f t="shared" si="4"/>
        <v>2850</v>
      </c>
      <c r="I9">
        <v>12707599</v>
      </c>
    </row>
    <row r="10" spans="1:9" x14ac:dyDescent="0.25">
      <c r="A10">
        <f>12803716</f>
        <v>12803716</v>
      </c>
      <c r="B10">
        <v>12805549</v>
      </c>
      <c r="C10">
        <f>12810646</f>
        <v>12810646</v>
      </c>
      <c r="D10">
        <f t="shared" si="0"/>
        <v>96117</v>
      </c>
      <c r="E10">
        <f t="shared" si="1"/>
        <v>97950</v>
      </c>
      <c r="F10">
        <f t="shared" si="2"/>
        <v>103047</v>
      </c>
      <c r="G10">
        <f t="shared" si="3"/>
        <v>6930</v>
      </c>
      <c r="H10">
        <f t="shared" si="4"/>
        <v>5097</v>
      </c>
      <c r="I10">
        <v>12707599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12902028</f>
        <v>12902028</v>
      </c>
      <c r="B2">
        <v>12903091</v>
      </c>
      <c r="C2">
        <f>12905568</f>
        <v>12905568</v>
      </c>
      <c r="D2">
        <f>A2-I2</f>
        <v>10643</v>
      </c>
      <c r="E2">
        <f>B2-I2</f>
        <v>11706</v>
      </c>
      <c r="F2">
        <f>C2-I2</f>
        <v>14183</v>
      </c>
      <c r="G2">
        <f>F2-D2</f>
        <v>3540</v>
      </c>
      <c r="H2">
        <f>F2-E2</f>
        <v>2477</v>
      </c>
      <c r="I2">
        <v>12891385</v>
      </c>
    </row>
    <row r="3" spans="1:9" x14ac:dyDescent="0.25">
      <c r="A3">
        <f>12907645</f>
        <v>12907645</v>
      </c>
      <c r="B3">
        <v>12909808</v>
      </c>
      <c r="C3">
        <f>12915166</f>
        <v>12915166</v>
      </c>
      <c r="D3">
        <f t="shared" ref="D3:D10" si="0">A3-I3</f>
        <v>16260</v>
      </c>
      <c r="E3">
        <f t="shared" ref="E3:E10" si="1">B3-I3</f>
        <v>18423</v>
      </c>
      <c r="F3">
        <f t="shared" ref="F3:F10" si="2">C3-I3</f>
        <v>23781</v>
      </c>
      <c r="G3">
        <f t="shared" ref="G3:G10" si="3">F3-D3</f>
        <v>7521</v>
      </c>
      <c r="H3">
        <f t="shared" ref="H3:H10" si="4">F3-E3</f>
        <v>5358</v>
      </c>
      <c r="I3">
        <v>12891385</v>
      </c>
    </row>
    <row r="4" spans="1:9" x14ac:dyDescent="0.25">
      <c r="A4">
        <f>12917018</f>
        <v>12917018</v>
      </c>
      <c r="B4">
        <v>12919509</v>
      </c>
      <c r="C4">
        <f>12938898</f>
        <v>12938898</v>
      </c>
      <c r="D4">
        <f t="shared" si="0"/>
        <v>25633</v>
      </c>
      <c r="E4">
        <f t="shared" si="1"/>
        <v>28124</v>
      </c>
      <c r="F4">
        <f t="shared" si="2"/>
        <v>47513</v>
      </c>
      <c r="G4">
        <f t="shared" si="3"/>
        <v>21880</v>
      </c>
      <c r="H4">
        <f t="shared" si="4"/>
        <v>19389</v>
      </c>
      <c r="I4">
        <v>12891385</v>
      </c>
    </row>
    <row r="5" spans="1:9" x14ac:dyDescent="0.25">
      <c r="A5">
        <f>12940146</f>
        <v>12940146</v>
      </c>
      <c r="B5">
        <v>12942173</v>
      </c>
      <c r="C5">
        <f>12946400</f>
        <v>12946400</v>
      </c>
      <c r="D5">
        <f t="shared" si="0"/>
        <v>48761</v>
      </c>
      <c r="E5">
        <f t="shared" si="1"/>
        <v>50788</v>
      </c>
      <c r="F5">
        <f t="shared" si="2"/>
        <v>55015</v>
      </c>
      <c r="G5">
        <f t="shared" si="3"/>
        <v>6254</v>
      </c>
      <c r="H5">
        <f t="shared" si="4"/>
        <v>4227</v>
      </c>
      <c r="I5">
        <v>12891385</v>
      </c>
    </row>
    <row r="6" spans="1:9" x14ac:dyDescent="0.25">
      <c r="A6">
        <f>12947220</f>
        <v>12947220</v>
      </c>
      <c r="B6">
        <v>12949625</v>
      </c>
      <c r="C6">
        <f>12963897</f>
        <v>12963897</v>
      </c>
      <c r="D6">
        <f t="shared" si="0"/>
        <v>55835</v>
      </c>
      <c r="E6">
        <f t="shared" si="1"/>
        <v>58240</v>
      </c>
      <c r="F6">
        <f t="shared" si="2"/>
        <v>72512</v>
      </c>
      <c r="G6">
        <f t="shared" si="3"/>
        <v>16677</v>
      </c>
      <c r="H6">
        <f t="shared" si="4"/>
        <v>14272</v>
      </c>
      <c r="I6">
        <v>12891385</v>
      </c>
    </row>
    <row r="7" spans="1:9" x14ac:dyDescent="0.25">
      <c r="A7">
        <f>12965231</f>
        <v>12965231</v>
      </c>
      <c r="B7">
        <v>12966712</v>
      </c>
      <c r="C7">
        <f>12969681</f>
        <v>12969681</v>
      </c>
      <c r="D7">
        <f t="shared" si="0"/>
        <v>73846</v>
      </c>
      <c r="E7">
        <f t="shared" si="1"/>
        <v>75327</v>
      </c>
      <c r="F7">
        <f t="shared" si="2"/>
        <v>78296</v>
      </c>
      <c r="G7">
        <f t="shared" si="3"/>
        <v>4450</v>
      </c>
      <c r="H7">
        <f t="shared" si="4"/>
        <v>2969</v>
      </c>
      <c r="I7">
        <v>12891385</v>
      </c>
    </row>
    <row r="8" spans="1:9" x14ac:dyDescent="0.25">
      <c r="A8">
        <f>12970593</f>
        <v>12970593</v>
      </c>
      <c r="B8">
        <v>12972504</v>
      </c>
      <c r="C8">
        <f>12987713</f>
        <v>12987713</v>
      </c>
      <c r="D8">
        <f t="shared" si="0"/>
        <v>79208</v>
      </c>
      <c r="E8">
        <f t="shared" si="1"/>
        <v>81119</v>
      </c>
      <c r="F8">
        <f t="shared" si="2"/>
        <v>96328</v>
      </c>
      <c r="G8">
        <f t="shared" si="3"/>
        <v>17120</v>
      </c>
      <c r="H8">
        <f t="shared" si="4"/>
        <v>15209</v>
      </c>
      <c r="I8">
        <v>12891385</v>
      </c>
    </row>
    <row r="9" spans="1:9" x14ac:dyDescent="0.25">
      <c r="A9">
        <f>12988999</f>
        <v>12988999</v>
      </c>
      <c r="B9">
        <v>12990463</v>
      </c>
      <c r="C9">
        <f>12995206</f>
        <v>12995206</v>
      </c>
      <c r="D9">
        <f t="shared" si="0"/>
        <v>97614</v>
      </c>
      <c r="E9">
        <f t="shared" si="1"/>
        <v>99078</v>
      </c>
      <c r="F9">
        <f t="shared" si="2"/>
        <v>103821</v>
      </c>
      <c r="G9">
        <f t="shared" si="3"/>
        <v>6207</v>
      </c>
      <c r="H9">
        <f t="shared" si="4"/>
        <v>4743</v>
      </c>
      <c r="I9">
        <v>12891385</v>
      </c>
    </row>
    <row r="10" spans="1:9" x14ac:dyDescent="0.25">
      <c r="A10">
        <f>12998186</f>
        <v>12998186</v>
      </c>
      <c r="B10">
        <v>13000452</v>
      </c>
      <c r="C10">
        <f>13006385</f>
        <v>13006385</v>
      </c>
      <c r="D10">
        <f t="shared" si="0"/>
        <v>106801</v>
      </c>
      <c r="E10">
        <f t="shared" si="1"/>
        <v>109067</v>
      </c>
      <c r="F10">
        <f t="shared" si="2"/>
        <v>115000</v>
      </c>
      <c r="G10">
        <f t="shared" si="3"/>
        <v>8199</v>
      </c>
      <c r="H10">
        <f t="shared" si="4"/>
        <v>5933</v>
      </c>
      <c r="I10">
        <v>12891385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I1"/>
    </sheetView>
  </sheetViews>
  <sheetFormatPr defaultColWidth="8.85546875"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10" x14ac:dyDescent="0.25">
      <c r="A2">
        <f>13107129</f>
        <v>13107129</v>
      </c>
      <c r="B2">
        <v>13109162</v>
      </c>
      <c r="C2">
        <f>13111653</f>
        <v>13111653</v>
      </c>
      <c r="D2">
        <f>A2-I2</f>
        <v>9183</v>
      </c>
      <c r="E2">
        <f>B2-I2</f>
        <v>11216</v>
      </c>
      <c r="F2">
        <f>C2-I2</f>
        <v>13707</v>
      </c>
      <c r="G2">
        <f>F2-D2</f>
        <v>4524</v>
      </c>
      <c r="H2">
        <f>F2-E2</f>
        <v>2491</v>
      </c>
      <c r="I2">
        <v>13097946</v>
      </c>
    </row>
    <row r="3" spans="1:10" x14ac:dyDescent="0.25">
      <c r="A3">
        <f>13112913</f>
        <v>13112913</v>
      </c>
      <c r="B3">
        <v>13114874</v>
      </c>
      <c r="C3">
        <f>13120070</f>
        <v>13120070</v>
      </c>
      <c r="D3">
        <f t="shared" ref="D3:D10" si="0">A3-I3</f>
        <v>14967</v>
      </c>
      <c r="E3">
        <f t="shared" ref="E3:E10" si="1">B3-I3</f>
        <v>16928</v>
      </c>
      <c r="F3">
        <f t="shared" ref="F3:F10" si="2">C3-I3</f>
        <v>22124</v>
      </c>
      <c r="G3">
        <f t="shared" ref="G3:G10" si="3">F3-D3</f>
        <v>7157</v>
      </c>
      <c r="H3">
        <f t="shared" ref="H3:H10" si="4">F3-E3</f>
        <v>5196</v>
      </c>
      <c r="I3">
        <v>13097946</v>
      </c>
    </row>
    <row r="4" spans="1:10" x14ac:dyDescent="0.25">
      <c r="A4">
        <f>13122262</f>
        <v>13122262</v>
      </c>
      <c r="B4">
        <v>13124961</v>
      </c>
      <c r="C4">
        <f>13141528</f>
        <v>13141528</v>
      </c>
      <c r="D4">
        <f t="shared" si="0"/>
        <v>24316</v>
      </c>
      <c r="E4">
        <f t="shared" si="1"/>
        <v>27015</v>
      </c>
      <c r="F4">
        <f t="shared" si="2"/>
        <v>43582</v>
      </c>
      <c r="G4">
        <f t="shared" si="3"/>
        <v>19266</v>
      </c>
      <c r="H4">
        <f t="shared" si="4"/>
        <v>16567</v>
      </c>
      <c r="I4">
        <v>13097946</v>
      </c>
    </row>
    <row r="5" spans="1:10" x14ac:dyDescent="0.25">
      <c r="A5">
        <f>13142829</f>
        <v>13142829</v>
      </c>
      <c r="B5">
        <v>13145748</v>
      </c>
      <c r="C5">
        <f>13153044</f>
        <v>13153044</v>
      </c>
      <c r="D5">
        <f t="shared" si="0"/>
        <v>44883</v>
      </c>
      <c r="E5">
        <f t="shared" si="1"/>
        <v>47802</v>
      </c>
      <c r="F5">
        <f t="shared" si="2"/>
        <v>55098</v>
      </c>
      <c r="G5">
        <f t="shared" si="3"/>
        <v>10215</v>
      </c>
      <c r="H5">
        <f t="shared" si="4"/>
        <v>7296</v>
      </c>
      <c r="I5">
        <v>13097946</v>
      </c>
      <c r="J5" t="s">
        <v>3</v>
      </c>
    </row>
    <row r="6" spans="1:10" x14ac:dyDescent="0.25">
      <c r="A6">
        <f>13153871</f>
        <v>13153871</v>
      </c>
      <c r="B6">
        <v>13156399</v>
      </c>
      <c r="C6">
        <f>13178348</f>
        <v>13178348</v>
      </c>
      <c r="D6">
        <f t="shared" si="0"/>
        <v>55925</v>
      </c>
      <c r="E6">
        <f t="shared" si="1"/>
        <v>58453</v>
      </c>
      <c r="F6">
        <f t="shared" si="2"/>
        <v>80402</v>
      </c>
      <c r="G6">
        <f t="shared" si="3"/>
        <v>24477</v>
      </c>
      <c r="H6">
        <f t="shared" si="4"/>
        <v>21949</v>
      </c>
      <c r="I6">
        <v>13097946</v>
      </c>
      <c r="J6" t="s">
        <v>4</v>
      </c>
    </row>
    <row r="7" spans="1:10" x14ac:dyDescent="0.25">
      <c r="A7">
        <f>13182885</f>
        <v>13182885</v>
      </c>
      <c r="B7">
        <v>13187539</v>
      </c>
      <c r="C7">
        <f>13191213</f>
        <v>13191213</v>
      </c>
      <c r="D7">
        <f t="shared" si="0"/>
        <v>84939</v>
      </c>
      <c r="E7">
        <f t="shared" si="1"/>
        <v>89593</v>
      </c>
      <c r="F7">
        <f t="shared" si="2"/>
        <v>93267</v>
      </c>
      <c r="G7">
        <f t="shared" si="3"/>
        <v>8328</v>
      </c>
      <c r="H7">
        <f t="shared" si="4"/>
        <v>3674</v>
      </c>
      <c r="I7">
        <v>13097946</v>
      </c>
    </row>
    <row r="8" spans="1:10" x14ac:dyDescent="0.25">
      <c r="A8">
        <f>13192996</f>
        <v>13192996</v>
      </c>
      <c r="B8">
        <v>13195100</v>
      </c>
      <c r="C8">
        <f>13212885</f>
        <v>13212885</v>
      </c>
      <c r="D8">
        <f t="shared" si="0"/>
        <v>95050</v>
      </c>
      <c r="E8">
        <f t="shared" si="1"/>
        <v>97154</v>
      </c>
      <c r="F8">
        <f t="shared" si="2"/>
        <v>114939</v>
      </c>
      <c r="G8">
        <f t="shared" si="3"/>
        <v>19889</v>
      </c>
      <c r="H8">
        <f t="shared" si="4"/>
        <v>17785</v>
      </c>
      <c r="I8">
        <v>13097946</v>
      </c>
      <c r="J8" t="s">
        <v>4</v>
      </c>
    </row>
    <row r="9" spans="1:10" x14ac:dyDescent="0.25">
      <c r="A9">
        <f>13216183</f>
        <v>13216183</v>
      </c>
      <c r="B9">
        <v>13220044</v>
      </c>
      <c r="C9">
        <f>13223722</f>
        <v>13223722</v>
      </c>
      <c r="D9">
        <f t="shared" si="0"/>
        <v>118237</v>
      </c>
      <c r="E9">
        <f t="shared" si="1"/>
        <v>122098</v>
      </c>
      <c r="F9">
        <f t="shared" si="2"/>
        <v>125776</v>
      </c>
      <c r="G9">
        <f t="shared" si="3"/>
        <v>7539</v>
      </c>
      <c r="H9">
        <f t="shared" si="4"/>
        <v>3678</v>
      </c>
      <c r="I9">
        <v>13097946</v>
      </c>
      <c r="J9" t="s">
        <v>5</v>
      </c>
    </row>
    <row r="10" spans="1:10" x14ac:dyDescent="0.25">
      <c r="A10">
        <f>13225321</f>
        <v>13225321</v>
      </c>
      <c r="B10">
        <v>13227576</v>
      </c>
      <c r="C10">
        <f>13232780</f>
        <v>13232780</v>
      </c>
      <c r="D10">
        <f t="shared" si="0"/>
        <v>127375</v>
      </c>
      <c r="E10">
        <f t="shared" si="1"/>
        <v>129630</v>
      </c>
      <c r="F10">
        <f t="shared" si="2"/>
        <v>134834</v>
      </c>
      <c r="G10">
        <f t="shared" si="3"/>
        <v>7459</v>
      </c>
      <c r="H10">
        <f t="shared" si="4"/>
        <v>5204</v>
      </c>
      <c r="I10">
        <v>13097946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13310548</f>
        <v>13310548</v>
      </c>
      <c r="B2">
        <v>13312475</v>
      </c>
      <c r="C2">
        <f>13316193</f>
        <v>13316193</v>
      </c>
      <c r="D2">
        <f>A2-I2</f>
        <v>3156</v>
      </c>
      <c r="E2">
        <f>B2-I2</f>
        <v>5083</v>
      </c>
      <c r="F2">
        <f>C2-I2</f>
        <v>8801</v>
      </c>
      <c r="G2">
        <f>F2-D2</f>
        <v>5645</v>
      </c>
      <c r="H2">
        <f>F2-E2</f>
        <v>3718</v>
      </c>
      <c r="I2">
        <v>13307392</v>
      </c>
    </row>
    <row r="3" spans="1:9" x14ac:dyDescent="0.25">
      <c r="A3">
        <f>13317460</f>
        <v>13317460</v>
      </c>
      <c r="B3">
        <v>13319296</v>
      </c>
      <c r="C3">
        <f>13324922</f>
        <v>13324922</v>
      </c>
      <c r="D3">
        <f t="shared" ref="D3:D10" si="0">A3-I3</f>
        <v>10068</v>
      </c>
      <c r="E3">
        <f t="shared" ref="E3:E10" si="1">B3-I3</f>
        <v>11904</v>
      </c>
      <c r="F3">
        <f t="shared" ref="F3:F10" si="2">C3-I3</f>
        <v>17530</v>
      </c>
      <c r="G3">
        <f t="shared" ref="G3:G10" si="3">F3-D3</f>
        <v>7462</v>
      </c>
      <c r="H3">
        <f t="shared" ref="H3:H10" si="4">F3-E3</f>
        <v>5626</v>
      </c>
      <c r="I3">
        <v>13307392</v>
      </c>
    </row>
    <row r="4" spans="1:9" x14ac:dyDescent="0.25">
      <c r="A4">
        <f>13325950</f>
        <v>13325950</v>
      </c>
      <c r="B4">
        <v>13327629</v>
      </c>
      <c r="C4">
        <f>13350058</f>
        <v>13350058</v>
      </c>
      <c r="D4">
        <f t="shared" si="0"/>
        <v>18558</v>
      </c>
      <c r="E4">
        <f t="shared" si="1"/>
        <v>20237</v>
      </c>
      <c r="F4">
        <f t="shared" si="2"/>
        <v>42666</v>
      </c>
      <c r="G4">
        <f t="shared" si="3"/>
        <v>24108</v>
      </c>
      <c r="H4">
        <f t="shared" si="4"/>
        <v>22429</v>
      </c>
      <c r="I4">
        <v>13307392</v>
      </c>
    </row>
    <row r="5" spans="1:9" x14ac:dyDescent="0.25">
      <c r="A5">
        <f>13351336</f>
        <v>13351336</v>
      </c>
      <c r="B5">
        <v>13354051</v>
      </c>
      <c r="C5">
        <f>13360733</f>
        <v>13360733</v>
      </c>
      <c r="D5">
        <f t="shared" si="0"/>
        <v>43944</v>
      </c>
      <c r="E5">
        <f t="shared" si="1"/>
        <v>46659</v>
      </c>
      <c r="F5">
        <f t="shared" si="2"/>
        <v>53341</v>
      </c>
      <c r="G5">
        <f t="shared" si="3"/>
        <v>9397</v>
      </c>
      <c r="H5">
        <f t="shared" si="4"/>
        <v>6682</v>
      </c>
      <c r="I5">
        <v>13307392</v>
      </c>
    </row>
    <row r="6" spans="1:9" x14ac:dyDescent="0.25">
      <c r="A6">
        <f>13361764</f>
        <v>13361764</v>
      </c>
      <c r="B6">
        <v>13363567</v>
      </c>
      <c r="C6">
        <f>13373627</f>
        <v>13373627</v>
      </c>
      <c r="D6">
        <f t="shared" si="0"/>
        <v>54372</v>
      </c>
      <c r="E6">
        <f t="shared" si="1"/>
        <v>56175</v>
      </c>
      <c r="F6">
        <f t="shared" si="2"/>
        <v>66235</v>
      </c>
      <c r="G6">
        <f t="shared" si="3"/>
        <v>11863</v>
      </c>
      <c r="H6">
        <f t="shared" si="4"/>
        <v>10060</v>
      </c>
      <c r="I6">
        <v>13307392</v>
      </c>
    </row>
    <row r="7" spans="1:9" x14ac:dyDescent="0.25">
      <c r="A7">
        <f>13374905</f>
        <v>13374905</v>
      </c>
      <c r="B7">
        <v>13376376</v>
      </c>
      <c r="C7">
        <f>13378630</f>
        <v>13378630</v>
      </c>
      <c r="D7">
        <f t="shared" si="0"/>
        <v>67513</v>
      </c>
      <c r="E7">
        <f t="shared" si="1"/>
        <v>68984</v>
      </c>
      <c r="F7">
        <f t="shared" si="2"/>
        <v>71238</v>
      </c>
      <c r="G7">
        <f t="shared" si="3"/>
        <v>3725</v>
      </c>
      <c r="H7">
        <f t="shared" si="4"/>
        <v>2254</v>
      </c>
      <c r="I7">
        <v>13307392</v>
      </c>
    </row>
    <row r="8" spans="1:9" x14ac:dyDescent="0.25">
      <c r="A8">
        <f>13379723</f>
        <v>13379723</v>
      </c>
      <c r="B8">
        <v>13380934</v>
      </c>
      <c r="C8">
        <f>13392579</f>
        <v>13392579</v>
      </c>
      <c r="D8">
        <f t="shared" si="0"/>
        <v>72331</v>
      </c>
      <c r="E8">
        <f t="shared" si="1"/>
        <v>73542</v>
      </c>
      <c r="F8">
        <f t="shared" si="2"/>
        <v>85187</v>
      </c>
      <c r="G8">
        <f t="shared" si="3"/>
        <v>12856</v>
      </c>
      <c r="H8">
        <f t="shared" si="4"/>
        <v>11645</v>
      </c>
      <c r="I8">
        <v>13307392</v>
      </c>
    </row>
    <row r="9" spans="1:9" x14ac:dyDescent="0.25">
      <c r="A9">
        <f>13393781</f>
        <v>13393781</v>
      </c>
      <c r="B9">
        <v>13395507</v>
      </c>
      <c r="C9">
        <f>13397869</f>
        <v>13397869</v>
      </c>
      <c r="D9">
        <f t="shared" si="0"/>
        <v>86389</v>
      </c>
      <c r="E9">
        <f t="shared" si="1"/>
        <v>88115</v>
      </c>
      <c r="F9">
        <f t="shared" si="2"/>
        <v>90477</v>
      </c>
      <c r="G9">
        <f t="shared" si="3"/>
        <v>4088</v>
      </c>
      <c r="H9">
        <f t="shared" si="4"/>
        <v>2362</v>
      </c>
      <c r="I9">
        <v>13307392</v>
      </c>
    </row>
    <row r="10" spans="1:9" x14ac:dyDescent="0.25">
      <c r="A10">
        <f>13398538</f>
        <v>13398538</v>
      </c>
      <c r="B10">
        <v>13400450</v>
      </c>
      <c r="C10">
        <f>13405923</f>
        <v>13405923</v>
      </c>
      <c r="D10">
        <f t="shared" si="0"/>
        <v>91146</v>
      </c>
      <c r="E10">
        <f t="shared" si="1"/>
        <v>93058</v>
      </c>
      <c r="F10">
        <f t="shared" si="2"/>
        <v>98531</v>
      </c>
      <c r="G10">
        <f t="shared" si="3"/>
        <v>7385</v>
      </c>
      <c r="H10">
        <f t="shared" si="4"/>
        <v>5473</v>
      </c>
      <c r="I10">
        <v>13307392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"/>
    </sheetView>
  </sheetViews>
  <sheetFormatPr defaultColWidth="8.85546875"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9" x14ac:dyDescent="0.25">
      <c r="A2">
        <f>13475391</f>
        <v>13475391</v>
      </c>
      <c r="B2">
        <v>13477060</v>
      </c>
      <c r="C2">
        <f>13478658</f>
        <v>13478658</v>
      </c>
      <c r="D2">
        <f>A2-I2</f>
        <v>5136</v>
      </c>
      <c r="E2">
        <f>B2-I2</f>
        <v>6805</v>
      </c>
      <c r="F2">
        <f>C2-I2</f>
        <v>8403</v>
      </c>
      <c r="G2">
        <f>F2-D2</f>
        <v>3267</v>
      </c>
      <c r="H2">
        <f>F2-E2</f>
        <v>1598</v>
      </c>
      <c r="I2">
        <v>13470255</v>
      </c>
    </row>
    <row r="3" spans="1:9" x14ac:dyDescent="0.25">
      <c r="A3">
        <f>13479563</f>
        <v>13479563</v>
      </c>
      <c r="B3">
        <v>13481412</v>
      </c>
      <c r="C3">
        <f>13485122</f>
        <v>13485122</v>
      </c>
      <c r="D3">
        <f t="shared" ref="D3:D10" si="0">A3-I3</f>
        <v>9308</v>
      </c>
      <c r="E3">
        <f t="shared" ref="E3:E10" si="1">B3-I3</f>
        <v>11157</v>
      </c>
      <c r="F3">
        <f t="shared" ref="F3:F10" si="2">C3-I3</f>
        <v>14867</v>
      </c>
      <c r="G3">
        <f t="shared" ref="G3:G10" si="3">F3-D3</f>
        <v>5559</v>
      </c>
      <c r="H3">
        <f t="shared" ref="H3:H10" si="4">F3-E3</f>
        <v>3710</v>
      </c>
      <c r="I3">
        <v>13470255</v>
      </c>
    </row>
    <row r="4" spans="1:9" x14ac:dyDescent="0.25">
      <c r="A4">
        <f>13485742</f>
        <v>13485742</v>
      </c>
      <c r="B4">
        <v>13487191</v>
      </c>
      <c r="C4">
        <f>13498590</f>
        <v>13498590</v>
      </c>
      <c r="D4">
        <f t="shared" si="0"/>
        <v>15487</v>
      </c>
      <c r="E4">
        <f t="shared" si="1"/>
        <v>16936</v>
      </c>
      <c r="F4">
        <f t="shared" si="2"/>
        <v>28335</v>
      </c>
      <c r="G4">
        <f t="shared" si="3"/>
        <v>12848</v>
      </c>
      <c r="H4">
        <f t="shared" si="4"/>
        <v>11399</v>
      </c>
      <c r="I4">
        <v>13470255</v>
      </c>
    </row>
    <row r="5" spans="1:9" x14ac:dyDescent="0.25">
      <c r="A5">
        <f>13499321</f>
        <v>13499321</v>
      </c>
      <c r="B5">
        <v>13502101</v>
      </c>
      <c r="C5">
        <f>13506293</f>
        <v>13506293</v>
      </c>
      <c r="D5">
        <f t="shared" si="0"/>
        <v>29066</v>
      </c>
      <c r="E5">
        <f t="shared" si="1"/>
        <v>31846</v>
      </c>
      <c r="F5">
        <f t="shared" si="2"/>
        <v>36038</v>
      </c>
      <c r="G5">
        <f t="shared" si="3"/>
        <v>6972</v>
      </c>
      <c r="H5">
        <f t="shared" si="4"/>
        <v>4192</v>
      </c>
      <c r="I5">
        <v>13470255</v>
      </c>
    </row>
    <row r="6" spans="1:9" x14ac:dyDescent="0.25">
      <c r="A6">
        <f>13507239</f>
        <v>13507239</v>
      </c>
      <c r="B6">
        <v>13508500</v>
      </c>
      <c r="C6">
        <f>13521948</f>
        <v>13521948</v>
      </c>
      <c r="D6">
        <f t="shared" si="0"/>
        <v>36984</v>
      </c>
      <c r="E6">
        <f t="shared" si="1"/>
        <v>38245</v>
      </c>
      <c r="F6">
        <f t="shared" si="2"/>
        <v>51693</v>
      </c>
      <c r="G6">
        <f t="shared" si="3"/>
        <v>14709</v>
      </c>
      <c r="H6">
        <f t="shared" si="4"/>
        <v>13448</v>
      </c>
      <c r="I6">
        <v>13470255</v>
      </c>
    </row>
    <row r="7" spans="1:9" x14ac:dyDescent="0.25">
      <c r="A7">
        <f>13522870</f>
        <v>13522870</v>
      </c>
      <c r="B7">
        <v>13524572</v>
      </c>
      <c r="C7">
        <f>13527378</f>
        <v>13527378</v>
      </c>
      <c r="D7">
        <f t="shared" si="0"/>
        <v>52615</v>
      </c>
      <c r="E7">
        <f t="shared" si="1"/>
        <v>54317</v>
      </c>
      <c r="F7">
        <f t="shared" si="2"/>
        <v>57123</v>
      </c>
      <c r="G7">
        <f t="shared" si="3"/>
        <v>4508</v>
      </c>
      <c r="H7">
        <f t="shared" si="4"/>
        <v>2806</v>
      </c>
      <c r="I7">
        <v>13470255</v>
      </c>
    </row>
    <row r="8" spans="1:9" x14ac:dyDescent="0.25">
      <c r="A8">
        <f>13528596</f>
        <v>13528596</v>
      </c>
      <c r="B8">
        <v>13530280</v>
      </c>
      <c r="C8">
        <f>13542438</f>
        <v>13542438</v>
      </c>
      <c r="D8">
        <f t="shared" si="0"/>
        <v>58341</v>
      </c>
      <c r="E8">
        <f t="shared" si="1"/>
        <v>60025</v>
      </c>
      <c r="F8">
        <f t="shared" si="2"/>
        <v>72183</v>
      </c>
      <c r="G8">
        <f t="shared" si="3"/>
        <v>13842</v>
      </c>
      <c r="H8">
        <f t="shared" si="4"/>
        <v>12158</v>
      </c>
      <c r="I8">
        <v>13470255</v>
      </c>
    </row>
    <row r="9" spans="1:9" x14ac:dyDescent="0.25">
      <c r="A9">
        <f>13543165</f>
        <v>13543165</v>
      </c>
      <c r="B9">
        <v>13544709</v>
      </c>
      <c r="C9">
        <f>13547330</f>
        <v>13547330</v>
      </c>
      <c r="D9">
        <f t="shared" si="0"/>
        <v>72910</v>
      </c>
      <c r="E9">
        <f t="shared" si="1"/>
        <v>74454</v>
      </c>
      <c r="F9">
        <f t="shared" si="2"/>
        <v>77075</v>
      </c>
      <c r="G9">
        <f t="shared" si="3"/>
        <v>4165</v>
      </c>
      <c r="H9">
        <f t="shared" si="4"/>
        <v>2621</v>
      </c>
      <c r="I9">
        <v>13470255</v>
      </c>
    </row>
    <row r="10" spans="1:9" x14ac:dyDescent="0.25">
      <c r="A10">
        <f>13548748</f>
        <v>13548748</v>
      </c>
      <c r="B10">
        <v>13550322</v>
      </c>
      <c r="C10">
        <f>13554144</f>
        <v>13554144</v>
      </c>
      <c r="D10">
        <f t="shared" si="0"/>
        <v>78493</v>
      </c>
      <c r="E10">
        <f t="shared" si="1"/>
        <v>80067</v>
      </c>
      <c r="F10">
        <f t="shared" si="2"/>
        <v>83889</v>
      </c>
      <c r="G10">
        <f t="shared" si="3"/>
        <v>5396</v>
      </c>
      <c r="H10">
        <f t="shared" si="4"/>
        <v>3822</v>
      </c>
      <c r="I10">
        <v>13470255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I1"/>
    </sheetView>
  </sheetViews>
  <sheetFormatPr defaultColWidth="8.85546875" defaultRowHeight="15" x14ac:dyDescent="0.25"/>
  <cols>
    <col min="3" max="3" width="9.710937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10" x14ac:dyDescent="0.25">
      <c r="A2">
        <f>13640085</f>
        <v>13640085</v>
      </c>
      <c r="B2">
        <v>13642547</v>
      </c>
      <c r="C2">
        <f>13646864</f>
        <v>13646864</v>
      </c>
      <c r="D2">
        <f>A2-I2</f>
        <v>7477</v>
      </c>
      <c r="E2">
        <f>B2-I2</f>
        <v>9939</v>
      </c>
      <c r="F2">
        <f>C2-I2</f>
        <v>14256</v>
      </c>
      <c r="G2">
        <f>F2-D2</f>
        <v>6779</v>
      </c>
      <c r="H2">
        <f>F2-E2</f>
        <v>4317</v>
      </c>
      <c r="I2">
        <v>13632608</v>
      </c>
    </row>
    <row r="3" spans="1:10" x14ac:dyDescent="0.25">
      <c r="A3">
        <f>13649092</f>
        <v>13649092</v>
      </c>
      <c r="B3">
        <v>13651155</v>
      </c>
      <c r="C3">
        <f>13657781</f>
        <v>13657781</v>
      </c>
      <c r="D3">
        <f t="shared" ref="D3:D10" si="0">A3-I3</f>
        <v>16484</v>
      </c>
      <c r="E3">
        <f t="shared" ref="E3:E10" si="1">B3-I3</f>
        <v>18547</v>
      </c>
      <c r="F3">
        <f t="shared" ref="F3:F10" si="2">C3-I3</f>
        <v>25173</v>
      </c>
      <c r="G3">
        <f t="shared" ref="G3:G10" si="3">F3-D3</f>
        <v>8689</v>
      </c>
      <c r="H3">
        <f t="shared" ref="H3:H10" si="4">F3-E3</f>
        <v>6626</v>
      </c>
      <c r="I3">
        <v>13632608</v>
      </c>
    </row>
    <row r="4" spans="1:10" x14ac:dyDescent="0.25">
      <c r="A4">
        <f>13659317</f>
        <v>13659317</v>
      </c>
      <c r="B4">
        <v>13661680</v>
      </c>
      <c r="C4">
        <f>13678445</f>
        <v>13678445</v>
      </c>
      <c r="D4">
        <f t="shared" si="0"/>
        <v>26709</v>
      </c>
      <c r="E4">
        <f t="shared" si="1"/>
        <v>29072</v>
      </c>
      <c r="F4">
        <f t="shared" si="2"/>
        <v>45837</v>
      </c>
      <c r="G4">
        <f t="shared" si="3"/>
        <v>19128</v>
      </c>
      <c r="H4">
        <f t="shared" si="4"/>
        <v>16765</v>
      </c>
      <c r="I4">
        <v>13632608</v>
      </c>
    </row>
    <row r="5" spans="1:10" x14ac:dyDescent="0.25">
      <c r="A5">
        <f>13680658</f>
        <v>13680658</v>
      </c>
      <c r="B5">
        <v>13686204</v>
      </c>
      <c r="C5">
        <f>13689543</f>
        <v>13689543</v>
      </c>
      <c r="D5">
        <f t="shared" si="0"/>
        <v>48050</v>
      </c>
      <c r="E5">
        <f t="shared" si="1"/>
        <v>53596</v>
      </c>
      <c r="F5">
        <f t="shared" si="2"/>
        <v>56935</v>
      </c>
      <c r="G5">
        <f t="shared" si="3"/>
        <v>8885</v>
      </c>
      <c r="H5">
        <f t="shared" si="4"/>
        <v>3339</v>
      </c>
      <c r="I5">
        <v>13632608</v>
      </c>
    </row>
    <row r="6" spans="1:10" x14ac:dyDescent="0.25">
      <c r="A6">
        <f>13690275</f>
        <v>13690275</v>
      </c>
      <c r="B6">
        <v>13691949</v>
      </c>
      <c r="C6">
        <f>13707726</f>
        <v>13707726</v>
      </c>
      <c r="D6">
        <f t="shared" si="0"/>
        <v>57667</v>
      </c>
      <c r="E6">
        <f t="shared" si="1"/>
        <v>59341</v>
      </c>
      <c r="F6">
        <f t="shared" si="2"/>
        <v>75118</v>
      </c>
      <c r="G6">
        <f t="shared" si="3"/>
        <v>17451</v>
      </c>
      <c r="H6">
        <f t="shared" si="4"/>
        <v>15777</v>
      </c>
      <c r="I6">
        <v>13632608</v>
      </c>
    </row>
    <row r="7" spans="1:10" x14ac:dyDescent="0.25">
      <c r="A7">
        <f>13708896</f>
        <v>13708896</v>
      </c>
      <c r="B7">
        <v>13712780</v>
      </c>
      <c r="C7">
        <f>13714862</f>
        <v>13714862</v>
      </c>
      <c r="D7">
        <f t="shared" si="0"/>
        <v>76288</v>
      </c>
      <c r="E7">
        <f t="shared" si="1"/>
        <v>80172</v>
      </c>
      <c r="F7">
        <f t="shared" si="2"/>
        <v>82254</v>
      </c>
      <c r="G7">
        <f t="shared" si="3"/>
        <v>5966</v>
      </c>
      <c r="H7">
        <f t="shared" si="4"/>
        <v>2082</v>
      </c>
      <c r="I7">
        <v>13632608</v>
      </c>
      <c r="J7" t="s">
        <v>6</v>
      </c>
    </row>
    <row r="8" spans="1:10" x14ac:dyDescent="0.25">
      <c r="A8">
        <f>13715746</f>
        <v>13715746</v>
      </c>
      <c r="B8">
        <v>13720135</v>
      </c>
      <c r="C8">
        <f>13738442</f>
        <v>13738442</v>
      </c>
      <c r="D8">
        <f t="shared" si="0"/>
        <v>83138</v>
      </c>
      <c r="E8">
        <f t="shared" si="1"/>
        <v>87527</v>
      </c>
      <c r="F8">
        <f t="shared" si="2"/>
        <v>105834</v>
      </c>
      <c r="G8">
        <f t="shared" si="3"/>
        <v>22696</v>
      </c>
      <c r="H8">
        <f t="shared" si="4"/>
        <v>18307</v>
      </c>
      <c r="I8">
        <v>13632608</v>
      </c>
      <c r="J8" t="s">
        <v>4</v>
      </c>
    </row>
    <row r="9" spans="1:10" x14ac:dyDescent="0.25">
      <c r="A9">
        <f>13742689</f>
        <v>13742689</v>
      </c>
      <c r="B9">
        <v>13745886</v>
      </c>
      <c r="C9">
        <f>13752183</f>
        <v>13752183</v>
      </c>
      <c r="D9">
        <f t="shared" si="0"/>
        <v>110081</v>
      </c>
      <c r="E9">
        <f t="shared" si="1"/>
        <v>113278</v>
      </c>
      <c r="F9">
        <f t="shared" si="2"/>
        <v>119575</v>
      </c>
      <c r="G9">
        <f t="shared" si="3"/>
        <v>9494</v>
      </c>
      <c r="H9">
        <f t="shared" si="4"/>
        <v>6297</v>
      </c>
      <c r="I9">
        <v>13632608</v>
      </c>
      <c r="J9" t="s">
        <v>7</v>
      </c>
    </row>
    <row r="10" spans="1:10" x14ac:dyDescent="0.25">
      <c r="A10">
        <f>13753439</f>
        <v>13753439</v>
      </c>
      <c r="B10">
        <v>13756047</v>
      </c>
      <c r="C10">
        <f>13762540</f>
        <v>13762540</v>
      </c>
      <c r="D10">
        <f t="shared" si="0"/>
        <v>120831</v>
      </c>
      <c r="E10">
        <f t="shared" si="1"/>
        <v>123439</v>
      </c>
      <c r="F10">
        <f t="shared" si="2"/>
        <v>129932</v>
      </c>
      <c r="G10">
        <f t="shared" si="3"/>
        <v>9101</v>
      </c>
      <c r="H10">
        <f t="shared" si="4"/>
        <v>6493</v>
      </c>
      <c r="I10">
        <v>13632608</v>
      </c>
      <c r="J10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I1"/>
    </sheetView>
  </sheetViews>
  <sheetFormatPr defaultColWidth="8.85546875"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  <c r="I1" t="s">
        <v>12</v>
      </c>
    </row>
    <row r="2" spans="1:10" x14ac:dyDescent="0.25">
      <c r="A2">
        <f>13951382</f>
        <v>13951382</v>
      </c>
      <c r="B2">
        <v>13954310</v>
      </c>
      <c r="C2">
        <f>13959553</f>
        <v>13959553</v>
      </c>
      <c r="D2">
        <f t="shared" ref="D2:D10" si="0">A2-I2</f>
        <v>5583</v>
      </c>
      <c r="E2">
        <f>B2-I2</f>
        <v>8511</v>
      </c>
      <c r="F2">
        <f t="shared" ref="F2:F10" si="1">C2-I2</f>
        <v>13754</v>
      </c>
      <c r="G2">
        <f t="shared" ref="G2:G10" si="2">F2-D2</f>
        <v>8171</v>
      </c>
      <c r="H2">
        <f>F2-E2</f>
        <v>5243</v>
      </c>
      <c r="I2">
        <v>13945799</v>
      </c>
      <c r="J2" t="s">
        <v>7</v>
      </c>
    </row>
    <row r="3" spans="1:10" x14ac:dyDescent="0.25">
      <c r="A3">
        <f>13960501</f>
        <v>13960501</v>
      </c>
      <c r="B3">
        <v>13963003</v>
      </c>
      <c r="C3">
        <f>13967285</f>
        <v>13967285</v>
      </c>
      <c r="D3">
        <f t="shared" si="0"/>
        <v>14702</v>
      </c>
      <c r="E3">
        <f t="shared" ref="E3:E10" si="3">B3-I3</f>
        <v>17204</v>
      </c>
      <c r="F3">
        <f t="shared" si="1"/>
        <v>21486</v>
      </c>
      <c r="G3">
        <f t="shared" si="2"/>
        <v>6784</v>
      </c>
      <c r="H3">
        <f t="shared" ref="H3:H10" si="4">F3-E3</f>
        <v>4282</v>
      </c>
      <c r="I3">
        <v>13945799</v>
      </c>
    </row>
    <row r="4" spans="1:10" x14ac:dyDescent="0.25">
      <c r="A4">
        <f>13968398</f>
        <v>13968398</v>
      </c>
      <c r="B4">
        <v>13969559</v>
      </c>
      <c r="C4">
        <f>13981790</f>
        <v>13981790</v>
      </c>
      <c r="D4">
        <f t="shared" si="0"/>
        <v>22599</v>
      </c>
      <c r="E4">
        <f t="shared" si="3"/>
        <v>23760</v>
      </c>
      <c r="F4">
        <f t="shared" si="1"/>
        <v>35991</v>
      </c>
      <c r="G4">
        <f t="shared" si="2"/>
        <v>13392</v>
      </c>
      <c r="H4">
        <f t="shared" si="4"/>
        <v>12231</v>
      </c>
      <c r="I4">
        <v>13945799</v>
      </c>
    </row>
    <row r="5" spans="1:10" x14ac:dyDescent="0.25">
      <c r="A5">
        <f>13982558</f>
        <v>13982558</v>
      </c>
      <c r="B5">
        <v>13984296</v>
      </c>
      <c r="C5">
        <f>13987290</f>
        <v>13987290</v>
      </c>
      <c r="D5">
        <f t="shared" si="0"/>
        <v>36759</v>
      </c>
      <c r="E5">
        <f t="shared" si="3"/>
        <v>38497</v>
      </c>
      <c r="F5">
        <f t="shared" si="1"/>
        <v>41491</v>
      </c>
      <c r="G5">
        <f t="shared" si="2"/>
        <v>4732</v>
      </c>
      <c r="H5">
        <f t="shared" si="4"/>
        <v>2994</v>
      </c>
      <c r="I5">
        <v>13945799</v>
      </c>
    </row>
    <row r="6" spans="1:10" x14ac:dyDescent="0.25">
      <c r="A6">
        <f>13988669</f>
        <v>13988669</v>
      </c>
      <c r="B6">
        <v>13991450</v>
      </c>
      <c r="C6">
        <f>14002620</f>
        <v>14002620</v>
      </c>
      <c r="D6">
        <f t="shared" si="0"/>
        <v>42870</v>
      </c>
      <c r="E6">
        <f t="shared" si="3"/>
        <v>45651</v>
      </c>
      <c r="F6">
        <f t="shared" si="1"/>
        <v>56821</v>
      </c>
      <c r="G6">
        <f t="shared" si="2"/>
        <v>13951</v>
      </c>
      <c r="H6">
        <f t="shared" si="4"/>
        <v>11170</v>
      </c>
      <c r="I6">
        <v>13945799</v>
      </c>
    </row>
    <row r="7" spans="1:10" x14ac:dyDescent="0.25">
      <c r="A7">
        <f>14003615</f>
        <v>14003615</v>
      </c>
      <c r="B7">
        <v>14005548</v>
      </c>
      <c r="C7">
        <f>14010518</f>
        <v>14010518</v>
      </c>
      <c r="D7">
        <f t="shared" si="0"/>
        <v>57816</v>
      </c>
      <c r="E7">
        <f t="shared" si="3"/>
        <v>59749</v>
      </c>
      <c r="F7">
        <f t="shared" si="1"/>
        <v>64719</v>
      </c>
      <c r="G7">
        <f t="shared" si="2"/>
        <v>6903</v>
      </c>
      <c r="H7">
        <f t="shared" si="4"/>
        <v>4970</v>
      </c>
      <c r="I7">
        <v>13945799</v>
      </c>
      <c r="J7" t="s">
        <v>8</v>
      </c>
    </row>
    <row r="8" spans="1:10" x14ac:dyDescent="0.25">
      <c r="A8">
        <f>14011840</f>
        <v>14011840</v>
      </c>
      <c r="B8">
        <v>14013992</v>
      </c>
      <c r="C8">
        <f>14024682</f>
        <v>14024682</v>
      </c>
      <c r="D8">
        <f t="shared" si="0"/>
        <v>66041</v>
      </c>
      <c r="E8">
        <f t="shared" si="3"/>
        <v>68193</v>
      </c>
      <c r="F8">
        <f t="shared" si="1"/>
        <v>78883</v>
      </c>
      <c r="G8">
        <f t="shared" si="2"/>
        <v>12842</v>
      </c>
      <c r="H8">
        <f t="shared" si="4"/>
        <v>10690</v>
      </c>
      <c r="I8">
        <v>13945799</v>
      </c>
    </row>
    <row r="9" spans="1:10" x14ac:dyDescent="0.25">
      <c r="A9">
        <f>14025363</f>
        <v>14025363</v>
      </c>
      <c r="B9">
        <v>14027938</v>
      </c>
      <c r="C9">
        <f>14029949</f>
        <v>14029949</v>
      </c>
      <c r="D9">
        <f t="shared" si="0"/>
        <v>79564</v>
      </c>
      <c r="E9">
        <f t="shared" si="3"/>
        <v>82139</v>
      </c>
      <c r="F9">
        <f t="shared" si="1"/>
        <v>84150</v>
      </c>
      <c r="G9">
        <f t="shared" si="2"/>
        <v>4586</v>
      </c>
      <c r="H9">
        <f t="shared" si="4"/>
        <v>2011</v>
      </c>
      <c r="I9">
        <v>13945799</v>
      </c>
    </row>
    <row r="10" spans="1:10" x14ac:dyDescent="0.25">
      <c r="A10">
        <f>14031578</f>
        <v>14031578</v>
      </c>
      <c r="B10">
        <v>14032946</v>
      </c>
      <c r="C10">
        <f>14036167</f>
        <v>14036167</v>
      </c>
      <c r="D10">
        <f t="shared" si="0"/>
        <v>85779</v>
      </c>
      <c r="E10">
        <f t="shared" si="3"/>
        <v>87147</v>
      </c>
      <c r="F10">
        <f t="shared" si="1"/>
        <v>90368</v>
      </c>
      <c r="G10">
        <f t="shared" si="2"/>
        <v>4589</v>
      </c>
      <c r="H10">
        <f t="shared" si="4"/>
        <v>3221</v>
      </c>
      <c r="I10">
        <v>13945799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I.T. Services</dc:creator>
  <cp:lastModifiedBy>Shujie,Deng</cp:lastModifiedBy>
  <dcterms:created xsi:type="dcterms:W3CDTF">2013-11-04T11:15:00Z</dcterms:created>
  <dcterms:modified xsi:type="dcterms:W3CDTF">2015-05-13T14:20:01Z</dcterms:modified>
</cp:coreProperties>
</file>