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Study\2021\MCC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J12" i="1"/>
  <c r="I7" i="1"/>
  <c r="I8" i="1"/>
  <c r="I9" i="1"/>
  <c r="L4" i="1" l="1"/>
  <c r="L3" i="1"/>
  <c r="E9" i="1"/>
  <c r="E8" i="1"/>
  <c r="E7" i="1"/>
  <c r="L5" i="1"/>
  <c r="E17" i="1"/>
  <c r="E18" i="1"/>
  <c r="E16" i="1"/>
  <c r="E14" i="1"/>
  <c r="E15" i="1"/>
  <c r="E13" i="1"/>
  <c r="E11" i="1"/>
  <c r="E12" i="1"/>
  <c r="E10" i="1"/>
  <c r="M3" i="1" l="1"/>
  <c r="O3" i="1" s="1"/>
  <c r="M4" i="1"/>
  <c r="O4" i="1" s="1"/>
  <c r="M5" i="1"/>
  <c r="O5" i="1" s="1"/>
</calcChain>
</file>

<file path=xl/sharedStrings.xml><?xml version="1.0" encoding="utf-8"?>
<sst xmlns="http://schemas.openxmlformats.org/spreadsheetml/2006/main" count="29" uniqueCount="29">
  <si>
    <t>Проект</t>
  </si>
  <si>
    <t>LOC, тыч. Строк</t>
  </si>
  <si>
    <t>Стоимость, т.</t>
  </si>
  <si>
    <t>Затраты, чел.-мес.</t>
  </si>
  <si>
    <t>Ошибки,шт</t>
  </si>
  <si>
    <t>Документация, страниц</t>
  </si>
  <si>
    <t>Функция</t>
  </si>
  <si>
    <t>LOC лучш, тыс. строк</t>
  </si>
  <si>
    <t>LOC вер. тыс. строк</t>
  </si>
  <si>
    <t>LOC худш, тыс. строк</t>
  </si>
  <si>
    <t>A1</t>
  </si>
  <si>
    <t>B2</t>
  </si>
  <si>
    <t>C3</t>
  </si>
  <si>
    <t>Производительность =Длина/Затраты</t>
  </si>
  <si>
    <t>Качество = Ошибки/Длина</t>
  </si>
  <si>
    <t>Удельная стоимость = Стоимость/Длина</t>
  </si>
  <si>
    <t>Документированность = СтраницДокумента/Длина</t>
  </si>
  <si>
    <t>LOC ожид.i</t>
  </si>
  <si>
    <t>Метрический базис фирмы</t>
  </si>
  <si>
    <t>Оцениваемый проект</t>
  </si>
  <si>
    <t>ПроизводСред</t>
  </si>
  <si>
    <t>LOCсред</t>
  </si>
  <si>
    <t>ПРОИЗВi</t>
  </si>
  <si>
    <t>Затраты =</t>
  </si>
  <si>
    <t>Первый подход</t>
  </si>
  <si>
    <t>Второй подход</t>
  </si>
  <si>
    <t>LOCoi/ПРОИЗВi</t>
  </si>
  <si>
    <t>Уд. стоимость ср</t>
  </si>
  <si>
    <t>Стоимость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</si>
</sst>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0" fontId="0" fillId="0" borderId="9" xfId="0" applyBorder="1"/>
    <xf numFmtId="0" fontId="0" fillId="0" borderId="22" xfId="0" applyBorder="1"/>
    <xf numFmtId="0" fontId="0" fillId="0" borderId="10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H13" sqref="H13:I13"/>
    </sheetView>
  </sheetViews>
  <sheetFormatPr defaultRowHeight="15" x14ac:dyDescent="0.25"/>
  <cols>
    <col min="2" max="2" width="15.140625" customWidth="1"/>
    <col min="3" max="3" width="17.7109375" customWidth="1"/>
    <col min="4" max="4" width="13.140625" customWidth="1"/>
    <col min="5" max="5" width="12.140625" customWidth="1"/>
    <col min="6" max="6" width="22.85546875" customWidth="1"/>
    <col min="7" max="7" width="9.42578125" customWidth="1"/>
    <col min="8" max="8" width="21.5703125" customWidth="1"/>
    <col min="9" max="9" width="19.140625" customWidth="1"/>
    <col min="10" max="10" width="20.140625" customWidth="1"/>
    <col min="12" max="12" width="11.28515625" customWidth="1"/>
    <col min="13" max="13" width="9.5703125" customWidth="1"/>
    <col min="14" max="14" width="10.28515625" bestFit="1" customWidth="1"/>
    <col min="15" max="15" width="15.5703125" customWidth="1"/>
  </cols>
  <sheetData>
    <row r="1" spans="1:15" ht="15.75" thickBot="1" x14ac:dyDescent="0.3">
      <c r="A1" s="13" t="s">
        <v>18</v>
      </c>
      <c r="B1" s="14"/>
      <c r="C1" s="14"/>
      <c r="D1" s="14"/>
      <c r="E1" s="14"/>
      <c r="F1" s="22"/>
      <c r="G1" s="13" t="s">
        <v>19</v>
      </c>
      <c r="H1" s="14"/>
      <c r="I1" s="14"/>
      <c r="J1" s="15"/>
    </row>
    <row r="2" spans="1:15" x14ac:dyDescent="0.25">
      <c r="A2" s="16" t="s">
        <v>0</v>
      </c>
      <c r="B2" s="11" t="s">
        <v>1</v>
      </c>
      <c r="C2" s="11" t="s">
        <v>3</v>
      </c>
      <c r="D2" s="11" t="s">
        <v>2</v>
      </c>
      <c r="E2" s="11" t="s">
        <v>4</v>
      </c>
      <c r="F2" s="23" t="s">
        <v>5</v>
      </c>
      <c r="G2" s="16" t="s">
        <v>6</v>
      </c>
      <c r="H2" s="11" t="s">
        <v>7</v>
      </c>
      <c r="I2" s="11" t="s">
        <v>8</v>
      </c>
      <c r="J2" s="17" t="s">
        <v>9</v>
      </c>
      <c r="L2" s="31" t="s">
        <v>17</v>
      </c>
      <c r="M2" s="11" t="s">
        <v>22</v>
      </c>
      <c r="O2" t="s">
        <v>26</v>
      </c>
    </row>
    <row r="3" spans="1:15" x14ac:dyDescent="0.25">
      <c r="A3" s="16" t="s">
        <v>10</v>
      </c>
      <c r="B3" s="12">
        <v>1.1599999999999999</v>
      </c>
      <c r="C3" s="12">
        <v>18</v>
      </c>
      <c r="D3" s="12">
        <v>1.67</v>
      </c>
      <c r="E3" s="12">
        <v>109</v>
      </c>
      <c r="F3" s="24">
        <v>336</v>
      </c>
      <c r="G3" s="26">
        <v>1</v>
      </c>
      <c r="H3" s="12">
        <v>3.1</v>
      </c>
      <c r="I3" s="12">
        <v>4.03</v>
      </c>
      <c r="J3" s="18">
        <v>5.57</v>
      </c>
      <c r="L3" s="3">
        <f>(H3+I3+4*J3)/6</f>
        <v>4.9016666666666673</v>
      </c>
      <c r="M3" s="11">
        <f>$I$7*($I$8/L3)</f>
        <v>5.2212839098388226</v>
      </c>
      <c r="O3">
        <f>L3/M3</f>
        <v>0.93878569932390021</v>
      </c>
    </row>
    <row r="4" spans="1:15" x14ac:dyDescent="0.25">
      <c r="A4" s="16" t="s">
        <v>11</v>
      </c>
      <c r="B4" s="12">
        <v>38.229999999999997</v>
      </c>
      <c r="C4" s="12">
        <v>21</v>
      </c>
      <c r="D4" s="12">
        <v>3.722</v>
      </c>
      <c r="E4" s="12">
        <v>45</v>
      </c>
      <c r="F4" s="24">
        <v>959</v>
      </c>
      <c r="G4" s="26">
        <v>2</v>
      </c>
      <c r="H4" s="12">
        <v>32.78</v>
      </c>
      <c r="I4" s="12">
        <v>42.62</v>
      </c>
      <c r="J4" s="18">
        <v>59.01</v>
      </c>
      <c r="L4" s="3">
        <f>(H4+I4+4*J4)/6</f>
        <v>51.906666666666666</v>
      </c>
      <c r="M4" s="11">
        <f>$I$7*($I$8/L4)</f>
        <v>0.49305792380028185</v>
      </c>
      <c r="O4">
        <f t="shared" ref="O4" si="0">L4/M4</f>
        <v>105.27498730086729</v>
      </c>
    </row>
    <row r="5" spans="1:15" ht="15.75" thickBot="1" x14ac:dyDescent="0.3">
      <c r="A5" s="19" t="s">
        <v>12</v>
      </c>
      <c r="B5" s="20">
        <v>25.21</v>
      </c>
      <c r="C5" s="20">
        <v>15</v>
      </c>
      <c r="D5" s="20">
        <v>0.629</v>
      </c>
      <c r="E5" s="20">
        <v>88</v>
      </c>
      <c r="F5" s="25">
        <v>946</v>
      </c>
      <c r="G5" s="27">
        <v>3</v>
      </c>
      <c r="H5" s="20">
        <v>3.98</v>
      </c>
      <c r="I5" s="20">
        <v>5.18</v>
      </c>
      <c r="J5" s="21">
        <v>7.17</v>
      </c>
      <c r="L5" s="6">
        <f t="shared" ref="L5" si="1">(H5+I5+4*J5)/6</f>
        <v>6.3066666666666675</v>
      </c>
      <c r="M5" s="11">
        <f>$I$7*($I$8/L5)</f>
        <v>4.0580856180856175</v>
      </c>
      <c r="O5">
        <f>L5/M5</f>
        <v>1.5540989669019865</v>
      </c>
    </row>
    <row r="6" spans="1:15" ht="15.75" thickBot="1" x14ac:dyDescent="0.3"/>
    <row r="7" spans="1:15" ht="15.75" thickBot="1" x14ac:dyDescent="0.3">
      <c r="A7" s="9" t="s">
        <v>13</v>
      </c>
      <c r="B7" s="10"/>
      <c r="C7" s="10"/>
      <c r="D7" s="10"/>
      <c r="E7" s="2">
        <f>B3/C3</f>
        <v>6.4444444444444443E-2</v>
      </c>
      <c r="H7" s="28" t="s">
        <v>20</v>
      </c>
      <c r="I7" s="29">
        <f>SUM(E7:E9)/3</f>
        <v>1.1885291005291005</v>
      </c>
    </row>
    <row r="8" spans="1:15" x14ac:dyDescent="0.25">
      <c r="A8" s="3"/>
      <c r="B8" s="4"/>
      <c r="C8" s="4"/>
      <c r="D8" s="4"/>
      <c r="E8" s="5">
        <f>B4/C4</f>
        <v>1.8204761904761904</v>
      </c>
      <c r="H8" t="s">
        <v>21</v>
      </c>
      <c r="I8" s="1">
        <f>AVERAGE(B3:B5)</f>
        <v>21.533333333333331</v>
      </c>
    </row>
    <row r="9" spans="1:15" ht="15.75" thickBot="1" x14ac:dyDescent="0.3">
      <c r="A9" s="6"/>
      <c r="B9" s="7"/>
      <c r="C9" s="7"/>
      <c r="D9" s="7"/>
      <c r="E9" s="8">
        <f>B5/C5</f>
        <v>1.6806666666666668</v>
      </c>
      <c r="H9" t="s">
        <v>27</v>
      </c>
      <c r="I9">
        <f>AVERAGE(E13:E15)</f>
        <v>0.52065456155050471</v>
      </c>
    </row>
    <row r="10" spans="1:15" x14ac:dyDescent="0.25">
      <c r="A10" s="9" t="s">
        <v>14</v>
      </c>
      <c r="B10" s="10"/>
      <c r="C10" s="10"/>
      <c r="D10" s="10"/>
      <c r="E10" s="2">
        <f>E3/B3</f>
        <v>93.965517241379317</v>
      </c>
    </row>
    <row r="11" spans="1:15" x14ac:dyDescent="0.25">
      <c r="A11" s="3"/>
      <c r="B11" s="4"/>
      <c r="C11" s="4"/>
      <c r="D11" s="4"/>
      <c r="E11" s="5">
        <f t="shared" ref="E11:E12" si="2">E4/B4</f>
        <v>1.177086058069579</v>
      </c>
      <c r="H11" s="11"/>
      <c r="I11" s="11" t="s">
        <v>24</v>
      </c>
      <c r="J11" s="11" t="s">
        <v>25</v>
      </c>
    </row>
    <row r="12" spans="1:15" ht="15.75" thickBot="1" x14ac:dyDescent="0.3">
      <c r="A12" s="6"/>
      <c r="B12" s="7"/>
      <c r="C12" s="7"/>
      <c r="D12" s="7"/>
      <c r="E12" s="8">
        <f t="shared" si="2"/>
        <v>3.4906783022610073</v>
      </c>
      <c r="H12" s="11" t="s">
        <v>23</v>
      </c>
      <c r="I12" s="11">
        <f>SUM(L3:L5)/I7</f>
        <v>53.103453648634215</v>
      </c>
      <c r="J12" s="11">
        <f>SUM(O3:O5)</f>
        <v>107.76787196709319</v>
      </c>
    </row>
    <row r="13" spans="1:15" x14ac:dyDescent="0.25">
      <c r="A13" s="9" t="s">
        <v>15</v>
      </c>
      <c r="B13" s="10"/>
      <c r="C13" s="10"/>
      <c r="D13" s="10"/>
      <c r="E13" s="2">
        <f>D3/B3</f>
        <v>1.4396551724137931</v>
      </c>
      <c r="H13" s="30" t="s">
        <v>28</v>
      </c>
      <c r="I13" s="11">
        <f>I9*SUM(L3:L5)</f>
        <v>32.861112652260104</v>
      </c>
    </row>
    <row r="14" spans="1:15" x14ac:dyDescent="0.25">
      <c r="A14" s="3"/>
      <c r="B14" s="4"/>
      <c r="C14" s="4"/>
      <c r="D14" s="4"/>
      <c r="E14" s="5">
        <f t="shared" ref="E14:E15" si="3">D4/B4</f>
        <v>9.7358095736332737E-2</v>
      </c>
    </row>
    <row r="15" spans="1:15" ht="15.75" thickBot="1" x14ac:dyDescent="0.3">
      <c r="A15" s="6"/>
      <c r="B15" s="7"/>
      <c r="C15" s="7"/>
      <c r="D15" s="7"/>
      <c r="E15" s="8">
        <f t="shared" si="3"/>
        <v>2.4950416501388337E-2</v>
      </c>
    </row>
    <row r="16" spans="1:15" x14ac:dyDescent="0.25">
      <c r="A16" s="9" t="s">
        <v>16</v>
      </c>
      <c r="B16" s="10"/>
      <c r="C16" s="10"/>
      <c r="D16" s="10"/>
      <c r="E16" s="2">
        <f>F3/B3</f>
        <v>289.65517241379314</v>
      </c>
    </row>
    <row r="17" spans="1:5" x14ac:dyDescent="0.25">
      <c r="A17" s="3"/>
      <c r="B17" s="4"/>
      <c r="C17" s="4"/>
      <c r="D17" s="4"/>
      <c r="E17" s="5">
        <f t="shared" ref="E17:E18" si="4">F4/B4</f>
        <v>25.085011770860582</v>
      </c>
    </row>
    <row r="18" spans="1:5" ht="15.75" thickBot="1" x14ac:dyDescent="0.3">
      <c r="A18" s="6"/>
      <c r="B18" s="7"/>
      <c r="C18" s="7"/>
      <c r="D18" s="7"/>
      <c r="E18" s="8">
        <f t="shared" si="4"/>
        <v>37.524791749305827</v>
      </c>
    </row>
  </sheetData>
  <mergeCells count="6">
    <mergeCell ref="A16:D16"/>
    <mergeCell ref="A1:F1"/>
    <mergeCell ref="G1:J1"/>
    <mergeCell ref="A10:D10"/>
    <mergeCell ref="A7:D7"/>
    <mergeCell ref="A13:D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REDDRAKO</dc:creator>
  <cp:lastModifiedBy>RedDrako</cp:lastModifiedBy>
  <dcterms:created xsi:type="dcterms:W3CDTF">2015-06-05T18:19:34Z</dcterms:created>
  <dcterms:modified xsi:type="dcterms:W3CDTF">2021-02-08T07:29:43Z</dcterms:modified>
</cp:coreProperties>
</file>