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UARDO\Desktop\Compartilhamento\Programação e Matemática\Escola\Robert\Aulas\"/>
    </mc:Choice>
  </mc:AlternateContent>
  <xr:revisionPtr revIDLastSave="0" documentId="13_ncr:1_{CB15D33B-C03B-4907-81FB-A34D427319A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able 1" sheetId="1" r:id="rId1"/>
    <sheet name="Tabela_2°_Ano" sheetId="2" r:id="rId2"/>
    <sheet name="Tabela_3°_An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9" i="3"/>
  <c r="G10" i="3"/>
  <c r="G11" i="3"/>
  <c r="G12" i="3"/>
  <c r="G13" i="3"/>
  <c r="G14" i="3"/>
  <c r="H11" i="3"/>
  <c r="H12" i="3"/>
  <c r="H13" i="3"/>
  <c r="H14" i="3"/>
  <c r="H5" i="3"/>
  <c r="H6" i="3"/>
  <c r="H7" i="3"/>
  <c r="H8" i="3"/>
  <c r="H9" i="3"/>
  <c r="H10" i="3"/>
  <c r="E11" i="3"/>
  <c r="E12" i="3"/>
  <c r="E13" i="3"/>
  <c r="E14" i="3"/>
  <c r="E5" i="3"/>
  <c r="E6" i="3"/>
  <c r="E7" i="3"/>
  <c r="E8" i="3"/>
  <c r="E9" i="3"/>
  <c r="E10" i="3"/>
  <c r="B13" i="3"/>
  <c r="B14" i="3"/>
  <c r="B32" i="3"/>
  <c r="B8" i="3"/>
  <c r="B9" i="3"/>
  <c r="B10" i="3"/>
  <c r="B11" i="3"/>
  <c r="B12" i="3"/>
  <c r="B6" i="3"/>
  <c r="B7" i="3"/>
  <c r="B5" i="3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5" i="2"/>
  <c r="D5" i="3" l="1"/>
  <c r="C5" i="3"/>
  <c r="D7" i="3"/>
  <c r="C7" i="3"/>
  <c r="D6" i="3"/>
  <c r="C6" i="3"/>
  <c r="D12" i="3"/>
  <c r="C12" i="3"/>
  <c r="D11" i="3"/>
  <c r="C11" i="3"/>
  <c r="D10" i="3"/>
  <c r="C10" i="3"/>
  <c r="D9" i="3"/>
  <c r="C9" i="3"/>
  <c r="D8" i="3"/>
  <c r="C8" i="3"/>
  <c r="D14" i="3"/>
  <c r="C14" i="3"/>
  <c r="D13" i="3"/>
  <c r="C13" i="3"/>
  <c r="B5" i="2"/>
  <c r="C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5" i="2"/>
  <c r="G5" i="2" s="1"/>
  <c r="B33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C25" i="2" l="1"/>
  <c r="C11" i="2"/>
  <c r="D5" i="2"/>
  <c r="D22" i="2"/>
  <c r="C22" i="2"/>
  <c r="D10" i="2"/>
  <c r="C10" i="2"/>
  <c r="C13" i="2"/>
  <c r="C23" i="2"/>
  <c r="C21" i="2"/>
  <c r="C9" i="2"/>
  <c r="D24" i="2"/>
  <c r="C24" i="2"/>
  <c r="D20" i="2"/>
  <c r="C20" i="2"/>
  <c r="D8" i="2"/>
  <c r="C8" i="2"/>
  <c r="C31" i="2"/>
  <c r="C19" i="2"/>
  <c r="C7" i="2"/>
  <c r="D12" i="2"/>
  <c r="C12" i="2"/>
  <c r="D18" i="2"/>
  <c r="C18" i="2"/>
  <c r="C33" i="2"/>
  <c r="D16" i="2"/>
  <c r="C16" i="2"/>
  <c r="D32" i="2"/>
  <c r="C32" i="2"/>
  <c r="C17" i="2"/>
  <c r="C27" i="2"/>
  <c r="C15" i="2"/>
  <c r="D30" i="2"/>
  <c r="C30" i="2"/>
  <c r="D6" i="2"/>
  <c r="C6" i="2"/>
  <c r="C29" i="2"/>
  <c r="D28" i="2"/>
  <c r="C28" i="2"/>
  <c r="D26" i="2"/>
  <c r="C26" i="2"/>
  <c r="D14" i="2"/>
  <c r="C14" i="2"/>
  <c r="D33" i="2"/>
  <c r="D17" i="2"/>
  <c r="D25" i="2"/>
  <c r="D9" i="2"/>
  <c r="D31" i="2"/>
  <c r="D23" i="2"/>
  <c r="D15" i="2"/>
  <c r="D7" i="2"/>
  <c r="D29" i="2"/>
  <c r="D21" i="2"/>
  <c r="D13" i="2"/>
  <c r="D27" i="2"/>
  <c r="D19" i="2"/>
  <c r="D11" i="2"/>
</calcChain>
</file>

<file path=xl/sharedStrings.xml><?xml version="1.0" encoding="utf-8"?>
<sst xmlns="http://schemas.openxmlformats.org/spreadsheetml/2006/main" count="140" uniqueCount="63">
  <si>
    <r>
      <rPr>
        <b/>
        <sz val="9"/>
        <rFont val="Times New Roman"/>
        <family val="1"/>
      </rPr>
      <t xml:space="preserve">001333 - EE LAURA DAS CHAGAS FERREIRA                                                                                                         </t>
    </r>
    <r>
      <rPr>
        <b/>
        <vertAlign val="subscript"/>
        <sz val="10.5"/>
        <rFont val="Times New Roman"/>
        <family val="1"/>
      </rPr>
      <t xml:space="preserve">Data:20/06/2023
</t>
    </r>
    <r>
      <rPr>
        <sz val="9"/>
        <rFont val="Times New Roman"/>
        <family val="1"/>
      </rPr>
      <t xml:space="preserve">RUA SACRAMENTO, 54, SERRA - BELO HORIZONTE
</t>
    </r>
    <r>
      <rPr>
        <b/>
        <sz val="9"/>
        <rFont val="Times New Roman"/>
        <family val="1"/>
      </rPr>
      <t xml:space="preserve">Telefone:(31) 32254175
</t>
    </r>
    <r>
      <rPr>
        <b/>
        <sz val="9"/>
        <rFont val="Times New Roman"/>
        <family val="1"/>
      </rPr>
      <t xml:space="preserve">SRE: SRE METROPOLITANA A                                                                                                                          </t>
    </r>
    <r>
      <rPr>
        <b/>
        <vertAlign val="superscript"/>
        <sz val="10.5"/>
        <rFont val="Times New Roman"/>
        <family val="1"/>
      </rPr>
      <t xml:space="preserve">Hora:12:14:43
</t>
    </r>
    <r>
      <rPr>
        <b/>
        <sz val="10.5"/>
        <rFont val="Times New Roman"/>
        <family val="1"/>
      </rPr>
      <t>Relatório de Relação Nominal da Turma</t>
    </r>
  </si>
  <si>
    <r>
      <rPr>
        <b/>
        <sz val="9"/>
        <rFont val="Times New Roman"/>
        <family val="1"/>
      </rPr>
      <t xml:space="preserve">Turma: </t>
    </r>
    <r>
      <rPr>
        <sz val="9"/>
        <rFont val="Times New Roman"/>
        <family val="1"/>
      </rPr>
      <t xml:space="preserve">2º DESENV DE SISTEMAS EM INT 1 - RUA SACRAMENTO, 54, SERRA - BELO HORIZONTE
</t>
    </r>
    <r>
      <rPr>
        <b/>
        <sz val="9"/>
        <rFont val="Times New Roman"/>
        <family val="1"/>
      </rPr>
      <t xml:space="preserve">Tipo de Ensino: </t>
    </r>
    <r>
      <rPr>
        <sz val="9"/>
        <rFont val="Times New Roman"/>
        <family val="1"/>
      </rPr>
      <t xml:space="preserve">INTEGRAL PROFISSIONAL                                                                                               </t>
    </r>
    <r>
      <rPr>
        <b/>
        <sz val="9"/>
        <rFont val="Times New Roman"/>
        <family val="1"/>
      </rPr>
      <t xml:space="preserve">Nível: </t>
    </r>
    <r>
      <rPr>
        <sz val="9"/>
        <rFont val="Times New Roman"/>
        <family val="1"/>
      </rPr>
      <t xml:space="preserve">ENSINO MÉDIO                                                    </t>
    </r>
    <r>
      <rPr>
        <b/>
        <sz val="9"/>
        <rFont val="Times New Roman"/>
        <family val="1"/>
      </rPr>
      <t xml:space="preserve">Etapa: </t>
    </r>
    <r>
      <rPr>
        <sz val="9"/>
        <rFont val="Times New Roman"/>
        <family val="1"/>
      </rPr>
      <t xml:space="preserve">2º
</t>
    </r>
    <r>
      <rPr>
        <b/>
        <sz val="9"/>
        <rFont val="Times New Roman"/>
        <family val="1"/>
      </rPr>
      <t xml:space="preserve">Turno: </t>
    </r>
    <r>
      <rPr>
        <sz val="9"/>
        <rFont val="Times New Roman"/>
        <family val="1"/>
      </rPr>
      <t xml:space="preserve">INTEGRAL                                                                                                                                           </t>
    </r>
    <r>
      <rPr>
        <b/>
        <sz val="9"/>
        <rFont val="Times New Roman"/>
        <family val="1"/>
      </rPr>
      <t xml:space="preserve">Período Letivo: </t>
    </r>
    <r>
      <rPr>
        <sz val="9"/>
        <rFont val="Times New Roman"/>
        <family val="1"/>
      </rPr>
      <t xml:space="preserve">2023                                                         </t>
    </r>
    <r>
      <rPr>
        <b/>
        <sz val="9"/>
        <rFont val="Times New Roman"/>
        <family val="1"/>
      </rPr>
      <t xml:space="preserve">Ano administrativo: </t>
    </r>
    <r>
      <rPr>
        <sz val="9"/>
        <rFont val="Times New Roman"/>
        <family val="1"/>
      </rPr>
      <t>2023</t>
    </r>
  </si>
  <si>
    <r>
      <rPr>
        <b/>
        <sz val="9"/>
        <rFont val="Times New Roman"/>
        <family val="1"/>
      </rPr>
      <t>Situação</t>
    </r>
  </si>
  <si>
    <r>
      <rPr>
        <b/>
        <sz val="9"/>
        <rFont val="Times New Roman"/>
        <family val="1"/>
      </rPr>
      <t>Cód. SIMADE</t>
    </r>
  </si>
  <si>
    <r>
      <rPr>
        <b/>
        <sz val="9"/>
        <rFont val="Times New Roman"/>
        <family val="1"/>
      </rPr>
      <t>Nome do(a) aluno(a)</t>
    </r>
  </si>
  <si>
    <r>
      <rPr>
        <b/>
        <sz val="9"/>
        <rFont val="Times New Roman"/>
        <family val="1"/>
      </rPr>
      <t>Data de Nascimento</t>
    </r>
  </si>
  <si>
    <r>
      <rPr>
        <b/>
        <sz val="9"/>
        <rFont val="Times New Roman"/>
        <family val="1"/>
      </rPr>
      <t>Optativa 1</t>
    </r>
  </si>
  <si>
    <r>
      <rPr>
        <b/>
        <sz val="9"/>
        <rFont val="Times New Roman"/>
        <family val="1"/>
      </rPr>
      <t>Optativa 2</t>
    </r>
  </si>
  <si>
    <r>
      <rPr>
        <b/>
        <sz val="9"/>
        <rFont val="Times New Roman"/>
        <family val="1"/>
      </rPr>
      <t>Área de Conhecimento</t>
    </r>
  </si>
  <si>
    <r>
      <rPr>
        <sz val="8"/>
        <rFont val="Times New Roman"/>
        <family val="1"/>
      </rPr>
      <t>ADRIANO LUCAS SOUZA DA SILVA</t>
    </r>
  </si>
  <si>
    <r>
      <rPr>
        <sz val="8"/>
        <rFont val="Times New Roman"/>
        <family val="1"/>
      </rPr>
      <t>CIDADANIA E CULTURA DIGITAL - 2º DESENV DE SISTEMAS EM INT 1 - RUA SACRAMENTO, 54, SERRA - BELO HORIZONTE</t>
    </r>
  </si>
  <si>
    <r>
      <rPr>
        <sz val="8"/>
        <rFont val="Times New Roman"/>
        <family val="1"/>
      </rPr>
      <t>I</t>
    </r>
  </si>
  <si>
    <r>
      <rPr>
        <sz val="8"/>
        <rFont val="Times New Roman"/>
        <family val="1"/>
      </rPr>
      <t>ALEXANDRE HENRIQUE DE SOUZA E SILVA</t>
    </r>
  </si>
  <si>
    <r>
      <rPr>
        <sz val="8"/>
        <rFont val="Times New Roman"/>
        <family val="1"/>
      </rPr>
      <t>ANA LUIZA DE ARAUJO SILVA</t>
    </r>
  </si>
  <si>
    <r>
      <rPr>
        <sz val="8"/>
        <rFont val="Times New Roman"/>
        <family val="1"/>
      </rPr>
      <t>ANGELO HENRIQUE PONCIANO SANTOS</t>
    </r>
  </si>
  <si>
    <r>
      <rPr>
        <sz val="8"/>
        <rFont val="Times New Roman"/>
        <family val="1"/>
      </rPr>
      <t>CAIO HENRIQUE RODRIGUES DA SILVA</t>
    </r>
  </si>
  <si>
    <r>
      <rPr>
        <sz val="8"/>
        <rFont val="Times New Roman"/>
        <family val="1"/>
      </rPr>
      <t>CARLOS GABRIEL ELEUTERIO DOS SANTOS</t>
    </r>
  </si>
  <si>
    <r>
      <rPr>
        <sz val="8"/>
        <rFont val="Times New Roman"/>
        <family val="1"/>
      </rPr>
      <t>EDER DANIEL DO NASCIMENTO</t>
    </r>
  </si>
  <si>
    <r>
      <rPr>
        <sz val="8"/>
        <rFont val="Times New Roman"/>
        <family val="1"/>
      </rPr>
      <t>EDUARDO DIAS BATISTA</t>
    </r>
  </si>
  <si>
    <r>
      <rPr>
        <sz val="8"/>
        <rFont val="Times New Roman"/>
        <family val="1"/>
      </rPr>
      <t>EMANUELLE VITORIA NONATA DOS SANTOS</t>
    </r>
  </si>
  <si>
    <r>
      <rPr>
        <sz val="8"/>
        <rFont val="Times New Roman"/>
        <family val="1"/>
      </rPr>
      <t>ERIKA LUIZA BARBOSA DA SILVA</t>
    </r>
  </si>
  <si>
    <r>
      <rPr>
        <sz val="8"/>
        <rFont val="Times New Roman"/>
        <family val="1"/>
      </rPr>
      <t>GABRIEL FERREIRA SILVA</t>
    </r>
  </si>
  <si>
    <r>
      <rPr>
        <sz val="8"/>
        <rFont val="Times New Roman"/>
        <family val="1"/>
      </rPr>
      <t>GABRIELLE SIMIL DA SILVA</t>
    </r>
  </si>
  <si>
    <r>
      <rPr>
        <sz val="8"/>
        <rFont val="Times New Roman"/>
        <family val="1"/>
      </rPr>
      <t>ITALO IAGO DE SOUZA MORAIS LIMA</t>
    </r>
  </si>
  <si>
    <r>
      <rPr>
        <sz val="8"/>
        <rFont val="Times New Roman"/>
        <family val="1"/>
      </rPr>
      <t>JEANE VICTORIA BARBOSA SANDIM</t>
    </r>
  </si>
  <si>
    <r>
      <rPr>
        <sz val="8"/>
        <rFont val="Times New Roman"/>
        <family val="1"/>
      </rPr>
      <t>JONATHAN DA SILVA MENDES</t>
    </r>
  </si>
  <si>
    <r>
      <rPr>
        <sz val="8"/>
        <rFont val="Times New Roman"/>
        <family val="1"/>
      </rPr>
      <t>KAIO GANDRA</t>
    </r>
  </si>
  <si>
    <r>
      <rPr>
        <sz val="8"/>
        <rFont val="Times New Roman"/>
        <family val="1"/>
      </rPr>
      <t>KALEBY SANTOS PRATES</t>
    </r>
  </si>
  <si>
    <r>
      <rPr>
        <sz val="8"/>
        <rFont val="Times New Roman"/>
        <family val="1"/>
      </rPr>
      <t>KAMILA VICTORIA LEONARDO DA SILVA</t>
    </r>
  </si>
  <si>
    <r>
      <rPr>
        <sz val="8"/>
        <rFont val="Times New Roman"/>
        <family val="1"/>
      </rPr>
      <t>LEANDRO HENRIQUE SOUZA SANTOS</t>
    </r>
  </si>
  <si>
    <r>
      <rPr>
        <sz val="8"/>
        <rFont val="Times New Roman"/>
        <family val="1"/>
      </rPr>
      <t>LUCAS DE LAIA FRANCISCO</t>
    </r>
  </si>
  <si>
    <r>
      <rPr>
        <sz val="8"/>
        <rFont val="Times New Roman"/>
        <family val="1"/>
      </rPr>
      <t>LUIZ CARLOS APOLINARIO CHAVES</t>
    </r>
  </si>
  <si>
    <r>
      <rPr>
        <sz val="8"/>
        <rFont val="Times New Roman"/>
        <family val="1"/>
      </rPr>
      <t>NATAN HENRIQUE FELIX ROCHA</t>
    </r>
  </si>
  <si>
    <r>
      <rPr>
        <sz val="8"/>
        <rFont val="Times New Roman"/>
        <family val="1"/>
      </rPr>
      <t>NATHIELLY ALEXANDRINA TAVARES VENANCIO</t>
    </r>
  </si>
  <si>
    <r>
      <rPr>
        <sz val="8"/>
        <rFont val="Times New Roman"/>
        <family val="1"/>
      </rPr>
      <t>NICOLLI VITORIA ALVES DE ABREU</t>
    </r>
  </si>
  <si>
    <r>
      <rPr>
        <sz val="8"/>
        <rFont val="Times New Roman"/>
        <family val="1"/>
      </rPr>
      <t>RAYANE GABRIELA SANTOS XAVIER</t>
    </r>
  </si>
  <si>
    <r>
      <rPr>
        <sz val="8"/>
        <rFont val="Times New Roman"/>
        <family val="1"/>
      </rPr>
      <t>TALYSON JUAN MORAIS DA SILVA</t>
    </r>
  </si>
  <si>
    <r>
      <rPr>
        <sz val="8"/>
        <rFont val="Times New Roman"/>
        <family val="1"/>
      </rPr>
      <t>TAMIRIS ISABELLY PEREIRA DA SILVA</t>
    </r>
  </si>
  <si>
    <r>
      <rPr>
        <sz val="8"/>
        <rFont val="Times New Roman"/>
        <family val="1"/>
      </rPr>
      <t>THIAGO RODRIGUES MOTTA ROCHA</t>
    </r>
  </si>
  <si>
    <r>
      <rPr>
        <sz val="8"/>
        <rFont val="Times New Roman"/>
        <family val="1"/>
      </rPr>
      <t>WELLISSON FERNANDES DA SILVA</t>
    </r>
  </si>
  <si>
    <r>
      <rPr>
        <b/>
        <sz val="9"/>
        <rFont val="Times New Roman"/>
        <family val="1"/>
      </rPr>
      <t>Total: 29</t>
    </r>
  </si>
  <si>
    <r>
      <rPr>
        <b/>
        <sz val="10.5"/>
        <rFont val="Times New Roman"/>
        <family val="1"/>
      </rPr>
      <t xml:space="preserve">Legenda:
</t>
    </r>
    <r>
      <rPr>
        <b/>
        <sz val="10.5"/>
        <rFont val="Times New Roman"/>
        <family val="1"/>
      </rPr>
      <t xml:space="preserve">I = Inativo
</t>
    </r>
    <r>
      <rPr>
        <b/>
        <sz val="10.5"/>
        <rFont val="Times New Roman"/>
        <family val="1"/>
      </rPr>
      <t>E = Encerrado</t>
    </r>
  </si>
  <si>
    <t>Alunos</t>
  </si>
  <si>
    <t>Nome</t>
  </si>
  <si>
    <t>Sobrenome</t>
  </si>
  <si>
    <t>Data de Nascimento</t>
  </si>
  <si>
    <t>Idade</t>
  </si>
  <si>
    <t>Sexo</t>
  </si>
  <si>
    <t>M</t>
  </si>
  <si>
    <t>F</t>
  </si>
  <si>
    <t>Posição</t>
  </si>
  <si>
    <r>
      <t xml:space="preserve">Turma: </t>
    </r>
    <r>
      <rPr>
        <sz val="14"/>
        <color theme="0"/>
        <rFont val="Times New Roman"/>
        <family val="1"/>
      </rPr>
      <t xml:space="preserve">2° Desenv de sistemas em INT 1        </t>
    </r>
    <r>
      <rPr>
        <b/>
        <sz val="14"/>
        <color theme="0"/>
        <rFont val="Times New Roman"/>
        <family val="1"/>
      </rPr>
      <t xml:space="preserve">                                                                                                                             Localização: </t>
    </r>
    <r>
      <rPr>
        <sz val="14"/>
        <color theme="0"/>
        <rFont val="Times New Roman"/>
        <family val="1"/>
      </rPr>
      <t xml:space="preserve">Rua Sacramento, 54, Serra - Belo Horizonte </t>
    </r>
  </si>
  <si>
    <t>Email Governo</t>
  </si>
  <si>
    <r>
      <t>Es</t>
    </r>
    <r>
      <rPr>
        <b/>
        <sz val="26"/>
        <color theme="3" tint="0.79998168889431442"/>
        <rFont val="Times New Roman"/>
        <family val="1"/>
      </rPr>
      <t>cola Estadual Laura das Chagas Ferreira</t>
    </r>
  </si>
  <si>
    <r>
      <t xml:space="preserve">Tipo de Ensino: </t>
    </r>
    <r>
      <rPr>
        <sz val="14"/>
        <color theme="0"/>
        <rFont val="Times New Roman"/>
        <family val="1"/>
      </rPr>
      <t xml:space="preserve">Integral Profissional                                                                                                                                                  </t>
    </r>
    <r>
      <rPr>
        <b/>
        <sz val="14"/>
        <color theme="0"/>
        <rFont val="Times New Roman"/>
        <family val="1"/>
      </rPr>
      <t>Turno:</t>
    </r>
    <r>
      <rPr>
        <sz val="14"/>
        <color theme="0"/>
        <rFont val="Times New Roman"/>
        <family val="1"/>
      </rPr>
      <t xml:space="preserve"> Integral                              </t>
    </r>
    <r>
      <rPr>
        <b/>
        <sz val="14"/>
        <color theme="0"/>
        <rFont val="Times New Roman"/>
        <family val="1"/>
      </rPr>
      <t>Nível:</t>
    </r>
    <r>
      <rPr>
        <sz val="14"/>
        <color theme="0"/>
        <rFont val="Times New Roman"/>
        <family val="1"/>
      </rPr>
      <t xml:space="preserve"> Ensino Médio                                                                                                                                                              </t>
    </r>
  </si>
  <si>
    <t>ESCOLA ESTADUAL LAURA DAS CHAGAS FERREIRA</t>
  </si>
  <si>
    <t>Email Governamental</t>
  </si>
  <si>
    <t>Soma</t>
  </si>
  <si>
    <t>Média</t>
  </si>
  <si>
    <t>Soma Acumulada</t>
  </si>
  <si>
    <t>Contagem</t>
  </si>
  <si>
    <r>
      <t>Turma:</t>
    </r>
    <r>
      <rPr>
        <sz val="14"/>
        <color theme="0"/>
        <rFont val="Times New Roman"/>
        <family val="1"/>
      </rPr>
      <t xml:space="preserve"> 2° Desenv de sistemas em INT 1      </t>
    </r>
    <r>
      <rPr>
        <b/>
        <sz val="14"/>
        <color theme="0"/>
        <rFont val="Times New Roman"/>
        <family val="1"/>
      </rPr>
      <t xml:space="preserve">                                                                                                                          Localização: </t>
    </r>
    <r>
      <rPr>
        <sz val="14"/>
        <color theme="0"/>
        <rFont val="Times New Roman"/>
        <family val="1"/>
      </rPr>
      <t xml:space="preserve">Rua Sacramento, 54, Serra - Belo Horizonte </t>
    </r>
  </si>
  <si>
    <r>
      <t xml:space="preserve">  Tipo de Ensino:</t>
    </r>
    <r>
      <rPr>
        <sz val="14"/>
        <color theme="0"/>
        <rFont val="Times New Roman"/>
        <family val="1"/>
      </rPr>
      <t xml:space="preserve"> Integral Profissional       </t>
    </r>
    <r>
      <rPr>
        <b/>
        <sz val="14"/>
        <color theme="0"/>
        <rFont val="Times New Roman"/>
        <family val="1"/>
      </rPr>
      <t xml:space="preserve">                                                                                                                                Turno: </t>
    </r>
    <r>
      <rPr>
        <sz val="14"/>
        <color theme="0"/>
        <rFont val="Times New Roman"/>
        <family val="1"/>
      </rPr>
      <t xml:space="preserve">Integral      </t>
    </r>
    <r>
      <rPr>
        <b/>
        <sz val="14"/>
        <color theme="0"/>
        <rFont val="Times New Roman"/>
        <family val="1"/>
      </rPr>
      <t xml:space="preserve">                        Nível: </t>
    </r>
    <r>
      <rPr>
        <sz val="14"/>
        <color theme="0"/>
        <rFont val="Times New Roman"/>
        <family val="1"/>
      </rPr>
      <t>Ensino Médio</t>
    </r>
    <r>
      <rPr>
        <b/>
        <sz val="14"/>
        <color theme="0"/>
        <rFont val="Times New Roman"/>
        <family val="1"/>
      </rPr>
      <t xml:space="preserve">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</si>
</sst>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[$-416]d;@"/>
    <numFmt numFmtId="166" formatCode="0&quot;°&quot;"/>
  </numFmts>
  <fonts count="17" x14ac:knownFonts="1">
    <font>
      <sz val="10"/>
      <color rgb="FF000000"/>
      <name val="Times New Roman"/>
      <charset val="204"/>
    </font>
    <font>
      <b/>
      <sz val="9"/>
      <name val="Times New Roman"/>
    </font>
    <font>
      <sz val="8"/>
      <color rgb="FF000000"/>
      <name val="Times New Roman"/>
      <family val="2"/>
    </font>
    <font>
      <sz val="8"/>
      <name val="Times New Roman"/>
    </font>
    <font>
      <b/>
      <sz val="9"/>
      <name val="Times New Roman"/>
      <family val="1"/>
    </font>
    <font>
      <b/>
      <vertAlign val="subscript"/>
      <sz val="10.5"/>
      <name val="Times New Roman"/>
      <family val="1"/>
    </font>
    <font>
      <sz val="9"/>
      <name val="Times New Roman"/>
      <family val="1"/>
    </font>
    <font>
      <b/>
      <vertAlign val="superscript"/>
      <sz val="10.5"/>
      <name val="Times New Roman"/>
      <family val="1"/>
    </font>
    <font>
      <b/>
      <sz val="10.5"/>
      <name val="Times New Roman"/>
      <family val="1"/>
    </font>
    <font>
      <sz val="8"/>
      <name val="Times New Roman"/>
      <family val="1"/>
    </font>
    <font>
      <sz val="14"/>
      <color rgb="FF000000"/>
      <name val="Times New Roman"/>
      <family val="1"/>
    </font>
    <font>
      <sz val="26"/>
      <color rgb="FF000000"/>
      <name val="Times New Roman"/>
      <family val="1"/>
    </font>
    <font>
      <sz val="14"/>
      <color theme="0"/>
      <name val="Times New Roman"/>
      <family val="1"/>
    </font>
    <font>
      <sz val="14"/>
      <color theme="1"/>
      <name val="Times New Roman"/>
      <family val="1"/>
    </font>
    <font>
      <sz val="26"/>
      <color theme="3" tint="0.79998168889431442"/>
      <name val="Times New Roman"/>
      <family val="1"/>
    </font>
    <font>
      <b/>
      <sz val="14"/>
      <color theme="0"/>
      <name val="Times New Roman"/>
      <family val="1"/>
    </font>
    <font>
      <b/>
      <sz val="26"/>
      <color theme="3" tint="0.7999816888943144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 indent="1"/>
    </xf>
    <xf numFmtId="0" fontId="0" fillId="0" borderId="1" xfId="0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top" indent="1" shrinkToFit="1"/>
    </xf>
    <xf numFmtId="0" fontId="3" fillId="0" borderId="1" xfId="0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>
      <alignment horizontal="center" vertical="top" shrinkToFit="1"/>
    </xf>
    <xf numFmtId="0" fontId="3" fillId="0" borderId="1" xfId="0" applyFont="1" applyFill="1" applyBorder="1" applyAlignment="1">
      <alignment horizontal="left" vertical="top" wrapText="1" indent="2"/>
    </xf>
    <xf numFmtId="0" fontId="0" fillId="0" borderId="1" xfId="0" applyFill="1" applyBorder="1" applyAlignment="1">
      <alignment horizontal="left" wrapText="1"/>
    </xf>
    <xf numFmtId="1" fontId="2" fillId="0" borderId="1" xfId="0" applyNumberFormat="1" applyFont="1" applyFill="1" applyBorder="1" applyAlignment="1">
      <alignment horizontal="left" vertical="top" shrinkToFit="1"/>
    </xf>
    <xf numFmtId="0" fontId="10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vertical="top"/>
    </xf>
    <xf numFmtId="0" fontId="13" fillId="3" borderId="5" xfId="0" applyFont="1" applyFill="1" applyBorder="1" applyAlignment="1">
      <alignment horizontal="center" vertical="top"/>
    </xf>
    <xf numFmtId="14" fontId="13" fillId="3" borderId="5" xfId="0" applyNumberFormat="1" applyFont="1" applyFill="1" applyBorder="1" applyAlignment="1">
      <alignment horizontal="center" vertical="top"/>
    </xf>
    <xf numFmtId="0" fontId="13" fillId="3" borderId="6" xfId="0" applyFont="1" applyFill="1" applyBorder="1" applyAlignment="1">
      <alignment horizontal="center" vertical="top"/>
    </xf>
    <xf numFmtId="165" fontId="13" fillId="3" borderId="7" xfId="0" applyNumberFormat="1" applyFont="1" applyFill="1" applyBorder="1" applyAlignment="1">
      <alignment horizontal="center" vertical="top"/>
    </xf>
    <xf numFmtId="0" fontId="12" fillId="2" borderId="8" xfId="0" applyFont="1" applyFill="1" applyBorder="1" applyAlignment="1">
      <alignment horizontal="center" vertical="top"/>
    </xf>
    <xf numFmtId="0" fontId="12" fillId="2" borderId="9" xfId="0" applyFont="1" applyFill="1" applyBorder="1" applyAlignment="1">
      <alignment horizontal="center" vertical="top"/>
    </xf>
    <xf numFmtId="0" fontId="12" fillId="2" borderId="10" xfId="0" applyFont="1" applyFill="1" applyBorder="1" applyAlignment="1">
      <alignment horizontal="center" vertical="top"/>
    </xf>
    <xf numFmtId="0" fontId="13" fillId="3" borderId="11" xfId="0" applyFont="1" applyFill="1" applyBorder="1" applyAlignment="1">
      <alignment horizontal="center" vertical="top"/>
    </xf>
    <xf numFmtId="0" fontId="13" fillId="3" borderId="12" xfId="0" applyFont="1" applyFill="1" applyBorder="1" applyAlignment="1">
      <alignment horizontal="center" vertical="top"/>
    </xf>
    <xf numFmtId="14" fontId="13" fillId="3" borderId="12" xfId="0" applyNumberFormat="1" applyFont="1" applyFill="1" applyBorder="1" applyAlignment="1">
      <alignment horizontal="center" vertical="top"/>
    </xf>
    <xf numFmtId="165" fontId="13" fillId="3" borderId="13" xfId="0" applyNumberFormat="1" applyFont="1" applyFill="1" applyBorder="1" applyAlignment="1">
      <alignment horizontal="center" vertical="top"/>
    </xf>
    <xf numFmtId="0" fontId="15" fillId="2" borderId="5" xfId="0" applyFont="1" applyFill="1" applyBorder="1" applyAlignment="1">
      <alignment horizontal="center" vertical="top"/>
    </xf>
    <xf numFmtId="166" fontId="15" fillId="2" borderId="5" xfId="0" applyNumberFormat="1" applyFont="1" applyFill="1" applyBorder="1" applyAlignment="1">
      <alignment horizontal="center" vertical="top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1" fillId="0" borderId="2" xfId="0" applyFont="1" applyFill="1" applyBorder="1" applyAlignment="1">
      <alignment horizontal="right" vertical="top" wrapText="1"/>
    </xf>
    <xf numFmtId="0" fontId="1" fillId="0" borderId="3" xfId="0" applyFont="1" applyFill="1" applyBorder="1" applyAlignment="1">
      <alignment horizontal="right" vertical="top" wrapText="1"/>
    </xf>
    <xf numFmtId="0" fontId="1" fillId="0" borderId="4" xfId="0" applyFont="1" applyFill="1" applyBorder="1" applyAlignment="1">
      <alignment horizontal="righ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4" fillId="2" borderId="0" xfId="0" applyFont="1" applyFill="1" applyBorder="1" applyAlignment="1">
      <alignment horizontal="center" vertical="top"/>
    </xf>
    <xf numFmtId="0" fontId="15" fillId="2" borderId="14" xfId="0" applyFont="1" applyFill="1" applyBorder="1" applyAlignment="1">
      <alignment horizontal="center" vertical="top"/>
    </xf>
    <xf numFmtId="0" fontId="15" fillId="2" borderId="0" xfId="0" applyFont="1" applyFill="1" applyBorder="1" applyAlignment="1">
      <alignment horizontal="center" vertical="top"/>
    </xf>
    <xf numFmtId="14" fontId="0" fillId="0" borderId="0" xfId="0" applyNumberFormat="1" applyFill="1" applyBorder="1" applyAlignment="1">
      <alignment horizontal="left" vertical="top"/>
    </xf>
    <xf numFmtId="0" fontId="15" fillId="2" borderId="14" xfId="0" applyFont="1" applyFill="1" applyBorder="1" applyAlignment="1">
      <alignment vertical="top"/>
    </xf>
    <xf numFmtId="0" fontId="15" fillId="2" borderId="0" xfId="0" applyFont="1" applyFill="1" applyBorder="1" applyAlignment="1">
      <alignment vertical="top"/>
    </xf>
    <xf numFmtId="0" fontId="15" fillId="2" borderId="8" xfId="0" applyFont="1" applyFill="1" applyBorder="1" applyAlignment="1">
      <alignment horizontal="center" vertical="top"/>
    </xf>
    <xf numFmtId="0" fontId="15" fillId="2" borderId="9" xfId="0" applyFont="1" applyFill="1" applyBorder="1" applyAlignment="1">
      <alignment horizontal="center" vertical="top"/>
    </xf>
    <xf numFmtId="0" fontId="15" fillId="2" borderId="10" xfId="0" applyFont="1" applyFill="1" applyBorder="1" applyAlignment="1">
      <alignment horizontal="center" vertical="top"/>
    </xf>
    <xf numFmtId="166" fontId="15" fillId="2" borderId="6" xfId="0" applyNumberFormat="1" applyFont="1" applyFill="1" applyBorder="1" applyAlignment="1">
      <alignment horizontal="center" vertical="top"/>
    </xf>
    <xf numFmtId="0" fontId="14" fillId="2" borderId="15" xfId="0" applyFont="1" applyFill="1" applyBorder="1" applyAlignment="1">
      <alignment horizontal="center" vertical="top"/>
    </xf>
    <xf numFmtId="0" fontId="15" fillId="2" borderId="15" xfId="0" applyFont="1" applyFill="1" applyBorder="1" applyAlignment="1">
      <alignment horizontal="center" vertical="top"/>
    </xf>
    <xf numFmtId="0" fontId="15" fillId="2" borderId="15" xfId="0" applyFont="1" applyFill="1" applyBorder="1" applyAlignment="1">
      <alignment vertical="top"/>
    </xf>
    <xf numFmtId="165" fontId="13" fillId="3" borderId="5" xfId="0" applyNumberFormat="1" applyFont="1" applyFill="1" applyBorder="1" applyAlignment="1">
      <alignment horizontal="center" vertical="top"/>
    </xf>
    <xf numFmtId="166" fontId="15" fillId="2" borderId="11" xfId="0" applyNumberFormat="1" applyFont="1" applyFill="1" applyBorder="1" applyAlignment="1">
      <alignment horizontal="center" vertical="top"/>
    </xf>
    <xf numFmtId="165" fontId="13" fillId="3" borderId="12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65" formatCode="[$-416]d;@"/>
      <fill>
        <patternFill patternType="solid">
          <fgColor indexed="64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family val="1"/>
        <scheme val="none"/>
      </font>
      <fill>
        <patternFill patternType="solid">
          <fgColor indexed="64"/>
          <bgColor theme="3" tint="-0.499984740745262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65" formatCode="[$-416]d;@"/>
      <fill>
        <patternFill patternType="solid">
          <fgColor indexed="64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9" formatCode="dd/mm/yyyy"/>
      <fill>
        <patternFill patternType="solid">
          <fgColor indexed="64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family val="1"/>
        <scheme val="none"/>
      </font>
      <numFmt numFmtId="166" formatCode="0&quot;°&quot;"/>
      <fill>
        <patternFill patternType="solid">
          <fgColor indexed="64"/>
          <bgColor theme="3" tint="-0.499984740745262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65" formatCode="[$-416]d;@"/>
      <fill>
        <patternFill patternType="solid">
          <fgColor indexed="64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65" formatCode="[$-416]d;@"/>
      <fill>
        <patternFill patternType="solid">
          <fgColor indexed="64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9" formatCode="dd/mm/yyyy"/>
      <fill>
        <patternFill patternType="solid">
          <fgColor indexed="64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4" tint="0.79998168889431442"/>
        </patternFill>
      </fill>
      <alignment horizontal="center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scheme val="none"/>
      </font>
      <fill>
        <patternFill patternType="solid">
          <fgColor indexed="64"/>
          <bgColor theme="3" tint="-0.49998474074526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28955</xdr:colOff>
      <xdr:row>0</xdr:row>
      <xdr:rowOff>28955</xdr:rowOff>
    </xdr:from>
    <xdr:ext cx="952500" cy="952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52500" cy="95250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4:H33" totalsRowShown="0" headerRowDxfId="24" dataDxfId="22" headerRowBorderDxfId="23" tableBorderDxfId="21" totalsRowBorderDxfId="20">
  <autoFilter ref="B4:H33" xr:uid="{00000000-0009-0000-0100-000001000000}"/>
  <sortState xmlns:xlrd2="http://schemas.microsoft.com/office/spreadsheetml/2017/richdata2" ref="B5:I33">
    <sortCondition ref="B4:B33"/>
  </sortState>
  <tableColumns count="7">
    <tableColumn id="1" xr3:uid="{00000000-0010-0000-0000-000001000000}" name="Alunos" dataDxfId="19">
      <calculatedColumnFormula>PROPER('Table 1'!C4)</calculatedColumnFormula>
    </tableColumn>
    <tableColumn id="2" xr3:uid="{00000000-0010-0000-0000-000002000000}" name="Nome" dataDxfId="18">
      <calculatedColumnFormula>MID(B5,1,SEARCH(" ",B5,1)-1)</calculatedColumnFormula>
    </tableColumn>
    <tableColumn id="3" xr3:uid="{00000000-0010-0000-0000-000003000000}" name="Sobrenome" dataDxfId="17">
      <calculatedColumnFormula>MID(B5,SEARCH(" ",B5,1)+1,LEN(B5))</calculatedColumnFormula>
    </tableColumn>
    <tableColumn id="4" xr3:uid="{00000000-0010-0000-0000-000004000000}" name="Data de Nascimento" dataDxfId="16">
      <calculatedColumnFormula>'Table 1'!D4</calculatedColumnFormula>
    </tableColumn>
    <tableColumn id="5" xr3:uid="{00000000-0010-0000-0000-000005000000}" name="Sexo" dataDxfId="15"/>
    <tableColumn id="6" xr3:uid="{00000000-0010-0000-0000-000006000000}" name="Idade" dataDxfId="14">
      <calculatedColumnFormula>YEAR(NOW())-YEAR(E5)</calculatedColumnFormula>
    </tableColumn>
    <tableColumn id="7" xr3:uid="{00000000-0010-0000-0000-000007000000}" name="Email Governo" dataDxfId="13">
      <calculatedColumnFormula>CONCATENATE(LOWER(Tabela1[[#This Row],[Nome]]),".",'Table 1'!B4,"@aluno.mg.gov.br")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A6A7D3-ADAC-4EDB-A91A-810BE3E367D4}" name="Tabela2" displayName="Tabela2" ref="A4:H14" totalsRowShown="0" headerRowDxfId="1" dataDxfId="12" headerRowBorderDxfId="10" tableBorderDxfId="11" totalsRowBorderDxfId="9">
  <autoFilter ref="A4:H14" xr:uid="{B3A6A7D3-ADAC-4EDB-A91A-810BE3E367D4}"/>
  <tableColumns count="8">
    <tableColumn id="1" xr3:uid="{6D3CB78D-4DAA-4A09-A7C8-A2FC30271AE6}" name="Posição" dataDxfId="8"/>
    <tableColumn id="2" xr3:uid="{BF24F5B0-FA90-4E85-A7B4-EF5E82E888FF}" name="Alunos" dataDxfId="7"/>
    <tableColumn id="3" xr3:uid="{894DD5E5-8EDE-4164-802E-4C452C34EF22}" name="Nome" dataDxfId="6">
      <calculatedColumnFormula>MID(B5,1,SEARCH(" ",B5,1))</calculatedColumnFormula>
    </tableColumn>
    <tableColumn id="4" xr3:uid="{03EB3447-ECDB-41CB-B3AC-95E8B7914C7F}" name="Sobrenome" dataDxfId="5">
      <calculatedColumnFormula>MID(B5,SEARCH(" ",B5,1)+1,LEN(B5))</calculatedColumnFormula>
    </tableColumn>
    <tableColumn id="5" xr3:uid="{D43663A6-9EDB-44A8-B5C9-9ACDDE8CFF4F}" name="Data de Nascimento" dataDxfId="4"/>
    <tableColumn id="6" xr3:uid="{B5AA99F9-BB99-44C1-A494-42EF4234D24A}" name="Sexo" dataDxfId="3"/>
    <tableColumn id="7" xr3:uid="{67539A80-F9F9-4DA8-94A8-125152778827}" name="Idade" dataDxfId="0">
      <calculatedColumnFormula>YEAR(NOW())-YEAR(E5)</calculatedColumnFormula>
    </tableColumn>
    <tableColumn id="8" xr3:uid="{431854F5-F8EB-455D-83B4-BE4762791253}" name="Email Governamental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workbookViewId="0">
      <selection activeCell="D62" sqref="D62 D4"/>
    </sheetView>
  </sheetViews>
  <sheetFormatPr defaultRowHeight="12.75" x14ac:dyDescent="0.2"/>
  <cols>
    <col min="1" max="1" width="8.83203125" customWidth="1"/>
    <col min="2" max="2" width="10.5" customWidth="1"/>
    <col min="3" max="3" width="57.83203125" customWidth="1"/>
    <col min="4" max="4" width="13.5" customWidth="1"/>
    <col min="5" max="5" width="76.83203125" customWidth="1"/>
    <col min="6" max="6" width="10" customWidth="1"/>
    <col min="7" max="7" width="13.33203125" customWidth="1"/>
    <col min="8" max="8" width="0.83203125" customWidth="1"/>
    <col min="9" max="9" width="2.5" customWidth="1"/>
  </cols>
  <sheetData>
    <row r="1" spans="1:8" ht="81.599999999999994" customHeight="1" x14ac:dyDescent="0.2">
      <c r="A1" s="34" t="s">
        <v>0</v>
      </c>
      <c r="B1" s="35"/>
      <c r="C1" s="35"/>
      <c r="D1" s="35"/>
      <c r="E1" s="35"/>
      <c r="F1" s="35"/>
      <c r="G1" s="36"/>
    </row>
    <row r="2" spans="1:8" ht="56.1" customHeight="1" x14ac:dyDescent="0.2">
      <c r="A2" s="37" t="s">
        <v>1</v>
      </c>
      <c r="B2" s="38"/>
      <c r="C2" s="38"/>
      <c r="D2" s="38"/>
      <c r="E2" s="38"/>
      <c r="F2" s="38"/>
      <c r="G2" s="38"/>
      <c r="H2" s="39"/>
    </row>
    <row r="3" spans="1:8" ht="27.6" customHeight="1" x14ac:dyDescent="0.2">
      <c r="A3" s="1" t="s">
        <v>2</v>
      </c>
      <c r="B3" s="2" t="s">
        <v>3</v>
      </c>
      <c r="C3" s="1" t="s">
        <v>4</v>
      </c>
      <c r="D3" s="3" t="s">
        <v>5</v>
      </c>
      <c r="E3" s="1" t="s">
        <v>6</v>
      </c>
      <c r="F3" s="2" t="s">
        <v>7</v>
      </c>
      <c r="G3" s="40" t="s">
        <v>8</v>
      </c>
      <c r="H3" s="41"/>
    </row>
    <row r="4" spans="1:8" ht="25.35" customHeight="1" x14ac:dyDescent="0.2">
      <c r="A4" s="4"/>
      <c r="B4" s="5">
        <v>6638647</v>
      </c>
      <c r="C4" s="6" t="s">
        <v>9</v>
      </c>
      <c r="D4" s="7">
        <v>38864</v>
      </c>
      <c r="E4" s="8" t="s">
        <v>10</v>
      </c>
      <c r="F4" s="4"/>
      <c r="G4" s="26"/>
      <c r="H4" s="27"/>
    </row>
    <row r="5" spans="1:8" ht="15.95" customHeight="1" x14ac:dyDescent="0.2">
      <c r="A5" s="6" t="s">
        <v>11</v>
      </c>
      <c r="B5" s="5">
        <v>4612646</v>
      </c>
      <c r="C5" s="6" t="s">
        <v>12</v>
      </c>
      <c r="D5" s="7">
        <v>38163</v>
      </c>
      <c r="E5" s="9"/>
      <c r="F5" s="9"/>
      <c r="G5" s="28"/>
      <c r="H5" s="29"/>
    </row>
    <row r="6" spans="1:8" ht="25.35" customHeight="1" x14ac:dyDescent="0.2">
      <c r="A6" s="4"/>
      <c r="B6" s="5">
        <v>6569145</v>
      </c>
      <c r="C6" s="6" t="s">
        <v>13</v>
      </c>
      <c r="D6" s="7">
        <v>39062</v>
      </c>
      <c r="E6" s="8" t="s">
        <v>10</v>
      </c>
      <c r="F6" s="4"/>
      <c r="G6" s="26"/>
      <c r="H6" s="27"/>
    </row>
    <row r="7" spans="1:8" ht="25.35" customHeight="1" x14ac:dyDescent="0.2">
      <c r="A7" s="4"/>
      <c r="B7" s="5">
        <v>7700042</v>
      </c>
      <c r="C7" s="6" t="s">
        <v>14</v>
      </c>
      <c r="D7" s="7">
        <v>38938</v>
      </c>
      <c r="E7" s="8" t="s">
        <v>10</v>
      </c>
      <c r="F7" s="4"/>
      <c r="G7" s="26"/>
      <c r="H7" s="27"/>
    </row>
    <row r="8" spans="1:8" ht="15.95" customHeight="1" x14ac:dyDescent="0.2">
      <c r="A8" s="6" t="s">
        <v>11</v>
      </c>
      <c r="B8" s="5">
        <v>8724536</v>
      </c>
      <c r="C8" s="6" t="s">
        <v>15</v>
      </c>
      <c r="D8" s="7">
        <v>38896</v>
      </c>
      <c r="E8" s="9"/>
      <c r="F8" s="9"/>
      <c r="G8" s="28"/>
      <c r="H8" s="29"/>
    </row>
    <row r="9" spans="1:8" ht="25.35" customHeight="1" x14ac:dyDescent="0.2">
      <c r="A9" s="4"/>
      <c r="B9" s="5">
        <v>8756142</v>
      </c>
      <c r="C9" s="6" t="s">
        <v>16</v>
      </c>
      <c r="D9" s="7">
        <v>38521</v>
      </c>
      <c r="E9" s="8" t="s">
        <v>10</v>
      </c>
      <c r="F9" s="4"/>
      <c r="G9" s="26"/>
      <c r="H9" s="27"/>
    </row>
    <row r="10" spans="1:8" ht="25.35" customHeight="1" x14ac:dyDescent="0.2">
      <c r="A10" s="4"/>
      <c r="B10" s="10">
        <v>11215949</v>
      </c>
      <c r="C10" s="6" t="s">
        <v>17</v>
      </c>
      <c r="D10" s="7">
        <v>38833</v>
      </c>
      <c r="E10" s="8" t="s">
        <v>10</v>
      </c>
      <c r="F10" s="4"/>
      <c r="G10" s="26"/>
      <c r="H10" s="27"/>
    </row>
    <row r="11" spans="1:8" ht="25.35" customHeight="1" x14ac:dyDescent="0.2">
      <c r="A11" s="4"/>
      <c r="B11" s="5">
        <v>6639371</v>
      </c>
      <c r="C11" s="6" t="s">
        <v>18</v>
      </c>
      <c r="D11" s="7">
        <v>38922</v>
      </c>
      <c r="E11" s="8" t="s">
        <v>10</v>
      </c>
      <c r="F11" s="4"/>
      <c r="G11" s="26"/>
      <c r="H11" s="27"/>
    </row>
    <row r="12" spans="1:8" ht="25.35" customHeight="1" x14ac:dyDescent="0.2">
      <c r="A12" s="4"/>
      <c r="B12" s="10">
        <v>11236041</v>
      </c>
      <c r="C12" s="6" t="s">
        <v>19</v>
      </c>
      <c r="D12" s="7">
        <v>39065</v>
      </c>
      <c r="E12" s="8" t="s">
        <v>10</v>
      </c>
      <c r="F12" s="4"/>
      <c r="G12" s="26"/>
      <c r="H12" s="27"/>
    </row>
    <row r="13" spans="1:8" ht="25.35" customHeight="1" x14ac:dyDescent="0.2">
      <c r="A13" s="4"/>
      <c r="B13" s="5">
        <v>6592360</v>
      </c>
      <c r="C13" s="6" t="s">
        <v>20</v>
      </c>
      <c r="D13" s="7">
        <v>38970</v>
      </c>
      <c r="E13" s="8" t="s">
        <v>10</v>
      </c>
      <c r="F13" s="4"/>
      <c r="G13" s="26"/>
      <c r="H13" s="27"/>
    </row>
    <row r="14" spans="1:8" ht="25.35" customHeight="1" x14ac:dyDescent="0.2">
      <c r="A14" s="4"/>
      <c r="B14" s="5">
        <v>6610397</v>
      </c>
      <c r="C14" s="6" t="s">
        <v>21</v>
      </c>
      <c r="D14" s="7">
        <v>38887</v>
      </c>
      <c r="E14" s="8" t="s">
        <v>10</v>
      </c>
      <c r="F14" s="4"/>
      <c r="G14" s="26"/>
      <c r="H14" s="27"/>
    </row>
    <row r="15" spans="1:8" ht="25.35" customHeight="1" x14ac:dyDescent="0.2">
      <c r="A15" s="4"/>
      <c r="B15" s="5">
        <v>6641006</v>
      </c>
      <c r="C15" s="6" t="s">
        <v>22</v>
      </c>
      <c r="D15" s="7">
        <v>39164</v>
      </c>
      <c r="E15" s="8" t="s">
        <v>10</v>
      </c>
      <c r="F15" s="4"/>
      <c r="G15" s="26"/>
      <c r="H15" s="27"/>
    </row>
    <row r="16" spans="1:8" ht="15.95" customHeight="1" x14ac:dyDescent="0.2">
      <c r="A16" s="6" t="s">
        <v>11</v>
      </c>
      <c r="B16" s="5">
        <v>6592492</v>
      </c>
      <c r="C16" s="6" t="s">
        <v>23</v>
      </c>
      <c r="D16" s="7">
        <v>38940</v>
      </c>
      <c r="E16" s="9"/>
      <c r="F16" s="9"/>
      <c r="G16" s="28"/>
      <c r="H16" s="29"/>
    </row>
    <row r="17" spans="1:8" ht="15.95" customHeight="1" x14ac:dyDescent="0.2">
      <c r="A17" s="6" t="s">
        <v>11</v>
      </c>
      <c r="B17" s="10">
        <v>11225610</v>
      </c>
      <c r="C17" s="6" t="s">
        <v>24</v>
      </c>
      <c r="D17" s="7">
        <v>39052</v>
      </c>
      <c r="E17" s="9"/>
      <c r="F17" s="9"/>
      <c r="G17" s="28"/>
      <c r="H17" s="29"/>
    </row>
    <row r="18" spans="1:8" ht="25.35" customHeight="1" x14ac:dyDescent="0.2">
      <c r="A18" s="6" t="s">
        <v>11</v>
      </c>
      <c r="B18" s="10">
        <v>11215872</v>
      </c>
      <c r="C18" s="6" t="s">
        <v>25</v>
      </c>
      <c r="D18" s="7">
        <v>38899</v>
      </c>
      <c r="E18" s="8" t="s">
        <v>10</v>
      </c>
      <c r="F18" s="4"/>
      <c r="G18" s="26"/>
      <c r="H18" s="27"/>
    </row>
    <row r="19" spans="1:8" ht="25.35" customHeight="1" x14ac:dyDescent="0.2">
      <c r="A19" s="4"/>
      <c r="B19" s="5">
        <v>6214461</v>
      </c>
      <c r="C19" s="6" t="s">
        <v>26</v>
      </c>
      <c r="D19" s="7">
        <v>38903</v>
      </c>
      <c r="E19" s="8" t="s">
        <v>10</v>
      </c>
      <c r="F19" s="4"/>
      <c r="G19" s="26"/>
      <c r="H19" s="27"/>
    </row>
    <row r="20" spans="1:8" ht="15.95" customHeight="1" x14ac:dyDescent="0.2">
      <c r="A20" s="6" t="s">
        <v>11</v>
      </c>
      <c r="B20" s="5">
        <v>6641739</v>
      </c>
      <c r="C20" s="6" t="s">
        <v>27</v>
      </c>
      <c r="D20" s="7">
        <v>39069</v>
      </c>
      <c r="E20" s="9"/>
      <c r="F20" s="9"/>
      <c r="G20" s="28"/>
      <c r="H20" s="29"/>
    </row>
    <row r="21" spans="1:8" ht="25.35" customHeight="1" x14ac:dyDescent="0.2">
      <c r="A21" s="8" t="s">
        <v>11</v>
      </c>
      <c r="B21" s="5">
        <v>6606316</v>
      </c>
      <c r="C21" s="6" t="s">
        <v>28</v>
      </c>
      <c r="D21" s="7">
        <v>38976</v>
      </c>
      <c r="E21" s="8" t="s">
        <v>10</v>
      </c>
      <c r="F21" s="4"/>
      <c r="G21" s="26"/>
      <c r="H21" s="27"/>
    </row>
    <row r="22" spans="1:8" ht="25.35" customHeight="1" x14ac:dyDescent="0.2">
      <c r="A22" s="8" t="s">
        <v>11</v>
      </c>
      <c r="B22" s="5">
        <v>6611437</v>
      </c>
      <c r="C22" s="6" t="s">
        <v>29</v>
      </c>
      <c r="D22" s="7">
        <v>39029</v>
      </c>
      <c r="E22" s="8" t="s">
        <v>10</v>
      </c>
      <c r="F22" s="4"/>
      <c r="G22" s="26"/>
      <c r="H22" s="27"/>
    </row>
    <row r="23" spans="1:8" ht="25.35" customHeight="1" x14ac:dyDescent="0.2">
      <c r="A23" s="8" t="s">
        <v>11</v>
      </c>
      <c r="B23" s="10">
        <v>11216828</v>
      </c>
      <c r="C23" s="6" t="s">
        <v>30</v>
      </c>
      <c r="D23" s="7">
        <v>38946</v>
      </c>
      <c r="E23" s="8" t="s">
        <v>10</v>
      </c>
      <c r="F23" s="4"/>
      <c r="G23" s="26"/>
      <c r="H23" s="27"/>
    </row>
    <row r="24" spans="1:8" ht="25.35" customHeight="1" x14ac:dyDescent="0.2">
      <c r="A24" s="8" t="s">
        <v>11</v>
      </c>
      <c r="B24" s="10">
        <v>11271113</v>
      </c>
      <c r="C24" s="6" t="s">
        <v>31</v>
      </c>
      <c r="D24" s="7">
        <v>39018</v>
      </c>
      <c r="E24" s="8" t="s">
        <v>10</v>
      </c>
      <c r="F24" s="4"/>
      <c r="G24" s="26"/>
      <c r="H24" s="27"/>
    </row>
    <row r="25" spans="1:8" ht="25.35" customHeight="1" x14ac:dyDescent="0.2">
      <c r="A25" s="4"/>
      <c r="B25" s="5">
        <v>6569124</v>
      </c>
      <c r="C25" s="6" t="s">
        <v>32</v>
      </c>
      <c r="D25" s="7">
        <v>39044</v>
      </c>
      <c r="E25" s="8" t="s">
        <v>10</v>
      </c>
      <c r="F25" s="4"/>
      <c r="G25" s="26"/>
      <c r="H25" s="27"/>
    </row>
    <row r="26" spans="1:8" ht="25.35" customHeight="1" x14ac:dyDescent="0.2">
      <c r="A26" s="8" t="s">
        <v>11</v>
      </c>
      <c r="B26" s="5">
        <v>6258358</v>
      </c>
      <c r="C26" s="6" t="s">
        <v>33</v>
      </c>
      <c r="D26" s="7">
        <v>38675</v>
      </c>
      <c r="E26" s="8" t="s">
        <v>10</v>
      </c>
      <c r="F26" s="4"/>
      <c r="G26" s="26"/>
      <c r="H26" s="27"/>
    </row>
    <row r="27" spans="1:8" ht="25.35" customHeight="1" x14ac:dyDescent="0.2">
      <c r="A27" s="4"/>
      <c r="B27" s="5">
        <v>6916934</v>
      </c>
      <c r="C27" s="6" t="s">
        <v>34</v>
      </c>
      <c r="D27" s="7">
        <v>39128</v>
      </c>
      <c r="E27" s="8" t="s">
        <v>10</v>
      </c>
      <c r="F27" s="4"/>
      <c r="G27" s="26"/>
      <c r="H27" s="27"/>
    </row>
    <row r="28" spans="1:8" ht="15.95" customHeight="1" x14ac:dyDescent="0.2">
      <c r="A28" s="8" t="s">
        <v>11</v>
      </c>
      <c r="B28" s="5">
        <v>6569046</v>
      </c>
      <c r="C28" s="6" t="s">
        <v>35</v>
      </c>
      <c r="D28" s="7">
        <v>39007</v>
      </c>
      <c r="E28" s="9"/>
      <c r="F28" s="9"/>
      <c r="G28" s="28"/>
      <c r="H28" s="29"/>
    </row>
    <row r="29" spans="1:8" ht="15.95" customHeight="1" x14ac:dyDescent="0.2">
      <c r="A29" s="8" t="s">
        <v>11</v>
      </c>
      <c r="B29" s="5">
        <v>9125195</v>
      </c>
      <c r="C29" s="6" t="s">
        <v>36</v>
      </c>
      <c r="D29" s="7">
        <v>39030</v>
      </c>
      <c r="E29" s="9"/>
      <c r="F29" s="9"/>
      <c r="G29" s="28"/>
      <c r="H29" s="29"/>
    </row>
    <row r="30" spans="1:8" ht="15.95" customHeight="1" x14ac:dyDescent="0.2">
      <c r="A30" s="8" t="s">
        <v>11</v>
      </c>
      <c r="B30" s="10">
        <v>11225582</v>
      </c>
      <c r="C30" s="6" t="s">
        <v>37</v>
      </c>
      <c r="D30" s="7">
        <v>39134</v>
      </c>
      <c r="E30" s="9"/>
      <c r="F30" s="9"/>
      <c r="G30" s="28"/>
      <c r="H30" s="29"/>
    </row>
    <row r="31" spans="1:8" ht="25.35" customHeight="1" x14ac:dyDescent="0.2">
      <c r="A31" s="4"/>
      <c r="B31" s="5">
        <v>6683520</v>
      </c>
      <c r="C31" s="6" t="s">
        <v>38</v>
      </c>
      <c r="D31" s="7">
        <v>39087</v>
      </c>
      <c r="E31" s="8" t="s">
        <v>10</v>
      </c>
      <c r="F31" s="4"/>
      <c r="G31" s="26"/>
      <c r="H31" s="27"/>
    </row>
    <row r="32" spans="1:8" ht="15.95" customHeight="1" x14ac:dyDescent="0.2">
      <c r="A32" s="8" t="s">
        <v>11</v>
      </c>
      <c r="B32" s="5">
        <v>6259615</v>
      </c>
      <c r="C32" s="6" t="s">
        <v>39</v>
      </c>
      <c r="D32" s="7">
        <v>38762</v>
      </c>
      <c r="E32" s="9"/>
      <c r="F32" s="9"/>
      <c r="G32" s="28"/>
      <c r="H32" s="29"/>
    </row>
    <row r="33" spans="1:9" ht="17.25" customHeight="1" x14ac:dyDescent="0.2">
      <c r="A33" s="30" t="s">
        <v>40</v>
      </c>
      <c r="B33" s="31"/>
      <c r="C33" s="31"/>
      <c r="D33" s="31"/>
      <c r="E33" s="31"/>
      <c r="F33" s="31"/>
      <c r="G33" s="31"/>
      <c r="H33" s="32"/>
    </row>
    <row r="34" spans="1:9" ht="45" customHeight="1" x14ac:dyDescent="0.2">
      <c r="A34" s="33" t="s">
        <v>41</v>
      </c>
      <c r="B34" s="33"/>
      <c r="C34" s="33"/>
      <c r="D34" s="33"/>
      <c r="E34" s="33"/>
      <c r="F34" s="33"/>
      <c r="G34" s="33"/>
      <c r="H34" s="33"/>
      <c r="I34" s="33"/>
    </row>
  </sheetData>
  <mergeCells count="34">
    <mergeCell ref="A1:G1"/>
    <mergeCell ref="A2:H2"/>
    <mergeCell ref="G3:H3"/>
    <mergeCell ref="G4:H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31:H31"/>
    <mergeCell ref="G32:H32"/>
    <mergeCell ref="A33:H33"/>
    <mergeCell ref="A34:I34"/>
    <mergeCell ref="G26:H26"/>
    <mergeCell ref="G27:H27"/>
    <mergeCell ref="G28:H28"/>
    <mergeCell ref="G29:H29"/>
    <mergeCell ref="G30:H3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Q42"/>
  <sheetViews>
    <sheetView zoomScale="70" zoomScaleNormal="70" workbookViewId="0">
      <selection sqref="A1:H1"/>
    </sheetView>
  </sheetViews>
  <sheetFormatPr defaultRowHeight="12.75" x14ac:dyDescent="0.2"/>
  <cols>
    <col min="1" max="1" width="12.1640625" bestFit="1" customWidth="1"/>
    <col min="2" max="2" width="54.5" bestFit="1" customWidth="1"/>
    <col min="3" max="3" width="16.6640625" bestFit="1" customWidth="1"/>
    <col min="4" max="4" width="41.83203125" bestFit="1" customWidth="1"/>
    <col min="5" max="5" width="35.33203125" bestFit="1" customWidth="1"/>
    <col min="6" max="6" width="15.33203125" bestFit="1" customWidth="1"/>
    <col min="7" max="7" width="15.83203125" bestFit="1" customWidth="1"/>
    <col min="8" max="8" width="51.83203125" bestFit="1" customWidth="1"/>
    <col min="9" max="9" width="50.33203125" bestFit="1" customWidth="1"/>
  </cols>
  <sheetData>
    <row r="1" spans="1:17" ht="33" x14ac:dyDescent="0.2">
      <c r="A1" s="42" t="s">
        <v>53</v>
      </c>
      <c r="B1" s="42"/>
      <c r="C1" s="42"/>
      <c r="D1" s="42"/>
      <c r="E1" s="42"/>
      <c r="F1" s="42"/>
      <c r="G1" s="42"/>
      <c r="H1" s="42"/>
      <c r="I1" s="12"/>
      <c r="J1" s="12"/>
      <c r="K1" s="12"/>
      <c r="L1" s="12"/>
      <c r="M1" s="12"/>
      <c r="N1" s="12"/>
      <c r="O1" s="12"/>
      <c r="P1" s="12"/>
      <c r="Q1" s="12"/>
    </row>
    <row r="2" spans="1:17" ht="18.75" customHeight="1" x14ac:dyDescent="0.2">
      <c r="A2" s="43" t="s">
        <v>51</v>
      </c>
      <c r="B2" s="44"/>
      <c r="C2" s="44"/>
      <c r="D2" s="44"/>
      <c r="E2" s="44"/>
      <c r="F2" s="44"/>
      <c r="G2" s="44"/>
      <c r="H2" s="44"/>
    </row>
    <row r="3" spans="1:17" ht="18.75" customHeight="1" x14ac:dyDescent="0.2">
      <c r="A3" s="43" t="s">
        <v>54</v>
      </c>
      <c r="B3" s="44"/>
      <c r="C3" s="44"/>
      <c r="D3" s="44"/>
      <c r="E3" s="44"/>
      <c r="F3" s="44"/>
      <c r="G3" s="44"/>
      <c r="H3" s="44"/>
      <c r="I3" s="11"/>
      <c r="J3" s="11"/>
      <c r="K3" s="11"/>
      <c r="L3" s="11"/>
      <c r="M3" s="11"/>
    </row>
    <row r="4" spans="1:17" ht="18.75" x14ac:dyDescent="0.2">
      <c r="A4" s="24" t="s">
        <v>50</v>
      </c>
      <c r="B4" s="17" t="s">
        <v>42</v>
      </c>
      <c r="C4" s="18" t="s">
        <v>43</v>
      </c>
      <c r="D4" s="18" t="s">
        <v>44</v>
      </c>
      <c r="E4" s="18" t="s">
        <v>45</v>
      </c>
      <c r="F4" s="18" t="s">
        <v>47</v>
      </c>
      <c r="G4" s="19" t="s">
        <v>46</v>
      </c>
      <c r="H4" s="19" t="s">
        <v>52</v>
      </c>
      <c r="J4" s="11"/>
      <c r="K4" s="11"/>
      <c r="L4" s="11"/>
      <c r="M4" s="11"/>
    </row>
    <row r="5" spans="1:17" s="11" customFormat="1" ht="18.75" x14ac:dyDescent="0.2">
      <c r="A5" s="25">
        <v>1</v>
      </c>
      <c r="B5" s="15" t="str">
        <f>PROPER('Table 1'!C4)</f>
        <v>Adriano Lucas Souza Da Silva</v>
      </c>
      <c r="C5" s="13" t="str">
        <f t="shared" ref="C5:C33" si="0">MID(B5,1,SEARCH(" ",B5,1)-1)</f>
        <v>Adriano</v>
      </c>
      <c r="D5" s="13" t="str">
        <f t="shared" ref="D5:D33" si="1">MID(B5,SEARCH(" ",B5,1)+1,LEN(B5))</f>
        <v>Lucas Souza Da Silva</v>
      </c>
      <c r="E5" s="14">
        <f>'Table 1'!D4</f>
        <v>38864</v>
      </c>
      <c r="F5" s="13" t="s">
        <v>48</v>
      </c>
      <c r="G5" s="16">
        <f t="shared" ref="G5:G33" ca="1" si="2">YEAR(NOW())-YEAR(E5)</f>
        <v>18</v>
      </c>
      <c r="H5" s="16" t="str">
        <f>CONCATENATE(LOWER(Tabela1[[#This Row],[Nome]]),".",'Table 1'!B4,"@aluno.mg.gov.br")</f>
        <v>adriano.6638647@aluno.mg.gov.br</v>
      </c>
      <c r="I5"/>
    </row>
    <row r="6" spans="1:17" s="11" customFormat="1" ht="18.75" customHeight="1" x14ac:dyDescent="0.2">
      <c r="A6" s="25">
        <v>2</v>
      </c>
      <c r="B6" s="15" t="str">
        <f>PROPER('Table 1'!C5)</f>
        <v>Alexandre Henrique De Souza E Silva</v>
      </c>
      <c r="C6" s="13" t="str">
        <f t="shared" si="0"/>
        <v>Alexandre</v>
      </c>
      <c r="D6" s="13" t="str">
        <f t="shared" si="1"/>
        <v>Henrique De Souza E Silva</v>
      </c>
      <c r="E6" s="14">
        <f>'Table 1'!D5</f>
        <v>38163</v>
      </c>
      <c r="F6" s="13" t="s">
        <v>48</v>
      </c>
      <c r="G6" s="16">
        <f t="shared" ca="1" si="2"/>
        <v>20</v>
      </c>
      <c r="H6" s="16" t="str">
        <f>CONCATENATE(LOWER(Tabela1[[#This Row],[Nome]]),".",'Table 1'!B5,"@aluno.mg.gov.br")</f>
        <v>alexandre.4612646@aluno.mg.gov.br</v>
      </c>
      <c r="I6"/>
    </row>
    <row r="7" spans="1:17" s="11" customFormat="1" ht="18.75" x14ac:dyDescent="0.2">
      <c r="A7" s="25">
        <v>3</v>
      </c>
      <c r="B7" s="15" t="str">
        <f>PROPER('Table 1'!C6)</f>
        <v>Ana Luiza De Araujo Silva</v>
      </c>
      <c r="C7" s="13" t="str">
        <f t="shared" si="0"/>
        <v>Ana</v>
      </c>
      <c r="D7" s="13" t="str">
        <f t="shared" si="1"/>
        <v>Luiza De Araujo Silva</v>
      </c>
      <c r="E7" s="14">
        <f>'Table 1'!D6</f>
        <v>39062</v>
      </c>
      <c r="F7" s="13" t="s">
        <v>49</v>
      </c>
      <c r="G7" s="16">
        <f t="shared" ca="1" si="2"/>
        <v>18</v>
      </c>
      <c r="H7" s="16" t="str">
        <f>CONCATENATE(LOWER(Tabela1[[#This Row],[Nome]]),".",'Table 1'!B6,"@aluno.mg.gov.br")</f>
        <v>ana.6569145@aluno.mg.gov.br</v>
      </c>
      <c r="I7"/>
    </row>
    <row r="8" spans="1:17" s="11" customFormat="1" ht="18.75" x14ac:dyDescent="0.2">
      <c r="A8" s="25">
        <v>4</v>
      </c>
      <c r="B8" s="15" t="str">
        <f>PROPER('Table 1'!C7)</f>
        <v>Angelo Henrique Ponciano Santos</v>
      </c>
      <c r="C8" s="13" t="str">
        <f t="shared" si="0"/>
        <v>Angelo</v>
      </c>
      <c r="D8" s="13" t="str">
        <f t="shared" si="1"/>
        <v>Henrique Ponciano Santos</v>
      </c>
      <c r="E8" s="14">
        <f>'Table 1'!D7</f>
        <v>38938</v>
      </c>
      <c r="F8" s="13" t="s">
        <v>48</v>
      </c>
      <c r="G8" s="16">
        <f t="shared" ca="1" si="2"/>
        <v>18</v>
      </c>
      <c r="H8" s="16" t="str">
        <f>CONCATENATE(LOWER(Tabela1[[#This Row],[Nome]]),".",'Table 1'!B7,"@aluno.mg.gov.br")</f>
        <v>angelo.7700042@aluno.mg.gov.br</v>
      </c>
      <c r="I8"/>
    </row>
    <row r="9" spans="1:17" s="11" customFormat="1" ht="18.75" x14ac:dyDescent="0.2">
      <c r="A9" s="25">
        <v>5</v>
      </c>
      <c r="B9" s="15" t="str">
        <f>PROPER('Table 1'!C8)</f>
        <v>Caio Henrique Rodrigues Da Silva</v>
      </c>
      <c r="C9" s="13" t="str">
        <f t="shared" si="0"/>
        <v>Caio</v>
      </c>
      <c r="D9" s="13" t="str">
        <f t="shared" si="1"/>
        <v>Henrique Rodrigues Da Silva</v>
      </c>
      <c r="E9" s="14">
        <f>'Table 1'!D8</f>
        <v>38896</v>
      </c>
      <c r="F9" s="13" t="s">
        <v>48</v>
      </c>
      <c r="G9" s="16">
        <f t="shared" ca="1" si="2"/>
        <v>18</v>
      </c>
      <c r="H9" s="16" t="str">
        <f>CONCATENATE(LOWER(Tabela1[[#This Row],[Nome]]),".",'Table 1'!B8,"@aluno.mg.gov.br")</f>
        <v>caio.8724536@aluno.mg.gov.br</v>
      </c>
      <c r="I9"/>
    </row>
    <row r="10" spans="1:17" s="11" customFormat="1" ht="18.75" x14ac:dyDescent="0.2">
      <c r="A10" s="25">
        <v>6</v>
      </c>
      <c r="B10" s="15" t="str">
        <f>PROPER('Table 1'!C9)</f>
        <v>Carlos Gabriel Eleuterio Dos Santos</v>
      </c>
      <c r="C10" s="13" t="str">
        <f t="shared" si="0"/>
        <v>Carlos</v>
      </c>
      <c r="D10" s="13" t="str">
        <f t="shared" si="1"/>
        <v>Gabriel Eleuterio Dos Santos</v>
      </c>
      <c r="E10" s="14">
        <f>'Table 1'!D9</f>
        <v>38521</v>
      </c>
      <c r="F10" s="13" t="s">
        <v>48</v>
      </c>
      <c r="G10" s="16">
        <f t="shared" ca="1" si="2"/>
        <v>19</v>
      </c>
      <c r="H10" s="16" t="str">
        <f>CONCATENATE(LOWER(Tabela1[[#This Row],[Nome]]),".",'Table 1'!B9,"@aluno.mg.gov.br")</f>
        <v>carlos.8756142@aluno.mg.gov.br</v>
      </c>
      <c r="I10"/>
    </row>
    <row r="11" spans="1:17" s="11" customFormat="1" ht="18.75" x14ac:dyDescent="0.2">
      <c r="A11" s="25">
        <v>7</v>
      </c>
      <c r="B11" s="15" t="str">
        <f>PROPER('Table 1'!C10)</f>
        <v>Eder Daniel Do Nascimento</v>
      </c>
      <c r="C11" s="13" t="str">
        <f t="shared" si="0"/>
        <v>Eder</v>
      </c>
      <c r="D11" s="13" t="str">
        <f t="shared" si="1"/>
        <v>Daniel Do Nascimento</v>
      </c>
      <c r="E11" s="14">
        <f>'Table 1'!D10</f>
        <v>38833</v>
      </c>
      <c r="F11" s="13" t="s">
        <v>48</v>
      </c>
      <c r="G11" s="16">
        <f t="shared" ca="1" si="2"/>
        <v>18</v>
      </c>
      <c r="H11" s="16" t="str">
        <f>CONCATENATE(LOWER(Tabela1[[#This Row],[Nome]]),".",'Table 1'!B10,"@aluno.mg.gov.br")</f>
        <v>eder.11215949@aluno.mg.gov.br</v>
      </c>
      <c r="I11"/>
    </row>
    <row r="12" spans="1:17" s="11" customFormat="1" ht="18.75" x14ac:dyDescent="0.2">
      <c r="A12" s="25">
        <v>8</v>
      </c>
      <c r="B12" s="15" t="str">
        <f>PROPER('Table 1'!C11)</f>
        <v>Eduardo Dias Batista</v>
      </c>
      <c r="C12" s="13" t="str">
        <f t="shared" si="0"/>
        <v>Eduardo</v>
      </c>
      <c r="D12" s="13" t="str">
        <f t="shared" si="1"/>
        <v>Dias Batista</v>
      </c>
      <c r="E12" s="14">
        <f>'Table 1'!D11</f>
        <v>38922</v>
      </c>
      <c r="F12" s="13" t="s">
        <v>48</v>
      </c>
      <c r="G12" s="16">
        <f t="shared" ca="1" si="2"/>
        <v>18</v>
      </c>
      <c r="H12" s="16" t="str">
        <f>CONCATENATE(LOWER(Tabela1[[#This Row],[Nome]]),".",'Table 1'!B11,"@aluno.mg.gov.br")</f>
        <v>eduardo.6639371@aluno.mg.gov.br</v>
      </c>
      <c r="I12"/>
    </row>
    <row r="13" spans="1:17" s="11" customFormat="1" ht="18.75" x14ac:dyDescent="0.2">
      <c r="A13" s="25">
        <v>9</v>
      </c>
      <c r="B13" s="15" t="str">
        <f>PROPER('Table 1'!C12)</f>
        <v>Emanuelle Vitoria Nonata Dos Santos</v>
      </c>
      <c r="C13" s="13" t="str">
        <f t="shared" si="0"/>
        <v>Emanuelle</v>
      </c>
      <c r="D13" s="13" t="str">
        <f t="shared" si="1"/>
        <v>Vitoria Nonata Dos Santos</v>
      </c>
      <c r="E13" s="14">
        <f>'Table 1'!D12</f>
        <v>39065</v>
      </c>
      <c r="F13" s="13" t="s">
        <v>49</v>
      </c>
      <c r="G13" s="16">
        <f t="shared" ca="1" si="2"/>
        <v>18</v>
      </c>
      <c r="H13" s="16" t="str">
        <f>CONCATENATE(LOWER(Tabela1[[#This Row],[Nome]]),".",'Table 1'!B12,"@aluno.mg.gov.br")</f>
        <v>emanuelle.11236041@aluno.mg.gov.br</v>
      </c>
      <c r="I13"/>
    </row>
    <row r="14" spans="1:17" s="11" customFormat="1" ht="18.75" x14ac:dyDescent="0.2">
      <c r="A14" s="25">
        <v>10</v>
      </c>
      <c r="B14" s="15" t="str">
        <f>PROPER('Table 1'!C13)</f>
        <v>Erika Luiza Barbosa Da Silva</v>
      </c>
      <c r="C14" s="13" t="str">
        <f t="shared" si="0"/>
        <v>Erika</v>
      </c>
      <c r="D14" s="13" t="str">
        <f t="shared" si="1"/>
        <v>Luiza Barbosa Da Silva</v>
      </c>
      <c r="E14" s="14">
        <f>'Table 1'!D13</f>
        <v>38970</v>
      </c>
      <c r="F14" s="13" t="s">
        <v>49</v>
      </c>
      <c r="G14" s="16">
        <f t="shared" ca="1" si="2"/>
        <v>18</v>
      </c>
      <c r="H14" s="16" t="str">
        <f>CONCATENATE(LOWER(Tabela1[[#This Row],[Nome]]),".",'Table 1'!B13,"@aluno.mg.gov.br")</f>
        <v>erika.6592360@aluno.mg.gov.br</v>
      </c>
      <c r="I14"/>
    </row>
    <row r="15" spans="1:17" s="11" customFormat="1" ht="18.75" x14ac:dyDescent="0.2">
      <c r="A15" s="25">
        <v>11</v>
      </c>
      <c r="B15" s="15" t="str">
        <f>PROPER('Table 1'!C14)</f>
        <v>Gabriel Ferreira Silva</v>
      </c>
      <c r="C15" s="13" t="str">
        <f t="shared" si="0"/>
        <v>Gabriel</v>
      </c>
      <c r="D15" s="13" t="str">
        <f t="shared" si="1"/>
        <v>Ferreira Silva</v>
      </c>
      <c r="E15" s="14">
        <f>'Table 1'!D14</f>
        <v>38887</v>
      </c>
      <c r="F15" s="13" t="s">
        <v>48</v>
      </c>
      <c r="G15" s="16">
        <f t="shared" ca="1" si="2"/>
        <v>18</v>
      </c>
      <c r="H15" s="16" t="str">
        <f>CONCATENATE(LOWER(Tabela1[[#This Row],[Nome]]),".",'Table 1'!B14,"@aluno.mg.gov.br")</f>
        <v>gabriel.6610397@aluno.mg.gov.br</v>
      </c>
      <c r="I15"/>
    </row>
    <row r="16" spans="1:17" s="11" customFormat="1" ht="18.75" x14ac:dyDescent="0.2">
      <c r="A16" s="25">
        <v>12</v>
      </c>
      <c r="B16" s="15" t="str">
        <f>PROPER('Table 1'!C15)</f>
        <v>Gabrielle Simil Da Silva</v>
      </c>
      <c r="C16" s="13" t="str">
        <f t="shared" si="0"/>
        <v>Gabrielle</v>
      </c>
      <c r="D16" s="13" t="str">
        <f t="shared" si="1"/>
        <v>Simil Da Silva</v>
      </c>
      <c r="E16" s="14">
        <f>'Table 1'!D15</f>
        <v>39164</v>
      </c>
      <c r="F16" s="13" t="s">
        <v>49</v>
      </c>
      <c r="G16" s="16">
        <f t="shared" ca="1" si="2"/>
        <v>17</v>
      </c>
      <c r="H16" s="16" t="str">
        <f>CONCATENATE(LOWER(Tabela1[[#This Row],[Nome]]),".",'Table 1'!B15,"@aluno.mg.gov.br")</f>
        <v>gabrielle.6641006@aluno.mg.gov.br</v>
      </c>
      <c r="I16"/>
    </row>
    <row r="17" spans="1:13" s="11" customFormat="1" ht="18.75" x14ac:dyDescent="0.2">
      <c r="A17" s="25">
        <v>13</v>
      </c>
      <c r="B17" s="15" t="str">
        <f>PROPER('Table 1'!C16)</f>
        <v>Italo Iago De Souza Morais Lima</v>
      </c>
      <c r="C17" s="13" t="str">
        <f t="shared" si="0"/>
        <v>Italo</v>
      </c>
      <c r="D17" s="13" t="str">
        <f t="shared" si="1"/>
        <v>Iago De Souza Morais Lima</v>
      </c>
      <c r="E17" s="14">
        <f>'Table 1'!D16</f>
        <v>38940</v>
      </c>
      <c r="F17" s="13" t="s">
        <v>48</v>
      </c>
      <c r="G17" s="16">
        <f t="shared" ca="1" si="2"/>
        <v>18</v>
      </c>
      <c r="H17" s="16" t="str">
        <f>CONCATENATE(LOWER(Tabela1[[#This Row],[Nome]]),".",'Table 1'!B16,"@aluno.mg.gov.br")</f>
        <v>italo.6592492@aluno.mg.gov.br</v>
      </c>
      <c r="I17"/>
    </row>
    <row r="18" spans="1:13" s="11" customFormat="1" ht="18.75" x14ac:dyDescent="0.2">
      <c r="A18" s="25">
        <v>14</v>
      </c>
      <c r="B18" s="15" t="str">
        <f>PROPER('Table 1'!C17)</f>
        <v>Jeane Victoria Barbosa Sandim</v>
      </c>
      <c r="C18" s="13" t="str">
        <f t="shared" si="0"/>
        <v>Jeane</v>
      </c>
      <c r="D18" s="13" t="str">
        <f t="shared" si="1"/>
        <v>Victoria Barbosa Sandim</v>
      </c>
      <c r="E18" s="14">
        <f>'Table 1'!D17</f>
        <v>39052</v>
      </c>
      <c r="F18" s="13" t="s">
        <v>49</v>
      </c>
      <c r="G18" s="16">
        <f t="shared" ca="1" si="2"/>
        <v>18</v>
      </c>
      <c r="H18" s="16" t="str">
        <f>CONCATENATE(LOWER(Tabela1[[#This Row],[Nome]]),".",'Table 1'!B17,"@aluno.mg.gov.br")</f>
        <v>jeane.11225610@aluno.mg.gov.br</v>
      </c>
      <c r="I18"/>
    </row>
    <row r="19" spans="1:13" s="11" customFormat="1" ht="18.75" x14ac:dyDescent="0.2">
      <c r="A19" s="25">
        <v>15</v>
      </c>
      <c r="B19" s="15" t="str">
        <f>PROPER('Table 1'!C18)</f>
        <v>Jonathan Da Silva Mendes</v>
      </c>
      <c r="C19" s="13" t="str">
        <f t="shared" si="0"/>
        <v>Jonathan</v>
      </c>
      <c r="D19" s="13" t="str">
        <f t="shared" si="1"/>
        <v>Da Silva Mendes</v>
      </c>
      <c r="E19" s="14">
        <f>'Table 1'!D18</f>
        <v>38899</v>
      </c>
      <c r="F19" s="13" t="s">
        <v>48</v>
      </c>
      <c r="G19" s="16">
        <f t="shared" ca="1" si="2"/>
        <v>18</v>
      </c>
      <c r="H19" s="16" t="str">
        <f>CONCATENATE(LOWER(Tabela1[[#This Row],[Nome]]),".",'Table 1'!B18,"@aluno.mg.gov.br")</f>
        <v>jonathan.11215872@aluno.mg.gov.br</v>
      </c>
      <c r="I19"/>
    </row>
    <row r="20" spans="1:13" s="11" customFormat="1" ht="18.75" x14ac:dyDescent="0.2">
      <c r="A20" s="25">
        <v>16</v>
      </c>
      <c r="B20" s="15" t="str">
        <f>PROPER('Table 1'!C19)</f>
        <v>Kaio Gandra</v>
      </c>
      <c r="C20" s="13" t="str">
        <f t="shared" si="0"/>
        <v>Kaio</v>
      </c>
      <c r="D20" s="13" t="str">
        <f t="shared" si="1"/>
        <v>Gandra</v>
      </c>
      <c r="E20" s="14">
        <f>'Table 1'!D19</f>
        <v>38903</v>
      </c>
      <c r="F20" s="13" t="s">
        <v>48</v>
      </c>
      <c r="G20" s="16">
        <f t="shared" ca="1" si="2"/>
        <v>18</v>
      </c>
      <c r="H20" s="16" t="str">
        <f>CONCATENATE(LOWER(Tabela1[[#This Row],[Nome]]),".",'Table 1'!B19,"@aluno.mg.gov.br")</f>
        <v>kaio.6214461@aluno.mg.gov.br</v>
      </c>
      <c r="I20"/>
    </row>
    <row r="21" spans="1:13" s="11" customFormat="1" ht="18.75" x14ac:dyDescent="0.2">
      <c r="A21" s="25">
        <v>17</v>
      </c>
      <c r="B21" s="15" t="str">
        <f>PROPER('Table 1'!C20)</f>
        <v>Kaleby Santos Prates</v>
      </c>
      <c r="C21" s="13" t="str">
        <f t="shared" si="0"/>
        <v>Kaleby</v>
      </c>
      <c r="D21" s="13" t="str">
        <f t="shared" si="1"/>
        <v>Santos Prates</v>
      </c>
      <c r="E21" s="14">
        <f>'Table 1'!D20</f>
        <v>39069</v>
      </c>
      <c r="F21" s="13" t="s">
        <v>48</v>
      </c>
      <c r="G21" s="16">
        <f t="shared" ca="1" si="2"/>
        <v>18</v>
      </c>
      <c r="H21" s="16" t="str">
        <f>CONCATENATE(LOWER(Tabela1[[#This Row],[Nome]]),".",'Table 1'!B20,"@aluno.mg.gov.br")</f>
        <v>kaleby.6641739@aluno.mg.gov.br</v>
      </c>
      <c r="I21"/>
    </row>
    <row r="22" spans="1:13" s="11" customFormat="1" ht="18.75" x14ac:dyDescent="0.2">
      <c r="A22" s="25">
        <v>18</v>
      </c>
      <c r="B22" s="15" t="str">
        <f>PROPER('Table 1'!C21)</f>
        <v>Kamila Victoria Leonardo Da Silva</v>
      </c>
      <c r="C22" s="13" t="str">
        <f t="shared" si="0"/>
        <v>Kamila</v>
      </c>
      <c r="D22" s="13" t="str">
        <f t="shared" si="1"/>
        <v>Victoria Leonardo Da Silva</v>
      </c>
      <c r="E22" s="14">
        <f>'Table 1'!D21</f>
        <v>38976</v>
      </c>
      <c r="F22" s="13" t="s">
        <v>49</v>
      </c>
      <c r="G22" s="16">
        <f t="shared" ca="1" si="2"/>
        <v>18</v>
      </c>
      <c r="H22" s="16" t="str">
        <f>CONCATENATE(LOWER(Tabela1[[#This Row],[Nome]]),".",'Table 1'!B21,"@aluno.mg.gov.br")</f>
        <v>kamila.6606316@aluno.mg.gov.br</v>
      </c>
      <c r="I22"/>
    </row>
    <row r="23" spans="1:13" s="11" customFormat="1" ht="18.75" x14ac:dyDescent="0.2">
      <c r="A23" s="25">
        <v>19</v>
      </c>
      <c r="B23" s="15" t="str">
        <f>PROPER('Table 1'!C22)</f>
        <v>Leandro Henrique Souza Santos</v>
      </c>
      <c r="C23" s="13" t="str">
        <f t="shared" si="0"/>
        <v>Leandro</v>
      </c>
      <c r="D23" s="13" t="str">
        <f t="shared" si="1"/>
        <v>Henrique Souza Santos</v>
      </c>
      <c r="E23" s="14">
        <f>'Table 1'!D22</f>
        <v>39029</v>
      </c>
      <c r="F23" s="13" t="s">
        <v>48</v>
      </c>
      <c r="G23" s="16">
        <f t="shared" ca="1" si="2"/>
        <v>18</v>
      </c>
      <c r="H23" s="16" t="str">
        <f>CONCATENATE(LOWER(Tabela1[[#This Row],[Nome]]),".",'Table 1'!B22,"@aluno.mg.gov.br")</f>
        <v>leandro.6611437@aluno.mg.gov.br</v>
      </c>
      <c r="I23"/>
    </row>
    <row r="24" spans="1:13" s="11" customFormat="1" ht="18.75" x14ac:dyDescent="0.2">
      <c r="A24" s="25">
        <v>20</v>
      </c>
      <c r="B24" s="15" t="str">
        <f>PROPER('Table 1'!C23)</f>
        <v>Lucas De Laia Francisco</v>
      </c>
      <c r="C24" s="13" t="str">
        <f t="shared" si="0"/>
        <v>Lucas</v>
      </c>
      <c r="D24" s="13" t="str">
        <f t="shared" si="1"/>
        <v>De Laia Francisco</v>
      </c>
      <c r="E24" s="14">
        <f>'Table 1'!D23</f>
        <v>38946</v>
      </c>
      <c r="F24" s="13" t="s">
        <v>48</v>
      </c>
      <c r="G24" s="16">
        <f t="shared" ca="1" si="2"/>
        <v>18</v>
      </c>
      <c r="H24" s="16" t="str">
        <f>CONCATENATE(LOWER(Tabela1[[#This Row],[Nome]]),".",'Table 1'!B23,"@aluno.mg.gov.br")</f>
        <v>lucas.11216828@aluno.mg.gov.br</v>
      </c>
      <c r="I24"/>
    </row>
    <row r="25" spans="1:13" s="11" customFormat="1" ht="18.75" x14ac:dyDescent="0.2">
      <c r="A25" s="25">
        <v>21</v>
      </c>
      <c r="B25" s="15" t="str">
        <f>PROPER('Table 1'!C24)</f>
        <v>Luiz Carlos Apolinario Chaves</v>
      </c>
      <c r="C25" s="13" t="str">
        <f t="shared" si="0"/>
        <v>Luiz</v>
      </c>
      <c r="D25" s="13" t="str">
        <f t="shared" si="1"/>
        <v>Carlos Apolinario Chaves</v>
      </c>
      <c r="E25" s="14">
        <f>'Table 1'!D24</f>
        <v>39018</v>
      </c>
      <c r="F25" s="13" t="s">
        <v>48</v>
      </c>
      <c r="G25" s="16">
        <f t="shared" ca="1" si="2"/>
        <v>18</v>
      </c>
      <c r="H25" s="16" t="str">
        <f>CONCATENATE(LOWER(Tabela1[[#This Row],[Nome]]),".",'Table 1'!B24,"@aluno.mg.gov.br")</f>
        <v>luiz.11271113@aluno.mg.gov.br</v>
      </c>
      <c r="I25"/>
    </row>
    <row r="26" spans="1:13" s="11" customFormat="1" ht="18.75" x14ac:dyDescent="0.2">
      <c r="A26" s="25">
        <v>22</v>
      </c>
      <c r="B26" s="15" t="str">
        <f>PROPER('Table 1'!C25)</f>
        <v>Natan Henrique Felix Rocha</v>
      </c>
      <c r="C26" s="13" t="str">
        <f t="shared" si="0"/>
        <v>Natan</v>
      </c>
      <c r="D26" s="13" t="str">
        <f t="shared" si="1"/>
        <v>Henrique Felix Rocha</v>
      </c>
      <c r="E26" s="14">
        <f>'Table 1'!D25</f>
        <v>39044</v>
      </c>
      <c r="F26" s="13" t="s">
        <v>48</v>
      </c>
      <c r="G26" s="16">
        <f t="shared" ca="1" si="2"/>
        <v>18</v>
      </c>
      <c r="H26" s="16" t="str">
        <f>CONCATENATE(LOWER(Tabela1[[#This Row],[Nome]]),".",'Table 1'!B25,"@aluno.mg.gov.br")</f>
        <v>natan.6569124@aluno.mg.gov.br</v>
      </c>
      <c r="I26"/>
    </row>
    <row r="27" spans="1:13" s="11" customFormat="1" ht="18.75" x14ac:dyDescent="0.2">
      <c r="A27" s="25">
        <v>23</v>
      </c>
      <c r="B27" s="15" t="str">
        <f>PROPER('Table 1'!C26)</f>
        <v>Nathielly Alexandrina Tavares Venancio</v>
      </c>
      <c r="C27" s="13" t="str">
        <f t="shared" si="0"/>
        <v>Nathielly</v>
      </c>
      <c r="D27" s="13" t="str">
        <f t="shared" si="1"/>
        <v>Alexandrina Tavares Venancio</v>
      </c>
      <c r="E27" s="14">
        <f>'Table 1'!D26</f>
        <v>38675</v>
      </c>
      <c r="F27" s="13" t="s">
        <v>49</v>
      </c>
      <c r="G27" s="16">
        <f t="shared" ca="1" si="2"/>
        <v>19</v>
      </c>
      <c r="H27" s="16" t="str">
        <f>CONCATENATE(LOWER(Tabela1[[#This Row],[Nome]]),".",'Table 1'!B26,"@aluno.mg.gov.br")</f>
        <v>nathielly.6258358@aluno.mg.gov.br</v>
      </c>
      <c r="I27"/>
    </row>
    <row r="28" spans="1:13" s="11" customFormat="1" ht="18.75" x14ac:dyDescent="0.2">
      <c r="A28" s="25">
        <v>24</v>
      </c>
      <c r="B28" s="15" t="str">
        <f>PROPER('Table 1'!C27)</f>
        <v>Nicolli Vitoria Alves De Abreu</v>
      </c>
      <c r="C28" s="13" t="str">
        <f t="shared" si="0"/>
        <v>Nicolli</v>
      </c>
      <c r="D28" s="13" t="str">
        <f t="shared" si="1"/>
        <v>Vitoria Alves De Abreu</v>
      </c>
      <c r="E28" s="14">
        <f>'Table 1'!D27</f>
        <v>39128</v>
      </c>
      <c r="F28" s="13" t="s">
        <v>49</v>
      </c>
      <c r="G28" s="16">
        <f t="shared" ca="1" si="2"/>
        <v>17</v>
      </c>
      <c r="H28" s="16" t="str">
        <f>CONCATENATE(LOWER(Tabela1[[#This Row],[Nome]]),".",'Table 1'!B27,"@aluno.mg.gov.br")</f>
        <v>nicolli.6916934@aluno.mg.gov.br</v>
      </c>
      <c r="I28"/>
    </row>
    <row r="29" spans="1:13" s="11" customFormat="1" ht="18.75" x14ac:dyDescent="0.2">
      <c r="A29" s="25">
        <v>25</v>
      </c>
      <c r="B29" s="15" t="str">
        <f>PROPER('Table 1'!C28)</f>
        <v>Rayane Gabriela Santos Xavier</v>
      </c>
      <c r="C29" s="13" t="str">
        <f t="shared" si="0"/>
        <v>Rayane</v>
      </c>
      <c r="D29" s="13" t="str">
        <f t="shared" si="1"/>
        <v>Gabriela Santos Xavier</v>
      </c>
      <c r="E29" s="14">
        <f>'Table 1'!D28</f>
        <v>39007</v>
      </c>
      <c r="F29" s="13" t="s">
        <v>49</v>
      </c>
      <c r="G29" s="16">
        <f t="shared" ca="1" si="2"/>
        <v>18</v>
      </c>
      <c r="H29" s="16" t="str">
        <f>CONCATENATE(LOWER(Tabela1[[#This Row],[Nome]]),".",'Table 1'!B28,"@aluno.mg.gov.br")</f>
        <v>rayane.6569046@aluno.mg.gov.br</v>
      </c>
      <c r="I29"/>
    </row>
    <row r="30" spans="1:13" s="11" customFormat="1" ht="18.75" x14ac:dyDescent="0.2">
      <c r="A30" s="25">
        <v>26</v>
      </c>
      <c r="B30" s="15" t="str">
        <f>PROPER('Table 1'!C29)</f>
        <v>Talyson Juan Morais Da Silva</v>
      </c>
      <c r="C30" s="13" t="str">
        <f t="shared" si="0"/>
        <v>Talyson</v>
      </c>
      <c r="D30" s="13" t="str">
        <f t="shared" si="1"/>
        <v>Juan Morais Da Silva</v>
      </c>
      <c r="E30" s="14">
        <f>'Table 1'!D29</f>
        <v>39030</v>
      </c>
      <c r="F30" s="13" t="s">
        <v>48</v>
      </c>
      <c r="G30" s="16">
        <f t="shared" ca="1" si="2"/>
        <v>18</v>
      </c>
      <c r="H30" s="16" t="str">
        <f>CONCATENATE(LOWER(Tabela1[[#This Row],[Nome]]),".",'Table 1'!B29,"@aluno.mg.gov.br")</f>
        <v>talyson.9125195@aluno.mg.gov.br</v>
      </c>
      <c r="I30"/>
    </row>
    <row r="31" spans="1:13" s="11" customFormat="1" ht="18.75" x14ac:dyDescent="0.2">
      <c r="A31" s="25">
        <v>27</v>
      </c>
      <c r="B31" s="15" t="str">
        <f>PROPER('Table 1'!C30)</f>
        <v>Tamiris Isabelly Pereira Da Silva</v>
      </c>
      <c r="C31" s="13" t="str">
        <f t="shared" si="0"/>
        <v>Tamiris</v>
      </c>
      <c r="D31" s="13" t="str">
        <f t="shared" si="1"/>
        <v>Isabelly Pereira Da Silva</v>
      </c>
      <c r="E31" s="14">
        <f>'Table 1'!D30</f>
        <v>39134</v>
      </c>
      <c r="F31" s="13" t="s">
        <v>49</v>
      </c>
      <c r="G31" s="16">
        <f t="shared" ca="1" si="2"/>
        <v>17</v>
      </c>
      <c r="H31" s="16" t="str">
        <f>CONCATENATE(LOWER(Tabela1[[#This Row],[Nome]]),".",'Table 1'!B30,"@aluno.mg.gov.br")</f>
        <v>tamiris.11225582@aluno.mg.gov.br</v>
      </c>
      <c r="I31"/>
    </row>
    <row r="32" spans="1:13" ht="18.75" x14ac:dyDescent="0.2">
      <c r="A32" s="25">
        <v>28</v>
      </c>
      <c r="B32" s="15" t="str">
        <f>PROPER('Table 1'!C31)</f>
        <v>Thiago Rodrigues Motta Rocha</v>
      </c>
      <c r="C32" s="13" t="str">
        <f t="shared" si="0"/>
        <v>Thiago</v>
      </c>
      <c r="D32" s="13" t="str">
        <f t="shared" si="1"/>
        <v>Rodrigues Motta Rocha</v>
      </c>
      <c r="E32" s="14">
        <f>'Table 1'!D31</f>
        <v>39087</v>
      </c>
      <c r="F32" s="13" t="s">
        <v>48</v>
      </c>
      <c r="G32" s="16">
        <f t="shared" ca="1" si="2"/>
        <v>17</v>
      </c>
      <c r="H32" s="16" t="str">
        <f>CONCATENATE(LOWER(Tabela1[[#This Row],[Nome]]),".",'Table 1'!B31,"@aluno.mg.gov.br")</f>
        <v>thiago.6683520@aluno.mg.gov.br</v>
      </c>
      <c r="J32" s="11"/>
      <c r="K32" s="11"/>
      <c r="L32" s="11"/>
      <c r="M32" s="11"/>
    </row>
    <row r="33" spans="1:8" ht="18.75" x14ac:dyDescent="0.2">
      <c r="A33" s="25">
        <v>29</v>
      </c>
      <c r="B33" s="20" t="str">
        <f>PROPER('Table 1'!C32)</f>
        <v>Wellisson Fernandes Da Silva</v>
      </c>
      <c r="C33" s="21" t="str">
        <f t="shared" si="0"/>
        <v>Wellisson</v>
      </c>
      <c r="D33" s="21" t="str">
        <f t="shared" si="1"/>
        <v>Fernandes Da Silva</v>
      </c>
      <c r="E33" s="22">
        <f>'Table 1'!D32</f>
        <v>38762</v>
      </c>
      <c r="F33" s="21" t="s">
        <v>48</v>
      </c>
      <c r="G33" s="23">
        <f t="shared" ca="1" si="2"/>
        <v>18</v>
      </c>
      <c r="H33" s="16" t="str">
        <f>CONCATENATE(LOWER(Tabela1[[#This Row],[Nome]]),".",'Table 1'!B32,"@aluno.mg.gov.br")</f>
        <v>wellisson.6259615@aluno.mg.gov.br</v>
      </c>
    </row>
    <row r="42" spans="1:8" ht="12.75" customHeight="1" x14ac:dyDescent="0.2"/>
  </sheetData>
  <mergeCells count="3">
    <mergeCell ref="A1:H1"/>
    <mergeCell ref="A2:H2"/>
    <mergeCell ref="A3:H3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59724-8A60-4BCD-A6E7-280820C9077D}">
  <dimension ref="A1:H36"/>
  <sheetViews>
    <sheetView tabSelected="1" zoomScale="80" zoomScaleNormal="80" workbookViewId="0">
      <selection activeCell="J13" sqref="J13"/>
    </sheetView>
  </sheetViews>
  <sheetFormatPr defaultRowHeight="12.75" x14ac:dyDescent="0.2"/>
  <cols>
    <col min="1" max="1" width="14.1640625" customWidth="1"/>
    <col min="2" max="2" width="49.6640625" bestFit="1" customWidth="1"/>
    <col min="3" max="3" width="16.1640625" customWidth="1"/>
    <col min="4" max="4" width="35.83203125" bestFit="1" customWidth="1"/>
    <col min="5" max="5" width="36" bestFit="1" customWidth="1"/>
    <col min="6" max="6" width="14.83203125" bestFit="1" customWidth="1"/>
    <col min="7" max="7" width="15.83203125" bestFit="1" customWidth="1"/>
    <col min="8" max="8" width="51.1640625" customWidth="1"/>
  </cols>
  <sheetData>
    <row r="1" spans="1:8" ht="33" x14ac:dyDescent="0.2">
      <c r="A1" s="42" t="s">
        <v>55</v>
      </c>
      <c r="B1" s="42"/>
      <c r="C1" s="42"/>
      <c r="D1" s="42"/>
      <c r="E1" s="42"/>
      <c r="F1" s="42"/>
      <c r="G1" s="42"/>
      <c r="H1" s="52"/>
    </row>
    <row r="2" spans="1:8" ht="18.75" x14ac:dyDescent="0.2">
      <c r="A2" s="43" t="s">
        <v>61</v>
      </c>
      <c r="B2" s="44"/>
      <c r="C2" s="44"/>
      <c r="D2" s="44"/>
      <c r="E2" s="44"/>
      <c r="F2" s="44"/>
      <c r="G2" s="44"/>
      <c r="H2" s="53"/>
    </row>
    <row r="3" spans="1:8" ht="18.75" x14ac:dyDescent="0.2">
      <c r="A3" s="46" t="s">
        <v>62</v>
      </c>
      <c r="B3" s="47"/>
      <c r="C3" s="47"/>
      <c r="D3" s="47"/>
      <c r="E3" s="47"/>
      <c r="F3" s="47"/>
      <c r="G3" s="47"/>
      <c r="H3" s="54"/>
    </row>
    <row r="4" spans="1:8" ht="18.75" x14ac:dyDescent="0.2">
      <c r="A4" s="48" t="s">
        <v>50</v>
      </c>
      <c r="B4" s="49" t="s">
        <v>42</v>
      </c>
      <c r="C4" s="49" t="s">
        <v>43</v>
      </c>
      <c r="D4" s="49" t="s">
        <v>44</v>
      </c>
      <c r="E4" s="49" t="s">
        <v>45</v>
      </c>
      <c r="F4" s="49" t="s">
        <v>47</v>
      </c>
      <c r="G4" s="49" t="s">
        <v>46</v>
      </c>
      <c r="H4" s="50" t="s">
        <v>56</v>
      </c>
    </row>
    <row r="5" spans="1:8" ht="18.75" x14ac:dyDescent="0.2">
      <c r="A5" s="51">
        <v>1</v>
      </c>
      <c r="B5" s="13" t="str">
        <f>PROPER('Table 1'!C6)</f>
        <v>Ana Luiza De Araujo Silva</v>
      </c>
      <c r="C5" s="13" t="str">
        <f>MID(B5,1,SEARCH(" ",B5,1))</f>
        <v xml:space="preserve">Ana </v>
      </c>
      <c r="D5" s="13" t="str">
        <f>MID(B5,SEARCH(" ",B5,1)+1,LEN(B5))</f>
        <v>Luiza De Araujo Silva</v>
      </c>
      <c r="E5" s="14">
        <f>Tabela_2°_Ano!E7</f>
        <v>39062</v>
      </c>
      <c r="F5" s="13" t="s">
        <v>49</v>
      </c>
      <c r="G5" s="55">
        <f t="shared" ref="G5:G14" ca="1" si="0">YEAR(NOW())-YEAR(E5)</f>
        <v>18</v>
      </c>
      <c r="H5" s="16" t="str">
        <f>Tabela_2°_Ano!H7</f>
        <v>ana.6569145@aluno.mg.gov.br</v>
      </c>
    </row>
    <row r="6" spans="1:8" ht="18.75" x14ac:dyDescent="0.2">
      <c r="A6" s="51">
        <v>2</v>
      </c>
      <c r="B6" s="13" t="str">
        <f>PROPER('Table 1'!C7)</f>
        <v>Angelo Henrique Ponciano Santos</v>
      </c>
      <c r="C6" s="13" t="str">
        <f t="shared" ref="C6:C14" si="1">MID(B6,1,SEARCH(" ",B6,1))</f>
        <v xml:space="preserve">Angelo </v>
      </c>
      <c r="D6" s="13" t="str">
        <f t="shared" ref="D6:D14" si="2">MID(B6,SEARCH(" ",B6,1)+1,LEN(B6))</f>
        <v>Henrique Ponciano Santos</v>
      </c>
      <c r="E6" s="14">
        <f>Tabela_2°_Ano!E8</f>
        <v>38938</v>
      </c>
      <c r="F6" s="13" t="s">
        <v>48</v>
      </c>
      <c r="G6" s="55">
        <f t="shared" ca="1" si="0"/>
        <v>18</v>
      </c>
      <c r="H6" s="16" t="str">
        <f>Tabela_2°_Ano!H8</f>
        <v>angelo.7700042@aluno.mg.gov.br</v>
      </c>
    </row>
    <row r="7" spans="1:8" ht="18.75" x14ac:dyDescent="0.2">
      <c r="A7" s="51">
        <v>3</v>
      </c>
      <c r="B7" s="13" t="str">
        <f>PROPER('Table 1'!C10)</f>
        <v>Eder Daniel Do Nascimento</v>
      </c>
      <c r="C7" s="13" t="str">
        <f t="shared" si="1"/>
        <v xml:space="preserve">Eder </v>
      </c>
      <c r="D7" s="13" t="str">
        <f t="shared" si="2"/>
        <v>Daniel Do Nascimento</v>
      </c>
      <c r="E7" s="14">
        <f>Tabela_2°_Ano!E11</f>
        <v>38833</v>
      </c>
      <c r="F7" s="13" t="s">
        <v>49</v>
      </c>
      <c r="G7" s="55">
        <f t="shared" ca="1" si="0"/>
        <v>18</v>
      </c>
      <c r="H7" s="16" t="str">
        <f>Tabela_2°_Ano!H11</f>
        <v>eder.11215949@aluno.mg.gov.br</v>
      </c>
    </row>
    <row r="8" spans="1:8" ht="18.75" x14ac:dyDescent="0.2">
      <c r="A8" s="51">
        <v>4</v>
      </c>
      <c r="B8" s="13" t="str">
        <f>PROPER('Table 1'!C11)</f>
        <v>Eduardo Dias Batista</v>
      </c>
      <c r="C8" s="13" t="str">
        <f t="shared" si="1"/>
        <v xml:space="preserve">Eduardo </v>
      </c>
      <c r="D8" s="13" t="str">
        <f t="shared" si="2"/>
        <v>Dias Batista</v>
      </c>
      <c r="E8" s="14">
        <f>Tabela_2°_Ano!E12</f>
        <v>38922</v>
      </c>
      <c r="F8" s="13" t="s">
        <v>48</v>
      </c>
      <c r="G8" s="55">
        <f t="shared" ca="1" si="0"/>
        <v>18</v>
      </c>
      <c r="H8" s="16" t="str">
        <f>Tabela_2°_Ano!H12</f>
        <v>eduardo.6639371@aluno.mg.gov.br</v>
      </c>
    </row>
    <row r="9" spans="1:8" ht="18.75" x14ac:dyDescent="0.2">
      <c r="A9" s="51">
        <v>5</v>
      </c>
      <c r="B9" s="13" t="str">
        <f>PROPER('Table 1'!C12)</f>
        <v>Emanuelle Vitoria Nonata Dos Santos</v>
      </c>
      <c r="C9" s="13" t="str">
        <f t="shared" si="1"/>
        <v xml:space="preserve">Emanuelle </v>
      </c>
      <c r="D9" s="13" t="str">
        <f t="shared" si="2"/>
        <v>Vitoria Nonata Dos Santos</v>
      </c>
      <c r="E9" s="14">
        <f>Tabela_2°_Ano!E13</f>
        <v>39065</v>
      </c>
      <c r="F9" s="13" t="s">
        <v>49</v>
      </c>
      <c r="G9" s="55">
        <f t="shared" ca="1" si="0"/>
        <v>18</v>
      </c>
      <c r="H9" s="16" t="str">
        <f>Tabela_2°_Ano!H13</f>
        <v>emanuelle.11236041@aluno.mg.gov.br</v>
      </c>
    </row>
    <row r="10" spans="1:8" ht="18.75" x14ac:dyDescent="0.2">
      <c r="A10" s="51">
        <v>6</v>
      </c>
      <c r="B10" s="13" t="str">
        <f>PROPER('Table 1'!C13)</f>
        <v>Erika Luiza Barbosa Da Silva</v>
      </c>
      <c r="C10" s="13" t="str">
        <f t="shared" si="1"/>
        <v xml:space="preserve">Erika </v>
      </c>
      <c r="D10" s="13" t="str">
        <f t="shared" si="2"/>
        <v>Luiza Barbosa Da Silva</v>
      </c>
      <c r="E10" s="14">
        <f>Tabela_2°_Ano!E14</f>
        <v>38970</v>
      </c>
      <c r="F10" s="13" t="s">
        <v>49</v>
      </c>
      <c r="G10" s="55">
        <f t="shared" ca="1" si="0"/>
        <v>18</v>
      </c>
      <c r="H10" s="16" t="str">
        <f>Tabela_2°_Ano!H14</f>
        <v>erika.6592360@aluno.mg.gov.br</v>
      </c>
    </row>
    <row r="11" spans="1:8" ht="18.75" x14ac:dyDescent="0.2">
      <c r="A11" s="51">
        <v>7</v>
      </c>
      <c r="B11" s="13" t="str">
        <f>PROPER('Table 1'!C14)</f>
        <v>Gabriel Ferreira Silva</v>
      </c>
      <c r="C11" s="13" t="str">
        <f t="shared" si="1"/>
        <v xml:space="preserve">Gabriel </v>
      </c>
      <c r="D11" s="13" t="str">
        <f t="shared" si="2"/>
        <v>Ferreira Silva</v>
      </c>
      <c r="E11" s="14">
        <f>Tabela_2°_Ano!E15</f>
        <v>38887</v>
      </c>
      <c r="F11" s="13" t="s">
        <v>48</v>
      </c>
      <c r="G11" s="55">
        <f t="shared" ca="1" si="0"/>
        <v>18</v>
      </c>
      <c r="H11" s="16" t="str">
        <f>Tabela_2°_Ano!H15</f>
        <v>gabriel.6610397@aluno.mg.gov.br</v>
      </c>
    </row>
    <row r="12" spans="1:8" ht="18.75" x14ac:dyDescent="0.2">
      <c r="A12" s="51">
        <v>8</v>
      </c>
      <c r="B12" s="13" t="str">
        <f>PROPER('Table 1'!C15)</f>
        <v>Gabrielle Simil Da Silva</v>
      </c>
      <c r="C12" s="13" t="str">
        <f t="shared" si="1"/>
        <v xml:space="preserve">Gabrielle </v>
      </c>
      <c r="D12" s="13" t="str">
        <f t="shared" si="2"/>
        <v>Simil Da Silva</v>
      </c>
      <c r="E12" s="14">
        <f>Tabela_2°_Ano!E16</f>
        <v>39164</v>
      </c>
      <c r="F12" s="13" t="s">
        <v>49</v>
      </c>
      <c r="G12" s="55">
        <f t="shared" ca="1" si="0"/>
        <v>17</v>
      </c>
      <c r="H12" s="16" t="str">
        <f>Tabela_2°_Ano!H16</f>
        <v>gabrielle.6641006@aluno.mg.gov.br</v>
      </c>
    </row>
    <row r="13" spans="1:8" ht="18.75" x14ac:dyDescent="0.2">
      <c r="A13" s="51">
        <v>9</v>
      </c>
      <c r="B13" s="13" t="str">
        <f>PROPER('Table 1'!C19)</f>
        <v>Kaio Gandra</v>
      </c>
      <c r="C13" s="13" t="str">
        <f t="shared" si="1"/>
        <v xml:space="preserve">Kaio </v>
      </c>
      <c r="D13" s="13" t="str">
        <f t="shared" si="2"/>
        <v>Gandra</v>
      </c>
      <c r="E13" s="14">
        <f>Tabela_2°_Ano!E20</f>
        <v>38903</v>
      </c>
      <c r="F13" s="13" t="s">
        <v>48</v>
      </c>
      <c r="G13" s="55">
        <f t="shared" ca="1" si="0"/>
        <v>18</v>
      </c>
      <c r="H13" s="16" t="str">
        <f>Tabela_2°_Ano!H20</f>
        <v>kaio.6214461@aluno.mg.gov.br</v>
      </c>
    </row>
    <row r="14" spans="1:8" ht="18.75" x14ac:dyDescent="0.2">
      <c r="A14" s="56">
        <v>10</v>
      </c>
      <c r="B14" s="21" t="str">
        <f>PROPER('Table 1'!C31)</f>
        <v>Thiago Rodrigues Motta Rocha</v>
      </c>
      <c r="C14" s="21" t="str">
        <f t="shared" si="1"/>
        <v xml:space="preserve">Thiago </v>
      </c>
      <c r="D14" s="21" t="str">
        <f t="shared" si="2"/>
        <v>Rodrigues Motta Rocha</v>
      </c>
      <c r="E14" s="22">
        <f>Tabela_2°_Ano!E32</f>
        <v>39087</v>
      </c>
      <c r="F14" s="21" t="s">
        <v>48</v>
      </c>
      <c r="G14" s="57">
        <f t="shared" ca="1" si="0"/>
        <v>17</v>
      </c>
      <c r="H14" s="23" t="str">
        <f>Tabela_2°_Ano!H32</f>
        <v>thiago.6683520@aluno.mg.gov.br</v>
      </c>
    </row>
    <row r="17" spans="2:5" x14ac:dyDescent="0.2">
      <c r="E17" s="45"/>
    </row>
    <row r="18" spans="2:5" x14ac:dyDescent="0.2">
      <c r="E18" s="45"/>
    </row>
    <row r="19" spans="2:5" x14ac:dyDescent="0.2">
      <c r="E19" s="45"/>
    </row>
    <row r="21" spans="2:5" x14ac:dyDescent="0.2">
      <c r="E21" s="45"/>
    </row>
    <row r="22" spans="2:5" x14ac:dyDescent="0.2">
      <c r="E22" s="45"/>
    </row>
    <row r="23" spans="2:5" x14ac:dyDescent="0.2">
      <c r="E23" s="45"/>
    </row>
    <row r="24" spans="2:5" x14ac:dyDescent="0.2">
      <c r="E24" s="45"/>
    </row>
    <row r="25" spans="2:5" x14ac:dyDescent="0.2">
      <c r="E25" s="45"/>
    </row>
    <row r="26" spans="2:5" x14ac:dyDescent="0.2">
      <c r="E26" s="45"/>
    </row>
    <row r="27" spans="2:5" x14ac:dyDescent="0.2">
      <c r="E27" s="45"/>
    </row>
    <row r="28" spans="2:5" x14ac:dyDescent="0.2">
      <c r="E28" s="45"/>
    </row>
    <row r="29" spans="2:5" x14ac:dyDescent="0.2">
      <c r="E29" s="45"/>
    </row>
    <row r="30" spans="2:5" x14ac:dyDescent="0.2">
      <c r="E30" s="45"/>
    </row>
    <row r="31" spans="2:5" x14ac:dyDescent="0.2">
      <c r="E31" s="45"/>
    </row>
    <row r="32" spans="2:5" x14ac:dyDescent="0.2">
      <c r="B32" t="str">
        <f>PROPER('Table 1'!C33)</f>
        <v/>
      </c>
    </row>
    <row r="33" spans="5:5" x14ac:dyDescent="0.2">
      <c r="E33" s="45"/>
    </row>
    <row r="34" spans="5:5" x14ac:dyDescent="0.2">
      <c r="E34" s="45"/>
    </row>
    <row r="35" spans="5:5" x14ac:dyDescent="0.2">
      <c r="E35" s="45"/>
    </row>
    <row r="36" spans="5:5" x14ac:dyDescent="0.2">
      <c r="E36" s="45"/>
    </row>
  </sheetData>
  <mergeCells count="3">
    <mergeCell ref="A1:H1"/>
    <mergeCell ref="A2:H2"/>
    <mergeCell ref="A3:H3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Table 1</vt:lpstr>
      <vt:lpstr>Tabela_2°_Ano</vt:lpstr>
      <vt:lpstr>Tabela_3°_Ano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Matricula</dc:title>
  <cp:lastModifiedBy>EDUARDO DIAS</cp:lastModifiedBy>
  <dcterms:created xsi:type="dcterms:W3CDTF">2023-06-26T10:40:57Z</dcterms:created>
  <dcterms:modified xsi:type="dcterms:W3CDTF">2024-02-22T22:55:26Z</dcterms:modified>
</cp:coreProperties>
</file>