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blackjack2015/Documents/"/>
    </mc:Choice>
  </mc:AlternateContent>
  <xr:revisionPtr revIDLastSave="0" documentId="13_ncr:1_{B6F7B6AA-8E7C-6247-B8EB-718C38188EDB}" xr6:coauthVersionLast="45" xr6:coauthVersionMax="45" xr10:uidLastSave="{00000000-0000-0000-0000-000000000000}"/>
  <bookViews>
    <workbookView xWindow="600" yWindow="460" windowWidth="28200" windowHeight="17540" firstSheet="1" activeTab="12" xr2:uid="{00000000-000D-0000-FFFF-FFFF00000000}"/>
  </bookViews>
  <sheets>
    <sheet name="bs1" sheetId="8" r:id="rId1"/>
    <sheet name="bs1_fp16" sheetId="13" r:id="rId2"/>
    <sheet name="bs8" sheetId="1" r:id="rId3"/>
    <sheet name="bs8_fp16" sheetId="14" r:id="rId4"/>
    <sheet name="bs32" sheetId="9" r:id="rId5"/>
    <sheet name="bs32_fp16" sheetId="15" r:id="rId6"/>
    <sheet name="bs64" sheetId="2" r:id="rId7"/>
    <sheet name="bs64_fp16" sheetId="16" r:id="rId8"/>
    <sheet name="bs128" sheetId="3" r:id="rId9"/>
    <sheet name="bs128_fp16" sheetId="17" r:id="rId10"/>
    <sheet name="bs256" sheetId="4" r:id="rId11"/>
    <sheet name="bs256_fp16" sheetId="18" r:id="rId12"/>
    <sheet name="bs512" sheetId="5" r:id="rId13"/>
    <sheet name="bs512_fp16" sheetId="19" r:id="rId14"/>
    <sheet name="bs1024" sheetId="6" r:id="rId15"/>
    <sheet name="bs1024_fp16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0" l="1"/>
  <c r="I6" i="20"/>
  <c r="H6" i="20"/>
  <c r="G6" i="20"/>
  <c r="K5" i="20"/>
  <c r="I5" i="20"/>
  <c r="H5" i="20"/>
  <c r="G5" i="20"/>
  <c r="K4" i="20"/>
  <c r="I4" i="20"/>
  <c r="H4" i="20"/>
  <c r="G4" i="20"/>
  <c r="K3" i="20"/>
  <c r="I3" i="20"/>
  <c r="H3" i="20"/>
  <c r="G3" i="20"/>
  <c r="K2" i="20"/>
  <c r="I2" i="20"/>
  <c r="H2" i="20"/>
  <c r="G2" i="20"/>
  <c r="K9" i="19"/>
  <c r="I9" i="19"/>
  <c r="H9" i="19"/>
  <c r="G9" i="19"/>
  <c r="K8" i="19"/>
  <c r="I8" i="19"/>
  <c r="H8" i="19"/>
  <c r="G8" i="19"/>
  <c r="K7" i="19"/>
  <c r="I7" i="19"/>
  <c r="H7" i="19"/>
  <c r="G7" i="19"/>
  <c r="K6" i="19"/>
  <c r="I6" i="19"/>
  <c r="H6" i="19"/>
  <c r="G6" i="19"/>
  <c r="K5" i="19"/>
  <c r="I5" i="19"/>
  <c r="H5" i="19"/>
  <c r="G5" i="19"/>
  <c r="K4" i="19"/>
  <c r="I4" i="19"/>
  <c r="H4" i="19"/>
  <c r="G4" i="19"/>
  <c r="K3" i="19"/>
  <c r="I3" i="19"/>
  <c r="H3" i="19"/>
  <c r="G3" i="19"/>
  <c r="K2" i="19"/>
  <c r="I2" i="19"/>
  <c r="H2" i="19"/>
  <c r="G2" i="19"/>
  <c r="K9" i="18"/>
  <c r="I9" i="18"/>
  <c r="H9" i="18"/>
  <c r="G9" i="18"/>
  <c r="K8" i="18"/>
  <c r="I8" i="18"/>
  <c r="H8" i="18"/>
  <c r="G8" i="18"/>
  <c r="K7" i="18"/>
  <c r="I7" i="18"/>
  <c r="H7" i="18"/>
  <c r="G7" i="18"/>
  <c r="K6" i="18"/>
  <c r="I6" i="18"/>
  <c r="H6" i="18"/>
  <c r="G6" i="18"/>
  <c r="K5" i="18"/>
  <c r="I5" i="18"/>
  <c r="H5" i="18"/>
  <c r="G5" i="18"/>
  <c r="K4" i="18"/>
  <c r="I4" i="18"/>
  <c r="H4" i="18"/>
  <c r="G4" i="18"/>
  <c r="K3" i="18"/>
  <c r="I3" i="18"/>
  <c r="H3" i="18"/>
  <c r="G3" i="18"/>
  <c r="K2" i="18"/>
  <c r="I2" i="18"/>
  <c r="H2" i="18"/>
  <c r="G2" i="18"/>
  <c r="K9" i="17" l="1"/>
  <c r="I9" i="17"/>
  <c r="H9" i="17"/>
  <c r="G9" i="17"/>
  <c r="K8" i="17"/>
  <c r="I8" i="17"/>
  <c r="H8" i="17"/>
  <c r="G8" i="17"/>
  <c r="K7" i="17"/>
  <c r="I7" i="17"/>
  <c r="H7" i="17"/>
  <c r="G7" i="17"/>
  <c r="K6" i="17"/>
  <c r="I6" i="17"/>
  <c r="H6" i="17"/>
  <c r="G6" i="17"/>
  <c r="K5" i="17"/>
  <c r="I5" i="17"/>
  <c r="H5" i="17"/>
  <c r="G5" i="17"/>
  <c r="K4" i="17"/>
  <c r="I4" i="17"/>
  <c r="H4" i="17"/>
  <c r="G4" i="17"/>
  <c r="K3" i="17"/>
  <c r="I3" i="17"/>
  <c r="H3" i="17"/>
  <c r="G3" i="17"/>
  <c r="K2" i="17"/>
  <c r="I2" i="17"/>
  <c r="H2" i="17"/>
  <c r="G2" i="17"/>
  <c r="G2" i="16"/>
  <c r="H2" i="16"/>
  <c r="I2" i="16"/>
  <c r="K2" i="16"/>
  <c r="G3" i="16"/>
  <c r="H3" i="16"/>
  <c r="I3" i="16"/>
  <c r="K3" i="16"/>
  <c r="G4" i="16"/>
  <c r="H4" i="16"/>
  <c r="I4" i="16"/>
  <c r="K4" i="16"/>
  <c r="G5" i="16"/>
  <c r="H5" i="16"/>
  <c r="I5" i="16"/>
  <c r="K5" i="16"/>
  <c r="G6" i="16"/>
  <c r="H6" i="16"/>
  <c r="I6" i="16"/>
  <c r="K6" i="16"/>
  <c r="G7" i="16"/>
  <c r="H7" i="16"/>
  <c r="I7" i="16"/>
  <c r="K7" i="16"/>
  <c r="G8" i="16"/>
  <c r="H8" i="16"/>
  <c r="I8" i="16"/>
  <c r="K8" i="16"/>
  <c r="G9" i="16"/>
  <c r="H9" i="16"/>
  <c r="I9" i="16"/>
  <c r="K9" i="16"/>
  <c r="K9" i="15"/>
  <c r="I9" i="15"/>
  <c r="H9" i="15"/>
  <c r="G9" i="15"/>
  <c r="K8" i="15"/>
  <c r="I8" i="15"/>
  <c r="H8" i="15"/>
  <c r="G8" i="15"/>
  <c r="K7" i="15"/>
  <c r="I7" i="15"/>
  <c r="H7" i="15"/>
  <c r="G7" i="15"/>
  <c r="K6" i="15"/>
  <c r="I6" i="15"/>
  <c r="H6" i="15"/>
  <c r="G6" i="15"/>
  <c r="K5" i="15"/>
  <c r="I5" i="15"/>
  <c r="H5" i="15"/>
  <c r="G5" i="15"/>
  <c r="K4" i="15"/>
  <c r="I4" i="15"/>
  <c r="H4" i="15"/>
  <c r="G4" i="15"/>
  <c r="K3" i="15"/>
  <c r="I3" i="15"/>
  <c r="H3" i="15"/>
  <c r="G3" i="15"/>
  <c r="K2" i="15"/>
  <c r="I2" i="15"/>
  <c r="H2" i="15"/>
  <c r="G2" i="15"/>
  <c r="K9" i="14"/>
  <c r="I9" i="14"/>
  <c r="H9" i="14"/>
  <c r="G9" i="14"/>
  <c r="K8" i="14"/>
  <c r="I8" i="14"/>
  <c r="H8" i="14"/>
  <c r="G8" i="14"/>
  <c r="K7" i="14"/>
  <c r="I7" i="14"/>
  <c r="H7" i="14"/>
  <c r="G7" i="14"/>
  <c r="K6" i="14"/>
  <c r="I6" i="14"/>
  <c r="H6" i="14"/>
  <c r="G6" i="14"/>
  <c r="K5" i="14"/>
  <c r="I5" i="14"/>
  <c r="H5" i="14"/>
  <c r="G5" i="14"/>
  <c r="K4" i="14"/>
  <c r="I4" i="14"/>
  <c r="H4" i="14"/>
  <c r="G4" i="14"/>
  <c r="K3" i="14"/>
  <c r="I3" i="14"/>
  <c r="H3" i="14"/>
  <c r="G3" i="14"/>
  <c r="K2" i="14"/>
  <c r="I2" i="14"/>
  <c r="H2" i="14"/>
  <c r="G2" i="14"/>
  <c r="K9" i="13"/>
  <c r="I9" i="13"/>
  <c r="H9" i="13"/>
  <c r="G9" i="13"/>
  <c r="K8" i="13"/>
  <c r="I8" i="13"/>
  <c r="H8" i="13"/>
  <c r="G8" i="13"/>
  <c r="K7" i="13"/>
  <c r="I7" i="13"/>
  <c r="H7" i="13"/>
  <c r="G7" i="13"/>
  <c r="K6" i="13"/>
  <c r="I6" i="13"/>
  <c r="H6" i="13"/>
  <c r="G6" i="13"/>
  <c r="K5" i="13"/>
  <c r="I5" i="13"/>
  <c r="H5" i="13"/>
  <c r="G5" i="13"/>
  <c r="K4" i="13"/>
  <c r="I4" i="13"/>
  <c r="H4" i="13"/>
  <c r="G4" i="13"/>
  <c r="K3" i="13"/>
  <c r="I3" i="13"/>
  <c r="H3" i="13"/>
  <c r="G3" i="13"/>
  <c r="K2" i="13"/>
  <c r="I2" i="13"/>
  <c r="H2" i="13"/>
  <c r="G2" i="13"/>
  <c r="G3" i="1" l="1"/>
  <c r="G4" i="1"/>
  <c r="G5" i="1"/>
  <c r="G6" i="1"/>
  <c r="G7" i="1"/>
  <c r="G8" i="1"/>
  <c r="G9" i="1"/>
  <c r="G2" i="1"/>
  <c r="G3" i="8"/>
  <c r="G4" i="8"/>
  <c r="G5" i="8"/>
  <c r="G6" i="8"/>
  <c r="G7" i="8"/>
  <c r="G8" i="8"/>
  <c r="G9" i="8"/>
  <c r="G2" i="8"/>
  <c r="G3" i="9"/>
  <c r="G4" i="9"/>
  <c r="G5" i="9"/>
  <c r="G6" i="9"/>
  <c r="G7" i="9"/>
  <c r="G8" i="9"/>
  <c r="G9" i="9"/>
  <c r="G2" i="9"/>
  <c r="K3" i="6"/>
  <c r="K4" i="6"/>
  <c r="K5" i="6"/>
  <c r="K2" i="6"/>
  <c r="K3" i="9"/>
  <c r="K4" i="9"/>
  <c r="K5" i="9"/>
  <c r="K6" i="9"/>
  <c r="K7" i="9"/>
  <c r="K8" i="9"/>
  <c r="K9" i="9"/>
  <c r="K2" i="9"/>
  <c r="K3" i="8"/>
  <c r="K4" i="8"/>
  <c r="K5" i="8"/>
  <c r="K6" i="8"/>
  <c r="K7" i="8"/>
  <c r="K8" i="8"/>
  <c r="K9" i="8"/>
  <c r="K2" i="8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K3" i="5"/>
  <c r="K4" i="5"/>
  <c r="K5" i="5"/>
  <c r="K6" i="5"/>
  <c r="K7" i="5"/>
  <c r="K2" i="5"/>
  <c r="K3" i="4"/>
  <c r="K4" i="4"/>
  <c r="K5" i="4"/>
  <c r="K6" i="4"/>
  <c r="K7" i="4"/>
  <c r="K8" i="4"/>
  <c r="K9" i="4"/>
  <c r="K2" i="4"/>
  <c r="K3" i="2"/>
  <c r="K4" i="2"/>
  <c r="K5" i="2"/>
  <c r="K6" i="2"/>
  <c r="K7" i="2"/>
  <c r="K8" i="2"/>
  <c r="K9" i="2"/>
  <c r="K2" i="2"/>
  <c r="K3" i="3"/>
  <c r="K4" i="3"/>
  <c r="K5" i="3"/>
  <c r="K6" i="3"/>
  <c r="K7" i="3"/>
  <c r="K8" i="3"/>
  <c r="K9" i="3"/>
  <c r="K2" i="3"/>
  <c r="K3" i="1"/>
  <c r="K4" i="1"/>
  <c r="K5" i="1"/>
  <c r="K6" i="1"/>
  <c r="K7" i="1"/>
  <c r="K8" i="1"/>
  <c r="K9" i="1"/>
  <c r="K2" i="1"/>
  <c r="I3" i="6"/>
  <c r="I4" i="6"/>
  <c r="I5" i="6"/>
  <c r="I2" i="6"/>
  <c r="H3" i="6"/>
  <c r="H4" i="6"/>
  <c r="H5" i="6"/>
  <c r="H2" i="6"/>
  <c r="G3" i="6"/>
  <c r="G4" i="6"/>
  <c r="G5" i="6"/>
  <c r="G2" i="6"/>
  <c r="I3" i="5"/>
  <c r="I4" i="5"/>
  <c r="I5" i="5"/>
  <c r="I6" i="5"/>
  <c r="I7" i="5"/>
  <c r="I2" i="5"/>
  <c r="H3" i="5"/>
  <c r="H4" i="5"/>
  <c r="H5" i="5"/>
  <c r="H6" i="5"/>
  <c r="H7" i="5"/>
  <c r="H2" i="5"/>
  <c r="G3" i="5"/>
  <c r="G4" i="5"/>
  <c r="G5" i="5"/>
  <c r="G6" i="5"/>
  <c r="G7" i="5"/>
  <c r="G2" i="5"/>
  <c r="I3" i="4"/>
  <c r="I4" i="4"/>
  <c r="I5" i="4"/>
  <c r="I6" i="4"/>
  <c r="I7" i="4"/>
  <c r="I8" i="4"/>
  <c r="I9" i="4"/>
  <c r="I2" i="4"/>
  <c r="H3" i="4"/>
  <c r="H4" i="4"/>
  <c r="H5" i="4"/>
  <c r="H6" i="4"/>
  <c r="H7" i="4"/>
  <c r="H8" i="4"/>
  <c r="H9" i="4"/>
  <c r="H2" i="4"/>
  <c r="G3" i="4"/>
  <c r="G4" i="4"/>
  <c r="G5" i="4"/>
  <c r="G6" i="4"/>
  <c r="G7" i="4"/>
  <c r="G8" i="4"/>
  <c r="G9" i="4"/>
  <c r="G2" i="4"/>
  <c r="I3" i="3"/>
  <c r="I4" i="3"/>
  <c r="I5" i="3"/>
  <c r="I6" i="3"/>
  <c r="I7" i="3"/>
  <c r="I8" i="3"/>
  <c r="I9" i="3"/>
  <c r="I2" i="3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I3" i="2"/>
  <c r="I4" i="2"/>
  <c r="I5" i="2"/>
  <c r="I6" i="2"/>
  <c r="I7" i="2"/>
  <c r="I8" i="2"/>
  <c r="I9" i="2"/>
  <c r="I2" i="2"/>
  <c r="H3" i="2"/>
  <c r="H4" i="2"/>
  <c r="H5" i="2"/>
  <c r="H6" i="2"/>
  <c r="H7" i="2"/>
  <c r="H8" i="2"/>
  <c r="H9" i="2"/>
  <c r="H2" i="2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<sst xmlns="http://schemas.openxmlformats.org/spreadsheetml/2006/main" count="295" uniqueCount="20">
  <si>
    <t>time</t>
    <phoneticPr fontId="1" type="noConversion"/>
  </si>
  <si>
    <t>sent/s</t>
    <phoneticPr fontId="1" type="noConversion"/>
  </si>
  <si>
    <t>token/s</t>
    <phoneticPr fontId="1" type="noConversion"/>
  </si>
  <si>
    <t>power</t>
    <phoneticPr fontId="1" type="noConversion"/>
  </si>
  <si>
    <t>tokens</t>
    <phoneticPr fontId="1" type="noConversion"/>
  </si>
  <si>
    <t>energy</t>
    <phoneticPr fontId="1" type="noConversion"/>
  </si>
  <si>
    <t>energy/token</t>
    <phoneticPr fontId="1" type="noConversion"/>
  </si>
  <si>
    <t>energy/snt</t>
    <phoneticPr fontId="1" type="noConversion"/>
  </si>
  <si>
    <t>gpu_util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</si>
  <si>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</si>
  <si>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</si>
  <si>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</si>
  <si>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</si>
  <si>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</si>
  <si>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</si>
  <si>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</si>
  <si>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</si>
  <si>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fp16</t>
    <phoneticPr fontId="1" type="noConversion"/>
  </si>
  <si>
    <t>fp32</t>
    <phoneticPr fontId="1" type="noConversion"/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</si>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</sst>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0" fillId="0" borderId="0" xfId="0" applyNumberForma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177" fontId="2" fillId="0" borderId="1" xfId="0" applyNumberFormat="1" applyFont="1" applyBorder="1" applyAlignment="1">
      <alignment horizontal="center" vertical="center"/>
    </xf>
    <xf numFmtId="177" fontId="0" fillId="0" borderId="2" xfId="0" applyNumberFormat="1" applyBorder="1"/>
    <xf numFmtId="177" fontId="2" fillId="0" borderId="2" xfId="0" applyNumberFormat="1" applyFont="1" applyBorder="1" applyAlignment="1">
      <alignment horizontal="center" vertical="center"/>
    </xf>
    <xf numFmtId="177" fontId="0" fillId="0" borderId="3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5B17-D98C-4B31-9BF4-D189F16742A2}">
  <dimension ref="A1:K9"/>
  <sheetViews>
    <sheetView workbookViewId="0">
      <selection activeCell="P15" sqref="P15"/>
    </sheetView>
  </sheetViews>
  <sheetFormatPr baseColWidth="10" defaultColWidth="8.83203125" defaultRowHeight="15"/>
  <cols>
    <col min="1" max="1" width="5.1640625" bestFit="1" customWidth="1"/>
    <col min="2" max="2" width="7.5" bestFit="1" customWidth="1"/>
    <col min="3" max="3" width="6.5" bestFit="1" customWidth="1"/>
    <col min="4" max="4" width="7.83203125" bestFit="1" customWidth="1"/>
    <col min="5" max="5" width="12.6640625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67</v>
      </c>
      <c r="C2">
        <v>15.29</v>
      </c>
      <c r="D2">
        <v>61.14</v>
      </c>
      <c r="E2">
        <v>41860.293988269797</v>
      </c>
      <c r="F2">
        <v>4096</v>
      </c>
      <c r="G2" s="3">
        <f>B2*E2</f>
        <v>2804639.6972140763</v>
      </c>
      <c r="H2" s="3">
        <f>E2/D2</f>
        <v>684.66297004039575</v>
      </c>
      <c r="I2" s="3">
        <f>E2/C2</f>
        <v>2737.7563105474037</v>
      </c>
      <c r="J2" s="3">
        <v>0.15</v>
      </c>
      <c r="K2" s="7">
        <f>B2/1024</f>
        <v>6.54296875E-2</v>
      </c>
    </row>
    <row r="3" spans="1:11">
      <c r="A3" s="3" t="s">
        <v>10</v>
      </c>
      <c r="B3">
        <v>130.6</v>
      </c>
      <c r="C3">
        <v>7.84</v>
      </c>
      <c r="D3">
        <v>86.22</v>
      </c>
      <c r="E3">
        <v>43264.865629984</v>
      </c>
      <c r="F3">
        <v>11264</v>
      </c>
      <c r="G3" s="3">
        <f t="shared" ref="G3:G9" si="0">B3*E3</f>
        <v>5650391.4512759103</v>
      </c>
      <c r="H3" s="3">
        <f t="shared" ref="H3:H9" si="1">E3/D3</f>
        <v>501.79616829023428</v>
      </c>
      <c r="I3" s="3">
        <f t="shared" ref="I3:I9" si="2">E3/C3</f>
        <v>5518.4777589265304</v>
      </c>
      <c r="J3" s="3">
        <v>0.16</v>
      </c>
      <c r="K3" s="7">
        <f t="shared" ref="K3:K9" si="3">B3/1024</f>
        <v>0.12753906249999999</v>
      </c>
    </row>
    <row r="4" spans="1:11">
      <c r="A4" s="3" t="s">
        <v>11</v>
      </c>
      <c r="B4">
        <v>309.60000000000002</v>
      </c>
      <c r="C4">
        <v>3.31</v>
      </c>
      <c r="D4">
        <v>79.37</v>
      </c>
      <c r="E4">
        <v>43877.7303938068</v>
      </c>
      <c r="F4">
        <v>24576</v>
      </c>
      <c r="G4" s="3">
        <f t="shared" si="0"/>
        <v>13584545.329922587</v>
      </c>
      <c r="H4" s="3">
        <f t="shared" si="1"/>
        <v>552.82512780404181</v>
      </c>
      <c r="I4" s="3">
        <f t="shared" si="2"/>
        <v>13256.111901452205</v>
      </c>
      <c r="J4" s="3">
        <v>0.17</v>
      </c>
      <c r="K4" s="7">
        <f t="shared" si="3"/>
        <v>0.30234375000000002</v>
      </c>
    </row>
    <row r="5" spans="1:11">
      <c r="A5" s="3" t="s">
        <v>12</v>
      </c>
      <c r="B5">
        <v>410.4</v>
      </c>
      <c r="C5">
        <v>2.4900000000000002</v>
      </c>
      <c r="D5">
        <v>87.32</v>
      </c>
      <c r="E5">
        <v>43999.749068322897</v>
      </c>
      <c r="F5">
        <v>35840</v>
      </c>
      <c r="G5" s="3">
        <f t="shared" si="0"/>
        <v>18057497.017639715</v>
      </c>
      <c r="H5" s="3">
        <f t="shared" si="1"/>
        <v>503.89085053049587</v>
      </c>
      <c r="I5" s="3">
        <f t="shared" si="2"/>
        <v>17670.581955149755</v>
      </c>
      <c r="J5" s="3">
        <v>0.19</v>
      </c>
      <c r="K5" s="7">
        <f t="shared" si="3"/>
        <v>0.40078124999999998</v>
      </c>
    </row>
    <row r="6" spans="1:11">
      <c r="A6" s="3" t="s">
        <v>13</v>
      </c>
      <c r="B6">
        <v>573.70000000000005</v>
      </c>
      <c r="C6">
        <v>1.78</v>
      </c>
      <c r="D6">
        <v>91.03</v>
      </c>
      <c r="E6">
        <v>44409.385902456299</v>
      </c>
      <c r="F6">
        <v>52224</v>
      </c>
      <c r="G6" s="3">
        <f t="shared" si="0"/>
        <v>25477664.69223918</v>
      </c>
      <c r="H6" s="3">
        <f t="shared" si="1"/>
        <v>487.85439857691199</v>
      </c>
      <c r="I6" s="3">
        <f t="shared" si="2"/>
        <v>24949.093203627133</v>
      </c>
      <c r="J6" s="3">
        <v>0.21</v>
      </c>
      <c r="K6" s="7">
        <f t="shared" si="3"/>
        <v>0.56025390625000004</v>
      </c>
    </row>
    <row r="7" spans="1:11">
      <c r="A7" s="3" t="s">
        <v>14</v>
      </c>
      <c r="B7">
        <v>889.7</v>
      </c>
      <c r="C7">
        <v>1.1499999999999999</v>
      </c>
      <c r="D7">
        <v>85.17</v>
      </c>
      <c r="E7">
        <v>44186.9252660805</v>
      </c>
      <c r="F7">
        <v>75776</v>
      </c>
      <c r="G7" s="3">
        <f t="shared" si="0"/>
        <v>39313107.409231819</v>
      </c>
      <c r="H7" s="3">
        <f t="shared" si="1"/>
        <v>518.80856247599502</v>
      </c>
      <c r="I7" s="3">
        <f t="shared" si="2"/>
        <v>38423.41327485261</v>
      </c>
      <c r="J7" s="3">
        <v>0.18</v>
      </c>
      <c r="K7" s="7">
        <f t="shared" si="3"/>
        <v>0.86884765625000004</v>
      </c>
    </row>
    <row r="8" spans="1:11">
      <c r="A8" s="3" t="s">
        <v>15</v>
      </c>
      <c r="B8">
        <v>1197.4000000000001</v>
      </c>
      <c r="C8">
        <v>0.86</v>
      </c>
      <c r="D8">
        <v>86.37</v>
      </c>
      <c r="E8">
        <v>44741.692414270801</v>
      </c>
      <c r="F8">
        <v>103424</v>
      </c>
      <c r="G8" s="3">
        <f t="shared" si="0"/>
        <v>53573702.496847861</v>
      </c>
      <c r="H8" s="3">
        <f t="shared" si="1"/>
        <v>518.02353148397356</v>
      </c>
      <c r="I8" s="3">
        <f t="shared" si="2"/>
        <v>52025.223737524189</v>
      </c>
      <c r="J8" s="3">
        <v>0.18</v>
      </c>
      <c r="K8" s="7">
        <f t="shared" si="3"/>
        <v>1.1693359375000001</v>
      </c>
    </row>
    <row r="9" spans="1:11">
      <c r="A9" s="3" t="s">
        <v>16</v>
      </c>
      <c r="B9">
        <v>1566</v>
      </c>
      <c r="C9">
        <v>0.65</v>
      </c>
      <c r="D9">
        <v>82.39</v>
      </c>
      <c r="E9">
        <v>45410.706524616202</v>
      </c>
      <c r="F9">
        <v>129024</v>
      </c>
      <c r="G9" s="3">
        <f t="shared" si="0"/>
        <v>71113166.417548969</v>
      </c>
      <c r="H9" s="3">
        <f t="shared" si="1"/>
        <v>551.16769662114575</v>
      </c>
      <c r="I9" s="3">
        <f t="shared" si="2"/>
        <v>69862.625422486468</v>
      </c>
      <c r="J9" s="3">
        <v>0.18</v>
      </c>
      <c r="K9" s="7">
        <f t="shared" si="3"/>
        <v>1.529296875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6682-3281-4A49-A854-4815175D829C}">
  <dimension ref="A1:K9"/>
  <sheetViews>
    <sheetView workbookViewId="0">
      <selection activeCell="P24" sqref="P24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0.7</v>
      </c>
      <c r="C2">
        <v>1524.32</v>
      </c>
      <c r="D2">
        <v>6097.3</v>
      </c>
      <c r="E2" s="7">
        <v>39256.792000000001</v>
      </c>
      <c r="F2">
        <v>4096</v>
      </c>
      <c r="G2" s="3">
        <f>E2*B2</f>
        <v>27479.754399999998</v>
      </c>
      <c r="H2" s="3">
        <f>E2/D2</f>
        <v>6.438389451068506</v>
      </c>
      <c r="I2" s="3">
        <f>E2/C2</f>
        <v>25.753642279836257</v>
      </c>
      <c r="J2" s="3"/>
      <c r="K2" s="7">
        <f t="shared" ref="K2:K9" si="0">B2/(1024/128)</f>
        <v>8.7499999999999994E-2</v>
      </c>
    </row>
    <row r="3" spans="1:11">
      <c r="A3" s="3" t="s">
        <v>10</v>
      </c>
      <c r="B3">
        <v>1.3</v>
      </c>
      <c r="C3">
        <v>810.86</v>
      </c>
      <c r="D3">
        <v>8919.44</v>
      </c>
      <c r="E3" s="7">
        <v>42443.810218978098</v>
      </c>
      <c r="F3">
        <v>11264</v>
      </c>
      <c r="G3" s="3">
        <f t="shared" ref="G3:G9" si="1">E3*B3</f>
        <v>55176.95328467153</v>
      </c>
      <c r="H3" s="3">
        <f t="shared" ref="H3:H9" si="2">E3/D3</f>
        <v>4.7585734327466858</v>
      </c>
      <c r="I3" s="3">
        <f t="shared" ref="I3:I9" si="3">E3/C3</f>
        <v>52.344190389189379</v>
      </c>
      <c r="J3" s="3"/>
      <c r="K3" s="7">
        <f t="shared" si="0"/>
        <v>0.16250000000000001</v>
      </c>
    </row>
    <row r="4" spans="1:11">
      <c r="A4" s="3" t="s">
        <v>11</v>
      </c>
      <c r="B4">
        <v>3</v>
      </c>
      <c r="C4">
        <v>338.13</v>
      </c>
      <c r="D4">
        <v>8115.06</v>
      </c>
      <c r="E4" s="7">
        <v>48349.889763779502</v>
      </c>
      <c r="F4">
        <v>24576</v>
      </c>
      <c r="G4" s="3">
        <f t="shared" si="1"/>
        <v>145049.6692913385</v>
      </c>
      <c r="H4" s="3">
        <f t="shared" si="2"/>
        <v>5.9580446433888969</v>
      </c>
      <c r="I4" s="3">
        <f t="shared" si="3"/>
        <v>142.99201420690119</v>
      </c>
      <c r="J4" s="3"/>
      <c r="K4" s="7">
        <f t="shared" si="0"/>
        <v>0.375</v>
      </c>
    </row>
    <row r="5" spans="1:11">
      <c r="A5" s="3" t="s">
        <v>12</v>
      </c>
      <c r="B5">
        <v>3.9</v>
      </c>
      <c r="C5">
        <v>260.11</v>
      </c>
      <c r="D5">
        <v>9103.94</v>
      </c>
      <c r="E5" s="7">
        <v>51417.227099236603</v>
      </c>
      <c r="F5">
        <v>35840</v>
      </c>
      <c r="G5" s="3">
        <f t="shared" si="1"/>
        <v>200527.18568702275</v>
      </c>
      <c r="H5" s="3">
        <f t="shared" si="2"/>
        <v>5.6477994252199162</v>
      </c>
      <c r="I5" s="3">
        <f t="shared" si="3"/>
        <v>197.67493406342163</v>
      </c>
      <c r="J5" s="3"/>
      <c r="K5" s="7">
        <f t="shared" si="0"/>
        <v>0.48749999999999999</v>
      </c>
    </row>
    <row r="6" spans="1:11">
      <c r="A6" s="3" t="s">
        <v>13</v>
      </c>
      <c r="B6">
        <v>6.3</v>
      </c>
      <c r="C6">
        <v>161.38999999999999</v>
      </c>
      <c r="D6">
        <v>8230.66</v>
      </c>
      <c r="E6" s="7">
        <v>59194.9921465968</v>
      </c>
      <c r="F6">
        <v>52224</v>
      </c>
      <c r="G6" s="3">
        <f t="shared" si="1"/>
        <v>372928.45052355982</v>
      </c>
      <c r="H6" s="3">
        <f t="shared" si="2"/>
        <v>7.1920103790700622</v>
      </c>
      <c r="I6" s="3">
        <f t="shared" si="3"/>
        <v>366.78227985994675</v>
      </c>
      <c r="J6" s="3"/>
      <c r="K6" s="7">
        <f t="shared" si="0"/>
        <v>0.78749999999999998</v>
      </c>
    </row>
    <row r="7" spans="1:11">
      <c r="A7" s="3" t="s">
        <v>14</v>
      </c>
      <c r="B7">
        <v>10.6</v>
      </c>
      <c r="C7">
        <v>96.79</v>
      </c>
      <c r="D7">
        <v>7162.55</v>
      </c>
      <c r="E7" s="7">
        <v>63644.835841313201</v>
      </c>
      <c r="F7">
        <v>75776</v>
      </c>
      <c r="G7" s="3">
        <f t="shared" si="1"/>
        <v>674635.25991791987</v>
      </c>
      <c r="H7" s="3">
        <f t="shared" si="2"/>
        <v>8.8857789252868322</v>
      </c>
      <c r="I7" s="3">
        <f t="shared" si="3"/>
        <v>657.55590289609665</v>
      </c>
      <c r="J7" s="3"/>
      <c r="K7" s="7">
        <f t="shared" si="0"/>
        <v>1.325</v>
      </c>
    </row>
    <row r="8" spans="1:11">
      <c r="A8" s="3" t="s">
        <v>15</v>
      </c>
      <c r="B8">
        <v>17</v>
      </c>
      <c r="C8">
        <v>60.33</v>
      </c>
      <c r="D8">
        <v>6093.64</v>
      </c>
      <c r="E8" s="7">
        <v>78375.264966740506</v>
      </c>
      <c r="F8">
        <v>103424</v>
      </c>
      <c r="G8" s="3">
        <f t="shared" si="1"/>
        <v>1332379.5044345886</v>
      </c>
      <c r="H8" s="3">
        <f t="shared" si="2"/>
        <v>12.861814115494269</v>
      </c>
      <c r="I8" s="3">
        <f t="shared" si="3"/>
        <v>1299.1093148804991</v>
      </c>
      <c r="J8" s="3"/>
      <c r="K8" s="7">
        <f t="shared" si="0"/>
        <v>2.125</v>
      </c>
    </row>
    <row r="9" spans="1:11">
      <c r="A9" s="3" t="s">
        <v>16</v>
      </c>
      <c r="B9">
        <v>23.4</v>
      </c>
      <c r="C9">
        <v>43.83</v>
      </c>
      <c r="D9">
        <v>5522.44</v>
      </c>
      <c r="E9" s="7">
        <v>80066.987730061301</v>
      </c>
      <c r="F9">
        <v>129024</v>
      </c>
      <c r="G9" s="3">
        <f t="shared" si="1"/>
        <v>1873567.5128834343</v>
      </c>
      <c r="H9" s="3">
        <f t="shared" si="2"/>
        <v>14.498480332979861</v>
      </c>
      <c r="I9" s="3">
        <f t="shared" si="3"/>
        <v>1826.7622115003719</v>
      </c>
      <c r="J9" s="3"/>
      <c r="K9" s="7">
        <f t="shared" si="0"/>
        <v>2.9249999999999998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155C-6112-415E-A046-C8FACA80DC38}">
  <dimension ref="A1:K9"/>
  <sheetViews>
    <sheetView workbookViewId="0">
      <selection activeCell="N25" sqref="N25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0.4</v>
      </c>
      <c r="C2">
        <v>2500.39</v>
      </c>
      <c r="D2">
        <v>10001.549999999999</v>
      </c>
      <c r="E2" s="7">
        <v>45286.284615384597</v>
      </c>
      <c r="F2">
        <v>4096</v>
      </c>
      <c r="G2" s="3">
        <f>E2*B2</f>
        <v>18114.513846153841</v>
      </c>
      <c r="H2" s="3">
        <f>E2/D2</f>
        <v>4.5279266329103587</v>
      </c>
      <c r="I2" s="3">
        <f>E2/C2</f>
        <v>18.11168842275989</v>
      </c>
      <c r="J2" s="3">
        <v>0.19</v>
      </c>
      <c r="K2" s="7">
        <f t="shared" ref="K2:K9" si="0">B2/1024*256</f>
        <v>0.1</v>
      </c>
    </row>
    <row r="3" spans="1:11">
      <c r="A3" s="3" t="s">
        <v>10</v>
      </c>
      <c r="B3">
        <v>0.8</v>
      </c>
      <c r="C3">
        <v>1327.83</v>
      </c>
      <c r="D3">
        <v>14606.15</v>
      </c>
      <c r="E3" s="7">
        <v>53947.557142857098</v>
      </c>
      <c r="F3">
        <v>11264</v>
      </c>
      <c r="G3" s="3">
        <f t="shared" ref="G3:G9" si="1">E3*B3</f>
        <v>43158.045714285683</v>
      </c>
      <c r="H3" s="3">
        <f t="shared" ref="H3:H9" si="2">E3/D3</f>
        <v>3.6934823442766986</v>
      </c>
      <c r="I3" s="3">
        <f t="shared" ref="I3:I9" si="3">E3/C3</f>
        <v>40.628361418899331</v>
      </c>
      <c r="J3" s="3">
        <v>0.36</v>
      </c>
      <c r="K3" s="7">
        <f t="shared" si="0"/>
        <v>0.2</v>
      </c>
    </row>
    <row r="4" spans="1:11">
      <c r="A4" s="3" t="s">
        <v>11</v>
      </c>
      <c r="B4">
        <v>2.1</v>
      </c>
      <c r="C4">
        <v>491.73</v>
      </c>
      <c r="D4">
        <v>11801.4</v>
      </c>
      <c r="E4" s="7">
        <v>56312.642307692302</v>
      </c>
      <c r="F4">
        <v>24576</v>
      </c>
      <c r="G4" s="3">
        <f t="shared" si="1"/>
        <v>118256.54884615383</v>
      </c>
      <c r="H4" s="3">
        <f t="shared" si="2"/>
        <v>4.7716916897734425</v>
      </c>
      <c r="I4" s="3">
        <f t="shared" si="3"/>
        <v>114.51943608828483</v>
      </c>
      <c r="J4" s="3">
        <v>0.48</v>
      </c>
      <c r="K4" s="7">
        <f t="shared" si="0"/>
        <v>0.52500000000000002</v>
      </c>
    </row>
    <row r="5" spans="1:11">
      <c r="A5" s="3" t="s">
        <v>12</v>
      </c>
      <c r="B5">
        <v>3</v>
      </c>
      <c r="C5">
        <v>345.73</v>
      </c>
      <c r="D5">
        <v>12100.62</v>
      </c>
      <c r="E5" s="7">
        <v>61216.367346938699</v>
      </c>
      <c r="F5">
        <v>35840</v>
      </c>
      <c r="G5" s="3">
        <f t="shared" si="1"/>
        <v>183649.1020408161</v>
      </c>
      <c r="H5" s="3">
        <f t="shared" si="2"/>
        <v>5.0589446943163816</v>
      </c>
      <c r="I5" s="3">
        <f t="shared" si="3"/>
        <v>177.06408858629189</v>
      </c>
      <c r="J5" s="3">
        <v>0.5</v>
      </c>
      <c r="K5" s="7">
        <f t="shared" si="0"/>
        <v>0.75</v>
      </c>
    </row>
    <row r="6" spans="1:11">
      <c r="A6" s="3" t="s">
        <v>13</v>
      </c>
      <c r="B6">
        <v>5.4</v>
      </c>
      <c r="C6">
        <v>190.36</v>
      </c>
      <c r="D6">
        <v>9708.11</v>
      </c>
      <c r="E6" s="7">
        <v>67076.147227533394</v>
      </c>
      <c r="F6">
        <v>52224</v>
      </c>
      <c r="G6" s="3">
        <f t="shared" si="1"/>
        <v>362211.19502868038</v>
      </c>
      <c r="H6" s="3">
        <f t="shared" si="2"/>
        <v>6.9092899882194772</v>
      </c>
      <c r="I6" s="3">
        <f t="shared" si="3"/>
        <v>352.36471542095705</v>
      </c>
      <c r="J6" s="3">
        <v>0.56999999999999995</v>
      </c>
      <c r="K6" s="7">
        <f t="shared" si="0"/>
        <v>1.35</v>
      </c>
    </row>
    <row r="7" spans="1:11">
      <c r="A7" s="3" t="s">
        <v>14</v>
      </c>
      <c r="B7">
        <v>10.199999999999999</v>
      </c>
      <c r="C7">
        <v>100.49</v>
      </c>
      <c r="D7">
        <v>7436.45</v>
      </c>
      <c r="E7" s="7">
        <v>82885.747126436705</v>
      </c>
      <c r="F7">
        <v>75776</v>
      </c>
      <c r="G7" s="3">
        <f t="shared" si="1"/>
        <v>845434.62068965437</v>
      </c>
      <c r="H7" s="3">
        <f t="shared" si="2"/>
        <v>11.145875670035663</v>
      </c>
      <c r="I7" s="3">
        <f t="shared" si="3"/>
        <v>824.815873484294</v>
      </c>
      <c r="J7" s="3">
        <v>0.65</v>
      </c>
      <c r="K7" s="7">
        <f t="shared" si="0"/>
        <v>2.5499999999999998</v>
      </c>
    </row>
    <row r="8" spans="1:11">
      <c r="A8" s="3" t="s">
        <v>15</v>
      </c>
      <c r="B8">
        <v>17.600000000000001</v>
      </c>
      <c r="C8">
        <v>58.09</v>
      </c>
      <c r="D8">
        <v>5867.44</v>
      </c>
      <c r="E8" s="7">
        <v>95029.829338446696</v>
      </c>
      <c r="F8">
        <v>103424</v>
      </c>
      <c r="G8" s="3">
        <f t="shared" si="1"/>
        <v>1672524.9963566619</v>
      </c>
      <c r="H8" s="3">
        <f t="shared" si="2"/>
        <v>16.196131419911701</v>
      </c>
      <c r="I8" s="3">
        <f t="shared" si="3"/>
        <v>1635.9068572636718</v>
      </c>
      <c r="J8" s="3">
        <v>0.7</v>
      </c>
      <c r="K8" s="7">
        <f t="shared" si="0"/>
        <v>4.4000000000000004</v>
      </c>
    </row>
    <row r="9" spans="1:11">
      <c r="A9" s="3" t="s">
        <v>16</v>
      </c>
      <c r="B9">
        <v>26.1</v>
      </c>
      <c r="C9">
        <v>39.200000000000003</v>
      </c>
      <c r="D9">
        <v>4938.96</v>
      </c>
      <c r="E9" s="7">
        <v>96359.957215836504</v>
      </c>
      <c r="F9">
        <v>129024</v>
      </c>
      <c r="G9" s="3">
        <f t="shared" si="1"/>
        <v>2514994.8833333328</v>
      </c>
      <c r="H9" s="3">
        <f t="shared" si="2"/>
        <v>19.510171618283302</v>
      </c>
      <c r="I9" s="3">
        <f t="shared" si="3"/>
        <v>2458.1621738733802</v>
      </c>
      <c r="J9" s="3">
        <v>0.79</v>
      </c>
      <c r="K9" s="7">
        <f t="shared" si="0"/>
        <v>6.5250000000000004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32A-CBDC-0D43-8CE3-AF46479FF7C1}">
  <dimension ref="A1:K9"/>
  <sheetViews>
    <sheetView workbookViewId="0">
      <selection activeCell="P20" sqref="P20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0.4</v>
      </c>
      <c r="C2">
        <v>2672.27</v>
      </c>
      <c r="D2">
        <v>10689.09</v>
      </c>
      <c r="E2" s="7">
        <v>38514.2116788321</v>
      </c>
      <c r="F2">
        <v>4096</v>
      </c>
      <c r="G2" s="3">
        <f>E2*B2</f>
        <v>15405.684671532841</v>
      </c>
      <c r="H2" s="3">
        <f>E2/D2</f>
        <v>3.6031328839809658</v>
      </c>
      <c r="I2" s="3">
        <f>E2/C2</f>
        <v>14.412545019340149</v>
      </c>
      <c r="J2" s="3"/>
      <c r="K2" s="7">
        <f t="shared" ref="K2:K9" si="0">B2/1024*256</f>
        <v>0.1</v>
      </c>
    </row>
    <row r="3" spans="1:11">
      <c r="A3" s="3" t="s">
        <v>10</v>
      </c>
      <c r="B3">
        <v>0.7</v>
      </c>
      <c r="C3">
        <v>1386.06</v>
      </c>
      <c r="D3">
        <v>15246.71</v>
      </c>
      <c r="E3" s="7">
        <v>43795.757352941102</v>
      </c>
      <c r="F3">
        <v>11264</v>
      </c>
      <c r="G3" s="3">
        <f t="shared" ref="G3:G9" si="1">E3*B3</f>
        <v>30657.030147058769</v>
      </c>
      <c r="H3" s="3">
        <f t="shared" ref="H3:H9" si="2">E3/D3</f>
        <v>2.8724726418316546</v>
      </c>
      <c r="I3" s="3">
        <f t="shared" ref="I3:I9" si="3">E3/C3</f>
        <v>31.597302680216661</v>
      </c>
      <c r="J3" s="3"/>
      <c r="K3" s="7">
        <f t="shared" si="0"/>
        <v>0.17499999999999999</v>
      </c>
    </row>
    <row r="4" spans="1:11">
      <c r="A4" s="3" t="s">
        <v>11</v>
      </c>
      <c r="B4">
        <v>1.8</v>
      </c>
      <c r="C4">
        <v>562.22</v>
      </c>
      <c r="D4">
        <v>13493.2</v>
      </c>
      <c r="E4" s="7">
        <v>47666.069230769201</v>
      </c>
      <c r="F4">
        <v>24576</v>
      </c>
      <c r="G4" s="3">
        <f t="shared" si="1"/>
        <v>85798.92461538456</v>
      </c>
      <c r="H4" s="3">
        <f t="shared" si="2"/>
        <v>3.5325993263843416</v>
      </c>
      <c r="I4" s="3">
        <f t="shared" si="3"/>
        <v>84.781881168882634</v>
      </c>
      <c r="J4" s="3"/>
      <c r="K4" s="7">
        <f t="shared" si="0"/>
        <v>0.45</v>
      </c>
    </row>
    <row r="5" spans="1:11">
      <c r="A5" s="3" t="s">
        <v>12</v>
      </c>
      <c r="B5">
        <v>2.6</v>
      </c>
      <c r="C5">
        <v>399.11</v>
      </c>
      <c r="D5">
        <v>13968.87</v>
      </c>
      <c r="E5" s="7">
        <v>52399.589041095802</v>
      </c>
      <c r="F5">
        <v>35840</v>
      </c>
      <c r="G5" s="3">
        <f t="shared" si="1"/>
        <v>136238.9315068491</v>
      </c>
      <c r="H5" s="3">
        <f t="shared" si="2"/>
        <v>3.7511687803734874</v>
      </c>
      <c r="I5" s="3">
        <f t="shared" si="3"/>
        <v>131.29109528975923</v>
      </c>
      <c r="J5" s="3"/>
      <c r="K5" s="7">
        <f t="shared" si="0"/>
        <v>0.65</v>
      </c>
    </row>
    <row r="6" spans="1:11">
      <c r="A6" s="3" t="s">
        <v>13</v>
      </c>
      <c r="B6">
        <v>4.3</v>
      </c>
      <c r="C6">
        <v>236.03</v>
      </c>
      <c r="D6">
        <v>12037.49</v>
      </c>
      <c r="E6" s="7">
        <v>58639.139846743201</v>
      </c>
      <c r="F6">
        <v>52224</v>
      </c>
      <c r="G6" s="3">
        <f t="shared" si="1"/>
        <v>252148.30134099576</v>
      </c>
      <c r="H6" s="3">
        <f t="shared" si="2"/>
        <v>4.871375996718851</v>
      </c>
      <c r="I6" s="3">
        <f t="shared" si="3"/>
        <v>248.43935028065584</v>
      </c>
      <c r="J6" s="3"/>
      <c r="K6" s="7">
        <f t="shared" si="0"/>
        <v>1.075</v>
      </c>
    </row>
    <row r="7" spans="1:11">
      <c r="A7" s="3" t="s">
        <v>14</v>
      </c>
      <c r="B7">
        <v>7.4</v>
      </c>
      <c r="C7">
        <v>137.62</v>
      </c>
      <c r="D7">
        <v>10183.67</v>
      </c>
      <c r="E7" s="7">
        <v>65098.1579617834</v>
      </c>
      <c r="F7">
        <v>75776</v>
      </c>
      <c r="G7" s="3">
        <f t="shared" si="1"/>
        <v>481726.36891719716</v>
      </c>
      <c r="H7" s="3">
        <f t="shared" si="2"/>
        <v>6.3924064666061842</v>
      </c>
      <c r="I7" s="3">
        <f t="shared" si="3"/>
        <v>473.02832409376106</v>
      </c>
      <c r="J7" s="3"/>
      <c r="K7" s="7">
        <f t="shared" si="0"/>
        <v>1.85</v>
      </c>
    </row>
    <row r="8" spans="1:11">
      <c r="A8" s="3" t="s">
        <v>15</v>
      </c>
      <c r="B8">
        <v>13.5</v>
      </c>
      <c r="C8">
        <v>76.03</v>
      </c>
      <c r="D8">
        <v>7679.04</v>
      </c>
      <c r="E8" s="7">
        <v>75176.437320574099</v>
      </c>
      <c r="F8">
        <v>103424</v>
      </c>
      <c r="G8" s="3">
        <f t="shared" si="1"/>
        <v>1014881.9038277504</v>
      </c>
      <c r="H8" s="3">
        <f t="shared" si="2"/>
        <v>9.7898223372419082</v>
      </c>
      <c r="I8" s="3">
        <f t="shared" si="3"/>
        <v>988.7733436876772</v>
      </c>
      <c r="J8" s="3"/>
      <c r="K8" s="7">
        <f t="shared" si="0"/>
        <v>3.375</v>
      </c>
    </row>
    <row r="9" spans="1:11">
      <c r="A9" s="3" t="s">
        <v>16</v>
      </c>
      <c r="B9">
        <v>19.8</v>
      </c>
      <c r="C9">
        <v>51.68</v>
      </c>
      <c r="D9">
        <v>6512.09</v>
      </c>
      <c r="E9" s="7">
        <v>87476.130962705894</v>
      </c>
      <c r="F9">
        <v>129024</v>
      </c>
      <c r="G9" s="3">
        <f t="shared" si="1"/>
        <v>1732027.3930615769</v>
      </c>
      <c r="H9" s="3">
        <f t="shared" si="2"/>
        <v>13.43288114302872</v>
      </c>
      <c r="I9" s="3">
        <f t="shared" si="3"/>
        <v>1692.6495929316156</v>
      </c>
      <c r="J9" s="3"/>
      <c r="K9" s="7">
        <f t="shared" si="0"/>
        <v>4.95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4916-8B98-465E-A852-A3A38FA476CF}">
  <dimension ref="A1:K7"/>
  <sheetViews>
    <sheetView tabSelected="1" workbookViewId="0">
      <selection activeCell="C9" sqref="C9"/>
    </sheetView>
  </sheetViews>
  <sheetFormatPr baseColWidth="10" defaultColWidth="8.83203125" defaultRowHeight="15"/>
  <cols>
    <col min="1" max="1" width="7.332031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2" t="s">
        <v>18</v>
      </c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19</v>
      </c>
    </row>
    <row r="2" spans="1:11">
      <c r="A2" t="s">
        <v>9</v>
      </c>
      <c r="B2">
        <v>0.3</v>
      </c>
      <c r="C2">
        <v>3091.91</v>
      </c>
      <c r="D2">
        <v>12367.64</v>
      </c>
      <c r="E2" s="7">
        <v>46685.853846153797</v>
      </c>
      <c r="F2">
        <v>4096</v>
      </c>
      <c r="G2" s="3">
        <f>E2*B2</f>
        <v>14005.75615384614</v>
      </c>
      <c r="H2" s="3">
        <f>E2/D2</f>
        <v>3.774839326351171</v>
      </c>
      <c r="I2" s="3">
        <f>E2/C2</f>
        <v>15.099357305404684</v>
      </c>
      <c r="J2" s="3">
        <v>0.19</v>
      </c>
      <c r="K2" s="7">
        <f t="shared" ref="K2:K7" si="0">B2/1024*512</f>
        <v>0.15</v>
      </c>
    </row>
    <row r="3" spans="1:11">
      <c r="A3" t="s">
        <v>10</v>
      </c>
      <c r="B3">
        <v>0.6</v>
      </c>
      <c r="C3">
        <v>1576.36</v>
      </c>
      <c r="D3">
        <v>17339.919999999998</v>
      </c>
      <c r="E3" s="7">
        <v>53458.197080291902</v>
      </c>
      <c r="F3">
        <v>11264</v>
      </c>
      <c r="G3" s="3">
        <f t="shared" ref="G3:G7" si="1">E3*B3</f>
        <v>32074.918248175141</v>
      </c>
      <c r="H3" s="3">
        <f t="shared" ref="H3:H7" si="2">E3/D3</f>
        <v>3.0829552316442008</v>
      </c>
      <c r="I3" s="3">
        <f t="shared" ref="I3:I7" si="3">E3/C3</f>
        <v>33.912429318361227</v>
      </c>
      <c r="J3" s="3">
        <v>0.37</v>
      </c>
      <c r="K3" s="7">
        <f t="shared" si="0"/>
        <v>0.3</v>
      </c>
    </row>
    <row r="4" spans="1:11">
      <c r="A4" t="s">
        <v>11</v>
      </c>
      <c r="B4">
        <v>1.9</v>
      </c>
      <c r="C4">
        <v>546.49</v>
      </c>
      <c r="D4">
        <v>13115.87</v>
      </c>
      <c r="E4" s="7">
        <v>54742.019230769198</v>
      </c>
      <c r="F4">
        <v>24576</v>
      </c>
      <c r="G4" s="3">
        <f t="shared" si="1"/>
        <v>104009.83653846147</v>
      </c>
      <c r="H4" s="3">
        <f t="shared" si="2"/>
        <v>4.1737238346193726</v>
      </c>
      <c r="I4" s="3">
        <f t="shared" si="3"/>
        <v>100.17021213703671</v>
      </c>
      <c r="J4" s="3">
        <v>0.49</v>
      </c>
      <c r="K4" s="7">
        <f t="shared" si="0"/>
        <v>0.95</v>
      </c>
    </row>
    <row r="5" spans="1:11">
      <c r="A5" t="s">
        <v>12</v>
      </c>
      <c r="B5">
        <v>2.8</v>
      </c>
      <c r="C5">
        <v>365.05</v>
      </c>
      <c r="D5">
        <v>12776.74</v>
      </c>
      <c r="E5" s="7">
        <v>59124.133196721297</v>
      </c>
      <c r="F5">
        <v>35840</v>
      </c>
      <c r="G5" s="3">
        <f t="shared" si="1"/>
        <v>165547.57295081962</v>
      </c>
      <c r="H5" s="3">
        <f t="shared" si="2"/>
        <v>4.627481908274043</v>
      </c>
      <c r="I5" s="3">
        <f t="shared" si="3"/>
        <v>161.96174002663003</v>
      </c>
      <c r="J5" s="3">
        <v>0.49</v>
      </c>
      <c r="K5" s="7">
        <f t="shared" si="0"/>
        <v>1.4</v>
      </c>
    </row>
    <row r="6" spans="1:11">
      <c r="A6" t="s">
        <v>13</v>
      </c>
      <c r="B6">
        <v>5.2</v>
      </c>
      <c r="C6">
        <v>196.23</v>
      </c>
      <c r="D6">
        <v>10007.58</v>
      </c>
      <c r="E6" s="7">
        <v>73566.262452107199</v>
      </c>
      <c r="F6">
        <v>52224</v>
      </c>
      <c r="G6" s="3">
        <f t="shared" si="1"/>
        <v>382544.56475095748</v>
      </c>
      <c r="H6" s="3">
        <f t="shared" si="2"/>
        <v>7.3510541461679244</v>
      </c>
      <c r="I6" s="3">
        <f t="shared" si="3"/>
        <v>374.89814224179383</v>
      </c>
      <c r="J6" s="3">
        <v>0.51</v>
      </c>
      <c r="K6" s="7">
        <f t="shared" si="0"/>
        <v>2.6</v>
      </c>
    </row>
    <row r="7" spans="1:11">
      <c r="A7" t="s">
        <v>14</v>
      </c>
      <c r="B7">
        <v>10.3</v>
      </c>
      <c r="C7">
        <v>99.48</v>
      </c>
      <c r="D7">
        <v>7361.83</v>
      </c>
      <c r="E7" s="7">
        <v>81297.0140485312</v>
      </c>
      <c r="F7">
        <v>75776</v>
      </c>
      <c r="G7" s="3">
        <f t="shared" si="1"/>
        <v>837359.2446998714</v>
      </c>
      <c r="H7" s="3">
        <f t="shared" si="2"/>
        <v>11.043044195333389</v>
      </c>
      <c r="I7" s="3">
        <f t="shared" si="3"/>
        <v>817.21968283605952</v>
      </c>
      <c r="J7" s="3">
        <v>0.6</v>
      </c>
      <c r="K7" s="7">
        <f t="shared" si="0"/>
        <v>5.15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856E-CAC2-1744-B696-50C437A86619}">
  <dimension ref="A1:K9"/>
  <sheetViews>
    <sheetView workbookViewId="0">
      <selection activeCell="J32" sqref="J32"/>
    </sheetView>
  </sheetViews>
  <sheetFormatPr baseColWidth="10" defaultColWidth="8.83203125" defaultRowHeight="15"/>
  <cols>
    <col min="1" max="1" width="7.332031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2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t="s">
        <v>9</v>
      </c>
      <c r="B2">
        <v>0.3</v>
      </c>
      <c r="C2">
        <v>3857.52</v>
      </c>
      <c r="D2">
        <v>15430.09</v>
      </c>
      <c r="E2" s="7">
        <v>38611.323076922999</v>
      </c>
      <c r="F2">
        <v>4096</v>
      </c>
      <c r="G2" s="3">
        <f>B2*E2</f>
        <v>11583.3969230769</v>
      </c>
      <c r="H2" s="3">
        <f>E2/D2</f>
        <v>2.5023394599074278</v>
      </c>
      <c r="I2" s="3">
        <f>E2/C2</f>
        <v>10.009364326542183</v>
      </c>
      <c r="J2" s="3"/>
      <c r="K2" s="7">
        <f t="shared" ref="K2:K9" si="0">B2/1024*512</f>
        <v>0.15</v>
      </c>
    </row>
    <row r="3" spans="1:11">
      <c r="A3" t="s">
        <v>10</v>
      </c>
      <c r="B3">
        <v>0.5</v>
      </c>
      <c r="C3">
        <v>2076.0500000000002</v>
      </c>
      <c r="D3">
        <v>22836.5</v>
      </c>
      <c r="E3" s="7">
        <v>45362.9545454545</v>
      </c>
      <c r="F3">
        <v>11264</v>
      </c>
      <c r="G3" s="3">
        <f t="shared" ref="G3:G9" si="1">B3*E3</f>
        <v>22681.47727272725</v>
      </c>
      <c r="H3" s="3">
        <f t="shared" ref="H3:H9" si="2">E3/D3</f>
        <v>1.9864232498611654</v>
      </c>
      <c r="I3" s="3">
        <f t="shared" ref="I3:I9" si="3">E3/C3</f>
        <v>21.850607907061246</v>
      </c>
      <c r="J3" s="3"/>
      <c r="K3" s="7">
        <f t="shared" si="0"/>
        <v>0.25</v>
      </c>
    </row>
    <row r="4" spans="1:11">
      <c r="A4" t="s">
        <v>11</v>
      </c>
      <c r="B4">
        <v>1.3</v>
      </c>
      <c r="C4">
        <v>805.73</v>
      </c>
      <c r="D4">
        <v>19337.48</v>
      </c>
      <c r="E4" s="7">
        <v>47560.096153846098</v>
      </c>
      <c r="F4">
        <v>24576</v>
      </c>
      <c r="G4" s="3">
        <f t="shared" si="1"/>
        <v>61828.124999999927</v>
      </c>
      <c r="H4" s="3">
        <f t="shared" si="2"/>
        <v>2.4594774579648484</v>
      </c>
      <c r="I4" s="3">
        <f t="shared" si="3"/>
        <v>59.027336891819964</v>
      </c>
      <c r="J4" s="3"/>
      <c r="K4" s="7">
        <f t="shared" si="0"/>
        <v>0.65</v>
      </c>
    </row>
    <row r="5" spans="1:11">
      <c r="A5" t="s">
        <v>12</v>
      </c>
      <c r="B5">
        <v>1.9</v>
      </c>
      <c r="C5">
        <v>532.91999999999996</v>
      </c>
      <c r="D5">
        <v>18652.16</v>
      </c>
      <c r="E5" s="7">
        <v>51043.260330578501</v>
      </c>
      <c r="F5">
        <v>35840</v>
      </c>
      <c r="G5" s="3">
        <f t="shared" si="1"/>
        <v>96982.194628099154</v>
      </c>
      <c r="H5" s="3">
        <f t="shared" si="2"/>
        <v>2.7365870939654444</v>
      </c>
      <c r="I5" s="3">
        <f t="shared" si="3"/>
        <v>95.780342885571017</v>
      </c>
      <c r="J5" s="3"/>
      <c r="K5" s="7">
        <f t="shared" si="0"/>
        <v>0.95</v>
      </c>
    </row>
    <row r="6" spans="1:11">
      <c r="A6" t="s">
        <v>13</v>
      </c>
      <c r="B6">
        <v>3.6</v>
      </c>
      <c r="C6">
        <v>285.33</v>
      </c>
      <c r="D6">
        <v>14551.74</v>
      </c>
      <c r="E6" s="7">
        <v>59103.147227533402</v>
      </c>
      <c r="F6">
        <v>52224</v>
      </c>
      <c r="G6" s="3">
        <f t="shared" si="1"/>
        <v>212771.33001912024</v>
      </c>
      <c r="H6" s="3">
        <f t="shared" si="2"/>
        <v>4.061586258930781</v>
      </c>
      <c r="I6" s="3">
        <f t="shared" si="3"/>
        <v>207.13961808268814</v>
      </c>
      <c r="J6" s="3"/>
      <c r="K6" s="7">
        <f t="shared" si="0"/>
        <v>1.8</v>
      </c>
    </row>
    <row r="7" spans="1:11">
      <c r="A7" t="s">
        <v>14</v>
      </c>
      <c r="B7">
        <v>7.1</v>
      </c>
      <c r="C7">
        <v>144.08000000000001</v>
      </c>
      <c r="D7">
        <v>10661.88</v>
      </c>
      <c r="E7" s="7">
        <v>65725.071337579604</v>
      </c>
      <c r="F7">
        <v>75776</v>
      </c>
      <c r="G7" s="3">
        <f t="shared" si="1"/>
        <v>466648.00649681519</v>
      </c>
      <c r="H7" s="3">
        <f t="shared" si="2"/>
        <v>6.1644917535725039</v>
      </c>
      <c r="I7" s="3">
        <f t="shared" si="3"/>
        <v>456.17067835632702</v>
      </c>
      <c r="J7" s="3"/>
      <c r="K7" s="7">
        <f t="shared" si="0"/>
        <v>3.55</v>
      </c>
    </row>
    <row r="8" spans="1:11">
      <c r="A8" t="s">
        <v>15</v>
      </c>
      <c r="B8">
        <v>12.7</v>
      </c>
      <c r="C8">
        <v>80.37</v>
      </c>
      <c r="D8">
        <v>8117.06</v>
      </c>
      <c r="E8" s="7">
        <v>74811.424474187297</v>
      </c>
      <c r="F8">
        <v>103424</v>
      </c>
      <c r="G8" s="3">
        <f t="shared" si="1"/>
        <v>950105.09082217864</v>
      </c>
      <c r="H8" s="3">
        <f t="shared" si="2"/>
        <v>9.2165666477994854</v>
      </c>
      <c r="I8" s="3">
        <f t="shared" si="3"/>
        <v>930.83768164971127</v>
      </c>
      <c r="J8" s="3"/>
      <c r="K8" s="7">
        <f t="shared" si="0"/>
        <v>6.35</v>
      </c>
    </row>
    <row r="9" spans="1:11">
      <c r="A9" t="s">
        <v>16</v>
      </c>
      <c r="B9">
        <v>19.100000000000001</v>
      </c>
      <c r="C9">
        <v>53.57</v>
      </c>
      <c r="D9">
        <v>6857.56</v>
      </c>
      <c r="E9" s="7">
        <v>82001.669984685999</v>
      </c>
      <c r="F9">
        <v>129024</v>
      </c>
      <c r="G9" s="3">
        <f t="shared" si="1"/>
        <v>1566231.8967075027</v>
      </c>
      <c r="H9" s="3">
        <f t="shared" si="2"/>
        <v>11.957849436925962</v>
      </c>
      <c r="I9" s="3">
        <f t="shared" si="3"/>
        <v>1530.7386594117229</v>
      </c>
      <c r="J9" s="3"/>
      <c r="K9" s="7">
        <f t="shared" si="0"/>
        <v>9.5500000000000007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537B-AB34-4DC7-82BB-B8161ECC5CF8}">
  <dimension ref="A1:K5"/>
  <sheetViews>
    <sheetView workbookViewId="0">
      <selection activeCell="U23" sqref="U23"/>
    </sheetView>
  </sheetViews>
  <sheetFormatPr baseColWidth="10" defaultColWidth="8.83203125" defaultRowHeight="15"/>
  <cols>
    <col min="1" max="2" width="5.164062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1640625" bestFit="1" customWidth="1"/>
    <col min="7" max="7" width="10.332031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0.3</v>
      </c>
      <c r="C2">
        <v>3272.09</v>
      </c>
      <c r="D2">
        <v>13088.36</v>
      </c>
      <c r="E2" s="7">
        <v>47934.885496183197</v>
      </c>
      <c r="F2">
        <v>4096</v>
      </c>
      <c r="G2" s="3">
        <f>E2*B2</f>
        <v>14380.465648854959</v>
      </c>
      <c r="H2" s="3">
        <f>E2/D2</f>
        <v>3.6624057938644103</v>
      </c>
      <c r="I2" s="3">
        <f>E2/C2</f>
        <v>14.649623175457641</v>
      </c>
      <c r="J2" s="3">
        <v>0.18</v>
      </c>
      <c r="K2" s="7">
        <f>B2/1024*1024</f>
        <v>0.3</v>
      </c>
    </row>
    <row r="3" spans="1:11">
      <c r="A3" s="3" t="s">
        <v>10</v>
      </c>
      <c r="B3">
        <v>0.6</v>
      </c>
      <c r="C3">
        <v>1694.32</v>
      </c>
      <c r="D3">
        <v>18637.52</v>
      </c>
      <c r="E3" s="7">
        <v>54791.410071942402</v>
      </c>
      <c r="F3">
        <v>11264</v>
      </c>
      <c r="G3" s="3">
        <f t="shared" ref="G3:G5" si="0">E3*B3</f>
        <v>32874.846043165438</v>
      </c>
      <c r="H3" s="3">
        <f t="shared" ref="H3:H5" si="1">E3/D3</f>
        <v>2.9398444681450324</v>
      </c>
      <c r="I3" s="3">
        <f t="shared" ref="I3:I5" si="2">E3/C3</f>
        <v>32.338289149595354</v>
      </c>
      <c r="J3" s="3">
        <v>0.36</v>
      </c>
      <c r="K3" s="7">
        <f t="shared" ref="K3:K5" si="3">B3/1024*1024</f>
        <v>0.6</v>
      </c>
    </row>
    <row r="4" spans="1:11">
      <c r="A4" s="3" t="s">
        <v>11</v>
      </c>
      <c r="B4">
        <v>1.8</v>
      </c>
      <c r="C4">
        <v>576.83000000000004</v>
      </c>
      <c r="D4">
        <v>13843.83</v>
      </c>
      <c r="E4" s="7">
        <v>65208.992307692301</v>
      </c>
      <c r="F4">
        <v>24576</v>
      </c>
      <c r="G4" s="3">
        <f t="shared" si="0"/>
        <v>117376.18615384614</v>
      </c>
      <c r="H4" s="3">
        <f t="shared" si="1"/>
        <v>4.710328883530952</v>
      </c>
      <c r="I4" s="3">
        <f t="shared" si="2"/>
        <v>113.04715827486832</v>
      </c>
      <c r="J4" s="3">
        <v>0.5</v>
      </c>
      <c r="K4" s="7">
        <f t="shared" si="3"/>
        <v>1.8</v>
      </c>
    </row>
    <row r="5" spans="1:11">
      <c r="A5" s="3" t="s">
        <v>12</v>
      </c>
      <c r="B5">
        <v>2.7</v>
      </c>
      <c r="C5">
        <v>375.14</v>
      </c>
      <c r="D5">
        <v>13129.78</v>
      </c>
      <c r="E5" s="7">
        <v>60632.330316742002</v>
      </c>
      <c r="F5">
        <v>35840</v>
      </c>
      <c r="G5" s="3">
        <f t="shared" si="0"/>
        <v>163707.29185520342</v>
      </c>
      <c r="H5" s="3">
        <f t="shared" si="1"/>
        <v>4.6179243153154124</v>
      </c>
      <c r="I5" s="3">
        <f t="shared" si="2"/>
        <v>161.62587385174069</v>
      </c>
      <c r="J5" s="3">
        <v>0.52</v>
      </c>
      <c r="K5" s="7">
        <f t="shared" si="3"/>
        <v>2.7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FD60-8C7A-D441-B1A6-38B365A2050E}">
  <dimension ref="A1:K6"/>
  <sheetViews>
    <sheetView workbookViewId="0">
      <selection activeCell="K19" sqref="K19"/>
    </sheetView>
  </sheetViews>
  <sheetFormatPr baseColWidth="10" defaultColWidth="8.83203125" defaultRowHeight="15"/>
  <cols>
    <col min="1" max="2" width="5.164062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1640625" bestFit="1" customWidth="1"/>
    <col min="7" max="7" width="10.332031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0.2</v>
      </c>
      <c r="C2">
        <v>4634.9399999999996</v>
      </c>
      <c r="D2">
        <v>18539.77</v>
      </c>
      <c r="E2" s="7">
        <v>40471.274809160299</v>
      </c>
      <c r="F2">
        <v>4096</v>
      </c>
      <c r="G2" s="3">
        <f t="shared" ref="G2:G6" si="0">E2*B2</f>
        <v>8094.25496183206</v>
      </c>
      <c r="H2" s="3">
        <f>E2/D2</f>
        <v>2.1829437371208109</v>
      </c>
      <c r="I2" s="3">
        <f>E2/C2</f>
        <v>8.7317796582394376</v>
      </c>
      <c r="J2" s="3">
        <v>0.38</v>
      </c>
      <c r="K2" s="7">
        <f>B2</f>
        <v>0.2</v>
      </c>
    </row>
    <row r="3" spans="1:11">
      <c r="A3" s="3" t="s">
        <v>10</v>
      </c>
      <c r="B3">
        <v>0.4</v>
      </c>
      <c r="C3">
        <v>2646.63</v>
      </c>
      <c r="D3">
        <v>29112.95</v>
      </c>
      <c r="E3" s="7">
        <v>44480.924812030004</v>
      </c>
      <c r="F3">
        <v>11264</v>
      </c>
      <c r="G3" s="3">
        <f t="shared" si="0"/>
        <v>17792.369924812003</v>
      </c>
      <c r="H3" s="3">
        <f t="shared" ref="H3:H6" si="1">E3/D3</f>
        <v>1.5278741869865473</v>
      </c>
      <c r="I3" s="3">
        <f t="shared" ref="I3:I6" si="2">E3/C3</f>
        <v>16.806627602660743</v>
      </c>
      <c r="J3" s="3">
        <v>0.64</v>
      </c>
      <c r="K3" s="7">
        <f t="shared" ref="K3:K6" si="3">B3</f>
        <v>0.4</v>
      </c>
    </row>
    <row r="4" spans="1:11">
      <c r="A4" s="3" t="s">
        <v>11</v>
      </c>
      <c r="B4">
        <v>1.1000000000000001</v>
      </c>
      <c r="C4">
        <v>891.57</v>
      </c>
      <c r="D4">
        <v>21397.759999999998</v>
      </c>
      <c r="E4" s="7">
        <v>52094.430769230697</v>
      </c>
      <c r="F4">
        <v>24576</v>
      </c>
      <c r="G4" s="3">
        <f t="shared" si="0"/>
        <v>57303.873846153772</v>
      </c>
      <c r="H4" s="3">
        <f t="shared" si="1"/>
        <v>2.4345740287408915</v>
      </c>
      <c r="I4" s="3">
        <f t="shared" si="2"/>
        <v>58.429995142535859</v>
      </c>
      <c r="J4" s="3">
        <v>0.97</v>
      </c>
      <c r="K4" s="7">
        <f t="shared" si="3"/>
        <v>1.1000000000000001</v>
      </c>
    </row>
    <row r="5" spans="1:11">
      <c r="A5" s="3" t="s">
        <v>12</v>
      </c>
      <c r="B5">
        <v>1.8</v>
      </c>
      <c r="C5">
        <v>580.01</v>
      </c>
      <c r="D5">
        <v>20300.419999999998</v>
      </c>
      <c r="E5" s="7">
        <v>51534.464530892401</v>
      </c>
      <c r="F5">
        <v>35840</v>
      </c>
      <c r="G5" s="3">
        <f t="shared" si="0"/>
        <v>92762.036155606329</v>
      </c>
      <c r="H5" s="3">
        <f t="shared" si="1"/>
        <v>2.5385910503769087</v>
      </c>
      <c r="I5" s="3">
        <f t="shared" si="2"/>
        <v>88.850993139587942</v>
      </c>
      <c r="J5" s="3">
        <v>0.98</v>
      </c>
      <c r="K5" s="7">
        <f t="shared" si="3"/>
        <v>1.8</v>
      </c>
    </row>
    <row r="6" spans="1:11">
      <c r="A6" s="3" t="s">
        <v>13</v>
      </c>
      <c r="B6">
        <v>3.4</v>
      </c>
      <c r="C6">
        <v>299.51</v>
      </c>
      <c r="D6">
        <v>15275</v>
      </c>
      <c r="E6" s="7">
        <v>58164.210325047803</v>
      </c>
      <c r="F6">
        <v>52224</v>
      </c>
      <c r="G6" s="3">
        <f t="shared" si="0"/>
        <v>197758.31510516253</v>
      </c>
      <c r="H6" s="3">
        <f t="shared" si="1"/>
        <v>3.807804276598874</v>
      </c>
      <c r="I6" s="3">
        <f t="shared" si="2"/>
        <v>194.19789097208042</v>
      </c>
      <c r="J6" s="3">
        <v>0.98</v>
      </c>
      <c r="K6" s="7">
        <f t="shared" si="3"/>
        <v>3.4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F397-42C1-A948-B918-74FE7306CE1F}">
  <dimension ref="A1:K9"/>
  <sheetViews>
    <sheetView workbookViewId="0">
      <selection activeCell="J1" sqref="J1:J1048576"/>
    </sheetView>
  </sheetViews>
  <sheetFormatPr baseColWidth="10" defaultColWidth="8.83203125" defaultRowHeight="15"/>
  <cols>
    <col min="1" max="1" width="5.1640625" bestFit="1" customWidth="1"/>
    <col min="2" max="2" width="7.5" bestFit="1" customWidth="1"/>
    <col min="3" max="3" width="6.5" bestFit="1" customWidth="1"/>
    <col min="4" max="4" width="7.83203125" bestFit="1" customWidth="1"/>
    <col min="5" max="5" width="12.6640625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67</v>
      </c>
      <c r="C2">
        <v>15.29</v>
      </c>
      <c r="D2">
        <v>61.16</v>
      </c>
      <c r="E2">
        <v>42006.201719576697</v>
      </c>
      <c r="F2">
        <v>4096</v>
      </c>
      <c r="G2" s="3">
        <f>E2*B2</f>
        <v>2814415.5152116385</v>
      </c>
      <c r="H2" s="3">
        <f>E2/D2</f>
        <v>686.8247501565844</v>
      </c>
      <c r="I2" s="3">
        <f>E2/C2</f>
        <v>2747.2990006263376</v>
      </c>
      <c r="J2" s="3"/>
      <c r="K2" s="7">
        <f t="shared" ref="K2:K9" si="0">B2/1024</f>
        <v>6.54296875E-2</v>
      </c>
    </row>
    <row r="3" spans="1:11">
      <c r="A3" s="3" t="s">
        <v>10</v>
      </c>
      <c r="B3">
        <v>140.4</v>
      </c>
      <c r="C3">
        <v>7.29</v>
      </c>
      <c r="D3">
        <v>80.239999999999995</v>
      </c>
      <c r="E3">
        <v>43042.146297627602</v>
      </c>
      <c r="F3">
        <v>11264</v>
      </c>
      <c r="G3" s="3">
        <f t="shared" ref="G3:G9" si="1">E3*B3</f>
        <v>6043117.3401869154</v>
      </c>
      <c r="H3" s="3">
        <f t="shared" ref="H3:H9" si="2">E3/D3</f>
        <v>536.41757599236792</v>
      </c>
      <c r="I3" s="3">
        <f t="shared" ref="I3:I9" si="3">E3/C3</f>
        <v>5904.2724688103708</v>
      </c>
      <c r="J3" s="3"/>
      <c r="K3" s="7">
        <f t="shared" si="0"/>
        <v>0.13710937500000001</v>
      </c>
    </row>
    <row r="4" spans="1:11">
      <c r="A4" s="3" t="s">
        <v>11</v>
      </c>
      <c r="B4">
        <v>343.3</v>
      </c>
      <c r="C4">
        <v>2.98</v>
      </c>
      <c r="D4">
        <v>71.59</v>
      </c>
      <c r="E4">
        <v>43317.207740213496</v>
      </c>
      <c r="F4">
        <v>24576</v>
      </c>
      <c r="G4" s="3">
        <f t="shared" si="1"/>
        <v>14870797.417215293</v>
      </c>
      <c r="H4" s="3">
        <f t="shared" si="2"/>
        <v>605.07344238320286</v>
      </c>
      <c r="I4" s="3">
        <f t="shared" si="3"/>
        <v>14535.975751749496</v>
      </c>
      <c r="J4" s="3"/>
      <c r="K4" s="7">
        <f t="shared" si="0"/>
        <v>0.33525390625000001</v>
      </c>
    </row>
    <row r="5" spans="1:11">
      <c r="A5" s="3" t="s">
        <v>12</v>
      </c>
      <c r="B5">
        <v>433.2</v>
      </c>
      <c r="C5">
        <v>2.36</v>
      </c>
      <c r="D5">
        <v>82.74</v>
      </c>
      <c r="E5">
        <v>42982.324084084001</v>
      </c>
      <c r="F5">
        <v>35840</v>
      </c>
      <c r="G5" s="3">
        <f t="shared" si="1"/>
        <v>18619942.793225188</v>
      </c>
      <c r="H5" s="3">
        <f t="shared" si="2"/>
        <v>519.48663384196277</v>
      </c>
      <c r="I5" s="3">
        <f t="shared" si="3"/>
        <v>18212.849188171189</v>
      </c>
      <c r="J5" s="3"/>
      <c r="K5" s="7">
        <f t="shared" si="0"/>
        <v>0.42304687499999999</v>
      </c>
    </row>
    <row r="6" spans="1:11">
      <c r="A6" s="3" t="s">
        <v>13</v>
      </c>
      <c r="B6">
        <v>613.5</v>
      </c>
      <c r="C6">
        <v>1.67</v>
      </c>
      <c r="D6">
        <v>85.12</v>
      </c>
      <c r="E6">
        <v>43788.992344334802</v>
      </c>
      <c r="F6">
        <v>52224</v>
      </c>
      <c r="G6" s="3">
        <f t="shared" si="1"/>
        <v>26864546.8032494</v>
      </c>
      <c r="H6" s="3">
        <f t="shared" si="2"/>
        <v>514.43834990994833</v>
      </c>
      <c r="I6" s="3">
        <f t="shared" si="3"/>
        <v>26220.953499601677</v>
      </c>
      <c r="J6" s="3"/>
      <c r="K6" s="7">
        <f t="shared" si="0"/>
        <v>0.59912109375</v>
      </c>
    </row>
    <row r="7" spans="1:11">
      <c r="A7" s="3" t="s">
        <v>14</v>
      </c>
      <c r="B7">
        <v>920.9</v>
      </c>
      <c r="C7">
        <v>1.1100000000000001</v>
      </c>
      <c r="D7">
        <v>82.29</v>
      </c>
      <c r="E7">
        <v>44138.352479246103</v>
      </c>
      <c r="F7">
        <v>75776</v>
      </c>
      <c r="G7" s="3">
        <f t="shared" si="1"/>
        <v>40647008.798137732</v>
      </c>
      <c r="H7" s="3">
        <f t="shared" si="2"/>
        <v>536.37565292558145</v>
      </c>
      <c r="I7" s="3">
        <f t="shared" si="3"/>
        <v>39764.281512834321</v>
      </c>
      <c r="J7" s="3"/>
      <c r="K7" s="7">
        <f t="shared" si="0"/>
        <v>0.89931640624999998</v>
      </c>
    </row>
    <row r="8" spans="1:11">
      <c r="A8" s="3" t="s">
        <v>15</v>
      </c>
      <c r="B8">
        <v>1276.4000000000001</v>
      </c>
      <c r="C8">
        <v>0.8</v>
      </c>
      <c r="D8">
        <v>81.83</v>
      </c>
      <c r="E8">
        <v>44307.0210257656</v>
      </c>
      <c r="F8">
        <v>103424</v>
      </c>
      <c r="G8" s="3">
        <f t="shared" si="1"/>
        <v>56553481.637287214</v>
      </c>
      <c r="H8" s="3">
        <f t="shared" si="2"/>
        <v>541.45204724142252</v>
      </c>
      <c r="I8" s="3">
        <f t="shared" si="3"/>
        <v>55383.776282207</v>
      </c>
      <c r="J8" s="3"/>
      <c r="K8" s="7">
        <f t="shared" si="0"/>
        <v>1.2464843750000001</v>
      </c>
    </row>
    <row r="9" spans="1:11">
      <c r="A9" s="3" t="s">
        <v>16</v>
      </c>
      <c r="B9">
        <v>1660.3</v>
      </c>
      <c r="C9">
        <v>0.62</v>
      </c>
      <c r="D9">
        <v>78.94</v>
      </c>
      <c r="E9">
        <v>44634.809440010002</v>
      </c>
      <c r="F9">
        <v>129024</v>
      </c>
      <c r="G9" s="3">
        <f t="shared" si="1"/>
        <v>74107174.113248602</v>
      </c>
      <c r="H9" s="3">
        <f t="shared" si="2"/>
        <v>565.4270260958956</v>
      </c>
      <c r="I9" s="3">
        <f t="shared" si="3"/>
        <v>71991.628129048389</v>
      </c>
      <c r="J9" s="3"/>
      <c r="K9" s="7">
        <f t="shared" si="0"/>
        <v>1.62138671875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F25" sqref="F25"/>
    </sheetView>
  </sheetViews>
  <sheetFormatPr baseColWidth="10" defaultColWidth="8.83203125" defaultRowHeight="15"/>
  <cols>
    <col min="1" max="1" width="7.33203125" bestFit="1" customWidth="1"/>
    <col min="2" max="2" width="6.5" bestFit="1" customWidth="1"/>
    <col min="3" max="3" width="7.5" bestFit="1" customWidth="1"/>
    <col min="4" max="4" width="7.83203125" bestFit="1" customWidth="1"/>
    <col min="5" max="5" width="9.33203125" style="7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11.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8" t="s">
        <v>19</v>
      </c>
    </row>
    <row r="2" spans="1:11">
      <c r="A2" s="3" t="s">
        <v>9</v>
      </c>
      <c r="B2">
        <v>8.8000000000000007</v>
      </c>
      <c r="C2">
        <v>116.96</v>
      </c>
      <c r="D2">
        <v>467.85</v>
      </c>
      <c r="E2" s="7">
        <v>41882.482758620601</v>
      </c>
      <c r="F2">
        <v>4096</v>
      </c>
      <c r="G2" s="3">
        <f>B2*E2</f>
        <v>368565.8482758613</v>
      </c>
      <c r="H2" s="3">
        <f>E2/D2</f>
        <v>89.521177211970922</v>
      </c>
      <c r="I2" s="3">
        <f>E2/C2</f>
        <v>358.09236284730338</v>
      </c>
      <c r="J2" s="3">
        <v>0.15</v>
      </c>
      <c r="K2" s="9">
        <f t="shared" ref="K2:K9" si="0">B2/(1024/8)</f>
        <v>6.8750000000000006E-2</v>
      </c>
    </row>
    <row r="3" spans="1:11">
      <c r="A3" s="3" t="s">
        <v>10</v>
      </c>
      <c r="B3">
        <v>17.899999999999999</v>
      </c>
      <c r="C3">
        <v>57.24</v>
      </c>
      <c r="D3">
        <v>629.69000000000005</v>
      </c>
      <c r="E3" s="7">
        <v>44720.0746268656</v>
      </c>
      <c r="F3">
        <v>11264</v>
      </c>
      <c r="G3" s="3">
        <f t="shared" ref="G3:G9" si="1">B3*E3</f>
        <v>800489.33582089422</v>
      </c>
      <c r="H3" s="3">
        <f t="shared" ref="H3:H9" si="2">E3/D3</f>
        <v>71.019191390788478</v>
      </c>
      <c r="I3" s="3">
        <f t="shared" ref="I3:I9" si="3">E3/C3</f>
        <v>781.27314162937807</v>
      </c>
      <c r="J3" s="3">
        <v>0.16</v>
      </c>
      <c r="K3" s="9">
        <f t="shared" si="0"/>
        <v>0.13984374999999999</v>
      </c>
    </row>
    <row r="4" spans="1:11">
      <c r="A4" s="3" t="s">
        <v>11</v>
      </c>
      <c r="B4">
        <v>42.4</v>
      </c>
      <c r="C4">
        <v>24.16</v>
      </c>
      <c r="D4">
        <v>579.79999999999995</v>
      </c>
      <c r="E4" s="7">
        <v>46840.069565217302</v>
      </c>
      <c r="F4">
        <v>24576</v>
      </c>
      <c r="G4" s="3">
        <f t="shared" si="1"/>
        <v>1986018.9495652136</v>
      </c>
      <c r="H4" s="3">
        <f t="shared" si="2"/>
        <v>80.786598077297867</v>
      </c>
      <c r="I4" s="3">
        <f t="shared" si="3"/>
        <v>1938.7446012093253</v>
      </c>
      <c r="J4" s="3">
        <v>0.17</v>
      </c>
      <c r="K4" s="9">
        <f t="shared" si="0"/>
        <v>0.33124999999999999</v>
      </c>
    </row>
    <row r="5" spans="1:11">
      <c r="A5" s="3" t="s">
        <v>12</v>
      </c>
      <c r="B5">
        <v>55.5</v>
      </c>
      <c r="C5">
        <v>18.45</v>
      </c>
      <c r="D5">
        <v>645.89</v>
      </c>
      <c r="E5" s="7">
        <v>47689.4257845631</v>
      </c>
      <c r="F5">
        <v>35840</v>
      </c>
      <c r="G5" s="3">
        <f t="shared" si="1"/>
        <v>2646763.1310432521</v>
      </c>
      <c r="H5" s="3">
        <f t="shared" si="2"/>
        <v>73.835213092884388</v>
      </c>
      <c r="I5" s="3">
        <f t="shared" si="3"/>
        <v>2584.7927254505748</v>
      </c>
      <c r="J5" s="3">
        <v>0.19</v>
      </c>
      <c r="K5" s="9">
        <f t="shared" si="0"/>
        <v>0.43359375</v>
      </c>
    </row>
    <row r="6" spans="1:11">
      <c r="A6" s="3" t="s">
        <v>13</v>
      </c>
      <c r="B6">
        <v>75.5</v>
      </c>
      <c r="C6">
        <v>13.57</v>
      </c>
      <c r="D6">
        <v>692.09</v>
      </c>
      <c r="E6" s="7">
        <v>49998.642228739001</v>
      </c>
      <c r="F6">
        <v>52224</v>
      </c>
      <c r="G6" s="3">
        <f t="shared" si="1"/>
        <v>3774897.4882697947</v>
      </c>
      <c r="H6" s="3">
        <f t="shared" si="2"/>
        <v>72.242977399960992</v>
      </c>
      <c r="I6" s="3">
        <f t="shared" si="3"/>
        <v>3684.4983219409728</v>
      </c>
      <c r="J6" s="3">
        <v>0.21</v>
      </c>
      <c r="K6" s="9">
        <f t="shared" si="0"/>
        <v>0.58984375</v>
      </c>
    </row>
    <row r="7" spans="1:11">
      <c r="A7" s="3" t="s">
        <v>14</v>
      </c>
      <c r="B7">
        <v>114.5</v>
      </c>
      <c r="C7">
        <v>8.94</v>
      </c>
      <c r="D7">
        <v>661.74</v>
      </c>
      <c r="E7" s="7">
        <v>52270.747005444602</v>
      </c>
      <c r="F7">
        <v>75776</v>
      </c>
      <c r="G7" s="3">
        <f t="shared" si="1"/>
        <v>5985000.5321234073</v>
      </c>
      <c r="H7" s="3">
        <f t="shared" si="2"/>
        <v>78.989855540612027</v>
      </c>
      <c r="I7" s="3">
        <f t="shared" si="3"/>
        <v>5846.8397097812758</v>
      </c>
      <c r="J7" s="3">
        <v>0.18</v>
      </c>
      <c r="K7" s="9">
        <f t="shared" si="0"/>
        <v>0.89453125</v>
      </c>
    </row>
    <row r="8" spans="1:11">
      <c r="A8" s="3" t="s">
        <v>15</v>
      </c>
      <c r="B8">
        <v>169.7</v>
      </c>
      <c r="C8">
        <v>6.04</v>
      </c>
      <c r="D8">
        <v>609.6</v>
      </c>
      <c r="E8" s="7">
        <v>54712.513932702401</v>
      </c>
      <c r="F8">
        <v>103424</v>
      </c>
      <c r="G8" s="3">
        <f t="shared" si="1"/>
        <v>9284713.614379596</v>
      </c>
      <c r="H8" s="3">
        <f t="shared" si="2"/>
        <v>89.751499233435695</v>
      </c>
      <c r="I8" s="3">
        <f t="shared" si="3"/>
        <v>9058.3632338911266</v>
      </c>
      <c r="J8" s="3">
        <v>0.18</v>
      </c>
      <c r="K8" s="9">
        <f t="shared" si="0"/>
        <v>1.3257812499999999</v>
      </c>
    </row>
    <row r="9" spans="1:11">
      <c r="A9" s="3" t="s">
        <v>16</v>
      </c>
      <c r="B9">
        <v>218.2</v>
      </c>
      <c r="C9">
        <v>4.6900000000000004</v>
      </c>
      <c r="D9">
        <v>591.37</v>
      </c>
      <c r="E9" s="7">
        <v>56561.736928777202</v>
      </c>
      <c r="F9">
        <v>129024</v>
      </c>
      <c r="G9" s="3">
        <f t="shared" si="1"/>
        <v>12341770.997859186</v>
      </c>
      <c r="H9" s="3">
        <f t="shared" si="2"/>
        <v>95.645259192683426</v>
      </c>
      <c r="I9" s="3">
        <f t="shared" si="3"/>
        <v>12060.071839824563</v>
      </c>
      <c r="J9" s="3">
        <v>0.18</v>
      </c>
      <c r="K9" s="9">
        <f t="shared" si="0"/>
        <v>1.7046874999999999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4D50-390A-334D-9FC7-8DC3D09C14C6}">
  <dimension ref="A1:K9"/>
  <sheetViews>
    <sheetView workbookViewId="0">
      <selection activeCell="H22" sqref="H22"/>
    </sheetView>
  </sheetViews>
  <sheetFormatPr baseColWidth="10" defaultColWidth="8.83203125" defaultRowHeight="15"/>
  <cols>
    <col min="1" max="1" width="7.33203125" bestFit="1" customWidth="1"/>
    <col min="2" max="2" width="6.5" bestFit="1" customWidth="1"/>
    <col min="3" max="3" width="7.5" bestFit="1" customWidth="1"/>
    <col min="4" max="4" width="7.83203125" bestFit="1" customWidth="1"/>
    <col min="5" max="5" width="9.33203125" style="7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11.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0" t="s">
        <v>19</v>
      </c>
    </row>
    <row r="2" spans="1:11">
      <c r="A2" s="3" t="s">
        <v>9</v>
      </c>
      <c r="B2">
        <v>8.4</v>
      </c>
      <c r="C2">
        <v>121.22</v>
      </c>
      <c r="D2">
        <v>484.88</v>
      </c>
      <c r="E2" s="7">
        <v>37632</v>
      </c>
      <c r="F2">
        <v>4096</v>
      </c>
      <c r="G2" s="3">
        <f>E2*B2</f>
        <v>316108.79999999999</v>
      </c>
      <c r="H2" s="3">
        <f>E2/D2</f>
        <v>77.610955287906293</v>
      </c>
      <c r="I2" s="3">
        <f>E2/C2</f>
        <v>310.44382115162517</v>
      </c>
      <c r="J2" s="3"/>
      <c r="K2" s="9">
        <f t="shared" ref="K2:K9" si="0">B2/(1024/8)</f>
        <v>6.5625000000000003E-2</v>
      </c>
    </row>
    <row r="3" spans="1:11">
      <c r="A3" s="3" t="s">
        <v>10</v>
      </c>
      <c r="B3">
        <v>17.2</v>
      </c>
      <c r="C3">
        <v>59.61</v>
      </c>
      <c r="D3">
        <v>655.71</v>
      </c>
      <c r="E3" s="7">
        <v>39130.178217821704</v>
      </c>
      <c r="F3">
        <v>11264</v>
      </c>
      <c r="G3" s="3">
        <f t="shared" ref="G3:G9" si="1">E3*B3</f>
        <v>673039.06534653332</v>
      </c>
      <c r="H3" s="3">
        <f t="shared" ref="H3:H9" si="2">E3/D3</f>
        <v>59.67604309499886</v>
      </c>
      <c r="I3" s="3">
        <f t="shared" ref="I3:I9" si="3">E3/C3</f>
        <v>656.43647404498745</v>
      </c>
      <c r="J3" s="3"/>
      <c r="K3" s="9">
        <f t="shared" si="0"/>
        <v>0.13437499999999999</v>
      </c>
    </row>
    <row r="4" spans="1:11">
      <c r="A4" s="3" t="s">
        <v>11</v>
      </c>
      <c r="B4">
        <v>40.700000000000003</v>
      </c>
      <c r="C4">
        <v>25.14</v>
      </c>
      <c r="D4">
        <v>603.42999999999995</v>
      </c>
      <c r="E4" s="7">
        <v>40453.4858695652</v>
      </c>
      <c r="F4">
        <v>24576</v>
      </c>
      <c r="G4" s="3">
        <f t="shared" si="1"/>
        <v>1646456.8748913037</v>
      </c>
      <c r="H4" s="3">
        <f t="shared" si="2"/>
        <v>67.039235486411357</v>
      </c>
      <c r="I4" s="3">
        <f t="shared" si="3"/>
        <v>1609.1283162118218</v>
      </c>
      <c r="J4" s="3"/>
      <c r="K4" s="9">
        <f t="shared" si="0"/>
        <v>0.31796875000000002</v>
      </c>
    </row>
    <row r="5" spans="1:11">
      <c r="A5" s="3" t="s">
        <v>12</v>
      </c>
      <c r="B5">
        <v>53.2</v>
      </c>
      <c r="C5">
        <v>19.25</v>
      </c>
      <c r="D5">
        <v>673.9</v>
      </c>
      <c r="E5" s="7">
        <v>41147.445957446798</v>
      </c>
      <c r="F5">
        <v>35840</v>
      </c>
      <c r="G5" s="3">
        <f t="shared" si="1"/>
        <v>2189044.1249361699</v>
      </c>
      <c r="H5" s="3">
        <f t="shared" si="2"/>
        <v>61.058682233932039</v>
      </c>
      <c r="I5" s="3">
        <f t="shared" si="3"/>
        <v>2137.5296601271066</v>
      </c>
      <c r="J5" s="3"/>
      <c r="K5" s="9">
        <f t="shared" si="0"/>
        <v>0.41562500000000002</v>
      </c>
    </row>
    <row r="6" spans="1:11">
      <c r="A6" s="3" t="s">
        <v>13</v>
      </c>
      <c r="B6">
        <v>73.900000000000006</v>
      </c>
      <c r="C6">
        <v>13.86</v>
      </c>
      <c r="D6">
        <v>706.75</v>
      </c>
      <c r="E6" s="7">
        <v>42654.752802359799</v>
      </c>
      <c r="F6">
        <v>52224</v>
      </c>
      <c r="G6" s="3">
        <f t="shared" si="1"/>
        <v>3152186.2320943894</v>
      </c>
      <c r="H6" s="3">
        <f t="shared" si="2"/>
        <v>60.35338210450626</v>
      </c>
      <c r="I6" s="3">
        <f t="shared" si="3"/>
        <v>3077.5434922337517</v>
      </c>
      <c r="J6" s="3"/>
      <c r="K6" s="9">
        <f t="shared" si="0"/>
        <v>0.57734375000000004</v>
      </c>
    </row>
    <row r="7" spans="1:11">
      <c r="A7" s="3" t="s">
        <v>14</v>
      </c>
      <c r="B7">
        <v>119.2</v>
      </c>
      <c r="C7">
        <v>8.59</v>
      </c>
      <c r="D7">
        <v>635.47</v>
      </c>
      <c r="E7" s="7">
        <v>44181.429559519398</v>
      </c>
      <c r="F7">
        <v>75776</v>
      </c>
      <c r="G7" s="3">
        <f t="shared" si="1"/>
        <v>5266426.403494712</v>
      </c>
      <c r="H7" s="3">
        <f t="shared" si="2"/>
        <v>69.525594535571145</v>
      </c>
      <c r="I7" s="3">
        <f t="shared" si="3"/>
        <v>5143.3561768939926</v>
      </c>
      <c r="J7" s="3"/>
      <c r="K7" s="9">
        <f t="shared" si="0"/>
        <v>0.93125000000000002</v>
      </c>
    </row>
    <row r="8" spans="1:11">
      <c r="A8" s="3" t="s">
        <v>15</v>
      </c>
      <c r="B8">
        <v>160.80000000000001</v>
      </c>
      <c r="C8">
        <v>6.37</v>
      </c>
      <c r="D8">
        <v>643.32000000000005</v>
      </c>
      <c r="E8" s="7">
        <v>46533.665159649601</v>
      </c>
      <c r="F8">
        <v>103424</v>
      </c>
      <c r="G8" s="3">
        <f t="shared" si="1"/>
        <v>7482613.3576716566</v>
      </c>
      <c r="H8" s="3">
        <f t="shared" si="2"/>
        <v>72.333621152225334</v>
      </c>
      <c r="I8" s="3">
        <f t="shared" si="3"/>
        <v>7305.1279685478175</v>
      </c>
      <c r="J8" s="3"/>
      <c r="K8" s="9">
        <f t="shared" si="0"/>
        <v>1.2562500000000001</v>
      </c>
    </row>
    <row r="9" spans="1:11">
      <c r="A9" s="3" t="s">
        <v>16</v>
      </c>
      <c r="B9">
        <v>202.6</v>
      </c>
      <c r="C9">
        <v>5.05</v>
      </c>
      <c r="D9">
        <v>646.89</v>
      </c>
      <c r="E9" s="7">
        <v>48278.470344526802</v>
      </c>
      <c r="F9">
        <v>129024</v>
      </c>
      <c r="G9" s="3">
        <f t="shared" si="1"/>
        <v>9781218.0918011293</v>
      </c>
      <c r="H9" s="3">
        <f t="shared" si="2"/>
        <v>74.631653518413955</v>
      </c>
      <c r="I9" s="3">
        <f t="shared" si="3"/>
        <v>9560.0931375300606</v>
      </c>
      <c r="J9" s="3"/>
      <c r="K9" s="11">
        <f t="shared" si="0"/>
        <v>1.5828125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4DD6-ABB2-460C-823C-5A6D82813106}">
  <dimension ref="A1:K9"/>
  <sheetViews>
    <sheetView workbookViewId="0">
      <selection activeCell="I29" sqref="I29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2.1</v>
      </c>
      <c r="C2">
        <v>483.11</v>
      </c>
      <c r="D2">
        <v>1932.46</v>
      </c>
      <c r="E2" s="7">
        <v>44066.138461538401</v>
      </c>
      <c r="F2">
        <v>4096</v>
      </c>
      <c r="G2" s="3">
        <f>B2*E2</f>
        <v>92538.890769230653</v>
      </c>
      <c r="H2" s="3">
        <f>E2/D2</f>
        <v>22.80313096340333</v>
      </c>
      <c r="I2" s="3">
        <f>E2/C2</f>
        <v>91.213467867645875</v>
      </c>
      <c r="J2" s="3">
        <v>0.15</v>
      </c>
      <c r="K2" s="7">
        <f>B2/1024*32</f>
        <v>6.5625000000000003E-2</v>
      </c>
    </row>
    <row r="3" spans="1:11">
      <c r="A3" s="3" t="s">
        <v>10</v>
      </c>
      <c r="B3">
        <v>4.4000000000000004</v>
      </c>
      <c r="C3">
        <v>230.15</v>
      </c>
      <c r="D3">
        <v>2531.61</v>
      </c>
      <c r="E3" s="7">
        <v>46010.805755395602</v>
      </c>
      <c r="F3">
        <v>11264</v>
      </c>
      <c r="G3" s="3">
        <f t="shared" ref="G3:G9" si="0">B3*E3</f>
        <v>202447.54532374066</v>
      </c>
      <c r="H3" s="3">
        <f t="shared" ref="H3:H9" si="1">E3/D3</f>
        <v>18.174523625438198</v>
      </c>
      <c r="I3" s="3">
        <f t="shared" ref="I3:I9" si="2">E3/C3</f>
        <v>199.91660115314187</v>
      </c>
      <c r="J3" s="3">
        <v>0.16</v>
      </c>
      <c r="K3" s="7">
        <f t="shared" ref="K3:K9" si="3">B3/1024*32</f>
        <v>0.13750000000000001</v>
      </c>
    </row>
    <row r="4" spans="1:11">
      <c r="A4" s="3" t="s">
        <v>11</v>
      </c>
      <c r="B4">
        <v>12</v>
      </c>
      <c r="C4">
        <v>85.39</v>
      </c>
      <c r="D4">
        <v>2049.3200000000002</v>
      </c>
      <c r="E4" s="7">
        <v>50825.443324936998</v>
      </c>
      <c r="F4">
        <v>24576</v>
      </c>
      <c r="G4" s="3">
        <f t="shared" si="0"/>
        <v>609905.319899244</v>
      </c>
      <c r="H4" s="3">
        <f t="shared" si="1"/>
        <v>24.801125897828058</v>
      </c>
      <c r="I4" s="3">
        <f t="shared" si="2"/>
        <v>595.21540373506264</v>
      </c>
      <c r="J4" s="3">
        <v>0.17</v>
      </c>
      <c r="K4" s="7">
        <f t="shared" si="3"/>
        <v>0.375</v>
      </c>
    </row>
    <row r="5" spans="1:11">
      <c r="A5" s="3" t="s">
        <v>12</v>
      </c>
      <c r="B5">
        <v>13.3</v>
      </c>
      <c r="C5">
        <v>76.959999999999994</v>
      </c>
      <c r="D5">
        <v>2693.5</v>
      </c>
      <c r="E5" s="7">
        <v>52938.823834196803</v>
      </c>
      <c r="F5">
        <v>35840</v>
      </c>
      <c r="G5" s="3">
        <f t="shared" si="0"/>
        <v>704086.3569948175</v>
      </c>
      <c r="H5" s="3">
        <f t="shared" si="1"/>
        <v>19.654287668162912</v>
      </c>
      <c r="I5" s="3">
        <f t="shared" si="2"/>
        <v>687.87453007012482</v>
      </c>
      <c r="J5" s="3">
        <v>0.19</v>
      </c>
      <c r="K5" s="7">
        <f t="shared" si="3"/>
        <v>0.41562500000000002</v>
      </c>
    </row>
    <row r="6" spans="1:11">
      <c r="A6" s="3" t="s">
        <v>13</v>
      </c>
      <c r="B6">
        <v>18.899999999999999</v>
      </c>
      <c r="C6">
        <v>54.26</v>
      </c>
      <c r="D6">
        <v>2767.01</v>
      </c>
      <c r="E6" s="7">
        <v>65393.1117917304</v>
      </c>
      <c r="F6">
        <v>52224</v>
      </c>
      <c r="G6" s="3">
        <f t="shared" si="0"/>
        <v>1235929.8128637045</v>
      </c>
      <c r="H6" s="3">
        <f t="shared" si="1"/>
        <v>23.633131716809984</v>
      </c>
      <c r="I6" s="3">
        <f t="shared" si="2"/>
        <v>1205.1808291878069</v>
      </c>
      <c r="J6" s="3">
        <v>0.21</v>
      </c>
      <c r="K6" s="7">
        <f t="shared" si="3"/>
        <v>0.59062499999999996</v>
      </c>
    </row>
    <row r="7" spans="1:11">
      <c r="A7" s="3" t="s">
        <v>14</v>
      </c>
      <c r="B7">
        <v>31.1</v>
      </c>
      <c r="C7">
        <v>32.89</v>
      </c>
      <c r="D7">
        <v>2434.1</v>
      </c>
      <c r="E7" s="7">
        <v>71003.853951890007</v>
      </c>
      <c r="F7">
        <v>75776</v>
      </c>
      <c r="G7" s="3">
        <f t="shared" si="0"/>
        <v>2208219.8579037795</v>
      </c>
      <c r="H7" s="3">
        <f t="shared" si="1"/>
        <v>29.170475309925642</v>
      </c>
      <c r="I7" s="3">
        <f t="shared" si="2"/>
        <v>2158.8280313739742</v>
      </c>
      <c r="J7" s="3">
        <v>0.18</v>
      </c>
      <c r="K7" s="7">
        <f t="shared" si="3"/>
        <v>0.97187500000000004</v>
      </c>
    </row>
    <row r="8" spans="1:11">
      <c r="A8" s="3" t="s">
        <v>15</v>
      </c>
      <c r="B8">
        <v>46.2</v>
      </c>
      <c r="C8">
        <v>22.18</v>
      </c>
      <c r="D8">
        <v>2240.13</v>
      </c>
      <c r="E8" s="7">
        <v>74263.9726288987</v>
      </c>
      <c r="F8">
        <v>103424</v>
      </c>
      <c r="G8" s="3">
        <f t="shared" si="0"/>
        <v>3430995.5354551203</v>
      </c>
      <c r="H8" s="3">
        <f t="shared" si="1"/>
        <v>33.151635230499437</v>
      </c>
      <c r="I8" s="3">
        <f t="shared" si="2"/>
        <v>3348.2404251081471</v>
      </c>
      <c r="J8" s="3">
        <v>0.18</v>
      </c>
      <c r="K8" s="7">
        <f t="shared" si="3"/>
        <v>1.4437500000000001</v>
      </c>
    </row>
    <row r="9" spans="1:11">
      <c r="A9" s="3" t="s">
        <v>16</v>
      </c>
      <c r="B9">
        <v>59.8</v>
      </c>
      <c r="C9">
        <v>17.11</v>
      </c>
      <c r="D9">
        <v>2156.0700000000002</v>
      </c>
      <c r="E9" s="7">
        <v>81012.270853307695</v>
      </c>
      <c r="F9">
        <v>129024</v>
      </c>
      <c r="G9" s="3">
        <f t="shared" si="0"/>
        <v>4844533.7970278002</v>
      </c>
      <c r="H9" s="3">
        <f t="shared" si="1"/>
        <v>37.574044837740743</v>
      </c>
      <c r="I9" s="3">
        <f t="shared" si="2"/>
        <v>4734.7908155060022</v>
      </c>
      <c r="J9" s="3">
        <v>0.18</v>
      </c>
      <c r="K9" s="7">
        <f t="shared" si="3"/>
        <v>1.8687499999999999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561E-8F59-0247-88DF-6CE381BC2FD3}">
  <dimension ref="A1:K9"/>
  <sheetViews>
    <sheetView workbookViewId="0">
      <selection activeCell="N23" sqref="N23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2.2999999999999998</v>
      </c>
      <c r="C2">
        <v>441</v>
      </c>
      <c r="D2">
        <v>1764.01</v>
      </c>
      <c r="E2" s="7">
        <v>38398.3798449612</v>
      </c>
      <c r="F2">
        <v>4096</v>
      </c>
      <c r="G2" s="3">
        <f>E2*B2</f>
        <v>88316.27364341075</v>
      </c>
      <c r="H2" s="3">
        <f>E2/D2</f>
        <v>21.767665628290771</v>
      </c>
      <c r="I2" s="3">
        <f>E2/C2</f>
        <v>87.071156111023129</v>
      </c>
      <c r="J2" s="3"/>
      <c r="K2" s="7">
        <f t="shared" ref="K2:K9" si="0">B2/1024*32</f>
        <v>7.1874999999999994E-2</v>
      </c>
    </row>
    <row r="3" spans="1:11">
      <c r="A3" s="3" t="s">
        <v>10</v>
      </c>
      <c r="B3">
        <v>4.5999999999999996</v>
      </c>
      <c r="C3">
        <v>221.17</v>
      </c>
      <c r="D3">
        <v>2432.89</v>
      </c>
      <c r="E3" s="7">
        <v>39772.393103448201</v>
      </c>
      <c r="F3">
        <v>11264</v>
      </c>
      <c r="G3" s="3">
        <f t="shared" ref="G3:G9" si="1">E3*B3</f>
        <v>182953.00827586171</v>
      </c>
      <c r="H3" s="3">
        <f t="shared" ref="H3:H9" si="2">E3/D3</f>
        <v>16.347797517951161</v>
      </c>
      <c r="I3" s="3">
        <f t="shared" ref="I3:I9" si="3">E3/C3</f>
        <v>179.82725099899716</v>
      </c>
      <c r="J3" s="3"/>
      <c r="K3" s="7">
        <f t="shared" si="0"/>
        <v>0.14374999999999999</v>
      </c>
    </row>
    <row r="4" spans="1:11">
      <c r="A4" s="3" t="s">
        <v>11</v>
      </c>
      <c r="B4">
        <v>10.8</v>
      </c>
      <c r="C4">
        <v>95.23</v>
      </c>
      <c r="D4">
        <v>2285.58</v>
      </c>
      <c r="E4" s="7">
        <v>43435.311392404998</v>
      </c>
      <c r="F4">
        <v>24576</v>
      </c>
      <c r="G4" s="3">
        <f t="shared" si="1"/>
        <v>469101.36303797399</v>
      </c>
      <c r="H4" s="3">
        <f t="shared" si="2"/>
        <v>19.004065223009039</v>
      </c>
      <c r="I4" s="3">
        <f t="shared" si="3"/>
        <v>456.10953893106159</v>
      </c>
      <c r="J4" s="3"/>
      <c r="K4" s="7">
        <f t="shared" si="0"/>
        <v>0.33750000000000002</v>
      </c>
    </row>
    <row r="5" spans="1:11">
      <c r="A5" s="3" t="s">
        <v>12</v>
      </c>
      <c r="B5">
        <v>13.5</v>
      </c>
      <c r="C5">
        <v>76.03</v>
      </c>
      <c r="D5">
        <v>2661.2</v>
      </c>
      <c r="E5" s="7">
        <v>44547.378947368401</v>
      </c>
      <c r="F5">
        <v>35840</v>
      </c>
      <c r="G5" s="3">
        <f t="shared" si="1"/>
        <v>601389.61578947341</v>
      </c>
      <c r="H5" s="3">
        <f t="shared" si="2"/>
        <v>16.739583250927552</v>
      </c>
      <c r="I5" s="3">
        <f t="shared" si="3"/>
        <v>585.91843939719058</v>
      </c>
      <c r="J5" s="3"/>
      <c r="K5" s="7">
        <f t="shared" si="0"/>
        <v>0.421875</v>
      </c>
    </row>
    <row r="6" spans="1:11">
      <c r="A6" s="3" t="s">
        <v>13</v>
      </c>
      <c r="B6">
        <v>19.899999999999999</v>
      </c>
      <c r="C6">
        <v>51.53</v>
      </c>
      <c r="D6">
        <v>2627.95</v>
      </c>
      <c r="E6" s="7">
        <v>47963.317901234499</v>
      </c>
      <c r="F6">
        <v>52224</v>
      </c>
      <c r="G6" s="3">
        <f t="shared" si="1"/>
        <v>954470.02623456647</v>
      </c>
      <c r="H6" s="3">
        <f t="shared" si="2"/>
        <v>18.251229247601554</v>
      </c>
      <c r="I6" s="3">
        <f t="shared" si="3"/>
        <v>930.78435670938279</v>
      </c>
      <c r="J6" s="3"/>
      <c r="K6" s="7">
        <f t="shared" si="0"/>
        <v>0.62187499999999996</v>
      </c>
    </row>
    <row r="7" spans="1:11">
      <c r="A7" s="3" t="s">
        <v>14</v>
      </c>
      <c r="B7">
        <v>29.5</v>
      </c>
      <c r="C7">
        <v>34.75</v>
      </c>
      <c r="D7">
        <v>2571.36</v>
      </c>
      <c r="E7" s="7">
        <v>57067.5115681233</v>
      </c>
      <c r="F7">
        <v>75776</v>
      </c>
      <c r="G7" s="3">
        <f t="shared" si="1"/>
        <v>1683491.5912596374</v>
      </c>
      <c r="H7" s="3">
        <f t="shared" si="2"/>
        <v>22.193512992394414</v>
      </c>
      <c r="I7" s="3">
        <f t="shared" si="3"/>
        <v>1642.2305487229726</v>
      </c>
      <c r="J7" s="3"/>
      <c r="K7" s="7">
        <f t="shared" si="0"/>
        <v>0.921875</v>
      </c>
    </row>
    <row r="8" spans="1:11">
      <c r="A8" s="3" t="s">
        <v>15</v>
      </c>
      <c r="B8">
        <v>44.2</v>
      </c>
      <c r="C8">
        <v>23.17</v>
      </c>
      <c r="D8">
        <v>2340.06</v>
      </c>
      <c r="E8" s="7">
        <v>64891.981703026002</v>
      </c>
      <c r="F8">
        <v>103424</v>
      </c>
      <c r="G8" s="3">
        <f t="shared" si="1"/>
        <v>2868225.5912737492</v>
      </c>
      <c r="H8" s="3">
        <f t="shared" si="2"/>
        <v>27.730905063556492</v>
      </c>
      <c r="I8" s="3">
        <f t="shared" si="3"/>
        <v>2800.6897584387571</v>
      </c>
      <c r="J8" s="3"/>
      <c r="K8" s="7">
        <f t="shared" si="0"/>
        <v>1.3812500000000001</v>
      </c>
    </row>
    <row r="9" spans="1:11">
      <c r="A9" s="3" t="s">
        <v>16</v>
      </c>
      <c r="B9">
        <v>58.4</v>
      </c>
      <c r="C9">
        <v>17.54</v>
      </c>
      <c r="D9">
        <v>2209.91</v>
      </c>
      <c r="E9" s="7">
        <v>69365.832045337404</v>
      </c>
      <c r="F9">
        <v>129024</v>
      </c>
      <c r="G9" s="3">
        <f t="shared" si="1"/>
        <v>4050964.5914477045</v>
      </c>
      <c r="H9" s="3">
        <f t="shared" si="2"/>
        <v>31.388532585190081</v>
      </c>
      <c r="I9" s="3">
        <f t="shared" si="3"/>
        <v>3954.7224655266482</v>
      </c>
      <c r="J9" s="3"/>
      <c r="K9" s="7">
        <f t="shared" si="0"/>
        <v>1.825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C6FA-4C52-49FE-A7CA-302671F94B94}">
  <dimension ref="A1:K9"/>
  <sheetViews>
    <sheetView workbookViewId="0">
      <selection activeCell="J12" sqref="J12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1.2</v>
      </c>
      <c r="C2">
        <v>851.64</v>
      </c>
      <c r="D2">
        <v>3406.54</v>
      </c>
      <c r="E2" s="7">
        <v>43859.175572519001</v>
      </c>
      <c r="F2">
        <v>4096</v>
      </c>
      <c r="G2" s="3">
        <f>E2*B2</f>
        <v>52631.010687022797</v>
      </c>
      <c r="H2" s="3">
        <f>E2/D2</f>
        <v>12.874992095357459</v>
      </c>
      <c r="I2" s="3">
        <f>E2/C2</f>
        <v>51.499666023811706</v>
      </c>
      <c r="J2" s="3">
        <v>0.18</v>
      </c>
      <c r="K2" s="7">
        <f t="shared" ref="K2:K9" si="0">B2/(1024/64)</f>
        <v>7.4999999999999997E-2</v>
      </c>
    </row>
    <row r="3" spans="1:11">
      <c r="A3" s="3" t="s">
        <v>10</v>
      </c>
      <c r="B3">
        <v>2.2999999999999998</v>
      </c>
      <c r="C3">
        <v>440.68</v>
      </c>
      <c r="D3">
        <v>4847.51</v>
      </c>
      <c r="E3" s="7">
        <v>47787.394160583899</v>
      </c>
      <c r="F3">
        <v>11264</v>
      </c>
      <c r="G3" s="3">
        <f t="shared" ref="G3:G9" si="1">E3*B3</f>
        <v>109911.00656934296</v>
      </c>
      <c r="H3" s="3">
        <f t="shared" ref="H3:H9" si="2">E3/D3</f>
        <v>9.8581321463150964</v>
      </c>
      <c r="I3" s="3">
        <f t="shared" ref="I3:I9" si="3">E3/C3</f>
        <v>108.44012471767246</v>
      </c>
      <c r="J3" s="3">
        <v>0.18</v>
      </c>
      <c r="K3" s="7">
        <f t="shared" si="0"/>
        <v>0.14374999999999999</v>
      </c>
    </row>
    <row r="4" spans="1:11">
      <c r="A4" s="3" t="s">
        <v>11</v>
      </c>
      <c r="B4">
        <v>5.5</v>
      </c>
      <c r="C4">
        <v>187.87</v>
      </c>
      <c r="D4">
        <v>4508.8</v>
      </c>
      <c r="E4" s="7">
        <v>57445.8796992481</v>
      </c>
      <c r="F4">
        <v>24576</v>
      </c>
      <c r="G4" s="3">
        <f t="shared" si="1"/>
        <v>315952.33834586455</v>
      </c>
      <c r="H4" s="3">
        <f t="shared" si="2"/>
        <v>12.740835632374045</v>
      </c>
      <c r="I4" s="3">
        <f t="shared" si="3"/>
        <v>305.77462979319796</v>
      </c>
      <c r="J4" s="3">
        <v>0.2</v>
      </c>
      <c r="K4" s="7">
        <f t="shared" si="0"/>
        <v>0.34375</v>
      </c>
    </row>
    <row r="5" spans="1:11">
      <c r="A5" s="3" t="s">
        <v>12</v>
      </c>
      <c r="B5">
        <v>7.3</v>
      </c>
      <c r="C5">
        <v>140.78</v>
      </c>
      <c r="D5">
        <v>4927.41</v>
      </c>
      <c r="E5" s="7">
        <v>58794.982791586997</v>
      </c>
      <c r="F5">
        <v>35840</v>
      </c>
      <c r="G5" s="3">
        <f t="shared" si="1"/>
        <v>429203.37437858508</v>
      </c>
      <c r="H5" s="3">
        <f t="shared" si="2"/>
        <v>11.932228653914937</v>
      </c>
      <c r="I5" s="3">
        <f t="shared" si="3"/>
        <v>417.63732626500212</v>
      </c>
      <c r="J5" s="3">
        <v>0.25</v>
      </c>
      <c r="K5" s="7">
        <f t="shared" si="0"/>
        <v>0.45624999999999999</v>
      </c>
    </row>
    <row r="6" spans="1:11">
      <c r="A6" s="3" t="s">
        <v>13</v>
      </c>
      <c r="B6">
        <v>10.8</v>
      </c>
      <c r="C6">
        <v>95.05</v>
      </c>
      <c r="D6">
        <v>4847.58</v>
      </c>
      <c r="E6" s="7">
        <v>67554.380368098093</v>
      </c>
      <c r="F6">
        <v>52224</v>
      </c>
      <c r="G6" s="3">
        <f t="shared" si="1"/>
        <v>729587.30797545949</v>
      </c>
      <c r="H6" s="3">
        <f t="shared" si="2"/>
        <v>13.935691699383629</v>
      </c>
      <c r="I6" s="3">
        <f t="shared" si="3"/>
        <v>710.72467509834928</v>
      </c>
      <c r="J6" s="3">
        <v>0.32</v>
      </c>
      <c r="K6" s="7">
        <f t="shared" si="0"/>
        <v>0.67500000000000004</v>
      </c>
    </row>
    <row r="7" spans="1:11">
      <c r="A7" s="3" t="s">
        <v>14</v>
      </c>
      <c r="B7">
        <v>18</v>
      </c>
      <c r="C7">
        <v>56.83</v>
      </c>
      <c r="D7">
        <v>4205.49</v>
      </c>
      <c r="E7" s="7">
        <v>73749.6492462311</v>
      </c>
      <c r="F7">
        <v>75776</v>
      </c>
      <c r="G7" s="3">
        <f t="shared" si="1"/>
        <v>1327493.6864321597</v>
      </c>
      <c r="H7" s="3">
        <f t="shared" si="2"/>
        <v>17.536517563049991</v>
      </c>
      <c r="I7" s="3">
        <f t="shared" si="3"/>
        <v>1297.7239001624337</v>
      </c>
      <c r="J7" s="3">
        <v>0.4</v>
      </c>
      <c r="K7" s="7">
        <f t="shared" si="0"/>
        <v>1.125</v>
      </c>
    </row>
    <row r="8" spans="1:11">
      <c r="A8" s="3" t="s">
        <v>15</v>
      </c>
      <c r="B8">
        <v>27.4</v>
      </c>
      <c r="C8">
        <v>37.340000000000003</v>
      </c>
      <c r="D8">
        <v>3771.74</v>
      </c>
      <c r="E8" s="7">
        <v>81914.533282325894</v>
      </c>
      <c r="F8">
        <v>103424</v>
      </c>
      <c r="G8" s="3">
        <f t="shared" si="1"/>
        <v>2244458.2119357293</v>
      </c>
      <c r="H8" s="3">
        <f t="shared" si="2"/>
        <v>21.717969234975342</v>
      </c>
      <c r="I8" s="3">
        <f t="shared" si="3"/>
        <v>2193.7475437152084</v>
      </c>
      <c r="J8" s="3">
        <v>0.64</v>
      </c>
      <c r="K8" s="7">
        <f t="shared" si="0"/>
        <v>1.7124999999999999</v>
      </c>
    </row>
    <row r="9" spans="1:11">
      <c r="A9" s="3" t="s">
        <v>16</v>
      </c>
      <c r="B9">
        <v>36.6</v>
      </c>
      <c r="C9">
        <v>27.95</v>
      </c>
      <c r="D9">
        <v>3521.85</v>
      </c>
      <c r="E9" s="7">
        <v>90025.581098339695</v>
      </c>
      <c r="F9">
        <v>129024</v>
      </c>
      <c r="G9" s="3">
        <f t="shared" si="1"/>
        <v>3294936.2681992329</v>
      </c>
      <c r="H9" s="3">
        <f t="shared" si="2"/>
        <v>25.56201459413084</v>
      </c>
      <c r="I9" s="3">
        <f t="shared" si="3"/>
        <v>3220.9510231964114</v>
      </c>
      <c r="J9" s="3">
        <v>0.81</v>
      </c>
      <c r="K9" s="7">
        <f t="shared" si="0"/>
        <v>2.2875000000000001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09D-4AC2-794C-9647-0A5B20A3413E}">
  <dimension ref="A1:K12"/>
  <sheetViews>
    <sheetView workbookViewId="0">
      <selection activeCell="L31" sqref="L31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1.2</v>
      </c>
      <c r="C2">
        <v>871.29</v>
      </c>
      <c r="D2">
        <v>3485.17</v>
      </c>
      <c r="E2" s="7">
        <v>38443.113636363603</v>
      </c>
      <c r="F2">
        <v>4096</v>
      </c>
      <c r="G2" s="3">
        <f>B2*E2</f>
        <v>46131.736363636322</v>
      </c>
      <c r="H2" s="3">
        <f>E2/D2</f>
        <v>11.030484491822092</v>
      </c>
      <c r="I2" s="3">
        <f>E2/C2</f>
        <v>44.122064566749998</v>
      </c>
      <c r="J2" s="3">
        <v>0.16</v>
      </c>
      <c r="K2" s="7">
        <f t="shared" ref="K2:K9" si="0">B2/(1024/64)</f>
        <v>7.4999999999999997E-2</v>
      </c>
    </row>
    <row r="3" spans="1:11">
      <c r="A3" s="3" t="s">
        <v>10</v>
      </c>
      <c r="B3">
        <v>2.4</v>
      </c>
      <c r="C3">
        <v>435.61</v>
      </c>
      <c r="D3">
        <v>4791.66</v>
      </c>
      <c r="E3" s="7">
        <v>40847.971014492701</v>
      </c>
      <c r="F3">
        <v>11264</v>
      </c>
      <c r="G3" s="3">
        <f t="shared" ref="G3:G9" si="1">B3*E3</f>
        <v>98035.130434782477</v>
      </c>
      <c r="H3" s="3">
        <f t="shared" ref="H3:H9" si="2">E3/D3</f>
        <v>8.5248058114500402</v>
      </c>
      <c r="I3" s="3">
        <f t="shared" ref="I3:I9" si="3">E3/C3</f>
        <v>93.771885435349745</v>
      </c>
      <c r="J3" s="3">
        <v>0.2</v>
      </c>
      <c r="K3" s="7">
        <f t="shared" si="0"/>
        <v>0.15</v>
      </c>
    </row>
    <row r="4" spans="1:11">
      <c r="A4" s="3" t="s">
        <v>11</v>
      </c>
      <c r="B4">
        <v>5.4</v>
      </c>
      <c r="C4">
        <v>188.66</v>
      </c>
      <c r="D4">
        <v>4527.74</v>
      </c>
      <c r="E4" s="7">
        <v>43159.708010335897</v>
      </c>
      <c r="F4">
        <v>24576</v>
      </c>
      <c r="G4" s="3">
        <f t="shared" si="1"/>
        <v>233062.42325581386</v>
      </c>
      <c r="H4" s="3">
        <f t="shared" si="2"/>
        <v>9.5322849833108574</v>
      </c>
      <c r="I4" s="3">
        <f t="shared" si="3"/>
        <v>228.76978697305151</v>
      </c>
      <c r="J4" s="3">
        <v>0.28000000000000003</v>
      </c>
      <c r="K4" s="7">
        <f t="shared" si="0"/>
        <v>0.33750000000000002</v>
      </c>
    </row>
    <row r="5" spans="1:11">
      <c r="A5" s="3" t="s">
        <v>12</v>
      </c>
      <c r="B5">
        <v>7.3</v>
      </c>
      <c r="C5">
        <v>141.1</v>
      </c>
      <c r="D5">
        <v>4938.42</v>
      </c>
      <c r="E5" s="7">
        <v>49713.218181818098</v>
      </c>
      <c r="F5">
        <v>35840</v>
      </c>
      <c r="G5" s="3">
        <f t="shared" si="1"/>
        <v>362906.4927272721</v>
      </c>
      <c r="H5" s="3">
        <f t="shared" si="2"/>
        <v>10.066624179761563</v>
      </c>
      <c r="I5" s="3">
        <f t="shared" si="3"/>
        <v>352.32613877971721</v>
      </c>
      <c r="J5" s="3">
        <v>0.33</v>
      </c>
      <c r="K5" s="7">
        <f t="shared" si="0"/>
        <v>0.45624999999999999</v>
      </c>
    </row>
    <row r="6" spans="1:11">
      <c r="A6" s="3" t="s">
        <v>13</v>
      </c>
      <c r="B6">
        <v>10.8</v>
      </c>
      <c r="C6">
        <v>94.7</v>
      </c>
      <c r="D6">
        <v>4829.8100000000004</v>
      </c>
      <c r="E6" s="7">
        <v>52838.511392405002</v>
      </c>
      <c r="F6">
        <v>52224</v>
      </c>
      <c r="G6" s="3">
        <f t="shared" si="1"/>
        <v>570655.92303797405</v>
      </c>
      <c r="H6" s="3">
        <f t="shared" si="2"/>
        <v>10.940080746945531</v>
      </c>
      <c r="I6" s="3">
        <f t="shared" si="3"/>
        <v>557.95682568537484</v>
      </c>
      <c r="J6" s="3">
        <v>0.43</v>
      </c>
      <c r="K6" s="7">
        <f t="shared" si="0"/>
        <v>0.67500000000000004</v>
      </c>
    </row>
    <row r="7" spans="1:11">
      <c r="A7" s="3" t="s">
        <v>14</v>
      </c>
      <c r="B7">
        <v>17.2</v>
      </c>
      <c r="C7">
        <v>59.7</v>
      </c>
      <c r="D7">
        <v>4418.12</v>
      </c>
      <c r="E7" s="7">
        <v>61750.404682274202</v>
      </c>
      <c r="F7">
        <v>75776</v>
      </c>
      <c r="G7" s="3">
        <f t="shared" si="1"/>
        <v>1062106.9605351163</v>
      </c>
      <c r="H7" s="3">
        <f t="shared" si="2"/>
        <v>13.976624601023559</v>
      </c>
      <c r="I7" s="3">
        <f t="shared" si="3"/>
        <v>1034.3451370565192</v>
      </c>
      <c r="J7" s="3">
        <v>0.51</v>
      </c>
      <c r="K7" s="7">
        <f t="shared" si="0"/>
        <v>1.075</v>
      </c>
    </row>
    <row r="8" spans="1:11">
      <c r="A8" s="3" t="s">
        <v>15</v>
      </c>
      <c r="B8">
        <v>27.1</v>
      </c>
      <c r="C8">
        <v>37.81</v>
      </c>
      <c r="D8">
        <v>3818.73</v>
      </c>
      <c r="E8" s="7">
        <v>70434.5</v>
      </c>
      <c r="F8">
        <v>103424</v>
      </c>
      <c r="G8" s="3">
        <f t="shared" si="1"/>
        <v>1908774.9500000002</v>
      </c>
      <c r="H8" s="3">
        <f t="shared" si="2"/>
        <v>18.444482851628681</v>
      </c>
      <c r="I8" s="3">
        <f t="shared" si="3"/>
        <v>1862.8537423961914</v>
      </c>
      <c r="J8" s="3">
        <v>0.54</v>
      </c>
      <c r="K8" s="7">
        <f t="shared" si="0"/>
        <v>1.6937500000000001</v>
      </c>
    </row>
    <row r="9" spans="1:11">
      <c r="A9" s="3" t="s">
        <v>16</v>
      </c>
      <c r="B9">
        <v>35.5</v>
      </c>
      <c r="C9">
        <v>28.84</v>
      </c>
      <c r="D9">
        <v>3634.17</v>
      </c>
      <c r="E9" s="7">
        <v>77320.275248933103</v>
      </c>
      <c r="F9">
        <v>129024</v>
      </c>
      <c r="G9" s="3">
        <f t="shared" si="1"/>
        <v>2744869.771337125</v>
      </c>
      <c r="H9" s="3">
        <f t="shared" si="2"/>
        <v>21.275910386397197</v>
      </c>
      <c r="I9" s="3">
        <f t="shared" si="3"/>
        <v>2681.0081570365155</v>
      </c>
      <c r="J9" s="3"/>
      <c r="K9" s="7">
        <f t="shared" si="0"/>
        <v>2.21875</v>
      </c>
    </row>
    <row r="10" spans="1:11">
      <c r="I10" s="7"/>
      <c r="J10" s="7"/>
    </row>
    <row r="11" spans="1:11">
      <c r="I11" s="7"/>
      <c r="J11" s="7"/>
    </row>
    <row r="12" spans="1:11">
      <c r="I12" s="7"/>
      <c r="J12" s="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5CA0-4F1E-4C03-BBA3-51DF3DD2AAC6}">
  <dimension ref="A1:K9"/>
  <sheetViews>
    <sheetView workbookViewId="0">
      <selection activeCell="N25" sqref="N25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0.7</v>
      </c>
      <c r="C2">
        <v>1522.52</v>
      </c>
      <c r="D2">
        <v>6090.06</v>
      </c>
      <c r="E2" s="7">
        <v>38878.101694915204</v>
      </c>
      <c r="F2">
        <v>4096</v>
      </c>
      <c r="G2" s="3">
        <f>E2*B2</f>
        <v>27214.671186440642</v>
      </c>
      <c r="H2" s="3">
        <f>E2/D2</f>
        <v>6.3838618494588228</v>
      </c>
      <c r="I2" s="3">
        <f>E2/C2</f>
        <v>25.535363538682713</v>
      </c>
      <c r="J2" s="3">
        <v>0.19</v>
      </c>
      <c r="K2" s="7">
        <f t="shared" ref="K2:K9" si="0">B2/(1024/128)</f>
        <v>8.7499999999999994E-2</v>
      </c>
    </row>
    <row r="3" spans="1:11">
      <c r="A3" s="3" t="s">
        <v>10</v>
      </c>
      <c r="B3">
        <v>1.3</v>
      </c>
      <c r="C3">
        <v>807.82</v>
      </c>
      <c r="D3">
        <v>8886.02</v>
      </c>
      <c r="E3" s="7">
        <v>55656.949640287698</v>
      </c>
      <c r="F3">
        <v>11264</v>
      </c>
      <c r="G3" s="3">
        <f t="shared" ref="G3:G9" si="1">E3*B3</f>
        <v>72354.034532374004</v>
      </c>
      <c r="H3" s="3">
        <f t="shared" ref="H3:H9" si="2">E3/D3</f>
        <v>6.2634283560342761</v>
      </c>
      <c r="I3" s="3">
        <f t="shared" ref="I3:I9" si="3">E3/C3</f>
        <v>68.897711916377034</v>
      </c>
      <c r="J3" s="3">
        <v>0.35</v>
      </c>
      <c r="K3" s="7">
        <f t="shared" si="0"/>
        <v>0.16250000000000001</v>
      </c>
    </row>
    <row r="4" spans="1:11">
      <c r="A4" s="3" t="s">
        <v>11</v>
      </c>
      <c r="B4">
        <v>3.3</v>
      </c>
      <c r="C4">
        <v>308.5</v>
      </c>
      <c r="D4">
        <v>7404.09</v>
      </c>
      <c r="E4" s="7">
        <v>56075.530769230703</v>
      </c>
      <c r="F4">
        <v>24576</v>
      </c>
      <c r="G4" s="3">
        <f t="shared" si="1"/>
        <v>185049.25153846131</v>
      </c>
      <c r="H4" s="3">
        <f t="shared" si="2"/>
        <v>7.5735884854493536</v>
      </c>
      <c r="I4" s="3">
        <f t="shared" si="3"/>
        <v>181.76833312554524</v>
      </c>
      <c r="J4" s="3">
        <v>0.39</v>
      </c>
      <c r="K4" s="7">
        <f t="shared" si="0"/>
        <v>0.41249999999999998</v>
      </c>
    </row>
    <row r="5" spans="1:11">
      <c r="A5" s="3" t="s">
        <v>12</v>
      </c>
      <c r="B5">
        <v>4.5</v>
      </c>
      <c r="C5">
        <v>228.49</v>
      </c>
      <c r="D5">
        <v>7997.04</v>
      </c>
      <c r="E5" s="7">
        <v>61724.810234541503</v>
      </c>
      <c r="F5">
        <v>35840</v>
      </c>
      <c r="G5" s="3">
        <f t="shared" si="1"/>
        <v>277761.64605543675</v>
      </c>
      <c r="H5" s="3">
        <f t="shared" si="2"/>
        <v>7.7184571084478133</v>
      </c>
      <c r="I5" s="3">
        <f t="shared" si="3"/>
        <v>270.14228296442514</v>
      </c>
      <c r="J5" s="3">
        <v>0.51</v>
      </c>
      <c r="K5" s="7">
        <f t="shared" si="0"/>
        <v>0.5625</v>
      </c>
    </row>
    <row r="6" spans="1:11">
      <c r="A6" s="3" t="s">
        <v>13</v>
      </c>
      <c r="B6">
        <v>7.1</v>
      </c>
      <c r="C6">
        <v>145.21</v>
      </c>
      <c r="D6">
        <v>7405.83</v>
      </c>
      <c r="E6" s="7">
        <v>70023.863984674303</v>
      </c>
      <c r="F6">
        <v>52224</v>
      </c>
      <c r="G6" s="3">
        <f t="shared" si="1"/>
        <v>497169.4342911875</v>
      </c>
      <c r="H6" s="3">
        <f t="shared" si="2"/>
        <v>9.4552351302520172</v>
      </c>
      <c r="I6" s="3">
        <f t="shared" si="3"/>
        <v>482.22480534862819</v>
      </c>
      <c r="J6" s="3">
        <v>0.57999999999999996</v>
      </c>
      <c r="K6" s="7">
        <f t="shared" si="0"/>
        <v>0.88749999999999996</v>
      </c>
    </row>
    <row r="7" spans="1:11">
      <c r="A7" s="3" t="s">
        <v>14</v>
      </c>
      <c r="B7">
        <v>12.2</v>
      </c>
      <c r="C7">
        <v>83.8</v>
      </c>
      <c r="D7">
        <v>6200.98</v>
      </c>
      <c r="E7" s="7">
        <v>75816.893401015201</v>
      </c>
      <c r="F7">
        <v>75776</v>
      </c>
      <c r="G7" s="3">
        <f t="shared" si="1"/>
        <v>924966.0994923854</v>
      </c>
      <c r="H7" s="3">
        <f t="shared" si="2"/>
        <v>12.22659860232015</v>
      </c>
      <c r="I7" s="3">
        <f t="shared" si="3"/>
        <v>904.73619810280672</v>
      </c>
      <c r="J7" s="3">
        <v>0.68</v>
      </c>
      <c r="K7" s="7">
        <f t="shared" si="0"/>
        <v>1.5249999999999999</v>
      </c>
    </row>
    <row r="8" spans="1:11">
      <c r="A8" s="3" t="s">
        <v>15</v>
      </c>
      <c r="B8">
        <v>19.899999999999999</v>
      </c>
      <c r="C8">
        <v>51.39</v>
      </c>
      <c r="D8">
        <v>5190.04</v>
      </c>
      <c r="E8" s="7">
        <v>86685.750382848302</v>
      </c>
      <c r="F8">
        <v>103424</v>
      </c>
      <c r="G8" s="3">
        <f t="shared" si="1"/>
        <v>1725046.4326186811</v>
      </c>
      <c r="H8" s="3">
        <f t="shared" si="2"/>
        <v>16.702327994167348</v>
      </c>
      <c r="I8" s="3">
        <f t="shared" si="3"/>
        <v>1686.8213734743783</v>
      </c>
      <c r="J8" s="3">
        <v>0.72</v>
      </c>
      <c r="K8" s="7">
        <f t="shared" si="0"/>
        <v>2.4874999999999998</v>
      </c>
    </row>
    <row r="9" spans="1:11">
      <c r="A9" s="3" t="s">
        <v>16</v>
      </c>
      <c r="B9">
        <v>28.2</v>
      </c>
      <c r="C9">
        <v>36.29</v>
      </c>
      <c r="D9">
        <v>4572.32</v>
      </c>
      <c r="E9" s="7">
        <v>96490.068370606998</v>
      </c>
      <c r="F9">
        <v>129024</v>
      </c>
      <c r="G9" s="3">
        <f t="shared" si="1"/>
        <v>2721019.9280511173</v>
      </c>
      <c r="H9" s="3">
        <f t="shared" si="2"/>
        <v>21.103087354036244</v>
      </c>
      <c r="I9" s="3">
        <f t="shared" si="3"/>
        <v>2658.8610738662719</v>
      </c>
      <c r="J9" s="3">
        <v>0.78</v>
      </c>
      <c r="K9" s="7">
        <f t="shared" si="0"/>
        <v>3.5249999999999999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bs1</vt:lpstr>
      <vt:lpstr>bs1_fp16</vt:lpstr>
      <vt:lpstr>bs8</vt:lpstr>
      <vt:lpstr>bs8_fp16</vt:lpstr>
      <vt:lpstr>bs32</vt:lpstr>
      <vt:lpstr>bs32_fp16</vt:lpstr>
      <vt:lpstr>bs64</vt:lpstr>
      <vt:lpstr>bs64_fp16</vt:lpstr>
      <vt:lpstr>bs128</vt:lpstr>
      <vt:lpstr>bs128_fp16</vt:lpstr>
      <vt:lpstr>bs256</vt:lpstr>
      <vt:lpstr>bs256_fp16</vt:lpstr>
      <vt:lpstr>bs512</vt:lpstr>
      <vt:lpstr>bs512_fp16</vt:lpstr>
      <vt:lpstr>bs1024</vt:lpstr>
      <vt:lpstr>bs1024_fp16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2015-06-05T18:19:34Z</dcterms:created>
  <dcterms:modified xsi:type="dcterms:W3CDTF">2020-02-06T09:13:11Z</dcterms:modified>
</cp:coreProperties>
</file>