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oerischasfoort\Documents\GitHub\501-V2-CT\general_data\"/>
    </mc:Choice>
  </mc:AlternateContent>
  <bookViews>
    <workbookView xWindow="0" yWindow="0" windowWidth="16830" windowHeight="7950" activeTab="4"/>
  </bookViews>
  <sheets>
    <sheet name="Information" sheetId="4" r:id="rId1"/>
    <sheet name="Total deaths 1+yr" sheetId="2" r:id="rId2"/>
    <sheet name="Province natural 1+yr" sheetId="1" r:id="rId3"/>
    <sheet name="Metro natural 1+yr " sheetId="3" r:id="rId4"/>
    <sheet name="Weekly excesses" sheetId="5" r:id="rId5"/>
  </sheets>
  <definedNames>
    <definedName name="_xlnm.Print_Area" localSheetId="0">Information!$A$1:$J$45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2" l="1"/>
  <c r="B29" i="2"/>
  <c r="B30" i="2"/>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D53" i="3" l="1"/>
  <c r="E53" i="3"/>
  <c r="F53" i="3"/>
  <c r="G53" i="3"/>
  <c r="H53" i="3"/>
  <c r="I53" i="3"/>
  <c r="J53" i="3"/>
  <c r="C53" i="3"/>
  <c r="B52" i="3"/>
  <c r="D53" i="1"/>
  <c r="E53" i="1"/>
  <c r="F53" i="1"/>
  <c r="G53" i="1"/>
  <c r="H53" i="1"/>
  <c r="I53" i="1"/>
  <c r="J53" i="1"/>
  <c r="K53" i="1"/>
  <c r="L53" i="1"/>
  <c r="C53" i="1"/>
  <c r="B52" i="1"/>
  <c r="D53" i="2"/>
  <c r="E53" i="2"/>
  <c r="C53" i="2"/>
  <c r="B51" i="3" l="1"/>
  <c r="B51" i="1"/>
  <c r="B50" i="3" l="1"/>
  <c r="B50" i="1"/>
  <c r="B49" i="3" l="1"/>
  <c r="B49" i="1"/>
  <c r="B48" i="3" l="1"/>
  <c r="B48" i="1"/>
  <c r="B47" i="3" l="1"/>
  <c r="B47" i="1"/>
  <c r="B46" i="3" l="1"/>
  <c r="B46" i="1"/>
  <c r="B45" i="3" l="1"/>
  <c r="B45" i="1"/>
  <c r="B44" i="3" l="1"/>
  <c r="B44" i="1"/>
  <c r="B43" i="3" l="1"/>
  <c r="B43" i="1"/>
  <c r="B42" i="3" l="1"/>
  <c r="B42" i="1"/>
  <c r="B41" i="3" l="1"/>
  <c r="B41" i="1"/>
  <c r="B40" i="3" l="1"/>
  <c r="B40" i="1"/>
  <c r="S2" i="5" l="1"/>
  <c r="R2" i="5"/>
  <c r="Q2" i="5"/>
  <c r="P2" i="5"/>
  <c r="O2" i="5"/>
  <c r="N2" i="5"/>
  <c r="M2" i="5"/>
  <c r="L2" i="5"/>
  <c r="K2" i="5"/>
  <c r="J2" i="5"/>
  <c r="I2" i="5"/>
  <c r="H2" i="5"/>
  <c r="G2" i="5"/>
  <c r="F2" i="5"/>
  <c r="E2" i="5"/>
  <c r="D2" i="5"/>
  <c r="C2" i="5"/>
  <c r="B2" i="5"/>
  <c r="B5" i="3"/>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 i="3"/>
  <c r="B24" i="1"/>
  <c r="B25" i="1" s="1"/>
  <c r="B26" i="1" s="1"/>
  <c r="B27" i="1" s="1"/>
  <c r="B28" i="1" s="1"/>
  <c r="B29" i="1" s="1"/>
  <c r="B30" i="1" s="1"/>
  <c r="B31" i="1" s="1"/>
  <c r="B32" i="1" s="1"/>
  <c r="B33" i="1" s="1"/>
  <c r="B34" i="1" s="1"/>
  <c r="B35" i="1" s="1"/>
  <c r="B36" i="1" s="1"/>
  <c r="B37" i="1" s="1"/>
  <c r="B38" i="1" s="1"/>
  <c r="B39" i="1" s="1"/>
  <c r="A6" i="5" l="1"/>
  <c r="A7" i="5" s="1"/>
  <c r="A8" i="5" s="1"/>
  <c r="A9" i="5" s="1"/>
  <c r="A10" i="5" s="1"/>
  <c r="A11" i="5" s="1"/>
  <c r="A12" i="5" s="1"/>
  <c r="A13" i="5" s="1"/>
  <c r="A14" i="5" s="1"/>
  <c r="A15" i="5" s="1"/>
  <c r="B4" i="2"/>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4" i="1"/>
  <c r="B5" i="1" s="1"/>
  <c r="B6" i="1" s="1"/>
  <c r="B7" i="1" s="1"/>
  <c r="B8" i="1" s="1"/>
  <c r="B9" i="1" s="1"/>
  <c r="B10" i="1" s="1"/>
  <c r="B11" i="1" s="1"/>
  <c r="B12" i="1" s="1"/>
  <c r="B13" i="1" s="1"/>
  <c r="B14" i="1" s="1"/>
  <c r="B15" i="1" s="1"/>
  <c r="B16" i="1" s="1"/>
  <c r="B17" i="1" s="1"/>
  <c r="B18" i="1" s="1"/>
  <c r="B19" i="1" s="1"/>
  <c r="B20" i="1" s="1"/>
  <c r="B21" i="1" s="1"/>
  <c r="B22" i="1" s="1"/>
  <c r="B23" i="1" s="1"/>
  <c r="A16" i="5" l="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alcChain>
</file>

<file path=xl/comments1.xml><?xml version="1.0" encoding="utf-8"?>
<comments xmlns="http://schemas.openxmlformats.org/spreadsheetml/2006/main">
  <authors>
    <author>Rob Dorrington</author>
  </authors>
  <commentList>
    <comment ref="A16" authorId="0" shapeId="0">
      <text>
        <r>
          <rPr>
            <b/>
            <sz val="9"/>
            <color indexed="81"/>
            <rFont val="Tahoma"/>
            <family val="2"/>
          </rPr>
          <t xml:space="preserve">baseline for CPT, WC and national reduced to 88%, 92% and 99% of predicted on 15 Sep </t>
        </r>
      </text>
    </comment>
    <comment ref="A25" authorId="0" shapeId="0">
      <text>
        <r>
          <rPr>
            <b/>
            <sz val="9"/>
            <color indexed="81"/>
            <rFont val="Tahoma"/>
            <family val="2"/>
          </rPr>
          <t>baseline changed (in wk 46) to predicted from this week onwards for CPT, WC and national</t>
        </r>
      </text>
    </comment>
  </commentList>
</comments>
</file>

<file path=xl/sharedStrings.xml><?xml version="1.0" encoding="utf-8"?>
<sst xmlns="http://schemas.openxmlformats.org/spreadsheetml/2006/main" count="59" uniqueCount="54">
  <si>
    <t>MANGAUNG</t>
  </si>
  <si>
    <t>NELSON MANDELA BAY</t>
  </si>
  <si>
    <t>TSHWANE</t>
  </si>
  <si>
    <t>BUFFALO CITY</t>
  </si>
  <si>
    <t>CAPE TOWN</t>
  </si>
  <si>
    <t>EKHURULENI</t>
  </si>
  <si>
    <t>ETHEKWENI</t>
  </si>
  <si>
    <t>JOHANNESBURG</t>
  </si>
  <si>
    <t>ESTIMATED EXCESS NATURAL DEATHS</t>
  </si>
  <si>
    <t>EASTERN CAPE</t>
  </si>
  <si>
    <t>FREE STATE</t>
  </si>
  <si>
    <t>GAUTENG</t>
  </si>
  <si>
    <t>KWAZULU NATAL</t>
  </si>
  <si>
    <t>LIMPOPO</t>
  </si>
  <si>
    <t>MPUMALANGA</t>
  </si>
  <si>
    <t>NORTHERN CAPE</t>
  </si>
  <si>
    <t>NORTH WEST</t>
  </si>
  <si>
    <t>WESTERN CAPE</t>
  </si>
  <si>
    <t>SOUTH AFRICA</t>
  </si>
  <si>
    <t xml:space="preserve">ESTIMATED NATURAL DEATHS OF PERSONS 1+ YEARS </t>
  </si>
  <si>
    <t>ALL CAUSE</t>
  </si>
  <si>
    <t xml:space="preserve">NATURAL </t>
  </si>
  <si>
    <t>UNNATURAL</t>
  </si>
  <si>
    <t xml:space="preserve">ESTIMATED DEATHS OF PERSONS 1+ YEARS
SOUTH AFRICA </t>
  </si>
  <si>
    <t>ESTIMATED EXCESS DEATHS, USING PREDICTED NUMBERS AS COUNTERFACTUAL (ALL CAUSE)</t>
  </si>
  <si>
    <t>WEEK (starting on)</t>
  </si>
  <si>
    <t>ESTIMATED EXCESS DEATHS, USING COUNTERFACTUAL BASED ON PROPORTION OF PREDICTED (NATURAL)</t>
  </si>
  <si>
    <t>EC</t>
  </si>
  <si>
    <t>FS</t>
  </si>
  <si>
    <t>GT</t>
  </si>
  <si>
    <t>KZN</t>
  </si>
  <si>
    <t>LM</t>
  </si>
  <si>
    <t>MP</t>
  </si>
  <si>
    <t>NC</t>
  </si>
  <si>
    <t>NW</t>
  </si>
  <si>
    <t>WC</t>
  </si>
  <si>
    <t>BUF</t>
  </si>
  <si>
    <t>CPT</t>
  </si>
  <si>
    <t>EKU</t>
  </si>
  <si>
    <t>ETH</t>
  </si>
  <si>
    <t>JHN</t>
  </si>
  <si>
    <t>MAN</t>
  </si>
  <si>
    <t>NMA</t>
  </si>
  <si>
    <t>TSH</t>
  </si>
  <si>
    <t>RSA</t>
  </si>
  <si>
    <t>Total</t>
  </si>
  <si>
    <t>Cumulative prior to first week</t>
  </si>
  <si>
    <t>NOTE: Negative excess deaths after the peak are treated as zero excess.</t>
  </si>
  <si>
    <t>1 January - 15 December</t>
  </si>
  <si>
    <t xml:space="preserve">6 May - 15 December </t>
  </si>
  <si>
    <t>1 Janury - 15 December</t>
  </si>
  <si>
    <t>6 May - 15 December</t>
  </si>
  <si>
    <t>1 Jan - 15 December</t>
  </si>
  <si>
    <t xml:space="preserve">6 May - 15 December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</si>
</sst>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b/>
      <sz val="9"/>
      <color theme="1"/>
      <name val="Calibri"/>
      <family val="2"/>
      <scheme val="minor"/>
    </font>
    <font>
      <sz val="10"/>
      <color theme="1"/>
      <name val="Calibri"/>
      <family val="2"/>
      <scheme val="minor"/>
    </font>
    <font>
      <b/>
      <sz val="10"/>
      <color theme="1"/>
      <name val="Calibri"/>
      <family val="2"/>
      <scheme val="minor"/>
    </font>
    <font>
      <sz val="26"/>
      <name val="Times New Roman"/>
      <family val="1"/>
    </font>
    <font>
      <b/>
      <sz val="11"/>
      <color rgb="FFFF0000"/>
      <name val="Calibri"/>
      <family val="2"/>
      <scheme val="minor"/>
    </font>
    <font>
      <b/>
      <sz val="9"/>
      <name val="Calibri"/>
      <family val="2"/>
      <scheme val="minor"/>
    </font>
    <font>
      <sz val="10"/>
      <name val="Calibri"/>
      <family val="2"/>
      <scheme val="minor"/>
    </font>
    <font>
      <sz val="11"/>
      <name val="Calibri"/>
      <family val="2"/>
      <scheme val="minor"/>
    </font>
    <font>
      <b/>
      <sz val="11"/>
      <name val="Calibri"/>
      <family val="2"/>
      <scheme val="minor"/>
    </font>
    <font>
      <sz val="11"/>
      <color rgb="FFFF0000"/>
      <name val="Calibri"/>
      <family val="2"/>
      <scheme val="minor"/>
    </font>
    <font>
      <b/>
      <sz val="9"/>
      <color indexed="81"/>
      <name val="Tahoma"/>
      <family val="2"/>
    </font>
  </fonts>
  <fills count="3">
    <fill>
      <patternFill patternType="none"/>
    </fill>
    <fill>
      <patternFill patternType="gray125"/>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86">
    <xf numFmtId="0" fontId="0" fillId="0" borderId="0" xfId="0"/>
    <xf numFmtId="1" fontId="0" fillId="0" borderId="0" xfId="0" applyNumberFormat="1"/>
    <xf numFmtId="0" fontId="2" fillId="0" borderId="1" xfId="0" applyFont="1" applyBorder="1" applyAlignment="1">
      <alignment horizontal="center" vertical="center" wrapText="1"/>
    </xf>
    <xf numFmtId="0" fontId="3" fillId="0" borderId="1" xfId="0" applyFont="1" applyBorder="1"/>
    <xf numFmtId="15" fontId="3" fillId="0" borderId="1" xfId="0" applyNumberFormat="1" applyFont="1" applyBorder="1"/>
    <xf numFmtId="1" fontId="3" fillId="0" borderId="1" xfId="0" applyNumberFormat="1" applyFont="1" applyBorder="1"/>
    <xf numFmtId="0" fontId="3" fillId="0" borderId="2" xfId="0" applyFont="1" applyBorder="1"/>
    <xf numFmtId="15" fontId="3" fillId="0" borderId="2" xfId="0" applyNumberFormat="1" applyFont="1" applyBorder="1"/>
    <xf numFmtId="1" fontId="3" fillId="0" borderId="2" xfId="0" applyNumberFormat="1" applyFont="1" applyBorder="1"/>
    <xf numFmtId="0" fontId="2" fillId="0" borderId="1" xfId="0" applyFont="1" applyBorder="1" applyAlignment="1">
      <alignment horizontal="center" wrapText="1"/>
    </xf>
    <xf numFmtId="0" fontId="5" fillId="0" borderId="0" xfId="0" applyFont="1" applyBorder="1" applyAlignment="1">
      <alignment horizontal="center" vertical="center"/>
    </xf>
    <xf numFmtId="0" fontId="0" fillId="0" borderId="0" xfId="0" applyBorder="1"/>
    <xf numFmtId="0" fontId="0" fillId="2" borderId="0" xfId="0" applyFill="1" applyBorder="1"/>
    <xf numFmtId="0" fontId="0" fillId="2" borderId="0" xfId="0" applyFill="1"/>
    <xf numFmtId="0" fontId="0" fillId="2" borderId="10" xfId="0" applyFill="1" applyBorder="1"/>
    <xf numFmtId="0" fontId="1" fillId="0" borderId="0" xfId="0" applyFont="1" applyBorder="1" applyAlignment="1"/>
    <xf numFmtId="0" fontId="4" fillId="0" borderId="1" xfId="0" applyFont="1" applyBorder="1" applyAlignment="1">
      <alignment horizontal="left"/>
    </xf>
    <xf numFmtId="0" fontId="6" fillId="0" borderId="1" xfId="0" applyFont="1" applyBorder="1" applyAlignment="1"/>
    <xf numFmtId="0" fontId="6" fillId="0" borderId="3" xfId="0" applyFont="1" applyBorder="1" applyAlignment="1"/>
    <xf numFmtId="1" fontId="1" fillId="0" borderId="3" xfId="0" applyNumberFormat="1" applyFont="1" applyBorder="1"/>
    <xf numFmtId="1" fontId="1" fillId="0" borderId="0" xfId="0" applyNumberFormat="1" applyFont="1" applyBorder="1"/>
    <xf numFmtId="0" fontId="7" fillId="0" borderId="1" xfId="0" applyFont="1" applyBorder="1" applyAlignment="1"/>
    <xf numFmtId="0" fontId="8" fillId="0" borderId="1" xfId="0" applyFont="1" applyBorder="1"/>
    <xf numFmtId="15" fontId="8" fillId="0" borderId="1" xfId="0" applyNumberFormat="1" applyFont="1" applyBorder="1"/>
    <xf numFmtId="0" fontId="8" fillId="0" borderId="0" xfId="0" quotePrefix="1" applyFont="1" applyBorder="1" applyAlignment="1">
      <alignment horizontal="right"/>
    </xf>
    <xf numFmtId="1" fontId="8" fillId="0" borderId="0" xfId="0" applyNumberFormat="1" applyFont="1" applyBorder="1"/>
    <xf numFmtId="0" fontId="9" fillId="0" borderId="0" xfId="0" applyFont="1"/>
    <xf numFmtId="0" fontId="10" fillId="0" borderId="1" xfId="0" applyFont="1" applyBorder="1" applyAlignment="1"/>
    <xf numFmtId="0" fontId="10" fillId="0" borderId="3" xfId="0" applyFont="1" applyBorder="1" applyAlignment="1"/>
    <xf numFmtId="0" fontId="10" fillId="0" borderId="0" xfId="0" applyFont="1"/>
    <xf numFmtId="3" fontId="1" fillId="0" borderId="1" xfId="0" applyNumberFormat="1" applyFont="1" applyBorder="1"/>
    <xf numFmtId="3" fontId="8" fillId="0" borderId="1" xfId="0" applyNumberFormat="1" applyFont="1" applyBorder="1"/>
    <xf numFmtId="3" fontId="3" fillId="0" borderId="1" xfId="0" applyNumberFormat="1" applyFont="1" applyBorder="1"/>
    <xf numFmtId="3" fontId="4" fillId="0" borderId="1" xfId="0" applyNumberFormat="1" applyFont="1" applyBorder="1"/>
    <xf numFmtId="3" fontId="0" fillId="0" borderId="1" xfId="0" applyNumberFormat="1" applyBorder="1"/>
    <xf numFmtId="3" fontId="3" fillId="0" borderId="2" xfId="0" applyNumberFormat="1" applyFont="1" applyBorder="1"/>
    <xf numFmtId="3" fontId="3" fillId="0" borderId="1" xfId="0" quotePrefix="1" applyNumberFormat="1" applyFont="1" applyBorder="1" applyAlignment="1">
      <alignment horizontal="right"/>
    </xf>
    <xf numFmtId="3" fontId="0" fillId="0" borderId="0" xfId="0" applyNumberFormat="1"/>
    <xf numFmtId="15" fontId="0" fillId="0" borderId="0" xfId="0" applyNumberFormat="1"/>
    <xf numFmtId="0" fontId="0" fillId="0" borderId="0" xfId="0" applyAlignment="1">
      <alignment vertical="top" wrapText="1"/>
    </xf>
    <xf numFmtId="3" fontId="11" fillId="0" borderId="0" xfId="0" applyNumberFormat="1" applyFont="1"/>
    <xf numFmtId="0" fontId="1" fillId="0" borderId="11" xfId="0" applyFont="1" applyBorder="1"/>
    <xf numFmtId="3" fontId="0" fillId="0" borderId="12" xfId="0" applyNumberFormat="1" applyBorder="1"/>
    <xf numFmtId="3" fontId="0" fillId="0" borderId="13" xfId="0" applyNumberFormat="1" applyBorder="1"/>
    <xf numFmtId="0" fontId="0" fillId="0" borderId="14" xfId="0" applyBorder="1"/>
    <xf numFmtId="0" fontId="1" fillId="0" borderId="10" xfId="0" applyFont="1" applyBorder="1"/>
    <xf numFmtId="0" fontId="1" fillId="0" borderId="15" xfId="0" applyFont="1" applyBorder="1"/>
    <xf numFmtId="3" fontId="0" fillId="0" borderId="11" xfId="0" applyNumberFormat="1" applyBorder="1"/>
    <xf numFmtId="0" fontId="1" fillId="0" borderId="14" xfId="0" applyFont="1" applyBorder="1"/>
    <xf numFmtId="1" fontId="0" fillId="0" borderId="16" xfId="0" applyNumberFormat="1" applyBorder="1"/>
    <xf numFmtId="1" fontId="0" fillId="0" borderId="0" xfId="0" applyNumberFormat="1" applyBorder="1"/>
    <xf numFmtId="1" fontId="0" fillId="0" borderId="17" xfId="0" applyNumberFormat="1" applyBorder="1"/>
    <xf numFmtId="3" fontId="0" fillId="0" borderId="16" xfId="0" applyNumberFormat="1" applyBorder="1"/>
    <xf numFmtId="3" fontId="0" fillId="0" borderId="0" xfId="0" applyNumberFormat="1" applyBorder="1"/>
    <xf numFmtId="3" fontId="0" fillId="0" borderId="17" xfId="0" applyNumberFormat="1" applyBorder="1"/>
    <xf numFmtId="3" fontId="0" fillId="0" borderId="14" xfId="0" applyNumberFormat="1" applyBorder="1"/>
    <xf numFmtId="3" fontId="0" fillId="0" borderId="10" xfId="0" applyNumberFormat="1" applyBorder="1"/>
    <xf numFmtId="3" fontId="0" fillId="0" borderId="15" xfId="0" applyNumberFormat="1" applyBorder="1"/>
    <xf numFmtId="3" fontId="0" fillId="0" borderId="18" xfId="0" applyNumberFormat="1" applyBorder="1"/>
    <xf numFmtId="0" fontId="1" fillId="0" borderId="19" xfId="0" applyFont="1" applyBorder="1"/>
    <xf numFmtId="1" fontId="0" fillId="0" borderId="20" xfId="0" applyNumberFormat="1" applyBorder="1"/>
    <xf numFmtId="3" fontId="0" fillId="0" borderId="20" xfId="0" applyNumberFormat="1" applyBorder="1"/>
    <xf numFmtId="3" fontId="0" fillId="0" borderId="19" xfId="0" applyNumberFormat="1" applyBorder="1"/>
    <xf numFmtId="0" fontId="2" fillId="0" borderId="3" xfId="0" applyFont="1" applyBorder="1" applyAlignment="1">
      <alignment horizontal="center" wrapText="1"/>
    </xf>
    <xf numFmtId="0" fontId="2" fillId="0" borderId="6" xfId="0" applyFont="1" applyBorder="1" applyAlignment="1">
      <alignment horizontal="center" wrapText="1"/>
    </xf>
    <xf numFmtId="0" fontId="2" fillId="0" borderId="4" xfId="0" applyFont="1" applyBorder="1" applyAlignment="1">
      <alignment horizontal="center" wrapText="1"/>
    </xf>
    <xf numFmtId="0" fontId="2" fillId="0" borderId="0" xfId="0" applyFont="1" applyBorder="1" applyAlignment="1">
      <alignment horizontal="center" wrapText="1"/>
    </xf>
    <xf numFmtId="0" fontId="2" fillId="0" borderId="7" xfId="0" applyFont="1" applyBorder="1" applyAlignment="1">
      <alignment horizontal="center" wrapText="1"/>
    </xf>
    <xf numFmtId="0" fontId="2" fillId="0" borderId="5" xfId="0" applyFont="1" applyBorder="1" applyAlignment="1">
      <alignment horizontal="center" wrapText="1"/>
    </xf>
    <xf numFmtId="0" fontId="2" fillId="0" borderId="8" xfId="0" applyFont="1" applyBorder="1" applyAlignment="1">
      <alignment horizontal="center" wrapText="1"/>
    </xf>
    <xf numFmtId="0" fontId="4" fillId="0" borderId="1" xfId="0" applyFont="1" applyBorder="1" applyAlignment="1">
      <alignment horizontal="left"/>
    </xf>
    <xf numFmtId="3" fontId="2" fillId="0" borderId="1" xfId="0" applyNumberFormat="1" applyFont="1" applyBorder="1" applyAlignment="1">
      <alignment horizontal="left"/>
    </xf>
    <xf numFmtId="3" fontId="1" fillId="0" borderId="1" xfId="0" applyNumberFormat="1" applyFont="1" applyBorder="1" applyAlignment="1">
      <alignment horizontal="left"/>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3" fontId="4" fillId="0" borderId="3" xfId="0" applyNumberFormat="1" applyFont="1" applyBorder="1" applyAlignment="1">
      <alignment horizontal="center"/>
    </xf>
    <xf numFmtId="3" fontId="4" fillId="0" borderId="4" xfId="0" applyNumberFormat="1" applyFont="1" applyBorder="1" applyAlignment="1">
      <alignment horizontal="center"/>
    </xf>
    <xf numFmtId="3" fontId="0" fillId="0" borderId="3" xfId="0" applyNumberFormat="1" applyBorder="1" applyAlignment="1">
      <alignment horizontal="left"/>
    </xf>
    <xf numFmtId="3" fontId="0" fillId="0" borderId="4" xfId="0" applyNumberFormat="1" applyBorder="1" applyAlignment="1">
      <alignment horizontal="left"/>
    </xf>
    <xf numFmtId="3" fontId="2" fillId="0" borderId="3" xfId="0" applyNumberFormat="1" applyFont="1" applyBorder="1" applyAlignment="1">
      <alignment horizontal="left" wrapText="1"/>
    </xf>
    <xf numFmtId="3" fontId="2" fillId="0" borderId="6" xfId="0" applyNumberFormat="1" applyFont="1" applyBorder="1" applyAlignment="1">
      <alignment horizontal="left" wrapText="1"/>
    </xf>
    <xf numFmtId="3" fontId="2" fillId="0" borderId="4" xfId="0" applyNumberFormat="1" applyFont="1" applyBorder="1" applyAlignment="1">
      <alignment horizontal="left" wrapText="1"/>
    </xf>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4" xfId="0" applyFont="1" applyBorder="1" applyAlignment="1">
      <alignment horizontal="center" vertical="center" wrapText="1"/>
    </xf>
    <xf numFmtId="3" fontId="4" fillId="0" borderId="1"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177800</xdr:colOff>
      <xdr:row>0</xdr:row>
      <xdr:rowOff>0</xdr:rowOff>
    </xdr:from>
    <xdr:to>
      <xdr:col>9</xdr:col>
      <xdr:colOff>363196</xdr:colOff>
      <xdr:row>37</xdr:row>
      <xdr:rowOff>28486</xdr:rowOff>
    </xdr:to>
    <xdr:sp macro="" textlink="">
      <xdr:nvSpPr>
        <xdr:cNvPr id="2" name="Rectangle 1">
          <a:extLst>
            <a:ext uri="{FF2B5EF4-FFF2-40B4-BE49-F238E27FC236}">
              <a16:creationId xmlns:a16="http://schemas.microsoft.com/office/drawing/2014/main" xmlns="" id="{3AF608A7-26D1-4D83-B587-655AE7EA84A1}"/>
            </a:ext>
          </a:extLst>
        </xdr:cNvPr>
        <xdr:cNvSpPr/>
      </xdr:nvSpPr>
      <xdr:spPr>
        <a:xfrm>
          <a:off x="177800" y="0"/>
          <a:ext cx="5733041" cy="7107252"/>
        </a:xfrm>
        <a:prstGeom prst="rect">
          <a:avLst/>
        </a:prstGeom>
        <a:solidFill>
          <a:schemeClr val="bg1">
            <a:lumMod val="95000"/>
          </a:schemeClr>
        </a:solidFill>
        <a:ln w="2540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algn="ctr">
            <a:lnSpc>
              <a:spcPct val="107000"/>
            </a:lnSpc>
            <a:spcBef>
              <a:spcPts val="1200"/>
            </a:spcBef>
            <a:spcAft>
              <a:spcPts val="0"/>
            </a:spcAft>
          </a:pPr>
          <a:endParaRPr lang="en-US" sz="1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endParaRPr>
        </a:p>
        <a:p>
          <a:pPr algn="ctr">
            <a:lnSpc>
              <a:spcPct val="107000"/>
            </a:lnSpc>
            <a:spcBef>
              <a:spcPts val="1200"/>
            </a:spcBef>
            <a:spcAft>
              <a:spcPts val="0"/>
            </a:spcAft>
          </a:pPr>
          <a:r>
            <a:rPr lang="en-US" sz="1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REPORT ON Weekly </a:t>
          </a:r>
        </a:p>
        <a:p>
          <a:pPr algn="ctr">
            <a:lnSpc>
              <a:spcPct val="107000"/>
            </a:lnSpc>
            <a:spcBef>
              <a:spcPts val="1200"/>
            </a:spcBef>
            <a:spcAft>
              <a:spcPts val="0"/>
            </a:spcAft>
          </a:pPr>
          <a:r>
            <a:rPr lang="en-US" sz="1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DeathS IN SOUTH AFRICA </a:t>
          </a:r>
          <a:r>
            <a:rPr lang="en-US" sz="2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 </a:t>
          </a:r>
          <a:endParaRPr lang="en-ZA" sz="1600" b="1" kern="0">
            <a:solidFill>
              <a:srgbClr val="2F5496"/>
            </a:solidFill>
            <a:effectLst/>
            <a:latin typeface="Calibri Light" panose="020F0302020204030204" pitchFamily="34" charset="0"/>
            <a:ea typeface="Calibri Light" panose="020F0302020204030204" pitchFamily="34" charset="0"/>
            <a:cs typeface="Times New Roman" panose="02020603050405020304" pitchFamily="18" charset="0"/>
          </a:endParaRPr>
        </a:p>
        <a:p>
          <a:pPr>
            <a:lnSpc>
              <a:spcPct val="107000"/>
            </a:lnSpc>
            <a:spcAft>
              <a:spcPts val="800"/>
            </a:spcAft>
          </a:pPr>
          <a:r>
            <a:rPr lang="en-US" sz="1100">
              <a:effectLst/>
              <a:latin typeface="Calibri" panose="020F0502020204030204" pitchFamily="34" charset="0"/>
              <a:ea typeface="Calibri" panose="020F0502020204030204" pitchFamily="34" charset="0"/>
              <a:cs typeface="Arial" panose="020B0604020202020204" pitchFamily="34" charset="0"/>
            </a:rPr>
            <a:t> </a:t>
          </a:r>
          <a:endParaRPr lang="en-ZA" sz="1100">
            <a:effectLst/>
            <a:latin typeface="Calibri" panose="020F0502020204030204" pitchFamily="34" charset="0"/>
            <a:ea typeface="Calibri" panose="020F0502020204030204" pitchFamily="34" charset="0"/>
            <a:cs typeface="Arial" panose="020B0604020202020204" pitchFamily="34" charset="0"/>
          </a:endParaRPr>
        </a:p>
        <a:p>
          <a:pPr algn="ctr">
            <a:lnSpc>
              <a:spcPct val="107000"/>
            </a:lnSpc>
            <a:spcBef>
              <a:spcPts val="1200"/>
            </a:spcBef>
            <a:spcAft>
              <a:spcPts val="0"/>
            </a:spcAft>
          </a:pPr>
          <a:r>
            <a:rPr lang="en-US" sz="16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1 January – 15 december 2020</a:t>
          </a:r>
          <a:endParaRPr lang="en-ZA" sz="1600" b="1" kern="0">
            <a:solidFill>
              <a:srgbClr val="2F5496"/>
            </a:solidFill>
            <a:effectLst/>
            <a:latin typeface="Calibri Light" panose="020F0302020204030204" pitchFamily="34" charset="0"/>
            <a:ea typeface="Calibri Light" panose="020F0302020204030204" pitchFamily="34" charset="0"/>
            <a:cs typeface="Times New Roman" panose="02020603050405020304" pitchFamily="18" charset="0"/>
          </a:endParaRPr>
        </a:p>
        <a:p>
          <a:pPr algn="ctr">
            <a:lnSpc>
              <a:spcPct val="107000"/>
            </a:lnSpc>
            <a:spcAft>
              <a:spcPts val="800"/>
            </a:spcAft>
          </a:pPr>
          <a:r>
            <a:rPr lang="en-US" sz="1600" cap="all">
              <a:effectLst/>
              <a:latin typeface="Times New Roman" panose="02020603050405020304" pitchFamily="18" charset="0"/>
              <a:ea typeface="Calibri Light" panose="020F0302020204030204" pitchFamily="34" charset="0"/>
              <a:cs typeface="Arial" panose="020B0604020202020204" pitchFamily="34" charset="0"/>
            </a:rPr>
            <a:t>(Week 50)</a:t>
          </a:r>
          <a:endParaRPr lang="en-ZA" sz="1600">
            <a:effectLst/>
            <a:latin typeface="Calibri" panose="020F0502020204030204" pitchFamily="34" charset="0"/>
            <a:ea typeface="Calibri" panose="020F0502020204030204" pitchFamily="34" charset="0"/>
            <a:cs typeface="Arial" panose="020B0604020202020204" pitchFamily="34" charset="0"/>
          </a:endParaRPr>
        </a:p>
        <a:p>
          <a:pPr algn="ctr"/>
          <a:endParaRPr lang="en-US" sz="1100">
            <a:effectLst/>
            <a:latin typeface="+mn-lt"/>
            <a:ea typeface="+mn-ea"/>
            <a:cs typeface="+mn-cs"/>
          </a:endParaRPr>
        </a:p>
        <a:p>
          <a:pPr algn="ctr"/>
          <a:r>
            <a:rPr lang="en-US" sz="1100">
              <a:effectLst/>
              <a:latin typeface="+mn-lt"/>
              <a:ea typeface="+mn-ea"/>
              <a:cs typeface="+mn-cs"/>
            </a:rPr>
            <a:t>Prepared by Debbie Bradshaw, Ria Laubscher,</a:t>
          </a:r>
          <a:endParaRPr lang="en-ZA" sz="1100">
            <a:effectLst/>
            <a:latin typeface="+mn-lt"/>
            <a:ea typeface="+mn-ea"/>
            <a:cs typeface="+mn-cs"/>
          </a:endParaRPr>
        </a:p>
        <a:p>
          <a:pPr algn="ctr"/>
          <a:r>
            <a:rPr lang="en-US" sz="1100">
              <a:effectLst/>
              <a:latin typeface="+mn-lt"/>
              <a:ea typeface="+mn-ea"/>
              <a:cs typeface="+mn-cs"/>
            </a:rPr>
            <a:t>Rob Dorrington, Pam Groenewald, Tom Moultrie</a:t>
          </a:r>
          <a:endParaRPr lang="en-ZA" sz="1100">
            <a:effectLst/>
            <a:latin typeface="+mn-lt"/>
            <a:ea typeface="+mn-ea"/>
            <a:cs typeface="+mn-cs"/>
          </a:endParaRPr>
        </a:p>
        <a:p>
          <a:pPr marL="0" indent="0" algn="ctr">
            <a:lnSpc>
              <a:spcPct val="107000"/>
            </a:lnSpc>
            <a:spcAft>
              <a:spcPts val="0"/>
            </a:spcAft>
          </a:pPr>
          <a:r>
            <a:rPr lang="en-US" sz="1200" b="1">
              <a:effectLst/>
              <a:latin typeface="Calibri" panose="020F0502020204030204" pitchFamily="34" charset="0"/>
              <a:ea typeface="Calibri" panose="020F0502020204030204" pitchFamily="34" charset="0"/>
              <a:cs typeface="Arial" panose="020B0604020202020204" pitchFamily="34" charset="0"/>
            </a:rPr>
            <a:t>22 December 2020</a:t>
          </a:r>
          <a:r>
            <a:rPr lang="en-US" sz="1200">
              <a:effectLst/>
              <a:latin typeface="Calibri" panose="020F0502020204030204" pitchFamily="34" charset="0"/>
              <a:ea typeface="Calibri" panose="020F0502020204030204" pitchFamily="34" charset="0"/>
              <a:cs typeface="Arial" panose="020B0604020202020204" pitchFamily="34" charset="0"/>
            </a:rPr>
            <a:t>  </a:t>
          </a:r>
        </a:p>
        <a:p>
          <a:pPr marL="0" indent="0" algn="ctr">
            <a:lnSpc>
              <a:spcPct val="107000"/>
            </a:lnSpc>
            <a:spcAft>
              <a:spcPts val="0"/>
            </a:spcAft>
          </a:pPr>
          <a:endParaRPr lang="en-US" sz="1200">
            <a:effectLst/>
            <a:latin typeface="Calibri" panose="020F0502020204030204" pitchFamily="34" charset="0"/>
            <a:ea typeface="Calibri" panose="020F0502020204030204" pitchFamily="34" charset="0"/>
            <a:cs typeface="Arial" panose="020B0604020202020204" pitchFamily="34" charset="0"/>
          </a:endParaRPr>
        </a:p>
        <a:p>
          <a:r>
            <a:rPr lang="en-ZA" sz="1100">
              <a:effectLst/>
              <a:latin typeface="+mn-lt"/>
              <a:ea typeface="+mn-ea"/>
              <a:cs typeface="+mn-cs"/>
            </a:rPr>
            <a:t>This workbook contains</a:t>
          </a:r>
          <a:r>
            <a:rPr lang="en-ZA" sz="1100" baseline="0">
              <a:effectLst/>
              <a:latin typeface="+mn-lt"/>
              <a:ea typeface="+mn-ea"/>
              <a:cs typeface="+mn-cs"/>
            </a:rPr>
            <a:t> the estimated number of weekly deaths experienced in South Africa for persons 1+ years of age during 2020 as reported in the </a:t>
          </a:r>
          <a:r>
            <a:rPr lang="en-ZA" sz="1200" b="1" kern="0" cap="all">
              <a:solidFill>
                <a:srgbClr val="2F5496"/>
              </a:solidFill>
              <a:effectLst/>
              <a:latin typeface="Times New Roman" panose="02020603050405020304" pitchFamily="18" charset="0"/>
              <a:ea typeface="Calibri Light" panose="020F0302020204030204" pitchFamily="34" charset="0"/>
              <a:cs typeface="Times New Roman" panose="02020603050405020304" pitchFamily="18" charset="0"/>
            </a:rPr>
            <a:t>Report on Weekly Deaths in South AfricA</a:t>
          </a:r>
          <a:r>
            <a:rPr lang="en-ZA" sz="1100" baseline="0">
              <a:effectLst/>
              <a:latin typeface="+mn-lt"/>
              <a:ea typeface="+mn-ea"/>
              <a:cs typeface="+mn-cs"/>
            </a:rPr>
            <a:t> prepared by the SAMRC Burden of Disease Research Unit and UCT Centre for Actuarial Research.  </a:t>
          </a:r>
        </a:p>
        <a:p>
          <a:endParaRPr lang="en-ZA" sz="1200">
            <a:effectLst/>
          </a:endParaRPr>
        </a:p>
        <a:p>
          <a:r>
            <a:rPr lang="en-ZA" sz="1100" b="1">
              <a:effectLst/>
              <a:latin typeface="+mn-lt"/>
              <a:ea typeface="+mn-ea"/>
              <a:cs typeface="+mn-cs"/>
            </a:rPr>
            <a:t>Actual number of deaths</a:t>
          </a:r>
          <a:r>
            <a:rPr lang="en-ZA" sz="1100">
              <a:effectLst/>
              <a:latin typeface="+mn-lt"/>
              <a:ea typeface="+mn-ea"/>
              <a:cs typeface="+mn-cs"/>
            </a:rPr>
            <a:t>: The actual number of deaths in South Africa have been estimated from the numbers recorded on the National Population Register using weighting factors set to produce results consistent with those of the annual Rapid Mortality Surveillance Report to account for deaths of persons who are not on the National Population Register as well as those that have not been registered with the Department of Home Affairs. </a:t>
          </a:r>
        </a:p>
        <a:p>
          <a:endParaRPr lang="en-ZA" sz="1200">
            <a:solidFill>
              <a:sysClr val="windowText" lastClr="000000"/>
            </a:solidFill>
            <a:effectLst/>
          </a:endParaRPr>
        </a:p>
        <a:p>
          <a:r>
            <a:rPr lang="en-ZA" sz="1100" b="1">
              <a:solidFill>
                <a:sysClr val="windowText" lastClr="000000"/>
              </a:solidFill>
              <a:effectLst/>
              <a:latin typeface="+mn-lt"/>
              <a:ea typeface="+mn-ea"/>
              <a:cs typeface="+mn-cs"/>
            </a:rPr>
            <a:t>Excess natural </a:t>
          </a:r>
          <a:r>
            <a:rPr lang="en-ZA" sz="1100" b="1">
              <a:effectLst/>
              <a:latin typeface="+mn-lt"/>
              <a:ea typeface="+mn-ea"/>
              <a:cs typeface="+mn-cs"/>
            </a:rPr>
            <a:t>deaths</a:t>
          </a:r>
          <a:r>
            <a:rPr lang="en-ZA" sz="1100">
              <a:effectLst/>
              <a:latin typeface="+mn-lt"/>
              <a:ea typeface="+mn-ea"/>
              <a:cs typeface="+mn-cs"/>
            </a:rPr>
            <a:t>: The estimated numbers of deaths are used to estimate the excess natural deaths experienced in areas that have increase above the upper prediction level. Since lockdown resulted in a reduction in the number of weekly deaths, the excess has been calculated against a base that accounts for the reduction by tracking the prediction lines at the level experienced in </a:t>
          </a:r>
          <a:r>
            <a:rPr lang="en-ZA" sz="1100">
              <a:solidFill>
                <a:sysClr val="windowText" lastClr="000000"/>
              </a:solidFill>
              <a:effectLst/>
              <a:latin typeface="+mn-lt"/>
              <a:ea typeface="+mn-ea"/>
              <a:cs typeface="+mn-cs"/>
            </a:rPr>
            <a:t>the week prior to the week when deaths increase</a:t>
          </a:r>
          <a:r>
            <a:rPr lang="en-ZA" sz="1100" baseline="0">
              <a:solidFill>
                <a:sysClr val="windowText" lastClr="000000"/>
              </a:solidFill>
              <a:effectLst/>
              <a:latin typeface="+mn-lt"/>
              <a:ea typeface="+mn-ea"/>
              <a:cs typeface="+mn-cs"/>
            </a:rPr>
            <a:t> rapidly and consistently</a:t>
          </a:r>
          <a:r>
            <a:rPr lang="en-ZA" sz="1100">
              <a:solidFill>
                <a:sysClr val="windowText" lastClr="000000"/>
              </a:solidFill>
              <a:effectLst/>
              <a:latin typeface="+mn-lt"/>
              <a:ea typeface="+mn-ea"/>
              <a:cs typeface="+mn-cs"/>
            </a:rPr>
            <a:t>. </a:t>
          </a:r>
        </a:p>
        <a:p>
          <a:endParaRPr lang="en-ZA" sz="1100">
            <a:effectLst/>
            <a:latin typeface="+mn-lt"/>
            <a:ea typeface="+mn-ea"/>
            <a:cs typeface="+mn-cs"/>
          </a:endParaRPr>
        </a:p>
        <a:p>
          <a:r>
            <a:rPr lang="en-ZA" sz="1100" b="1">
              <a:effectLst/>
              <a:latin typeface="+mn-lt"/>
              <a:ea typeface="+mn-ea"/>
              <a:cs typeface="+mn-cs"/>
            </a:rPr>
            <a:t>Excess</a:t>
          </a:r>
          <a:r>
            <a:rPr lang="en-ZA" sz="1100" b="1" baseline="0">
              <a:effectLst/>
              <a:latin typeface="+mn-lt"/>
              <a:ea typeface="+mn-ea"/>
              <a:cs typeface="+mn-cs"/>
            </a:rPr>
            <a:t> deaths (all cause): </a:t>
          </a:r>
          <a:r>
            <a:rPr lang="en-ZA" sz="1100" b="0" baseline="0">
              <a:effectLst/>
              <a:latin typeface="+mn-lt"/>
              <a:ea typeface="+mn-ea"/>
              <a:cs typeface="+mn-cs"/>
            </a:rPr>
            <a:t>The excess in the number of all causes of death relative to the forecast value predicted from 2018 and 2019 </a:t>
          </a:r>
          <a:r>
            <a:rPr lang="en-ZA" sz="1100" b="0" baseline="0">
              <a:solidFill>
                <a:sysClr val="windowText" lastClr="000000"/>
              </a:solidFill>
              <a:effectLst/>
              <a:latin typeface="+mn-lt"/>
              <a:ea typeface="+mn-ea"/>
              <a:cs typeface="+mn-cs"/>
            </a:rPr>
            <a:t>data, setting any negative excesses to zero. </a:t>
          </a:r>
          <a:endParaRPr lang="en-ZA" sz="1100" b="1">
            <a:solidFill>
              <a:sysClr val="windowText" lastClr="000000"/>
            </a:solidFill>
            <a:effectLst/>
            <a:latin typeface="+mn-lt"/>
            <a:ea typeface="+mn-ea"/>
            <a:cs typeface="+mn-cs"/>
          </a:endParaRPr>
        </a:p>
        <a:p>
          <a:endParaRPr lang="en-ZA" sz="1200">
            <a:effectLst/>
          </a:endParaRPr>
        </a:p>
        <a:p>
          <a:r>
            <a:rPr lang="en-ZA" sz="1100" b="1" baseline="0">
              <a:effectLst/>
              <a:latin typeface="+mn-lt"/>
              <a:ea typeface="+mn-ea"/>
              <a:cs typeface="+mn-cs"/>
            </a:rPr>
            <a:t>Download Report: </a:t>
          </a:r>
          <a:r>
            <a:rPr lang="en-ZA" sz="1100">
              <a:solidFill>
                <a:schemeClr val="accent1"/>
              </a:solidFill>
              <a:effectLst/>
              <a:latin typeface="+mn-lt"/>
              <a:ea typeface="+mn-ea"/>
              <a:cs typeface="+mn-cs"/>
            </a:rPr>
            <a:t>https://www.samrc.ac.za/reports/report-weekly-deaths-south-africa</a:t>
          </a:r>
        </a:p>
        <a:p>
          <a:endParaRPr lang="en-ZA" sz="1200">
            <a:effectLst/>
          </a:endParaRPr>
        </a:p>
        <a:p>
          <a:r>
            <a:rPr lang="en-ZA" sz="1100" b="1">
              <a:effectLst/>
              <a:latin typeface="+mn-lt"/>
              <a:ea typeface="+mn-ea"/>
              <a:cs typeface="+mn-cs"/>
            </a:rPr>
            <a:t>Information</a:t>
          </a:r>
          <a:r>
            <a:rPr lang="en-ZA" sz="1100">
              <a:effectLst/>
              <a:latin typeface="+mn-lt"/>
              <a:ea typeface="+mn-ea"/>
              <a:cs typeface="+mn-cs"/>
            </a:rPr>
            <a:t>: </a:t>
          </a:r>
          <a:r>
            <a:rPr lang="en-ZA" sz="1100">
              <a:solidFill>
                <a:schemeClr val="accent1"/>
              </a:solidFill>
              <a:effectLst/>
              <a:latin typeface="+mn-lt"/>
              <a:ea typeface="+mn-ea"/>
              <a:cs typeface="+mn-cs"/>
            </a:rPr>
            <a:t>debbie.bradshaw@mrc.ac.za</a:t>
          </a:r>
          <a:r>
            <a:rPr lang="en-ZA" sz="1100" baseline="0">
              <a:solidFill>
                <a:schemeClr val="accent1"/>
              </a:solidFill>
              <a:effectLst/>
              <a:latin typeface="+mn-lt"/>
              <a:ea typeface="+mn-ea"/>
              <a:cs typeface="+mn-cs"/>
            </a:rPr>
            <a:t> </a:t>
          </a:r>
        </a:p>
        <a:p>
          <a:endParaRPr lang="en-ZA" sz="1200">
            <a:solidFill>
              <a:schemeClr val="accent1"/>
            </a:solidFill>
            <a:effectLst/>
          </a:endParaRPr>
        </a:p>
        <a:p>
          <a:pPr algn="ctr">
            <a:lnSpc>
              <a:spcPct val="107000"/>
            </a:lnSpc>
            <a:spcAft>
              <a:spcPts val="0"/>
            </a:spcAft>
          </a:pPr>
          <a:endParaRPr lang="en-ZA" sz="1100">
            <a:effectLst/>
            <a:latin typeface="Calibri" panose="020F0502020204030204" pitchFamily="34" charset="0"/>
            <a:ea typeface="Calibri" panose="020F0502020204030204" pitchFamily="34" charset="0"/>
            <a:cs typeface="Arial" panose="020B0604020202020204" pitchFamily="34" charset="0"/>
          </a:endParaRPr>
        </a:p>
        <a:p>
          <a:pPr algn="ctr">
            <a:lnSpc>
              <a:spcPct val="107000"/>
            </a:lnSpc>
            <a:spcAft>
              <a:spcPts val="800"/>
            </a:spcAft>
          </a:pPr>
          <a:endParaRPr lang="en-ZA" sz="1100">
            <a:effectLst/>
            <a:latin typeface="Calibri" panose="020F0502020204030204" pitchFamily="34" charset="0"/>
            <a:ea typeface="Calibri" panose="020F0502020204030204" pitchFamily="34" charset="0"/>
            <a:cs typeface="Arial" panose="020B0604020202020204" pitchFamily="34" charset="0"/>
          </a:endParaRPr>
        </a:p>
      </xdr:txBody>
    </xdr:sp>
    <xdr:clientData/>
  </xdr:twoCellAnchor>
  <xdr:twoCellAnchor>
    <xdr:from>
      <xdr:col>1</xdr:col>
      <xdr:colOff>259436</xdr:colOff>
      <xdr:row>37</xdr:row>
      <xdr:rowOff>79832</xdr:rowOff>
    </xdr:from>
    <xdr:to>
      <xdr:col>8</xdr:col>
      <xdr:colOff>334364</xdr:colOff>
      <xdr:row>43</xdr:row>
      <xdr:rowOff>17999</xdr:rowOff>
    </xdr:to>
    <xdr:grpSp>
      <xdr:nvGrpSpPr>
        <xdr:cNvPr id="8" name="Group 7">
          <a:extLst>
            <a:ext uri="{FF2B5EF4-FFF2-40B4-BE49-F238E27FC236}">
              <a16:creationId xmlns:a16="http://schemas.microsoft.com/office/drawing/2014/main" xmlns="" id="{2633BD3A-E534-4727-8E7A-47C1B5C3C508}"/>
            </a:ext>
          </a:extLst>
        </xdr:cNvPr>
        <xdr:cNvGrpSpPr/>
      </xdr:nvGrpSpPr>
      <xdr:grpSpPr>
        <a:xfrm>
          <a:off x="871885" y="7158598"/>
          <a:ext cx="4362068" cy="1049121"/>
          <a:chOff x="0" y="0"/>
          <a:chExt cx="4342128" cy="1038225"/>
        </a:xfrm>
        <a:solidFill>
          <a:schemeClr val="bg1"/>
        </a:solidFill>
      </xdr:grpSpPr>
      <xdr:grpSp>
        <xdr:nvGrpSpPr>
          <xdr:cNvPr id="9" name="Group 8">
            <a:extLst>
              <a:ext uri="{FF2B5EF4-FFF2-40B4-BE49-F238E27FC236}">
                <a16:creationId xmlns:a16="http://schemas.microsoft.com/office/drawing/2014/main" xmlns="" id="{80E2D327-4647-4B4D-B6E7-EE135B05AF8B}"/>
              </a:ext>
            </a:extLst>
          </xdr:cNvPr>
          <xdr:cNvGrpSpPr/>
        </xdr:nvGrpSpPr>
        <xdr:grpSpPr>
          <a:xfrm>
            <a:off x="2285999" y="0"/>
            <a:ext cx="2056129" cy="1038225"/>
            <a:chOff x="2188120" y="76200"/>
            <a:chExt cx="2056566" cy="1038225"/>
          </a:xfrm>
          <a:grpFill/>
        </xdr:grpSpPr>
        <xdr:pic>
          <xdr:nvPicPr>
            <xdr:cNvPr id="11" name="Picture 10">
              <a:extLst>
                <a:ext uri="{FF2B5EF4-FFF2-40B4-BE49-F238E27FC236}">
                  <a16:creationId xmlns:a16="http://schemas.microsoft.com/office/drawing/2014/main" xmlns="" id="{6CF26F2F-BFB2-4AC4-98FA-DEC477640CB6}"/>
                </a:ext>
              </a:extLst>
            </xdr:cNvPr>
            <xdr:cNvPicPr>
              <a:picLocks noChangeAspect="1"/>
            </xdr:cNvPicPr>
          </xdr:nvPicPr>
          <xdr:blipFill>
            <a:blip xmlns:r="http://schemas.openxmlformats.org/officeDocument/2006/relationships" r:embed="rId1" cstate="print"/>
            <a:srcRect/>
            <a:stretch>
              <a:fillRect/>
            </a:stretch>
          </xdr:blipFill>
          <xdr:spPr bwMode="auto">
            <a:xfrm>
              <a:off x="2188120" y="76200"/>
              <a:ext cx="819150" cy="1028700"/>
            </a:xfrm>
            <a:prstGeom prst="rect">
              <a:avLst/>
            </a:prstGeom>
            <a:grpFill/>
          </xdr:spPr>
        </xdr:pic>
        <xdr:sp macro="" textlink="">
          <xdr:nvSpPr>
            <xdr:cNvPr id="12" name="Text Box 2">
              <a:extLst>
                <a:ext uri="{FF2B5EF4-FFF2-40B4-BE49-F238E27FC236}">
                  <a16:creationId xmlns:a16="http://schemas.microsoft.com/office/drawing/2014/main" xmlns="" id="{C9C3C79B-75F6-40FC-8FC1-D11D93EAD95E}"/>
                </a:ext>
              </a:extLst>
            </xdr:cNvPr>
            <xdr:cNvSpPr txBox="1">
              <a:spLocks noChangeArrowheads="1"/>
            </xdr:cNvSpPr>
          </xdr:nvSpPr>
          <xdr:spPr bwMode="auto">
            <a:xfrm>
              <a:off x="3020406" y="180975"/>
              <a:ext cx="1224280" cy="933450"/>
            </a:xfrm>
            <a:prstGeom prst="rect">
              <a:avLst/>
            </a:prstGeom>
            <a:grpFill/>
            <a:ln w="9525">
              <a:noFill/>
              <a:miter lim="800000"/>
              <a:headEnd/>
              <a:tailEnd/>
            </a:ln>
          </xdr:spPr>
          <xdr:txBody>
            <a:bodyPr rot="0" vert="horz" wrap="square" lIns="91440" tIns="45720" rIns="91440" bIns="45720" anchor="t" anchorCtr="0">
              <a:noAutofit/>
            </a:bodyPr>
            <a:lstStyle/>
            <a:p>
              <a:pPr>
                <a:lnSpc>
                  <a:spcPts val="1600"/>
                </a:lnSpc>
                <a:spcAft>
                  <a:spcPts val="800"/>
                </a:spcAft>
              </a:pPr>
              <a:r>
                <a:rPr lang="en-US" sz="1600">
                  <a:effectLst/>
                  <a:latin typeface="Calibri" panose="020F0502020204030204" pitchFamily="34" charset="0"/>
                  <a:ea typeface="Calibri" panose="020F0502020204030204" pitchFamily="34" charset="0"/>
                  <a:cs typeface="Arial" panose="020B0604020202020204" pitchFamily="34" charset="0"/>
                </a:rPr>
                <a:t>UCT Centre for Actuarial Research</a:t>
              </a:r>
              <a:endParaRPr lang="en-ZA" sz="1100">
                <a:effectLst/>
                <a:latin typeface="Calibri" panose="020F0502020204030204" pitchFamily="34" charset="0"/>
                <a:ea typeface="Calibri" panose="020F0502020204030204" pitchFamily="34" charset="0"/>
                <a:cs typeface="Arial" panose="020B0604020202020204" pitchFamily="34" charset="0"/>
              </a:endParaRPr>
            </a:p>
          </xdr:txBody>
        </xdr:sp>
      </xdr:grpSp>
      <xdr:pic>
        <xdr:nvPicPr>
          <xdr:cNvPr id="10" name="Picture 9">
            <a:extLst>
              <a:ext uri="{FF2B5EF4-FFF2-40B4-BE49-F238E27FC236}">
                <a16:creationId xmlns:a16="http://schemas.microsoft.com/office/drawing/2014/main" xmlns="" id="{4D40AAB6-3458-44FA-AD33-FB99AC8BFE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45720"/>
            <a:ext cx="2171065" cy="971550"/>
          </a:xfrm>
          <a:prstGeom prst="rect">
            <a:avLst/>
          </a:prstGeom>
          <a:grpFill/>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view="pageBreakPreview" topLeftCell="A23" zoomScale="107" zoomScaleNormal="100" zoomScaleSheetLayoutView="100" workbookViewId="0">
      <selection sqref="A1:A1048576"/>
    </sheetView>
  </sheetViews>
  <sheetFormatPr defaultRowHeight="15" x14ac:dyDescent="0.25"/>
  <cols>
    <col min="9" max="9" width="9.42578125" customWidth="1"/>
  </cols>
  <sheetData>
    <row r="1" spans="1:9" ht="33" x14ac:dyDescent="0.25">
      <c r="A1" s="10"/>
      <c r="B1" s="11"/>
      <c r="C1" s="11"/>
      <c r="D1" s="11"/>
      <c r="E1" s="11"/>
      <c r="F1" s="11"/>
      <c r="G1" s="11"/>
      <c r="H1" s="11"/>
      <c r="I1" s="11"/>
    </row>
    <row r="2" spans="1:9" x14ac:dyDescent="0.25">
      <c r="A2" s="11"/>
      <c r="B2" s="11"/>
      <c r="C2" s="11"/>
      <c r="D2" s="11"/>
      <c r="E2" s="11"/>
      <c r="F2" s="11"/>
      <c r="G2" s="11"/>
      <c r="H2" s="11"/>
      <c r="I2" s="11"/>
    </row>
    <row r="3" spans="1:9" x14ac:dyDescent="0.25">
      <c r="A3" s="11"/>
      <c r="B3" s="11"/>
      <c r="C3" s="11"/>
      <c r="D3" s="11"/>
      <c r="E3" s="11"/>
      <c r="F3" s="11"/>
      <c r="G3" s="11"/>
      <c r="H3" s="11"/>
      <c r="I3" s="11"/>
    </row>
    <row r="4" spans="1:9" x14ac:dyDescent="0.25">
      <c r="A4" s="11"/>
      <c r="B4" s="11"/>
      <c r="C4" s="11"/>
      <c r="D4" s="11"/>
      <c r="E4" s="11"/>
      <c r="F4" s="11"/>
      <c r="G4" s="11"/>
      <c r="H4" s="11"/>
      <c r="I4" s="11"/>
    </row>
    <row r="5" spans="1:9" x14ac:dyDescent="0.25">
      <c r="A5" s="11"/>
      <c r="B5" s="11"/>
      <c r="C5" s="11"/>
      <c r="D5" s="11"/>
      <c r="E5" s="11"/>
      <c r="F5" s="11"/>
      <c r="G5" s="11"/>
      <c r="H5" s="11"/>
      <c r="I5" s="11"/>
    </row>
    <row r="6" spans="1:9" x14ac:dyDescent="0.25">
      <c r="A6" s="11"/>
      <c r="B6" s="11"/>
      <c r="C6" s="11"/>
      <c r="D6" s="11"/>
      <c r="E6" s="11"/>
      <c r="F6" s="11"/>
      <c r="G6" s="11"/>
      <c r="H6" s="11"/>
      <c r="I6" s="11"/>
    </row>
    <row r="7" spans="1:9" x14ac:dyDescent="0.25">
      <c r="A7" s="11"/>
      <c r="B7" s="11"/>
      <c r="C7" s="11"/>
      <c r="D7" s="11"/>
      <c r="E7" s="11"/>
      <c r="F7" s="11"/>
      <c r="G7" s="11"/>
      <c r="H7" s="11"/>
      <c r="I7" s="11"/>
    </row>
    <row r="8" spans="1:9" x14ac:dyDescent="0.25">
      <c r="A8" s="11"/>
      <c r="B8" s="11"/>
      <c r="C8" s="11"/>
      <c r="D8" s="11"/>
      <c r="E8" s="11"/>
      <c r="F8" s="11"/>
      <c r="G8" s="11"/>
      <c r="H8" s="11"/>
      <c r="I8" s="11"/>
    </row>
    <row r="9" spans="1:9" x14ac:dyDescent="0.25">
      <c r="A9" s="11"/>
      <c r="B9" s="11"/>
      <c r="C9" s="11"/>
      <c r="D9" s="11"/>
      <c r="E9" s="11"/>
      <c r="F9" s="11"/>
      <c r="G9" s="11"/>
      <c r="H9" s="11"/>
      <c r="I9" s="11"/>
    </row>
    <row r="10" spans="1:9" x14ac:dyDescent="0.25">
      <c r="A10" s="11"/>
      <c r="B10" s="11"/>
      <c r="C10" s="11"/>
      <c r="D10" s="11"/>
      <c r="E10" s="11"/>
      <c r="F10" s="11"/>
      <c r="G10" s="11"/>
      <c r="H10" s="11"/>
      <c r="I10" s="11"/>
    </row>
    <row r="11" spans="1:9" x14ac:dyDescent="0.25">
      <c r="A11" s="11"/>
      <c r="B11" s="11"/>
      <c r="C11" s="11"/>
      <c r="D11" s="11"/>
      <c r="E11" s="11"/>
      <c r="F11" s="11"/>
      <c r="G11" s="11"/>
      <c r="H11" s="11"/>
      <c r="I11" s="11"/>
    </row>
    <row r="12" spans="1:9" x14ac:dyDescent="0.25">
      <c r="A12" s="11"/>
      <c r="B12" s="11"/>
      <c r="C12" s="11"/>
      <c r="D12" s="11"/>
      <c r="E12" s="11"/>
      <c r="F12" s="11"/>
      <c r="G12" s="11"/>
      <c r="H12" s="11"/>
      <c r="I12" s="11"/>
    </row>
    <row r="13" spans="1:9" x14ac:dyDescent="0.25">
      <c r="A13" s="11"/>
      <c r="B13" s="11"/>
      <c r="C13" s="11"/>
      <c r="D13" s="11"/>
      <c r="E13" s="11"/>
      <c r="F13" s="11"/>
      <c r="G13" s="11"/>
      <c r="H13" s="11"/>
      <c r="I13" s="11"/>
    </row>
    <row r="14" spans="1:9" x14ac:dyDescent="0.25">
      <c r="A14" s="11"/>
      <c r="B14" s="11"/>
      <c r="C14" s="11"/>
      <c r="D14" s="11"/>
      <c r="E14" s="11"/>
      <c r="F14" s="11"/>
      <c r="G14" s="11"/>
      <c r="H14" s="11"/>
      <c r="I14" s="11"/>
    </row>
    <row r="15" spans="1:9" x14ac:dyDescent="0.25">
      <c r="A15" s="11"/>
      <c r="B15" s="11"/>
      <c r="C15" s="11"/>
      <c r="D15" s="11"/>
      <c r="E15" s="11"/>
      <c r="F15" s="11"/>
      <c r="G15" s="11"/>
      <c r="H15" s="11"/>
      <c r="I15" s="11"/>
    </row>
    <row r="16" spans="1:9" x14ac:dyDescent="0.25">
      <c r="A16" s="11"/>
      <c r="B16" s="11"/>
      <c r="C16" s="11"/>
      <c r="D16" s="11"/>
      <c r="E16" s="11"/>
      <c r="F16" s="11"/>
      <c r="G16" s="11"/>
      <c r="H16" s="11"/>
      <c r="I16" s="11"/>
    </row>
    <row r="17" spans="1:9" x14ac:dyDescent="0.25">
      <c r="A17" s="11"/>
      <c r="B17" s="11"/>
      <c r="C17" s="11"/>
      <c r="D17" s="11"/>
      <c r="E17" s="11"/>
      <c r="F17" s="11"/>
      <c r="G17" s="11"/>
      <c r="H17" s="11"/>
      <c r="I17" s="11"/>
    </row>
    <row r="18" spans="1:9" x14ac:dyDescent="0.25">
      <c r="A18" s="11"/>
      <c r="B18" s="11"/>
      <c r="C18" s="11"/>
      <c r="D18" s="11"/>
      <c r="E18" s="11"/>
      <c r="F18" s="11"/>
      <c r="G18" s="11"/>
      <c r="H18" s="11"/>
      <c r="I18" s="11"/>
    </row>
    <row r="19" spans="1:9" x14ac:dyDescent="0.25">
      <c r="A19" s="11"/>
      <c r="B19" s="11"/>
      <c r="C19" s="11"/>
      <c r="D19" s="11"/>
      <c r="E19" s="11"/>
      <c r="F19" s="11"/>
      <c r="G19" s="11"/>
      <c r="H19" s="11"/>
      <c r="I19" s="11"/>
    </row>
    <row r="20" spans="1:9" x14ac:dyDescent="0.25">
      <c r="A20" s="11"/>
      <c r="B20" s="11"/>
      <c r="C20" s="11"/>
      <c r="D20" s="11"/>
      <c r="E20" s="11"/>
      <c r="F20" s="11"/>
      <c r="G20" s="11"/>
      <c r="H20" s="11"/>
      <c r="I20" s="11"/>
    </row>
    <row r="21" spans="1:9" x14ac:dyDescent="0.25">
      <c r="A21" s="11"/>
      <c r="B21" s="11"/>
      <c r="C21" s="11"/>
      <c r="D21" s="11"/>
      <c r="E21" s="11"/>
      <c r="F21" s="11"/>
      <c r="G21" s="11"/>
      <c r="H21" s="11"/>
      <c r="I21" s="11"/>
    </row>
    <row r="22" spans="1:9" x14ac:dyDescent="0.25">
      <c r="A22" s="11"/>
      <c r="B22" s="11"/>
      <c r="C22" s="11"/>
      <c r="D22" s="11"/>
      <c r="E22" s="11"/>
      <c r="F22" s="11"/>
      <c r="G22" s="11"/>
      <c r="H22" s="11"/>
      <c r="I22" s="11"/>
    </row>
    <row r="23" spans="1:9" x14ac:dyDescent="0.25">
      <c r="A23" s="11"/>
      <c r="B23" s="11"/>
      <c r="C23" s="11"/>
      <c r="D23" s="11"/>
      <c r="E23" s="11"/>
      <c r="F23" s="11"/>
      <c r="G23" s="11"/>
      <c r="H23" s="11"/>
      <c r="I23" s="11"/>
    </row>
    <row r="24" spans="1:9" x14ac:dyDescent="0.25">
      <c r="A24" s="11"/>
      <c r="B24" s="11"/>
      <c r="C24" s="11"/>
      <c r="D24" s="11"/>
      <c r="E24" s="11"/>
      <c r="F24" s="11"/>
      <c r="G24" s="11"/>
      <c r="H24" s="11"/>
      <c r="I24" s="11"/>
    </row>
    <row r="25" spans="1:9" x14ac:dyDescent="0.25">
      <c r="A25" s="11"/>
      <c r="B25" s="11"/>
      <c r="C25" s="11"/>
      <c r="D25" s="11"/>
      <c r="E25" s="11"/>
      <c r="F25" s="11"/>
      <c r="G25" s="11"/>
      <c r="H25" s="11"/>
      <c r="I25" s="11"/>
    </row>
    <row r="26" spans="1:9" x14ac:dyDescent="0.25">
      <c r="A26" s="11"/>
      <c r="B26" s="11"/>
      <c r="C26" s="11"/>
      <c r="D26" s="11"/>
      <c r="E26" s="11"/>
      <c r="F26" s="11"/>
      <c r="G26" s="11"/>
      <c r="H26" s="11"/>
      <c r="I26" s="11"/>
    </row>
    <row r="27" spans="1:9" x14ac:dyDescent="0.25">
      <c r="A27" s="11"/>
      <c r="B27" s="11"/>
      <c r="C27" s="11"/>
      <c r="D27" s="11"/>
      <c r="E27" s="11"/>
      <c r="F27" s="11"/>
      <c r="G27" s="11"/>
      <c r="H27" s="11"/>
      <c r="I27" s="11"/>
    </row>
    <row r="28" spans="1:9" x14ac:dyDescent="0.25">
      <c r="A28" s="11"/>
      <c r="B28" s="11"/>
      <c r="C28" s="11"/>
      <c r="D28" s="11"/>
      <c r="E28" s="11"/>
      <c r="F28" s="11"/>
      <c r="G28" s="11"/>
      <c r="H28" s="11"/>
      <c r="I28" s="11"/>
    </row>
    <row r="29" spans="1:9" x14ac:dyDescent="0.25">
      <c r="A29" s="11"/>
      <c r="B29" s="11"/>
      <c r="C29" s="11"/>
      <c r="D29" s="11"/>
      <c r="E29" s="11"/>
      <c r="F29" s="11"/>
      <c r="G29" s="11"/>
      <c r="H29" s="11"/>
      <c r="I29" s="11"/>
    </row>
    <row r="30" spans="1:9" x14ac:dyDescent="0.25">
      <c r="A30" s="11"/>
      <c r="B30" s="11"/>
      <c r="C30" s="11"/>
      <c r="D30" s="11"/>
      <c r="E30" s="11"/>
      <c r="F30" s="11"/>
      <c r="G30" s="11"/>
      <c r="H30" s="11"/>
      <c r="I30" s="11"/>
    </row>
    <row r="31" spans="1:9" x14ac:dyDescent="0.25">
      <c r="A31" s="11"/>
      <c r="B31" s="11"/>
      <c r="C31" s="11"/>
      <c r="D31" s="11"/>
      <c r="E31" s="11"/>
      <c r="F31" s="11"/>
      <c r="G31" s="11"/>
      <c r="H31" s="11"/>
      <c r="I31" s="11"/>
    </row>
    <row r="32" spans="1:9" x14ac:dyDescent="0.25">
      <c r="A32" s="11"/>
      <c r="B32" s="11"/>
      <c r="C32" s="11"/>
      <c r="D32" s="11"/>
      <c r="E32" s="11"/>
      <c r="F32" s="11"/>
      <c r="G32" s="11"/>
      <c r="H32" s="11"/>
      <c r="I32" s="11"/>
    </row>
    <row r="33" spans="1:10" x14ac:dyDescent="0.25">
      <c r="A33" s="11"/>
      <c r="B33" s="11"/>
      <c r="C33" s="11"/>
      <c r="D33" s="11"/>
      <c r="E33" s="11"/>
      <c r="F33" s="11"/>
      <c r="G33" s="11"/>
      <c r="H33" s="11"/>
      <c r="I33" s="11"/>
    </row>
    <row r="34" spans="1:10" x14ac:dyDescent="0.25">
      <c r="A34" s="11"/>
      <c r="B34" s="11"/>
      <c r="C34" s="11"/>
      <c r="D34" s="11"/>
      <c r="E34" s="11"/>
      <c r="F34" s="11"/>
      <c r="G34" s="11"/>
      <c r="H34" s="11"/>
      <c r="I34" s="11"/>
    </row>
    <row r="35" spans="1:10" x14ac:dyDescent="0.25">
      <c r="A35" s="11"/>
      <c r="B35" s="11"/>
      <c r="C35" s="11"/>
      <c r="D35" s="11"/>
      <c r="E35" s="11"/>
      <c r="F35" s="11"/>
      <c r="G35" s="11"/>
      <c r="H35" s="11"/>
      <c r="I35" s="11"/>
    </row>
    <row r="36" spans="1:10" x14ac:dyDescent="0.25">
      <c r="A36" s="11"/>
      <c r="B36" s="11"/>
      <c r="C36" s="11"/>
      <c r="D36" s="11"/>
      <c r="E36" s="11"/>
      <c r="F36" s="11"/>
      <c r="G36" s="11"/>
      <c r="H36" s="11"/>
      <c r="I36" s="11"/>
    </row>
    <row r="37" spans="1:10" x14ac:dyDescent="0.25">
      <c r="A37" s="11"/>
      <c r="B37" s="11"/>
      <c r="C37" s="11"/>
      <c r="D37" s="11"/>
      <c r="E37" s="11"/>
      <c r="F37" s="11"/>
      <c r="G37" s="11"/>
      <c r="H37" s="11"/>
      <c r="I37" s="11"/>
    </row>
    <row r="38" spans="1:10" x14ac:dyDescent="0.25">
      <c r="A38" s="12"/>
      <c r="B38" s="12"/>
      <c r="C38" s="12"/>
      <c r="D38" s="12"/>
      <c r="E38" s="12"/>
      <c r="F38" s="12"/>
      <c r="G38" s="12"/>
      <c r="H38" s="12"/>
      <c r="I38" s="12"/>
      <c r="J38" s="13"/>
    </row>
    <row r="39" spans="1:10" x14ac:dyDescent="0.25">
      <c r="A39" s="12"/>
      <c r="B39" s="12"/>
      <c r="C39" s="12"/>
      <c r="D39" s="12"/>
      <c r="E39" s="12"/>
      <c r="F39" s="12"/>
      <c r="G39" s="12"/>
      <c r="H39" s="12"/>
      <c r="I39" s="12"/>
      <c r="J39" s="13"/>
    </row>
    <row r="40" spans="1:10" x14ac:dyDescent="0.25">
      <c r="A40" s="12"/>
      <c r="B40" s="12"/>
      <c r="C40" s="12"/>
      <c r="D40" s="12"/>
      <c r="E40" s="12"/>
      <c r="F40" s="12"/>
      <c r="G40" s="12"/>
      <c r="H40" s="12"/>
      <c r="I40" s="12"/>
      <c r="J40" s="13"/>
    </row>
    <row r="41" spans="1:10" x14ac:dyDescent="0.25">
      <c r="A41" s="12"/>
      <c r="B41" s="12"/>
      <c r="C41" s="12"/>
      <c r="D41" s="12"/>
      <c r="E41" s="12"/>
      <c r="F41" s="12"/>
      <c r="G41" s="12"/>
      <c r="H41" s="12"/>
      <c r="I41" s="12"/>
      <c r="J41" s="13"/>
    </row>
    <row r="42" spans="1:10" x14ac:dyDescent="0.25">
      <c r="A42" s="12"/>
      <c r="B42" s="12"/>
      <c r="C42" s="12"/>
      <c r="D42" s="12"/>
      <c r="E42" s="12"/>
      <c r="F42" s="12"/>
      <c r="G42" s="12"/>
      <c r="H42" s="12"/>
      <c r="I42" s="12"/>
      <c r="J42" s="13"/>
    </row>
    <row r="43" spans="1:10" x14ac:dyDescent="0.25">
      <c r="A43" s="12"/>
      <c r="B43" s="12"/>
      <c r="C43" s="12"/>
      <c r="D43" s="12"/>
      <c r="E43" s="12"/>
      <c r="F43" s="12"/>
      <c r="G43" s="12"/>
      <c r="H43" s="12"/>
      <c r="I43" s="12"/>
      <c r="J43" s="13"/>
    </row>
    <row r="44" spans="1:10" x14ac:dyDescent="0.25">
      <c r="A44" s="12"/>
      <c r="B44" s="12"/>
      <c r="C44" s="12"/>
      <c r="D44" s="12"/>
      <c r="E44" s="12"/>
      <c r="F44" s="12"/>
      <c r="G44" s="12"/>
      <c r="H44" s="12"/>
      <c r="I44" s="12"/>
      <c r="J44" s="13"/>
    </row>
    <row r="45" spans="1:10" ht="15.75" thickBot="1" x14ac:dyDescent="0.3">
      <c r="A45" s="14"/>
      <c r="B45" s="14"/>
      <c r="C45" s="14"/>
      <c r="D45" s="14"/>
      <c r="E45" s="14"/>
      <c r="F45" s="14"/>
      <c r="G45" s="14"/>
      <c r="H45" s="14"/>
      <c r="I45" s="14"/>
      <c r="J45" s="13"/>
    </row>
  </sheetData>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topLeftCell="A29" workbookViewId="0">
      <selection activeCell="B52" sqref="B52"/>
    </sheetView>
  </sheetViews>
  <sheetFormatPr defaultRowHeight="15" x14ac:dyDescent="0.25"/>
  <cols>
    <col min="1" max="1" width="3.42578125" customWidth="1"/>
    <col min="2" max="2" width="13.85546875" customWidth="1"/>
    <col min="3" max="3" width="11.42578125" customWidth="1"/>
    <col min="4" max="4" width="10.85546875" customWidth="1"/>
    <col min="5" max="5" width="11.140625" customWidth="1"/>
  </cols>
  <sheetData>
    <row r="1" spans="1:5" ht="24.6" customHeight="1" x14ac:dyDescent="0.25">
      <c r="A1" s="66" t="s">
        <v>25</v>
      </c>
      <c r="B1" s="67"/>
      <c r="C1" s="63" t="s">
        <v>23</v>
      </c>
      <c r="D1" s="64"/>
      <c r="E1" s="65"/>
    </row>
    <row r="2" spans="1:5" ht="14.45" customHeight="1" x14ac:dyDescent="0.25">
      <c r="A2" s="68"/>
      <c r="B2" s="69"/>
      <c r="C2" s="9" t="s">
        <v>20</v>
      </c>
      <c r="D2" s="9" t="s">
        <v>21</v>
      </c>
      <c r="E2" s="9" t="s">
        <v>22</v>
      </c>
    </row>
    <row r="3" spans="1:5" x14ac:dyDescent="0.25">
      <c r="A3" s="3">
        <v>1</v>
      </c>
      <c r="B3" s="4">
        <v>43831</v>
      </c>
      <c r="C3" s="5">
        <v>9958.1352700000007</v>
      </c>
      <c r="D3" s="5">
        <v>8682.7432000000008</v>
      </c>
      <c r="E3" s="5">
        <v>1275.3920700000001</v>
      </c>
    </row>
    <row r="4" spans="1:5" x14ac:dyDescent="0.25">
      <c r="A4" s="3">
        <v>2</v>
      </c>
      <c r="B4" s="4">
        <f t="shared" ref="B4:B52" si="0">B3+7</f>
        <v>43838</v>
      </c>
      <c r="C4" s="5">
        <v>8744.1319000000003</v>
      </c>
      <c r="D4" s="5">
        <v>7908.6133</v>
      </c>
      <c r="E4" s="5">
        <v>835.51860000000011</v>
      </c>
    </row>
    <row r="5" spans="1:5" x14ac:dyDescent="0.25">
      <c r="A5" s="3">
        <v>3</v>
      </c>
      <c r="B5" s="4">
        <f t="shared" si="0"/>
        <v>43845</v>
      </c>
      <c r="C5" s="5">
        <v>8321.9332299999987</v>
      </c>
      <c r="D5" s="5">
        <v>7543.8948999999993</v>
      </c>
      <c r="E5" s="5">
        <v>778.03832999999997</v>
      </c>
    </row>
    <row r="6" spans="1:5" x14ac:dyDescent="0.25">
      <c r="A6" s="3">
        <v>4</v>
      </c>
      <c r="B6" s="4">
        <f t="shared" si="0"/>
        <v>43852</v>
      </c>
      <c r="C6" s="5">
        <v>8336.19391</v>
      </c>
      <c r="D6" s="5">
        <v>7461.7370000000001</v>
      </c>
      <c r="E6" s="5">
        <v>874.45691000000011</v>
      </c>
    </row>
    <row r="7" spans="1:5" x14ac:dyDescent="0.25">
      <c r="A7" s="3">
        <v>5</v>
      </c>
      <c r="B7" s="4">
        <f t="shared" si="0"/>
        <v>43859</v>
      </c>
      <c r="C7" s="5">
        <v>9205.3496699999996</v>
      </c>
      <c r="D7" s="5">
        <v>8057.2636000000002</v>
      </c>
      <c r="E7" s="5">
        <v>1148.0860700000001</v>
      </c>
    </row>
    <row r="8" spans="1:5" x14ac:dyDescent="0.25">
      <c r="A8" s="3">
        <v>6</v>
      </c>
      <c r="B8" s="4">
        <f t="shared" si="0"/>
        <v>43866</v>
      </c>
      <c r="C8" s="5">
        <v>8749.9386400000003</v>
      </c>
      <c r="D8" s="5">
        <v>7830.2707000000009</v>
      </c>
      <c r="E8" s="5">
        <v>919.66794000000004</v>
      </c>
    </row>
    <row r="9" spans="1:5" x14ac:dyDescent="0.25">
      <c r="A9" s="3">
        <v>7</v>
      </c>
      <c r="B9" s="4">
        <f t="shared" si="0"/>
        <v>43873</v>
      </c>
      <c r="C9" s="5">
        <v>8628.1363099999999</v>
      </c>
      <c r="D9" s="5">
        <v>7693.5995000000003</v>
      </c>
      <c r="E9" s="5">
        <v>934.53680999999995</v>
      </c>
    </row>
    <row r="10" spans="1:5" x14ac:dyDescent="0.25">
      <c r="A10" s="3">
        <v>8</v>
      </c>
      <c r="B10" s="4">
        <f t="shared" si="0"/>
        <v>43880</v>
      </c>
      <c r="C10" s="5">
        <v>8337.7435999999998</v>
      </c>
      <c r="D10" s="5">
        <v>7484.6806999999999</v>
      </c>
      <c r="E10" s="5">
        <v>853.0628999999999</v>
      </c>
    </row>
    <row r="11" spans="1:5" x14ac:dyDescent="0.25">
      <c r="A11" s="3">
        <v>9</v>
      </c>
      <c r="B11" s="4">
        <f t="shared" si="0"/>
        <v>43887</v>
      </c>
      <c r="C11" s="5">
        <v>8750.5581399999992</v>
      </c>
      <c r="D11" s="5">
        <v>7565.5398999999998</v>
      </c>
      <c r="E11" s="5">
        <v>1185.0182399999999</v>
      </c>
    </row>
    <row r="12" spans="1:5" x14ac:dyDescent="0.25">
      <c r="A12" s="3">
        <v>10</v>
      </c>
      <c r="B12" s="4">
        <f t="shared" si="0"/>
        <v>43894</v>
      </c>
      <c r="C12" s="5">
        <v>9108.8590499999991</v>
      </c>
      <c r="D12" s="5">
        <v>8035.1035999999995</v>
      </c>
      <c r="E12" s="5">
        <v>1073.7554500000001</v>
      </c>
    </row>
    <row r="13" spans="1:5" x14ac:dyDescent="0.25">
      <c r="A13" s="3">
        <v>11</v>
      </c>
      <c r="B13" s="4">
        <f t="shared" si="0"/>
        <v>43901</v>
      </c>
      <c r="C13" s="5">
        <v>8614.3904999999995</v>
      </c>
      <c r="D13" s="5">
        <v>7665.0200999999997</v>
      </c>
      <c r="E13" s="5">
        <v>949.3703999999999</v>
      </c>
    </row>
    <row r="14" spans="1:5" x14ac:dyDescent="0.25">
      <c r="A14" s="3">
        <v>12</v>
      </c>
      <c r="B14" s="4">
        <f t="shared" si="0"/>
        <v>43908</v>
      </c>
      <c r="C14" s="5">
        <v>8463.8098620000019</v>
      </c>
      <c r="D14" s="5">
        <v>7661.4884000000011</v>
      </c>
      <c r="E14" s="5">
        <v>802.321462</v>
      </c>
    </row>
    <row r="15" spans="1:5" x14ac:dyDescent="0.25">
      <c r="A15" s="3">
        <v>13</v>
      </c>
      <c r="B15" s="4">
        <f t="shared" si="0"/>
        <v>43915</v>
      </c>
      <c r="C15" s="5">
        <v>8316.0397100000009</v>
      </c>
      <c r="D15" s="5">
        <v>7642.630000000001</v>
      </c>
      <c r="E15" s="5">
        <v>673.4097099999999</v>
      </c>
    </row>
    <row r="16" spans="1:5" x14ac:dyDescent="0.25">
      <c r="A16" s="3">
        <v>14</v>
      </c>
      <c r="B16" s="4">
        <f t="shared" si="0"/>
        <v>43922</v>
      </c>
      <c r="C16" s="5">
        <v>8144.4007300000012</v>
      </c>
      <c r="D16" s="5">
        <v>7666.5732000000016</v>
      </c>
      <c r="E16" s="5">
        <v>477.82752999999991</v>
      </c>
    </row>
    <row r="17" spans="1:5" x14ac:dyDescent="0.25">
      <c r="A17" s="3">
        <v>15</v>
      </c>
      <c r="B17" s="4">
        <f t="shared" si="0"/>
        <v>43929</v>
      </c>
      <c r="C17" s="5">
        <v>8216.5495699999992</v>
      </c>
      <c r="D17" s="5">
        <v>7757.2965999999988</v>
      </c>
      <c r="E17" s="5">
        <v>459.25297</v>
      </c>
    </row>
    <row r="18" spans="1:5" x14ac:dyDescent="0.25">
      <c r="A18" s="3">
        <v>16</v>
      </c>
      <c r="B18" s="4">
        <f t="shared" si="0"/>
        <v>43936</v>
      </c>
      <c r="C18" s="5">
        <v>8014.1682740000006</v>
      </c>
      <c r="D18" s="5">
        <v>7532.3009000000002</v>
      </c>
      <c r="E18" s="5">
        <v>481.86737400000004</v>
      </c>
    </row>
    <row r="19" spans="1:5" x14ac:dyDescent="0.25">
      <c r="A19" s="3">
        <v>17</v>
      </c>
      <c r="B19" s="4">
        <f t="shared" si="0"/>
        <v>43943</v>
      </c>
      <c r="C19" s="5">
        <v>7656.3398320000006</v>
      </c>
      <c r="D19" s="5">
        <v>7220.9781000000003</v>
      </c>
      <c r="E19" s="5">
        <v>435.3617319999999</v>
      </c>
    </row>
    <row r="20" spans="1:5" x14ac:dyDescent="0.25">
      <c r="A20" s="3">
        <v>18</v>
      </c>
      <c r="B20" s="4">
        <f t="shared" si="0"/>
        <v>43950</v>
      </c>
      <c r="C20" s="5">
        <v>8326.1774699999987</v>
      </c>
      <c r="D20" s="5">
        <v>7788.0530999999983</v>
      </c>
      <c r="E20" s="5">
        <v>538.12437</v>
      </c>
    </row>
    <row r="21" spans="1:5" x14ac:dyDescent="0.25">
      <c r="A21" s="3">
        <v>19</v>
      </c>
      <c r="B21" s="4">
        <f t="shared" si="0"/>
        <v>43957</v>
      </c>
      <c r="C21" s="5">
        <v>8495.2553000000007</v>
      </c>
      <c r="D21" s="5">
        <v>7901.9764999999998</v>
      </c>
      <c r="E21" s="5">
        <v>593.27880000000005</v>
      </c>
    </row>
    <row r="22" spans="1:5" x14ac:dyDescent="0.25">
      <c r="A22" s="3">
        <v>20</v>
      </c>
      <c r="B22" s="4">
        <f t="shared" si="0"/>
        <v>43964</v>
      </c>
      <c r="C22" s="5">
        <v>8634.810809999999</v>
      </c>
      <c r="D22" s="5">
        <v>8109.6947999999993</v>
      </c>
      <c r="E22" s="5">
        <v>525.11600999999996</v>
      </c>
    </row>
    <row r="23" spans="1:5" x14ac:dyDescent="0.25">
      <c r="A23" s="3">
        <v>21</v>
      </c>
      <c r="B23" s="4">
        <f t="shared" si="0"/>
        <v>43971</v>
      </c>
      <c r="C23" s="5">
        <v>8819.3411090000009</v>
      </c>
      <c r="D23" s="5">
        <v>8175.5535000000009</v>
      </c>
      <c r="E23" s="5">
        <v>643.78760899999997</v>
      </c>
    </row>
    <row r="24" spans="1:5" x14ac:dyDescent="0.25">
      <c r="A24" s="3">
        <v>22</v>
      </c>
      <c r="B24" s="4">
        <f t="shared" si="0"/>
        <v>43978</v>
      </c>
      <c r="C24" s="5">
        <v>9911.0028599999987</v>
      </c>
      <c r="D24" s="5">
        <v>9083.9995999999992</v>
      </c>
      <c r="E24" s="5">
        <v>827.00326000000007</v>
      </c>
    </row>
    <row r="25" spans="1:5" x14ac:dyDescent="0.25">
      <c r="A25" s="3">
        <v>23</v>
      </c>
      <c r="B25" s="4">
        <f t="shared" si="0"/>
        <v>43985</v>
      </c>
      <c r="C25" s="5">
        <v>10200.92835</v>
      </c>
      <c r="D25" s="5">
        <v>9116.3119999999999</v>
      </c>
      <c r="E25" s="5">
        <v>1084.61635</v>
      </c>
    </row>
    <row r="26" spans="1:5" x14ac:dyDescent="0.25">
      <c r="A26" s="3">
        <v>24</v>
      </c>
      <c r="B26" s="4">
        <f t="shared" si="0"/>
        <v>43992</v>
      </c>
      <c r="C26" s="5">
        <v>11119.30148</v>
      </c>
      <c r="D26" s="5">
        <v>10201.1471</v>
      </c>
      <c r="E26" s="5">
        <v>918.15437999999995</v>
      </c>
    </row>
    <row r="27" spans="1:5" x14ac:dyDescent="0.25">
      <c r="A27" s="3">
        <v>25</v>
      </c>
      <c r="B27" s="4">
        <f t="shared" si="0"/>
        <v>43999</v>
      </c>
      <c r="C27" s="5">
        <v>12098.66972</v>
      </c>
      <c r="D27" s="5">
        <v>11156.3184</v>
      </c>
      <c r="E27" s="5">
        <v>942.35131999999987</v>
      </c>
    </row>
    <row r="28" spans="1:5" x14ac:dyDescent="0.25">
      <c r="A28" s="3">
        <v>26</v>
      </c>
      <c r="B28" s="4">
        <f t="shared" si="0"/>
        <v>44006</v>
      </c>
      <c r="C28" s="5">
        <v>12692.30399</v>
      </c>
      <c r="D28" s="5">
        <v>11755.1577</v>
      </c>
      <c r="E28" s="5">
        <v>937.14629000000002</v>
      </c>
    </row>
    <row r="29" spans="1:5" x14ac:dyDescent="0.25">
      <c r="A29" s="3">
        <v>27</v>
      </c>
      <c r="B29" s="4">
        <f t="shared" si="0"/>
        <v>44013</v>
      </c>
      <c r="C29" s="5">
        <v>14004.204670000001</v>
      </c>
      <c r="D29" s="5">
        <v>13028.323</v>
      </c>
      <c r="E29" s="5">
        <v>975.88166999999999</v>
      </c>
    </row>
    <row r="30" spans="1:5" x14ac:dyDescent="0.25">
      <c r="A30" s="3">
        <v>28</v>
      </c>
      <c r="B30" s="4">
        <f t="shared" si="0"/>
        <v>44020</v>
      </c>
      <c r="C30" s="5">
        <v>15187.789510000001</v>
      </c>
      <c r="D30" s="5">
        <v>14321.388000000001</v>
      </c>
      <c r="E30" s="5">
        <v>866.40151000000003</v>
      </c>
    </row>
    <row r="31" spans="1:5" x14ac:dyDescent="0.25">
      <c r="A31" s="3">
        <v>29</v>
      </c>
      <c r="B31" s="4">
        <f t="shared" si="0"/>
        <v>44027</v>
      </c>
      <c r="C31" s="5">
        <v>16486.517450000003</v>
      </c>
      <c r="D31" s="5">
        <v>15669.769700000003</v>
      </c>
      <c r="E31" s="5">
        <v>816.74775</v>
      </c>
    </row>
    <row r="32" spans="1:5" x14ac:dyDescent="0.25">
      <c r="A32" s="3">
        <v>30</v>
      </c>
      <c r="B32" s="4">
        <f t="shared" si="0"/>
        <v>44034</v>
      </c>
      <c r="C32" s="5">
        <v>15479.799390000002</v>
      </c>
      <c r="D32" s="5">
        <v>14683.760100000001</v>
      </c>
      <c r="E32" s="5">
        <v>796.03929000000005</v>
      </c>
    </row>
    <row r="33" spans="1:5" x14ac:dyDescent="0.25">
      <c r="A33" s="3">
        <v>31</v>
      </c>
      <c r="B33" s="4">
        <f t="shared" si="0"/>
        <v>44041</v>
      </c>
      <c r="C33" s="5">
        <v>14481.412779999997</v>
      </c>
      <c r="D33" s="5">
        <v>13657.477699999998</v>
      </c>
      <c r="E33" s="5">
        <v>823.93508000000008</v>
      </c>
    </row>
    <row r="34" spans="1:5" x14ac:dyDescent="0.25">
      <c r="A34" s="3">
        <v>32</v>
      </c>
      <c r="B34" s="4">
        <f t="shared" si="0"/>
        <v>44048</v>
      </c>
      <c r="C34" s="5">
        <v>12908.49034</v>
      </c>
      <c r="D34" s="5">
        <v>12103.9486</v>
      </c>
      <c r="E34" s="5">
        <v>804.54174</v>
      </c>
    </row>
    <row r="35" spans="1:5" x14ac:dyDescent="0.25">
      <c r="A35" s="3">
        <v>33</v>
      </c>
      <c r="B35" s="4">
        <f t="shared" si="0"/>
        <v>44055</v>
      </c>
      <c r="C35" s="5">
        <v>11838.892300000001</v>
      </c>
      <c r="D35" s="5">
        <v>10976.064600000002</v>
      </c>
      <c r="E35" s="5">
        <v>862.82770000000005</v>
      </c>
    </row>
    <row r="36" spans="1:5" x14ac:dyDescent="0.25">
      <c r="A36" s="3">
        <v>34</v>
      </c>
      <c r="B36" s="4">
        <f t="shared" si="0"/>
        <v>44062</v>
      </c>
      <c r="C36" s="5">
        <v>11768.093110000002</v>
      </c>
      <c r="D36" s="5">
        <v>10630.262500000001</v>
      </c>
      <c r="E36" s="5">
        <v>1137.83061</v>
      </c>
    </row>
    <row r="37" spans="1:5" x14ac:dyDescent="0.25">
      <c r="A37" s="3">
        <v>35</v>
      </c>
      <c r="B37" s="4">
        <f t="shared" si="0"/>
        <v>44069</v>
      </c>
      <c r="C37" s="5">
        <v>10638.124879999999</v>
      </c>
      <c r="D37" s="5">
        <v>9472.9277999999995</v>
      </c>
      <c r="E37" s="5">
        <v>1165.1970799999999</v>
      </c>
    </row>
    <row r="38" spans="1:5" x14ac:dyDescent="0.25">
      <c r="A38" s="3">
        <v>36</v>
      </c>
      <c r="B38" s="4">
        <f t="shared" si="0"/>
        <v>44076</v>
      </c>
      <c r="C38" s="5">
        <v>10780.402399999999</v>
      </c>
      <c r="D38" s="5">
        <v>9589.8860999999997</v>
      </c>
      <c r="E38" s="5">
        <v>1190.5163</v>
      </c>
    </row>
    <row r="39" spans="1:5" x14ac:dyDescent="0.25">
      <c r="A39" s="3">
        <v>37</v>
      </c>
      <c r="B39" s="4">
        <f t="shared" si="0"/>
        <v>44083</v>
      </c>
      <c r="C39" s="5">
        <v>9550.9669799999992</v>
      </c>
      <c r="D39" s="5">
        <v>8481.3770999999997</v>
      </c>
      <c r="E39" s="5">
        <v>1069.58988</v>
      </c>
    </row>
    <row r="40" spans="1:5" x14ac:dyDescent="0.25">
      <c r="A40" s="3">
        <v>38</v>
      </c>
      <c r="B40" s="4">
        <f t="shared" si="0"/>
        <v>44090</v>
      </c>
      <c r="C40" s="5">
        <v>9526.772649999999</v>
      </c>
      <c r="D40" s="5">
        <v>8464.0913999999993</v>
      </c>
      <c r="E40" s="5">
        <v>1062.6812500000001</v>
      </c>
    </row>
    <row r="41" spans="1:5" x14ac:dyDescent="0.25">
      <c r="A41" s="3">
        <v>39</v>
      </c>
      <c r="B41" s="4">
        <f t="shared" si="0"/>
        <v>44097</v>
      </c>
      <c r="C41" s="5">
        <v>9659.9586600000002</v>
      </c>
      <c r="D41" s="5">
        <v>8460.2199000000001</v>
      </c>
      <c r="E41" s="5">
        <v>1199.7387600000002</v>
      </c>
    </row>
    <row r="42" spans="1:5" x14ac:dyDescent="0.25">
      <c r="A42" s="3">
        <v>40</v>
      </c>
      <c r="B42" s="4">
        <f t="shared" si="0"/>
        <v>44104</v>
      </c>
      <c r="C42" s="5">
        <v>9711.7947699999986</v>
      </c>
      <c r="D42" s="5">
        <v>8605.8892999999989</v>
      </c>
      <c r="E42" s="5">
        <v>1105.9054699999999</v>
      </c>
    </row>
    <row r="43" spans="1:5" x14ac:dyDescent="0.25">
      <c r="A43" s="3">
        <v>41</v>
      </c>
      <c r="B43" s="4">
        <f t="shared" si="0"/>
        <v>44111</v>
      </c>
      <c r="C43" s="5">
        <v>9991.6192900000005</v>
      </c>
      <c r="D43" s="5">
        <v>8796.1090000000004</v>
      </c>
      <c r="E43" s="5">
        <v>1195.5102900000002</v>
      </c>
    </row>
    <row r="44" spans="1:5" x14ac:dyDescent="0.25">
      <c r="A44" s="3">
        <v>42</v>
      </c>
      <c r="B44" s="4">
        <f t="shared" si="0"/>
        <v>44118</v>
      </c>
      <c r="C44" s="5">
        <v>10187.384230000001</v>
      </c>
      <c r="D44" s="5">
        <v>9068.0508000000009</v>
      </c>
      <c r="E44" s="5">
        <v>1119.3334299999999</v>
      </c>
    </row>
    <row r="45" spans="1:5" x14ac:dyDescent="0.25">
      <c r="A45" s="3">
        <v>43</v>
      </c>
      <c r="B45" s="4">
        <f t="shared" si="0"/>
        <v>44125</v>
      </c>
      <c r="C45" s="5">
        <v>9743.2750599999999</v>
      </c>
      <c r="D45" s="5">
        <v>8613.0748000000003</v>
      </c>
      <c r="E45" s="5">
        <v>1130.2002600000001</v>
      </c>
    </row>
    <row r="46" spans="1:5" x14ac:dyDescent="0.25">
      <c r="A46" s="3">
        <v>44</v>
      </c>
      <c r="B46" s="4">
        <f t="shared" si="0"/>
        <v>44132</v>
      </c>
      <c r="C46" s="5">
        <v>9530.6344800000006</v>
      </c>
      <c r="D46" s="5">
        <v>8389.5605000000014</v>
      </c>
      <c r="E46" s="5">
        <v>1141.0739799999999</v>
      </c>
    </row>
    <row r="47" spans="1:5" x14ac:dyDescent="0.25">
      <c r="A47" s="3">
        <v>45</v>
      </c>
      <c r="B47" s="4">
        <f t="shared" si="0"/>
        <v>44139</v>
      </c>
      <c r="C47" s="5">
        <v>10273.910059999998</v>
      </c>
      <c r="D47" s="5">
        <v>9183.0103999999992</v>
      </c>
      <c r="E47" s="5">
        <v>1090.8996599999998</v>
      </c>
    </row>
    <row r="48" spans="1:5" x14ac:dyDescent="0.25">
      <c r="A48" s="3">
        <v>46</v>
      </c>
      <c r="B48" s="4">
        <f t="shared" si="0"/>
        <v>44146</v>
      </c>
      <c r="C48" s="5">
        <v>9979.8736000000008</v>
      </c>
      <c r="D48" s="5">
        <v>8914.5522000000001</v>
      </c>
      <c r="E48" s="5">
        <v>1065.3214</v>
      </c>
    </row>
    <row r="49" spans="1:7" x14ac:dyDescent="0.25">
      <c r="A49" s="3">
        <v>47</v>
      </c>
      <c r="B49" s="4">
        <f t="shared" si="0"/>
        <v>44153</v>
      </c>
      <c r="C49" s="5">
        <v>10100.525529999999</v>
      </c>
      <c r="D49" s="5">
        <v>9010.3025999999991</v>
      </c>
      <c r="E49" s="5">
        <v>1090.2229300000001</v>
      </c>
    </row>
    <row r="50" spans="1:7" x14ac:dyDescent="0.25">
      <c r="A50" s="3">
        <v>48</v>
      </c>
      <c r="B50" s="4">
        <f t="shared" si="0"/>
        <v>44160</v>
      </c>
      <c r="C50" s="5">
        <v>10418.689810000002</v>
      </c>
      <c r="D50" s="5">
        <v>9212.4507000000012</v>
      </c>
      <c r="E50" s="5">
        <v>1206.23911</v>
      </c>
    </row>
    <row r="51" spans="1:7" x14ac:dyDescent="0.25">
      <c r="A51" s="3">
        <v>49</v>
      </c>
      <c r="B51" s="4">
        <f t="shared" si="0"/>
        <v>44167</v>
      </c>
      <c r="C51" s="5">
        <v>11379.413930000001</v>
      </c>
      <c r="D51" s="5">
        <v>10248.533800000001</v>
      </c>
      <c r="E51" s="5">
        <v>1130.8801300000002</v>
      </c>
    </row>
    <row r="52" spans="1:7" x14ac:dyDescent="0.25">
      <c r="A52" s="3">
        <v>50</v>
      </c>
      <c r="B52" s="4">
        <f t="shared" si="0"/>
        <v>44174</v>
      </c>
      <c r="C52" s="5">
        <v>12013.658309849572</v>
      </c>
      <c r="D52" s="5">
        <v>10934.234352911641</v>
      </c>
      <c r="E52" s="5">
        <v>1079.4239569379308</v>
      </c>
    </row>
    <row r="53" spans="1:7" x14ac:dyDescent="0.25">
      <c r="A53" s="70" t="s">
        <v>48</v>
      </c>
      <c r="B53" s="70"/>
      <c r="C53" s="30">
        <f>SUM(C3:C52)</f>
        <v>511506.67347684962</v>
      </c>
      <c r="D53" s="30">
        <f t="shared" ref="D53:E53" si="1">SUM(D3:D52)</f>
        <v>465213.21135291166</v>
      </c>
      <c r="E53" s="30">
        <f t="shared" si="1"/>
        <v>46293.462123937934</v>
      </c>
    </row>
    <row r="54" spans="1:7" x14ac:dyDescent="0.25">
      <c r="A54" s="16"/>
      <c r="B54" s="16"/>
      <c r="C54" s="19"/>
      <c r="D54" s="20"/>
      <c r="E54" s="20"/>
    </row>
    <row r="55" spans="1:7" x14ac:dyDescent="0.25">
      <c r="A55" s="21" t="s">
        <v>26</v>
      </c>
      <c r="B55" s="17"/>
      <c r="C55" s="18"/>
      <c r="D55" s="15"/>
      <c r="E55" s="15"/>
    </row>
    <row r="56" spans="1:7" x14ac:dyDescent="0.25">
      <c r="A56" s="22" t="s">
        <v>49</v>
      </c>
      <c r="B56" s="23"/>
      <c r="C56" s="31">
        <v>59610.943918008576</v>
      </c>
      <c r="D56" s="24"/>
      <c r="E56" s="25"/>
      <c r="F56" s="26"/>
      <c r="G56" s="26"/>
    </row>
    <row r="57" spans="1:7" x14ac:dyDescent="0.25">
      <c r="A57" s="21" t="s">
        <v>24</v>
      </c>
      <c r="B57" s="27"/>
      <c r="C57" s="28"/>
      <c r="D57" s="26"/>
      <c r="E57" s="26"/>
      <c r="F57" s="26"/>
      <c r="G57" s="26"/>
    </row>
    <row r="58" spans="1:7" x14ac:dyDescent="0.25">
      <c r="A58" s="22" t="s">
        <v>49</v>
      </c>
      <c r="B58" s="23"/>
      <c r="C58" s="31">
        <v>53589.798527011451</v>
      </c>
      <c r="D58" s="26"/>
      <c r="E58" s="29"/>
      <c r="F58" s="26"/>
      <c r="G58" s="26"/>
    </row>
    <row r="59" spans="1:7" x14ac:dyDescent="0.25">
      <c r="E59" s="1"/>
    </row>
    <row r="60" spans="1:7" x14ac:dyDescent="0.25">
      <c r="E60" s="1"/>
    </row>
    <row r="61" spans="1:7" x14ac:dyDescent="0.25">
      <c r="E61" s="1"/>
    </row>
    <row r="62" spans="1:7" x14ac:dyDescent="0.25">
      <c r="E62" s="1"/>
    </row>
    <row r="63" spans="1:7" x14ac:dyDescent="0.25">
      <c r="E63" s="1"/>
    </row>
    <row r="64" spans="1:7" x14ac:dyDescent="0.25">
      <c r="E64" s="1"/>
    </row>
    <row r="65" spans="5:5" x14ac:dyDescent="0.25">
      <c r="E65" s="1"/>
    </row>
    <row r="66" spans="5:5" x14ac:dyDescent="0.25">
      <c r="E66" s="1"/>
    </row>
    <row r="67" spans="5:5" x14ac:dyDescent="0.25">
      <c r="E67" s="1"/>
    </row>
    <row r="68" spans="5:5" x14ac:dyDescent="0.25">
      <c r="E68" s="1"/>
    </row>
    <row r="69" spans="5:5" x14ac:dyDescent="0.25">
      <c r="E69" s="1"/>
    </row>
    <row r="70" spans="5:5" x14ac:dyDescent="0.25">
      <c r="E70" s="1"/>
    </row>
    <row r="71" spans="5:5" x14ac:dyDescent="0.25">
      <c r="E71" s="1"/>
    </row>
    <row r="72" spans="5:5" x14ac:dyDescent="0.25">
      <c r="E72" s="1"/>
    </row>
    <row r="73" spans="5:5" x14ac:dyDescent="0.25">
      <c r="E73" s="1"/>
    </row>
    <row r="74" spans="5:5" x14ac:dyDescent="0.25">
      <c r="E74" s="1"/>
    </row>
    <row r="75" spans="5:5" x14ac:dyDescent="0.25">
      <c r="E75" s="1"/>
    </row>
    <row r="76" spans="5:5" x14ac:dyDescent="0.25">
      <c r="E76" s="1"/>
    </row>
    <row r="77" spans="5:5" x14ac:dyDescent="0.25">
      <c r="E77" s="1"/>
    </row>
    <row r="78" spans="5:5" x14ac:dyDescent="0.25">
      <c r="E78" s="1"/>
    </row>
    <row r="79" spans="5:5" x14ac:dyDescent="0.25">
      <c r="E79" s="1"/>
    </row>
    <row r="80" spans="5:5" x14ac:dyDescent="0.25">
      <c r="E80" s="1"/>
    </row>
    <row r="81" spans="5:5" x14ac:dyDescent="0.25">
      <c r="E81" s="1"/>
    </row>
    <row r="82" spans="5:5" x14ac:dyDescent="0.25">
      <c r="E82" s="1"/>
    </row>
    <row r="83" spans="5:5" x14ac:dyDescent="0.25">
      <c r="E83" s="1"/>
    </row>
    <row r="85" spans="5:5" x14ac:dyDescent="0.25">
      <c r="E85" s="1"/>
    </row>
  </sheetData>
  <mergeCells count="3">
    <mergeCell ref="C1:E1"/>
    <mergeCell ref="A1:B2"/>
    <mergeCell ref="A53:B53"/>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workbookViewId="0">
      <pane ySplit="2" topLeftCell="A31" activePane="bottomLeft" state="frozen"/>
      <selection pane="bottomLeft" activeCell="A3" sqref="A3"/>
    </sheetView>
  </sheetViews>
  <sheetFormatPr defaultRowHeight="15" x14ac:dyDescent="0.25"/>
  <cols>
    <col min="1" max="1" width="5" customWidth="1"/>
    <col min="2" max="2" width="12.140625" customWidth="1"/>
    <col min="3" max="3" width="10.42578125" customWidth="1"/>
    <col min="4" max="4" width="11.5703125" customWidth="1"/>
    <col min="5" max="5" width="11.140625" customWidth="1"/>
    <col min="6" max="6" width="9.7109375" customWidth="1"/>
    <col min="8" max="8" width="11.42578125" customWidth="1"/>
    <col min="9" max="9" width="10.28515625" customWidth="1"/>
    <col min="10" max="10" width="10" customWidth="1"/>
    <col min="11" max="11" width="10.28515625" customWidth="1"/>
    <col min="12" max="12" width="11.140625" customWidth="1"/>
  </cols>
  <sheetData>
    <row r="1" spans="1:12" ht="17.45" customHeight="1" x14ac:dyDescent="0.25">
      <c r="A1" s="66" t="s">
        <v>25</v>
      </c>
      <c r="B1" s="67"/>
      <c r="C1" s="73" t="s">
        <v>19</v>
      </c>
      <c r="D1" s="74"/>
      <c r="E1" s="74"/>
      <c r="F1" s="74"/>
      <c r="G1" s="74"/>
      <c r="H1" s="74"/>
      <c r="I1" s="74"/>
      <c r="J1" s="74"/>
      <c r="K1" s="74"/>
      <c r="L1" s="74"/>
    </row>
    <row r="2" spans="1:12" ht="25.9" customHeight="1" x14ac:dyDescent="0.25">
      <c r="A2" s="68"/>
      <c r="B2" s="69"/>
      <c r="C2" s="9" t="s">
        <v>9</v>
      </c>
      <c r="D2" s="9" t="s">
        <v>10</v>
      </c>
      <c r="E2" s="9" t="s">
        <v>11</v>
      </c>
      <c r="F2" s="9" t="s">
        <v>12</v>
      </c>
      <c r="G2" s="9" t="s">
        <v>13</v>
      </c>
      <c r="H2" s="9" t="s">
        <v>14</v>
      </c>
      <c r="I2" s="9" t="s">
        <v>15</v>
      </c>
      <c r="J2" s="9" t="s">
        <v>16</v>
      </c>
      <c r="K2" s="9" t="s">
        <v>17</v>
      </c>
      <c r="L2" s="9" t="s">
        <v>18</v>
      </c>
    </row>
    <row r="3" spans="1:12" x14ac:dyDescent="0.25">
      <c r="A3" s="3">
        <v>1</v>
      </c>
      <c r="B3" s="4">
        <v>43831</v>
      </c>
      <c r="C3" s="5">
        <v>1625.6578999999999</v>
      </c>
      <c r="D3" s="5">
        <v>470.05326000000002</v>
      </c>
      <c r="E3" s="5">
        <v>1319.8889999999999</v>
      </c>
      <c r="F3" s="5">
        <v>1627.7646</v>
      </c>
      <c r="G3" s="5">
        <v>1161.472</v>
      </c>
      <c r="H3" s="5">
        <v>813.71496999999999</v>
      </c>
      <c r="I3" s="5">
        <v>273.35879</v>
      </c>
      <c r="J3" s="5">
        <v>585.86798999999996</v>
      </c>
      <c r="K3" s="5">
        <v>784.00028999999995</v>
      </c>
      <c r="L3" s="5">
        <v>8661.7780000000002</v>
      </c>
    </row>
    <row r="4" spans="1:12" x14ac:dyDescent="0.25">
      <c r="A4" s="6">
        <v>2</v>
      </c>
      <c r="B4" s="7">
        <f t="shared" ref="B4:B52" si="0">B3+7</f>
        <v>43838</v>
      </c>
      <c r="C4" s="8">
        <v>1313.5340000000001</v>
      </c>
      <c r="D4" s="8">
        <v>440.28854000000001</v>
      </c>
      <c r="E4" s="8">
        <v>1299.8530000000001</v>
      </c>
      <c r="F4" s="8">
        <v>1557.2180000000001</v>
      </c>
      <c r="G4" s="8">
        <v>1017.1369999999999</v>
      </c>
      <c r="H4" s="8">
        <v>691.03431999999998</v>
      </c>
      <c r="I4" s="8">
        <v>220.63284999999999</v>
      </c>
      <c r="J4" s="8">
        <v>559.57276000000002</v>
      </c>
      <c r="K4" s="8">
        <v>795.61522000000002</v>
      </c>
      <c r="L4" s="5">
        <v>7894.8860000000004</v>
      </c>
    </row>
    <row r="5" spans="1:12" x14ac:dyDescent="0.25">
      <c r="A5" s="3">
        <v>3</v>
      </c>
      <c r="B5" s="4">
        <f t="shared" si="0"/>
        <v>43845</v>
      </c>
      <c r="C5" s="5">
        <v>1295.6310000000001</v>
      </c>
      <c r="D5" s="5">
        <v>422.59440999999998</v>
      </c>
      <c r="E5" s="5">
        <v>1195.4290000000001</v>
      </c>
      <c r="F5" s="5">
        <v>1515.59</v>
      </c>
      <c r="G5" s="5">
        <v>870.05296999999996</v>
      </c>
      <c r="H5" s="5">
        <v>657.94516999999996</v>
      </c>
      <c r="I5" s="5">
        <v>272.60728999999998</v>
      </c>
      <c r="J5" s="5">
        <v>528.47541999999999</v>
      </c>
      <c r="K5" s="5">
        <v>764.98631</v>
      </c>
      <c r="L5" s="5">
        <v>7523.3109999999997</v>
      </c>
    </row>
    <row r="6" spans="1:12" x14ac:dyDescent="0.25">
      <c r="A6" s="3">
        <v>4</v>
      </c>
      <c r="B6" s="4">
        <f t="shared" si="0"/>
        <v>43852</v>
      </c>
      <c r="C6" s="5">
        <v>1115.8977</v>
      </c>
      <c r="D6" s="5">
        <v>404.33276999999998</v>
      </c>
      <c r="E6" s="5">
        <v>1267.2570000000001</v>
      </c>
      <c r="F6" s="5">
        <v>1493.4870000000001</v>
      </c>
      <c r="G6" s="5">
        <v>934.33942000000002</v>
      </c>
      <c r="H6" s="5">
        <v>698.79539</v>
      </c>
      <c r="I6" s="5">
        <v>200.08001999999999</v>
      </c>
      <c r="J6" s="5">
        <v>520.14761999999996</v>
      </c>
      <c r="K6" s="5">
        <v>819.96176700000001</v>
      </c>
      <c r="L6" s="5">
        <v>7454.2979999999998</v>
      </c>
    </row>
    <row r="7" spans="1:12" x14ac:dyDescent="0.25">
      <c r="A7" s="3">
        <v>5</v>
      </c>
      <c r="B7" s="4">
        <f t="shared" si="0"/>
        <v>43859</v>
      </c>
      <c r="C7" s="5">
        <v>1440.5060000000001</v>
      </c>
      <c r="D7" s="5">
        <v>445.61052999999998</v>
      </c>
      <c r="E7" s="5">
        <v>1302.8217</v>
      </c>
      <c r="F7" s="5">
        <v>1507.586</v>
      </c>
      <c r="G7" s="5">
        <v>1050.729</v>
      </c>
      <c r="H7" s="5">
        <v>653.82502999999997</v>
      </c>
      <c r="I7" s="5">
        <v>264.71697</v>
      </c>
      <c r="J7" s="5">
        <v>528.37377000000004</v>
      </c>
      <c r="K7" s="5">
        <v>849.27110000000005</v>
      </c>
      <c r="L7" s="5">
        <v>8043.44</v>
      </c>
    </row>
    <row r="8" spans="1:12" x14ac:dyDescent="0.25">
      <c r="A8" s="3">
        <v>6</v>
      </c>
      <c r="B8" s="4">
        <f t="shared" si="0"/>
        <v>43866</v>
      </c>
      <c r="C8" s="5">
        <v>1292.9915000000001</v>
      </c>
      <c r="D8" s="5">
        <v>483.70814799999999</v>
      </c>
      <c r="E8" s="5">
        <v>1231.934</v>
      </c>
      <c r="F8" s="5">
        <v>1541.423</v>
      </c>
      <c r="G8" s="5">
        <v>993.42575999999997</v>
      </c>
      <c r="H8" s="5">
        <v>696.00331000000006</v>
      </c>
      <c r="I8" s="5">
        <v>237.51351</v>
      </c>
      <c r="J8" s="5">
        <v>545.84811000000002</v>
      </c>
      <c r="K8" s="5">
        <v>796.15049999999997</v>
      </c>
      <c r="L8" s="5">
        <v>7818.9970000000003</v>
      </c>
    </row>
    <row r="9" spans="1:12" x14ac:dyDescent="0.25">
      <c r="A9" s="3">
        <v>7</v>
      </c>
      <c r="B9" s="4">
        <f t="shared" si="0"/>
        <v>43873</v>
      </c>
      <c r="C9" s="5">
        <v>1178.1389999999999</v>
      </c>
      <c r="D9" s="5">
        <v>459.86237</v>
      </c>
      <c r="E9" s="5">
        <v>1238.2739999999999</v>
      </c>
      <c r="F9" s="5">
        <v>1558.8230000000001</v>
      </c>
      <c r="G9" s="5">
        <v>984.31494999999995</v>
      </c>
      <c r="H9" s="5">
        <v>675.30484999999999</v>
      </c>
      <c r="I9" s="5">
        <v>207.73955000000001</v>
      </c>
      <c r="J9" s="5">
        <v>596.63178000000005</v>
      </c>
      <c r="K9" s="5">
        <v>773.63652999999999</v>
      </c>
      <c r="L9" s="5">
        <v>7672.7259999999997</v>
      </c>
    </row>
    <row r="10" spans="1:12" x14ac:dyDescent="0.25">
      <c r="A10" s="3">
        <v>8</v>
      </c>
      <c r="B10" s="4">
        <f t="shared" si="0"/>
        <v>43880</v>
      </c>
      <c r="C10" s="5">
        <v>1180.9169999999999</v>
      </c>
      <c r="D10" s="5">
        <v>444.35631000000001</v>
      </c>
      <c r="E10" s="5">
        <v>1299.49</v>
      </c>
      <c r="F10" s="5">
        <v>1440.53</v>
      </c>
      <c r="G10" s="5">
        <v>939.17098999999996</v>
      </c>
      <c r="H10" s="5">
        <v>651.01909999999998</v>
      </c>
      <c r="I10" s="5">
        <v>220.64787999999999</v>
      </c>
      <c r="J10" s="5">
        <v>552.02561000000003</v>
      </c>
      <c r="K10" s="5">
        <v>741.20498999999995</v>
      </c>
      <c r="L10" s="5">
        <v>7469.3609999999999</v>
      </c>
    </row>
    <row r="11" spans="1:12" x14ac:dyDescent="0.25">
      <c r="A11" s="3">
        <v>9</v>
      </c>
      <c r="B11" s="4">
        <f t="shared" si="0"/>
        <v>43887</v>
      </c>
      <c r="C11" s="5">
        <v>1223.867</v>
      </c>
      <c r="D11" s="5">
        <v>438.52215000000001</v>
      </c>
      <c r="E11" s="5">
        <v>1287.528</v>
      </c>
      <c r="F11" s="5">
        <v>1461.539</v>
      </c>
      <c r="G11" s="5">
        <v>953.04336000000001</v>
      </c>
      <c r="H11" s="5">
        <v>716.43602999999996</v>
      </c>
      <c r="I11" s="5">
        <v>199.95426</v>
      </c>
      <c r="J11" s="5">
        <v>506.42196999999999</v>
      </c>
      <c r="K11" s="5">
        <v>762.02850999999998</v>
      </c>
      <c r="L11" s="5">
        <v>7549.34</v>
      </c>
    </row>
    <row r="12" spans="1:12" x14ac:dyDescent="0.25">
      <c r="A12" s="3">
        <v>10</v>
      </c>
      <c r="B12" s="4">
        <f t="shared" si="0"/>
        <v>43894</v>
      </c>
      <c r="C12" s="5">
        <v>1334.3242</v>
      </c>
      <c r="D12" s="5">
        <v>462.69314000000003</v>
      </c>
      <c r="E12" s="5">
        <v>1307.6220000000001</v>
      </c>
      <c r="F12" s="5">
        <v>1511.1769999999999</v>
      </c>
      <c r="G12" s="5">
        <v>1074.0590999999999</v>
      </c>
      <c r="H12" s="5">
        <v>722.75086499999998</v>
      </c>
      <c r="I12" s="5">
        <v>259.59375999999997</v>
      </c>
      <c r="J12" s="5">
        <v>558.52130999999997</v>
      </c>
      <c r="K12" s="5">
        <v>789.81524999999999</v>
      </c>
      <c r="L12" s="5">
        <v>8020.5559999999996</v>
      </c>
    </row>
    <row r="13" spans="1:12" x14ac:dyDescent="0.25">
      <c r="A13" s="3">
        <v>11</v>
      </c>
      <c r="B13" s="4">
        <f t="shared" si="0"/>
        <v>43901</v>
      </c>
      <c r="C13" s="5">
        <v>1125.8920000000001</v>
      </c>
      <c r="D13" s="5">
        <v>416.79979800000001</v>
      </c>
      <c r="E13" s="5">
        <v>1333.204</v>
      </c>
      <c r="F13" s="5">
        <v>1493.684</v>
      </c>
      <c r="G13" s="5">
        <v>979.94420000000002</v>
      </c>
      <c r="H13" s="5">
        <v>669.21064000000001</v>
      </c>
      <c r="I13" s="5">
        <v>226.55002999999999</v>
      </c>
      <c r="J13" s="5">
        <v>596.70399999999995</v>
      </c>
      <c r="K13" s="5">
        <v>792.04641000000004</v>
      </c>
      <c r="L13" s="5">
        <v>7634.0349999999999</v>
      </c>
    </row>
    <row r="14" spans="1:12" x14ac:dyDescent="0.25">
      <c r="A14" s="3">
        <v>12</v>
      </c>
      <c r="B14" s="4">
        <f t="shared" si="0"/>
        <v>43908</v>
      </c>
      <c r="C14" s="5">
        <v>1225.914</v>
      </c>
      <c r="D14" s="5">
        <v>464.66296</v>
      </c>
      <c r="E14" s="5">
        <v>1308.7629999999999</v>
      </c>
      <c r="F14" s="5">
        <v>1490.2771</v>
      </c>
      <c r="G14" s="5">
        <v>994.08334000000002</v>
      </c>
      <c r="H14" s="5">
        <v>644.81718000000001</v>
      </c>
      <c r="I14" s="5">
        <v>217.00328999999999</v>
      </c>
      <c r="J14" s="5">
        <v>508.04871000000003</v>
      </c>
      <c r="K14" s="5">
        <v>776.05358000000001</v>
      </c>
      <c r="L14" s="5">
        <v>7629.6229999999996</v>
      </c>
    </row>
    <row r="15" spans="1:12" x14ac:dyDescent="0.25">
      <c r="A15" s="3">
        <v>13</v>
      </c>
      <c r="B15" s="4">
        <f t="shared" si="0"/>
        <v>43915</v>
      </c>
      <c r="C15" s="5">
        <v>1257.7204999999999</v>
      </c>
      <c r="D15" s="5">
        <v>467.20920000000001</v>
      </c>
      <c r="E15" s="5">
        <v>1212.0730000000001</v>
      </c>
      <c r="F15" s="5">
        <v>1499.5619999999999</v>
      </c>
      <c r="G15" s="5">
        <v>919.50046999999995</v>
      </c>
      <c r="H15" s="5">
        <v>754.19713000000002</v>
      </c>
      <c r="I15" s="5">
        <v>212.94784000000001</v>
      </c>
      <c r="J15" s="5">
        <v>517.45416999999998</v>
      </c>
      <c r="K15" s="5">
        <v>775.50142000000005</v>
      </c>
      <c r="L15" s="5">
        <v>7616.1660000000002</v>
      </c>
    </row>
    <row r="16" spans="1:12" x14ac:dyDescent="0.25">
      <c r="A16" s="3">
        <v>14</v>
      </c>
      <c r="B16" s="4">
        <f t="shared" si="0"/>
        <v>43922</v>
      </c>
      <c r="C16" s="5">
        <v>1183.3820000000001</v>
      </c>
      <c r="D16" s="5">
        <v>454.75549999999998</v>
      </c>
      <c r="E16" s="5">
        <v>1308.3920000000001</v>
      </c>
      <c r="F16" s="5">
        <v>1429.9718</v>
      </c>
      <c r="G16" s="5">
        <v>969.64410999999996</v>
      </c>
      <c r="H16" s="5">
        <v>742.20195999999999</v>
      </c>
      <c r="I16" s="5">
        <v>210.00317999999999</v>
      </c>
      <c r="J16" s="5">
        <v>532.74491999999998</v>
      </c>
      <c r="K16" s="5">
        <v>810.18086600000004</v>
      </c>
      <c r="L16" s="5">
        <v>7641.2759999999998</v>
      </c>
    </row>
    <row r="17" spans="1:12" x14ac:dyDescent="0.25">
      <c r="A17" s="3">
        <v>15</v>
      </c>
      <c r="B17" s="4">
        <f t="shared" si="0"/>
        <v>43929</v>
      </c>
      <c r="C17" s="5">
        <v>1244.6389999999999</v>
      </c>
      <c r="D17" s="5">
        <v>455.95184</v>
      </c>
      <c r="E17" s="5">
        <v>1295.3389999999999</v>
      </c>
      <c r="F17" s="5">
        <v>1424.6110000000001</v>
      </c>
      <c r="G17" s="5">
        <v>1009.409</v>
      </c>
      <c r="H17" s="5">
        <v>738.56363999999996</v>
      </c>
      <c r="I17" s="5">
        <v>213.27190999999999</v>
      </c>
      <c r="J17" s="5">
        <v>555.68681000000004</v>
      </c>
      <c r="K17" s="5">
        <v>790.23017000000004</v>
      </c>
      <c r="L17" s="5">
        <v>7727.7020000000002</v>
      </c>
    </row>
    <row r="18" spans="1:12" x14ac:dyDescent="0.25">
      <c r="A18" s="3">
        <v>16</v>
      </c>
      <c r="B18" s="4">
        <f t="shared" si="0"/>
        <v>43936</v>
      </c>
      <c r="C18" s="5">
        <v>1247.5129999999999</v>
      </c>
      <c r="D18" s="5">
        <v>430.038094</v>
      </c>
      <c r="E18" s="5">
        <v>1249.181</v>
      </c>
      <c r="F18" s="5">
        <v>1462.5291999999999</v>
      </c>
      <c r="G18" s="5">
        <v>896.28221699999995</v>
      </c>
      <c r="H18" s="5">
        <v>664.82376999999997</v>
      </c>
      <c r="I18" s="5">
        <v>232.23204999999999</v>
      </c>
      <c r="J18" s="5">
        <v>576.29933000000005</v>
      </c>
      <c r="K18" s="5">
        <v>757.21216000000004</v>
      </c>
      <c r="L18" s="5">
        <v>7516.1109999999999</v>
      </c>
    </row>
    <row r="19" spans="1:12" x14ac:dyDescent="0.25">
      <c r="A19" s="3">
        <v>17</v>
      </c>
      <c r="B19" s="4">
        <f t="shared" si="0"/>
        <v>43943</v>
      </c>
      <c r="C19" s="5">
        <v>1224.7539999999999</v>
      </c>
      <c r="D19" s="5">
        <v>414.75272999999999</v>
      </c>
      <c r="E19" s="5">
        <v>1172.4739999999999</v>
      </c>
      <c r="F19" s="5">
        <v>1312.1379999999999</v>
      </c>
      <c r="G19" s="5">
        <v>932.36917400000004</v>
      </c>
      <c r="H19" s="5">
        <v>655.08811000000003</v>
      </c>
      <c r="I19" s="5">
        <v>168.41633999999999</v>
      </c>
      <c r="J19" s="5">
        <v>518.55574000000001</v>
      </c>
      <c r="K19" s="5">
        <v>801.02692000000002</v>
      </c>
      <c r="L19" s="5">
        <v>7199.5739999999996</v>
      </c>
    </row>
    <row r="20" spans="1:12" x14ac:dyDescent="0.25">
      <c r="A20" s="3">
        <v>18</v>
      </c>
      <c r="B20" s="4">
        <f t="shared" si="0"/>
        <v>43950</v>
      </c>
      <c r="C20" s="5">
        <v>1186.3620000000001</v>
      </c>
      <c r="D20" s="5">
        <v>470.56691000000001</v>
      </c>
      <c r="E20" s="5">
        <v>1373.242</v>
      </c>
      <c r="F20" s="5">
        <v>1465.431</v>
      </c>
      <c r="G20" s="5">
        <v>951.38616999999999</v>
      </c>
      <c r="H20" s="5">
        <v>733.66448000000003</v>
      </c>
      <c r="I20" s="5">
        <v>242.96702999999999</v>
      </c>
      <c r="J20" s="5">
        <v>556.17271000000005</v>
      </c>
      <c r="K20" s="5">
        <v>781.31356000000005</v>
      </c>
      <c r="L20" s="5">
        <v>7761.1049999999996</v>
      </c>
    </row>
    <row r="21" spans="1:12" x14ac:dyDescent="0.25">
      <c r="A21" s="3">
        <v>19</v>
      </c>
      <c r="B21" s="4">
        <f t="shared" si="0"/>
        <v>43957</v>
      </c>
      <c r="C21" s="5">
        <v>1292.0999999999999</v>
      </c>
      <c r="D21" s="5">
        <v>460.87939999999998</v>
      </c>
      <c r="E21" s="5">
        <v>1358.33</v>
      </c>
      <c r="F21" s="5">
        <v>1469.06</v>
      </c>
      <c r="G21" s="5">
        <v>990.76750000000004</v>
      </c>
      <c r="H21" s="5">
        <v>715.94090000000006</v>
      </c>
      <c r="I21" s="5">
        <v>229.1687</v>
      </c>
      <c r="J21" s="5">
        <v>542.76319999999998</v>
      </c>
      <c r="K21" s="5">
        <v>842.96680000000003</v>
      </c>
      <c r="L21" s="5">
        <v>7901.9764999999998</v>
      </c>
    </row>
    <row r="22" spans="1:12" x14ac:dyDescent="0.25">
      <c r="A22" s="3">
        <v>20</v>
      </c>
      <c r="B22" s="4">
        <f t="shared" si="0"/>
        <v>43964</v>
      </c>
      <c r="C22" s="5">
        <v>1296.9100000000001</v>
      </c>
      <c r="D22" s="5">
        <v>478.82580000000002</v>
      </c>
      <c r="E22" s="5">
        <v>1354.66</v>
      </c>
      <c r="F22" s="5">
        <v>1464.41</v>
      </c>
      <c r="G22" s="5">
        <v>1004.54</v>
      </c>
      <c r="H22" s="5">
        <v>743.11360000000002</v>
      </c>
      <c r="I22" s="5">
        <v>214.54259999999999</v>
      </c>
      <c r="J22" s="5">
        <v>582.57270000000005</v>
      </c>
      <c r="K22" s="5">
        <v>970.12009999999998</v>
      </c>
      <c r="L22" s="5">
        <v>8109.6947999999993</v>
      </c>
    </row>
    <row r="23" spans="1:12" x14ac:dyDescent="0.25">
      <c r="A23" s="3">
        <v>21</v>
      </c>
      <c r="B23" s="4">
        <f t="shared" si="0"/>
        <v>43971</v>
      </c>
      <c r="C23" s="5">
        <v>1417.21</v>
      </c>
      <c r="D23" s="5">
        <v>457.08670000000001</v>
      </c>
      <c r="E23" s="5">
        <v>1408.06</v>
      </c>
      <c r="F23" s="5">
        <v>1443.74</v>
      </c>
      <c r="G23" s="5">
        <v>944.90980000000002</v>
      </c>
      <c r="H23" s="5">
        <v>652.35180000000003</v>
      </c>
      <c r="I23" s="5">
        <v>208.62790000000001</v>
      </c>
      <c r="J23" s="5">
        <v>530.77729999999997</v>
      </c>
      <c r="K23" s="5">
        <v>1112.79</v>
      </c>
      <c r="L23" s="5">
        <v>8175.5535000000009</v>
      </c>
    </row>
    <row r="24" spans="1:12" x14ac:dyDescent="0.25">
      <c r="A24" s="32">
        <v>22</v>
      </c>
      <c r="B24" s="4">
        <f t="shared" si="0"/>
        <v>43978</v>
      </c>
      <c r="C24" s="32">
        <v>1563.24</v>
      </c>
      <c r="D24" s="32">
        <v>530.90689999999995</v>
      </c>
      <c r="E24" s="32">
        <v>1504.62</v>
      </c>
      <c r="F24" s="32">
        <v>1591.79</v>
      </c>
      <c r="G24" s="32">
        <v>1030.03</v>
      </c>
      <c r="H24" s="32">
        <v>764.47400000000005</v>
      </c>
      <c r="I24" s="32">
        <v>251.3322</v>
      </c>
      <c r="J24" s="32">
        <v>626.99649999999997</v>
      </c>
      <c r="K24" s="32">
        <v>1220.6099999999999</v>
      </c>
      <c r="L24" s="32">
        <v>9083.9995999999992</v>
      </c>
    </row>
    <row r="25" spans="1:12" x14ac:dyDescent="0.25">
      <c r="A25" s="32">
        <v>23</v>
      </c>
      <c r="B25" s="4">
        <f t="shared" si="0"/>
        <v>43985</v>
      </c>
      <c r="C25" s="32">
        <v>1573.97</v>
      </c>
      <c r="D25" s="32">
        <v>567.28229999999996</v>
      </c>
      <c r="E25" s="32">
        <v>1440.63</v>
      </c>
      <c r="F25" s="32">
        <v>1586.74</v>
      </c>
      <c r="G25" s="32">
        <v>1031.03</v>
      </c>
      <c r="H25" s="32">
        <v>775.65419999999995</v>
      </c>
      <c r="I25" s="32">
        <v>247.2602</v>
      </c>
      <c r="J25" s="32">
        <v>565.36530000000005</v>
      </c>
      <c r="K25" s="32">
        <v>1328.38</v>
      </c>
      <c r="L25" s="32">
        <v>9116.3119999999999</v>
      </c>
    </row>
    <row r="26" spans="1:12" x14ac:dyDescent="0.25">
      <c r="A26" s="32">
        <v>24</v>
      </c>
      <c r="B26" s="4">
        <f t="shared" si="0"/>
        <v>43992</v>
      </c>
      <c r="C26" s="32">
        <v>1878.67</v>
      </c>
      <c r="D26" s="32">
        <v>566.14909999999998</v>
      </c>
      <c r="E26" s="32">
        <v>1779.83</v>
      </c>
      <c r="F26" s="32">
        <v>1684.31</v>
      </c>
      <c r="G26" s="32">
        <v>1133.5999999999999</v>
      </c>
      <c r="H26" s="32">
        <v>728.94629999999995</v>
      </c>
      <c r="I26" s="32">
        <v>287.85129999999998</v>
      </c>
      <c r="J26" s="32">
        <v>681.65039999999999</v>
      </c>
      <c r="K26" s="32">
        <v>1460.14</v>
      </c>
      <c r="L26" s="32">
        <v>10201.1471</v>
      </c>
    </row>
    <row r="27" spans="1:12" x14ac:dyDescent="0.25">
      <c r="A27" s="32">
        <v>25</v>
      </c>
      <c r="B27" s="4">
        <f t="shared" si="0"/>
        <v>43999</v>
      </c>
      <c r="C27" s="32">
        <v>2065.58</v>
      </c>
      <c r="D27" s="32">
        <v>587.94979999999998</v>
      </c>
      <c r="E27" s="32">
        <v>2239.14</v>
      </c>
      <c r="F27" s="32">
        <v>1812.74</v>
      </c>
      <c r="G27" s="32">
        <v>1145.6300000000001</v>
      </c>
      <c r="H27" s="32">
        <v>860.88490000000002</v>
      </c>
      <c r="I27" s="32">
        <v>292.5095</v>
      </c>
      <c r="J27" s="32">
        <v>720.42420000000004</v>
      </c>
      <c r="K27" s="32">
        <v>1431.46</v>
      </c>
      <c r="L27" s="32">
        <v>11156.3184</v>
      </c>
    </row>
    <row r="28" spans="1:12" x14ac:dyDescent="0.25">
      <c r="A28" s="32">
        <v>26</v>
      </c>
      <c r="B28" s="4">
        <f t="shared" si="0"/>
        <v>44006</v>
      </c>
      <c r="C28" s="32">
        <v>2271.25</v>
      </c>
      <c r="D28" s="32">
        <v>549.61680000000001</v>
      </c>
      <c r="E28" s="32">
        <v>2657.06</v>
      </c>
      <c r="F28" s="32">
        <v>1871.27</v>
      </c>
      <c r="G28" s="32">
        <v>1127.33</v>
      </c>
      <c r="H28" s="32">
        <v>852.3963</v>
      </c>
      <c r="I28" s="32">
        <v>239.06</v>
      </c>
      <c r="J28" s="32">
        <v>785.06460000000004</v>
      </c>
      <c r="K28" s="32">
        <v>1402.11</v>
      </c>
      <c r="L28" s="32">
        <v>11755.1577</v>
      </c>
    </row>
    <row r="29" spans="1:12" x14ac:dyDescent="0.25">
      <c r="A29" s="32">
        <v>27</v>
      </c>
      <c r="B29" s="4">
        <f t="shared" si="0"/>
        <v>44013</v>
      </c>
      <c r="C29" s="32">
        <v>2754.41</v>
      </c>
      <c r="D29" s="32">
        <v>660.06169999999997</v>
      </c>
      <c r="E29" s="32">
        <v>2982.76</v>
      </c>
      <c r="F29" s="32">
        <v>2179</v>
      </c>
      <c r="G29" s="32">
        <v>1192.3499999999999</v>
      </c>
      <c r="H29" s="32">
        <v>919.80989999999997</v>
      </c>
      <c r="I29" s="32">
        <v>277.0829</v>
      </c>
      <c r="J29" s="32">
        <v>746.87850000000003</v>
      </c>
      <c r="K29" s="32">
        <v>1315.97</v>
      </c>
      <c r="L29" s="32">
        <v>13028.323</v>
      </c>
    </row>
    <row r="30" spans="1:12" x14ac:dyDescent="0.25">
      <c r="A30" s="32">
        <v>28</v>
      </c>
      <c r="B30" s="4">
        <f t="shared" si="0"/>
        <v>44020</v>
      </c>
      <c r="C30" s="32">
        <v>2858.36</v>
      </c>
      <c r="D30" s="32">
        <v>730.59730000000002</v>
      </c>
      <c r="E30" s="32">
        <v>3431.46</v>
      </c>
      <c r="F30" s="32">
        <v>2494.8200000000002</v>
      </c>
      <c r="G30" s="32">
        <v>1227.5999999999999</v>
      </c>
      <c r="H30" s="32">
        <v>1016.34</v>
      </c>
      <c r="I30" s="32">
        <v>259.8621</v>
      </c>
      <c r="J30" s="32">
        <v>879.87860000000001</v>
      </c>
      <c r="K30" s="32">
        <v>1422.47</v>
      </c>
      <c r="L30" s="32">
        <v>14321.388000000001</v>
      </c>
    </row>
    <row r="31" spans="1:12" x14ac:dyDescent="0.25">
      <c r="A31" s="32">
        <v>29</v>
      </c>
      <c r="B31" s="4">
        <f t="shared" si="0"/>
        <v>44027</v>
      </c>
      <c r="C31" s="32">
        <v>2903.83</v>
      </c>
      <c r="D31" s="32">
        <v>953.57920000000001</v>
      </c>
      <c r="E31" s="32">
        <v>3615.62</v>
      </c>
      <c r="F31" s="32">
        <v>3030.21</v>
      </c>
      <c r="G31" s="32">
        <v>1376.17</v>
      </c>
      <c r="H31" s="32">
        <v>1207.21</v>
      </c>
      <c r="I31" s="32">
        <v>372.7414</v>
      </c>
      <c r="J31" s="32">
        <v>972.90909999999997</v>
      </c>
      <c r="K31" s="32">
        <v>1237.5</v>
      </c>
      <c r="L31" s="32">
        <v>15669.769700000003</v>
      </c>
    </row>
    <row r="32" spans="1:12" x14ac:dyDescent="0.25">
      <c r="A32" s="32">
        <v>30</v>
      </c>
      <c r="B32" s="4">
        <f t="shared" si="0"/>
        <v>44034</v>
      </c>
      <c r="C32" s="32">
        <v>2506.63</v>
      </c>
      <c r="D32" s="32">
        <v>1043.98</v>
      </c>
      <c r="E32" s="32">
        <v>3131.13</v>
      </c>
      <c r="F32" s="32">
        <v>2995.86</v>
      </c>
      <c r="G32" s="32">
        <v>1343.62</v>
      </c>
      <c r="H32" s="32">
        <v>1253.05</v>
      </c>
      <c r="I32" s="32">
        <v>326.38799999999998</v>
      </c>
      <c r="J32" s="32">
        <v>891.61210000000005</v>
      </c>
      <c r="K32" s="32">
        <v>1191.49</v>
      </c>
      <c r="L32" s="32">
        <v>14683.760100000001</v>
      </c>
    </row>
    <row r="33" spans="1:12" x14ac:dyDescent="0.25">
      <c r="A33" s="32">
        <v>31</v>
      </c>
      <c r="B33" s="4">
        <f t="shared" si="0"/>
        <v>44041</v>
      </c>
      <c r="C33" s="32">
        <v>2209.59</v>
      </c>
      <c r="D33" s="32">
        <v>1029.69</v>
      </c>
      <c r="E33" s="32">
        <v>2715.6</v>
      </c>
      <c r="F33" s="32">
        <v>2875.74</v>
      </c>
      <c r="G33" s="32">
        <v>1304.48</v>
      </c>
      <c r="H33" s="32">
        <v>1180.96</v>
      </c>
      <c r="I33" s="32">
        <v>328.7183</v>
      </c>
      <c r="J33" s="32">
        <v>885.10940000000005</v>
      </c>
      <c r="K33" s="32">
        <v>1127.5899999999999</v>
      </c>
      <c r="L33" s="32">
        <v>13657.477699999998</v>
      </c>
    </row>
    <row r="34" spans="1:12" x14ac:dyDescent="0.25">
      <c r="A34" s="32">
        <v>32</v>
      </c>
      <c r="B34" s="4">
        <f t="shared" si="0"/>
        <v>44048</v>
      </c>
      <c r="C34" s="32">
        <v>1864.77</v>
      </c>
      <c r="D34" s="32">
        <v>934.0711</v>
      </c>
      <c r="E34" s="32">
        <v>2235.15</v>
      </c>
      <c r="F34" s="32">
        <v>2470.29</v>
      </c>
      <c r="G34" s="32">
        <v>1287.31</v>
      </c>
      <c r="H34" s="32">
        <v>1032.97</v>
      </c>
      <c r="I34" s="32">
        <v>402.33269999999999</v>
      </c>
      <c r="J34" s="32">
        <v>794.32479999999998</v>
      </c>
      <c r="K34" s="32">
        <v>1082.73</v>
      </c>
      <c r="L34" s="32">
        <v>12103.9486</v>
      </c>
    </row>
    <row r="35" spans="1:12" x14ac:dyDescent="0.25">
      <c r="A35" s="32">
        <v>33</v>
      </c>
      <c r="B35" s="4">
        <f t="shared" si="0"/>
        <v>44055</v>
      </c>
      <c r="C35" s="32">
        <v>1660.17</v>
      </c>
      <c r="D35" s="32">
        <v>810.92370000000005</v>
      </c>
      <c r="E35" s="32">
        <v>1968.93</v>
      </c>
      <c r="F35" s="32">
        <v>2167.59</v>
      </c>
      <c r="G35" s="32">
        <v>1253.97</v>
      </c>
      <c r="H35" s="32">
        <v>988.33820000000003</v>
      </c>
      <c r="I35" s="32">
        <v>337.10820000000001</v>
      </c>
      <c r="J35" s="32">
        <v>791.40629999999999</v>
      </c>
      <c r="K35" s="32">
        <v>997.62819999999999</v>
      </c>
      <c r="L35" s="32">
        <v>10976.064600000002</v>
      </c>
    </row>
    <row r="36" spans="1:12" x14ac:dyDescent="0.25">
      <c r="A36" s="32">
        <v>34</v>
      </c>
      <c r="B36" s="4">
        <f t="shared" si="0"/>
        <v>44062</v>
      </c>
      <c r="C36" s="32">
        <v>1702.46</v>
      </c>
      <c r="D36" s="32">
        <v>782.90710000000001</v>
      </c>
      <c r="E36" s="32">
        <v>1889.07</v>
      </c>
      <c r="F36" s="32">
        <v>2001.03</v>
      </c>
      <c r="G36" s="32">
        <v>1128.51</v>
      </c>
      <c r="H36" s="32">
        <v>927.03959999999995</v>
      </c>
      <c r="I36" s="32">
        <v>363.94589999999999</v>
      </c>
      <c r="J36" s="32">
        <v>761.42989999999998</v>
      </c>
      <c r="K36" s="32">
        <v>1073.8699999999999</v>
      </c>
      <c r="L36" s="32">
        <v>10630.262500000001</v>
      </c>
    </row>
    <row r="37" spans="1:12" x14ac:dyDescent="0.25">
      <c r="A37" s="32">
        <v>35</v>
      </c>
      <c r="B37" s="4">
        <f t="shared" si="0"/>
        <v>44069</v>
      </c>
      <c r="C37" s="32">
        <v>1465.62</v>
      </c>
      <c r="D37" s="32">
        <v>699.51750000000004</v>
      </c>
      <c r="E37" s="32">
        <v>1618.69</v>
      </c>
      <c r="F37" s="32">
        <v>1830.78</v>
      </c>
      <c r="G37" s="32">
        <v>1119.18</v>
      </c>
      <c r="H37" s="32">
        <v>775.91740000000004</v>
      </c>
      <c r="I37" s="32">
        <v>324.41950000000003</v>
      </c>
      <c r="J37" s="32">
        <v>637.91340000000002</v>
      </c>
      <c r="K37" s="32">
        <v>1000.89</v>
      </c>
      <c r="L37" s="32">
        <v>9472.9277999999995</v>
      </c>
    </row>
    <row r="38" spans="1:12" x14ac:dyDescent="0.25">
      <c r="A38" s="32">
        <v>36</v>
      </c>
      <c r="B38" s="4">
        <f t="shared" si="0"/>
        <v>44076</v>
      </c>
      <c r="C38" s="32">
        <v>1551.25</v>
      </c>
      <c r="D38" s="32">
        <v>614.38800000000003</v>
      </c>
      <c r="E38" s="32">
        <v>1620.66</v>
      </c>
      <c r="F38" s="32">
        <v>1806.74</v>
      </c>
      <c r="G38" s="32">
        <v>1169.4100000000001</v>
      </c>
      <c r="H38" s="32">
        <v>850.86829999999998</v>
      </c>
      <c r="I38" s="32">
        <v>324.23250000000002</v>
      </c>
      <c r="J38" s="32">
        <v>656.37779999999998</v>
      </c>
      <c r="K38" s="32">
        <v>995.95950000000005</v>
      </c>
      <c r="L38" s="32">
        <v>9589.8860999999997</v>
      </c>
    </row>
    <row r="39" spans="1:12" x14ac:dyDescent="0.25">
      <c r="A39" s="32">
        <v>37</v>
      </c>
      <c r="B39" s="4">
        <f t="shared" si="0"/>
        <v>44083</v>
      </c>
      <c r="C39" s="32">
        <v>1349</v>
      </c>
      <c r="D39" s="32">
        <v>571.72919999999999</v>
      </c>
      <c r="E39" s="32">
        <v>1453.86</v>
      </c>
      <c r="F39" s="32">
        <v>1532.25</v>
      </c>
      <c r="G39" s="32">
        <v>1061.6099999999999</v>
      </c>
      <c r="H39" s="32">
        <v>755.7704</v>
      </c>
      <c r="I39" s="32">
        <v>287.93459999999999</v>
      </c>
      <c r="J39" s="32">
        <v>588.92750000000001</v>
      </c>
      <c r="K39" s="32">
        <v>880.29539999999997</v>
      </c>
      <c r="L39" s="32">
        <v>8481.3770999999997</v>
      </c>
    </row>
    <row r="40" spans="1:12" x14ac:dyDescent="0.25">
      <c r="A40" s="32">
        <v>38</v>
      </c>
      <c r="B40" s="4">
        <f t="shared" si="0"/>
        <v>44090</v>
      </c>
      <c r="C40" s="32">
        <v>1336.12</v>
      </c>
      <c r="D40" s="32">
        <v>549.28179999999998</v>
      </c>
      <c r="E40" s="32">
        <v>1370.01</v>
      </c>
      <c r="F40" s="32">
        <v>1634.27</v>
      </c>
      <c r="G40" s="32">
        <v>1046.05</v>
      </c>
      <c r="H40" s="32">
        <v>755.41010000000006</v>
      </c>
      <c r="I40" s="32">
        <v>295.93099999999998</v>
      </c>
      <c r="J40" s="32">
        <v>636.56989999999996</v>
      </c>
      <c r="K40" s="32">
        <v>840.44860000000006</v>
      </c>
      <c r="L40" s="32">
        <v>8464.0913999999993</v>
      </c>
    </row>
    <row r="41" spans="1:12" x14ac:dyDescent="0.25">
      <c r="A41" s="32">
        <v>39</v>
      </c>
      <c r="B41" s="4">
        <f t="shared" si="0"/>
        <v>44097</v>
      </c>
      <c r="C41" s="32">
        <v>1389.31</v>
      </c>
      <c r="D41" s="32">
        <v>599.00819999999999</v>
      </c>
      <c r="E41" s="32">
        <v>1374.22</v>
      </c>
      <c r="F41" s="32">
        <v>1601.91</v>
      </c>
      <c r="G41" s="32">
        <v>1012.82</v>
      </c>
      <c r="H41" s="32">
        <v>731.82830000000001</v>
      </c>
      <c r="I41" s="32">
        <v>292.10039999999998</v>
      </c>
      <c r="J41" s="32">
        <v>606.94749999999999</v>
      </c>
      <c r="K41" s="32">
        <v>852.07550000000003</v>
      </c>
      <c r="L41" s="32">
        <v>8460.2199000000001</v>
      </c>
    </row>
    <row r="42" spans="1:12" x14ac:dyDescent="0.25">
      <c r="A42" s="32">
        <v>40</v>
      </c>
      <c r="B42" s="4">
        <f t="shared" si="0"/>
        <v>44104</v>
      </c>
      <c r="C42" s="32">
        <v>1413.65</v>
      </c>
      <c r="D42" s="32">
        <v>567.75329999999997</v>
      </c>
      <c r="E42" s="32">
        <v>1383.46</v>
      </c>
      <c r="F42" s="32">
        <v>1619.35</v>
      </c>
      <c r="G42" s="32">
        <v>1030.76</v>
      </c>
      <c r="H42" s="32">
        <v>704.49260000000004</v>
      </c>
      <c r="I42" s="32">
        <v>291.9341</v>
      </c>
      <c r="J42" s="32">
        <v>634.25850000000003</v>
      </c>
      <c r="K42" s="32">
        <v>960.23080000000004</v>
      </c>
      <c r="L42" s="32">
        <v>8605.8892999999989</v>
      </c>
    </row>
    <row r="43" spans="1:12" x14ac:dyDescent="0.25">
      <c r="A43" s="32">
        <v>41</v>
      </c>
      <c r="B43" s="4">
        <f t="shared" si="0"/>
        <v>44111</v>
      </c>
      <c r="C43" s="32">
        <v>1455.96</v>
      </c>
      <c r="D43" s="32">
        <v>576.54349999999999</v>
      </c>
      <c r="E43" s="32">
        <v>1440.8</v>
      </c>
      <c r="F43" s="32">
        <v>1666.25</v>
      </c>
      <c r="G43" s="32">
        <v>1102.83</v>
      </c>
      <c r="H43" s="32">
        <v>825.82439999999997</v>
      </c>
      <c r="I43" s="32">
        <v>257.1893</v>
      </c>
      <c r="J43" s="32">
        <v>582.73569999999995</v>
      </c>
      <c r="K43" s="32">
        <v>887.97609999999997</v>
      </c>
      <c r="L43" s="32">
        <v>8796.1090000000004</v>
      </c>
    </row>
    <row r="44" spans="1:12" x14ac:dyDescent="0.25">
      <c r="A44" s="32">
        <v>42</v>
      </c>
      <c r="B44" s="4">
        <f t="shared" si="0"/>
        <v>44118</v>
      </c>
      <c r="C44" s="32">
        <v>1434.39</v>
      </c>
      <c r="D44" s="32">
        <v>598.81259999999997</v>
      </c>
      <c r="E44" s="32">
        <v>1484.97</v>
      </c>
      <c r="F44" s="32">
        <v>1638.88</v>
      </c>
      <c r="G44" s="32">
        <v>1193.83</v>
      </c>
      <c r="H44" s="32">
        <v>823.0127</v>
      </c>
      <c r="I44" s="32">
        <v>295.40379999999999</v>
      </c>
      <c r="J44" s="32">
        <v>729.28409999999997</v>
      </c>
      <c r="K44" s="32">
        <v>869.46759999999995</v>
      </c>
      <c r="L44" s="32">
        <v>9068.0508000000009</v>
      </c>
    </row>
    <row r="45" spans="1:12" x14ac:dyDescent="0.25">
      <c r="A45" s="32">
        <v>43</v>
      </c>
      <c r="B45" s="4">
        <f t="shared" si="0"/>
        <v>44125</v>
      </c>
      <c r="C45" s="32">
        <v>1525.35</v>
      </c>
      <c r="D45" s="32">
        <v>566.38300000000004</v>
      </c>
      <c r="E45" s="32">
        <v>1408.24</v>
      </c>
      <c r="F45" s="32">
        <v>1584.3</v>
      </c>
      <c r="G45" s="32">
        <v>1064.72</v>
      </c>
      <c r="H45" s="32">
        <v>765.31880000000001</v>
      </c>
      <c r="I45" s="32">
        <v>266.43900000000002</v>
      </c>
      <c r="J45" s="32">
        <v>635.3252</v>
      </c>
      <c r="K45" s="32">
        <v>796.99879999999996</v>
      </c>
      <c r="L45" s="32">
        <v>8613.0748000000003</v>
      </c>
    </row>
    <row r="46" spans="1:12" x14ac:dyDescent="0.25">
      <c r="A46" s="32">
        <v>44</v>
      </c>
      <c r="B46" s="4">
        <f t="shared" si="0"/>
        <v>44132</v>
      </c>
      <c r="C46" s="32">
        <v>1539.91</v>
      </c>
      <c r="D46" s="32">
        <v>561.45820000000003</v>
      </c>
      <c r="E46" s="32">
        <v>1305.72</v>
      </c>
      <c r="F46" s="32">
        <v>1506.69</v>
      </c>
      <c r="G46" s="32">
        <v>955.92200000000003</v>
      </c>
      <c r="H46" s="32">
        <v>826.93830000000003</v>
      </c>
      <c r="I46" s="32">
        <v>270.48869999999999</v>
      </c>
      <c r="J46" s="32">
        <v>593.38440000000003</v>
      </c>
      <c r="K46" s="32">
        <v>829.0489</v>
      </c>
      <c r="L46" s="32">
        <v>8389.5605000000014</v>
      </c>
    </row>
    <row r="47" spans="1:12" x14ac:dyDescent="0.25">
      <c r="A47" s="32">
        <v>45</v>
      </c>
      <c r="B47" s="4">
        <f t="shared" si="0"/>
        <v>44139</v>
      </c>
      <c r="C47" s="32">
        <v>1683.45</v>
      </c>
      <c r="D47" s="32">
        <v>541.02769999999998</v>
      </c>
      <c r="E47" s="32">
        <v>1422.65</v>
      </c>
      <c r="F47" s="32">
        <v>1726.28</v>
      </c>
      <c r="G47" s="32">
        <v>1288.8</v>
      </c>
      <c r="H47" s="32">
        <v>807.30229999999995</v>
      </c>
      <c r="I47" s="32">
        <v>291.27010000000001</v>
      </c>
      <c r="J47" s="32">
        <v>598.23099999999999</v>
      </c>
      <c r="K47" s="32">
        <v>823.99929999999995</v>
      </c>
      <c r="L47" s="32">
        <v>9183.0103999999992</v>
      </c>
    </row>
    <row r="48" spans="1:12" x14ac:dyDescent="0.25">
      <c r="A48" s="32">
        <v>46</v>
      </c>
      <c r="B48" s="4">
        <f t="shared" si="0"/>
        <v>44146</v>
      </c>
      <c r="C48" s="32">
        <v>2005.57</v>
      </c>
      <c r="D48" s="32">
        <v>518.30510000000004</v>
      </c>
      <c r="E48" s="32">
        <v>1408.04</v>
      </c>
      <c r="F48" s="32">
        <v>1513.43</v>
      </c>
      <c r="G48" s="32">
        <v>1039.8</v>
      </c>
      <c r="H48" s="32">
        <v>744.87</v>
      </c>
      <c r="I48" s="32">
        <v>260.4966</v>
      </c>
      <c r="J48" s="32">
        <v>553.9221</v>
      </c>
      <c r="K48" s="32">
        <v>870.11839999999995</v>
      </c>
      <c r="L48" s="32">
        <v>8914.5522000000001</v>
      </c>
    </row>
    <row r="49" spans="1:12" x14ac:dyDescent="0.25">
      <c r="A49" s="32">
        <v>47</v>
      </c>
      <c r="B49" s="4">
        <f t="shared" si="0"/>
        <v>44153</v>
      </c>
      <c r="C49" s="32">
        <v>2115.7600000000002</v>
      </c>
      <c r="D49" s="32">
        <v>493.41849999999999</v>
      </c>
      <c r="E49" s="32">
        <v>1314.17</v>
      </c>
      <c r="F49" s="32">
        <v>1604.59</v>
      </c>
      <c r="G49" s="32">
        <v>1088.6199999999999</v>
      </c>
      <c r="H49" s="32">
        <v>696.827</v>
      </c>
      <c r="I49" s="32">
        <v>219.7251</v>
      </c>
      <c r="J49" s="32">
        <v>596.23919999999998</v>
      </c>
      <c r="K49" s="32">
        <v>880.95280000000002</v>
      </c>
      <c r="L49" s="32">
        <v>9010.3025999999991</v>
      </c>
    </row>
    <row r="50" spans="1:12" x14ac:dyDescent="0.25">
      <c r="A50" s="32">
        <v>48</v>
      </c>
      <c r="B50" s="4">
        <f t="shared" si="0"/>
        <v>44160</v>
      </c>
      <c r="C50" s="32">
        <v>2584.83</v>
      </c>
      <c r="D50" s="32">
        <v>416.90750000000003</v>
      </c>
      <c r="E50" s="32">
        <v>1296.8399999999999</v>
      </c>
      <c r="F50" s="32">
        <v>1510.46</v>
      </c>
      <c r="G50" s="32">
        <v>978.04870000000005</v>
      </c>
      <c r="H50" s="32">
        <v>661.12819999999999</v>
      </c>
      <c r="I50" s="32">
        <v>257.81290000000001</v>
      </c>
      <c r="J50" s="32">
        <v>586.4819</v>
      </c>
      <c r="K50" s="32">
        <v>919.94150000000002</v>
      </c>
      <c r="L50" s="32">
        <v>9212.4507000000012</v>
      </c>
    </row>
    <row r="51" spans="1:12" x14ac:dyDescent="0.25">
      <c r="A51" s="32">
        <v>49</v>
      </c>
      <c r="B51" s="4">
        <f t="shared" si="0"/>
        <v>44167</v>
      </c>
      <c r="C51" s="32">
        <v>2862.9</v>
      </c>
      <c r="D51" s="32">
        <v>467.57760000000002</v>
      </c>
      <c r="E51" s="32">
        <v>1365.47</v>
      </c>
      <c r="F51" s="32">
        <v>1817.25</v>
      </c>
      <c r="G51" s="32">
        <v>1024.9000000000001</v>
      </c>
      <c r="H51" s="32">
        <v>756.98379999999997</v>
      </c>
      <c r="I51" s="32">
        <v>258.17770000000002</v>
      </c>
      <c r="J51" s="32">
        <v>544.61469999999997</v>
      </c>
      <c r="K51" s="32">
        <v>1150.6600000000001</v>
      </c>
      <c r="L51" s="32">
        <v>10248.533800000001</v>
      </c>
    </row>
    <row r="52" spans="1:12" x14ac:dyDescent="0.25">
      <c r="A52" s="32">
        <v>50</v>
      </c>
      <c r="B52" s="4">
        <f t="shared" si="0"/>
        <v>44174</v>
      </c>
      <c r="C52" s="32">
        <v>3059.9520932992841</v>
      </c>
      <c r="D52" s="32">
        <v>450.32721486062013</v>
      </c>
      <c r="E52" s="32">
        <v>1354.3142940182504</v>
      </c>
      <c r="F52" s="32">
        <v>2033.2299031368379</v>
      </c>
      <c r="G52" s="32">
        <v>1152.7148809210228</v>
      </c>
      <c r="H52" s="32">
        <v>801.39901219567037</v>
      </c>
      <c r="I52" s="32">
        <v>278.59993100536792</v>
      </c>
      <c r="J52" s="32">
        <v>580.16965161131316</v>
      </c>
      <c r="K52" s="32">
        <v>1223.5273718632734</v>
      </c>
      <c r="L52" s="32">
        <v>10934.234352911641</v>
      </c>
    </row>
    <row r="53" spans="1:12" x14ac:dyDescent="0.25">
      <c r="A53" s="75" t="s">
        <v>50</v>
      </c>
      <c r="B53" s="76"/>
      <c r="C53" s="33">
        <f>SUM(C3:C52)</f>
        <v>83289.813893299302</v>
      </c>
      <c r="D53" s="33">
        <f t="shared" ref="D53:L53" si="1">SUM(D3:D52)</f>
        <v>27983.704474860628</v>
      </c>
      <c r="E53" s="33">
        <f t="shared" si="1"/>
        <v>81336.929994018254</v>
      </c>
      <c r="F53" s="33">
        <f t="shared" si="1"/>
        <v>86558.601603136834</v>
      </c>
      <c r="G53" s="33">
        <f t="shared" si="1"/>
        <v>53482.226111921038</v>
      </c>
      <c r="H53" s="33">
        <f t="shared" si="1"/>
        <v>39482.767257195679</v>
      </c>
      <c r="I53" s="33">
        <f t="shared" si="1"/>
        <v>13190.923681005372</v>
      </c>
      <c r="J53" s="33">
        <f t="shared" si="1"/>
        <v>31364.098181611305</v>
      </c>
      <c r="K53" s="33">
        <f t="shared" si="1"/>
        <v>48160.651224863293</v>
      </c>
      <c r="L53" s="33">
        <f t="shared" si="1"/>
        <v>464849.70955291158</v>
      </c>
    </row>
    <row r="54" spans="1:12" ht="16.149999999999999" customHeight="1" x14ac:dyDescent="0.25">
      <c r="A54" s="71" t="s">
        <v>8</v>
      </c>
      <c r="B54" s="72"/>
      <c r="C54" s="72"/>
      <c r="D54" s="72"/>
      <c r="E54" s="72"/>
      <c r="F54" s="72"/>
      <c r="G54" s="72"/>
      <c r="H54" s="72"/>
      <c r="I54" s="72"/>
      <c r="J54" s="72"/>
      <c r="K54" s="72"/>
      <c r="L54" s="72"/>
    </row>
    <row r="55" spans="1:12" x14ac:dyDescent="0.25">
      <c r="A55" s="77" t="s">
        <v>51</v>
      </c>
      <c r="B55" s="78"/>
      <c r="C55" s="34">
        <v>18353.545280264199</v>
      </c>
      <c r="D55" s="34">
        <v>4838.0647151852454</v>
      </c>
      <c r="E55" s="34">
        <v>12818.053076868364</v>
      </c>
      <c r="F55" s="34">
        <v>8629.3016607574391</v>
      </c>
      <c r="G55" s="34">
        <v>2078.0915829323558</v>
      </c>
      <c r="H55" s="34">
        <v>2842.9278932796296</v>
      </c>
      <c r="I55" s="34">
        <v>1779.9017114130384</v>
      </c>
      <c r="J55" s="34">
        <v>2800.836766222445</v>
      </c>
      <c r="K55" s="34">
        <v>7807.4439100482978</v>
      </c>
      <c r="L55" s="34">
        <v>59610.943918008576</v>
      </c>
    </row>
  </sheetData>
  <mergeCells count="5">
    <mergeCell ref="A54:L54"/>
    <mergeCell ref="C1:L1"/>
    <mergeCell ref="A1:B2"/>
    <mergeCell ref="A53:B53"/>
    <mergeCell ref="A55:B55"/>
  </mergeCell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opLeftCell="A13" workbookViewId="0">
      <selection activeCell="N16" sqref="N16"/>
    </sheetView>
  </sheetViews>
  <sheetFormatPr defaultRowHeight="15" x14ac:dyDescent="0.25"/>
  <cols>
    <col min="1" max="1" width="4.28515625" customWidth="1"/>
    <col min="2" max="2" width="10.7109375" customWidth="1"/>
    <col min="4" max="4" width="10.28515625" customWidth="1"/>
    <col min="5" max="5" width="9.7109375" customWidth="1"/>
    <col min="6" max="6" width="10" customWidth="1"/>
    <col min="7" max="7" width="12.140625" customWidth="1"/>
    <col min="8" max="8" width="11.28515625" customWidth="1"/>
    <col min="9" max="9" width="11.7109375" customWidth="1"/>
    <col min="10" max="10" width="11.42578125" customWidth="1"/>
  </cols>
  <sheetData>
    <row r="1" spans="1:10" ht="17.45" customHeight="1" x14ac:dyDescent="0.25">
      <c r="A1" s="66" t="s">
        <v>25</v>
      </c>
      <c r="B1" s="67"/>
      <c r="C1" s="82" t="s">
        <v>19</v>
      </c>
      <c r="D1" s="83"/>
      <c r="E1" s="83"/>
      <c r="F1" s="83"/>
      <c r="G1" s="83"/>
      <c r="H1" s="83"/>
      <c r="I1" s="83"/>
      <c r="J1" s="84"/>
    </row>
    <row r="2" spans="1:10" ht="24" customHeight="1" x14ac:dyDescent="0.25">
      <c r="A2" s="68"/>
      <c r="B2" s="69"/>
      <c r="C2" s="2" t="s">
        <v>3</v>
      </c>
      <c r="D2" s="2" t="s">
        <v>4</v>
      </c>
      <c r="E2" s="2" t="s">
        <v>5</v>
      </c>
      <c r="F2" s="2" t="s">
        <v>6</v>
      </c>
      <c r="G2" s="2" t="s">
        <v>7</v>
      </c>
      <c r="H2" s="2" t="s">
        <v>0</v>
      </c>
      <c r="I2" s="2" t="s">
        <v>1</v>
      </c>
      <c r="J2" s="2" t="s">
        <v>2</v>
      </c>
    </row>
    <row r="3" spans="1:10" x14ac:dyDescent="0.25">
      <c r="A3" s="32">
        <v>1</v>
      </c>
      <c r="B3" s="4">
        <v>43831</v>
      </c>
      <c r="C3" s="32">
        <v>162.2431</v>
      </c>
      <c r="D3" s="32">
        <v>466.83420000000001</v>
      </c>
      <c r="E3" s="32">
        <v>394.46949999999998</v>
      </c>
      <c r="F3" s="32">
        <v>322.55919999999998</v>
      </c>
      <c r="G3" s="32">
        <v>390.36630000000002</v>
      </c>
      <c r="H3" s="32">
        <v>133.39449999999999</v>
      </c>
      <c r="I3" s="32">
        <v>199.3349</v>
      </c>
      <c r="J3" s="32">
        <v>339.59679999999997</v>
      </c>
    </row>
    <row r="4" spans="1:10" x14ac:dyDescent="0.25">
      <c r="A4" s="35">
        <v>2</v>
      </c>
      <c r="B4" s="7">
        <f t="shared" ref="B4:B52" si="0">B3+7</f>
        <v>43838</v>
      </c>
      <c r="C4" s="32">
        <v>127.2132</v>
      </c>
      <c r="D4" s="32">
        <v>504.834</v>
      </c>
      <c r="E4" s="32">
        <v>372.80430000000001</v>
      </c>
      <c r="F4" s="32">
        <v>307.23180000000002</v>
      </c>
      <c r="G4" s="32">
        <v>388.25760000000002</v>
      </c>
      <c r="H4" s="32">
        <v>121.3257</v>
      </c>
      <c r="I4" s="32">
        <v>163.9246</v>
      </c>
      <c r="J4" s="32">
        <v>316.45859999999999</v>
      </c>
    </row>
    <row r="5" spans="1:10" x14ac:dyDescent="0.25">
      <c r="A5" s="32">
        <v>3</v>
      </c>
      <c r="B5" s="4">
        <f t="shared" si="0"/>
        <v>43845</v>
      </c>
      <c r="C5" s="32">
        <v>137.77879999999999</v>
      </c>
      <c r="D5" s="32">
        <v>478.15089999999998</v>
      </c>
      <c r="E5" s="32">
        <v>366.5292</v>
      </c>
      <c r="F5" s="32">
        <v>289.82010000000002</v>
      </c>
      <c r="G5" s="32">
        <v>379.86160000000001</v>
      </c>
      <c r="H5" s="32">
        <v>117.2608</v>
      </c>
      <c r="I5" s="32">
        <v>201.7423</v>
      </c>
      <c r="J5" s="32">
        <v>287.67829999999998</v>
      </c>
    </row>
    <row r="6" spans="1:10" x14ac:dyDescent="0.25">
      <c r="A6" s="32">
        <v>4</v>
      </c>
      <c r="B6" s="4">
        <f t="shared" si="0"/>
        <v>43852</v>
      </c>
      <c r="C6" s="32">
        <v>135.7824</v>
      </c>
      <c r="D6" s="32">
        <v>510.96929999999998</v>
      </c>
      <c r="E6" s="32">
        <v>391.76580000000001</v>
      </c>
      <c r="F6" s="32">
        <v>278.16379999999998</v>
      </c>
      <c r="G6" s="32">
        <v>412.7396</v>
      </c>
      <c r="H6" s="32">
        <v>93.32217</v>
      </c>
      <c r="I6" s="32">
        <v>162.28630000000001</v>
      </c>
      <c r="J6" s="32">
        <v>285.35980000000001</v>
      </c>
    </row>
    <row r="7" spans="1:10" x14ac:dyDescent="0.25">
      <c r="A7" s="32">
        <v>5</v>
      </c>
      <c r="B7" s="4">
        <f t="shared" si="0"/>
        <v>43859</v>
      </c>
      <c r="C7" s="32">
        <v>141.1369</v>
      </c>
      <c r="D7" s="32">
        <v>550.28610000000003</v>
      </c>
      <c r="E7" s="32">
        <v>383.48379999999997</v>
      </c>
      <c r="F7" s="32">
        <v>290.39920000000001</v>
      </c>
      <c r="G7" s="32">
        <v>394.93470000000002</v>
      </c>
      <c r="H7" s="32">
        <v>123.753</v>
      </c>
      <c r="I7" s="32">
        <v>181.93459999999999</v>
      </c>
      <c r="J7" s="32">
        <v>319.68700000000001</v>
      </c>
    </row>
    <row r="8" spans="1:10" x14ac:dyDescent="0.25">
      <c r="A8" s="32">
        <v>6</v>
      </c>
      <c r="B8" s="4">
        <f t="shared" si="0"/>
        <v>43866</v>
      </c>
      <c r="C8" s="32">
        <v>161.10489999999999</v>
      </c>
      <c r="D8" s="32">
        <v>488.84179999999998</v>
      </c>
      <c r="E8" s="32">
        <v>372.38940000000002</v>
      </c>
      <c r="F8" s="32">
        <v>322.21690000000001</v>
      </c>
      <c r="G8" s="32">
        <v>356.7285</v>
      </c>
      <c r="H8" s="32">
        <v>148.2149</v>
      </c>
      <c r="I8" s="32">
        <v>191.5164</v>
      </c>
      <c r="J8" s="32">
        <v>306.18430000000001</v>
      </c>
    </row>
    <row r="9" spans="1:10" x14ac:dyDescent="0.25">
      <c r="A9" s="32">
        <v>7</v>
      </c>
      <c r="B9" s="4">
        <f t="shared" si="0"/>
        <v>43873</v>
      </c>
      <c r="C9" s="32">
        <v>148.1619</v>
      </c>
      <c r="D9" s="32">
        <v>461.4</v>
      </c>
      <c r="E9" s="32">
        <v>374.67809999999997</v>
      </c>
      <c r="F9" s="32">
        <v>288.52710000000002</v>
      </c>
      <c r="G9" s="32">
        <v>349.90350000000001</v>
      </c>
      <c r="H9" s="32">
        <v>139.17310000000001</v>
      </c>
      <c r="I9" s="32">
        <v>158.35220000000001</v>
      </c>
      <c r="J9" s="32">
        <v>338.67540000000002</v>
      </c>
    </row>
    <row r="10" spans="1:10" x14ac:dyDescent="0.25">
      <c r="A10" s="32">
        <v>8</v>
      </c>
      <c r="B10" s="4">
        <f t="shared" si="0"/>
        <v>43880</v>
      </c>
      <c r="C10" s="32">
        <v>113.825</v>
      </c>
      <c r="D10" s="32">
        <v>459.45800000000003</v>
      </c>
      <c r="E10" s="32">
        <v>375.86680000000001</v>
      </c>
      <c r="F10" s="32">
        <v>304.97609999999997</v>
      </c>
      <c r="G10" s="32">
        <v>376.42649999999998</v>
      </c>
      <c r="H10" s="32">
        <v>121.1848</v>
      </c>
      <c r="I10" s="32">
        <v>161.4161</v>
      </c>
      <c r="J10" s="32">
        <v>360.185</v>
      </c>
    </row>
    <row r="11" spans="1:10" x14ac:dyDescent="0.25">
      <c r="A11" s="32">
        <v>9</v>
      </c>
      <c r="B11" s="4">
        <f t="shared" si="0"/>
        <v>43887</v>
      </c>
      <c r="C11" s="32">
        <v>129.40780000000001</v>
      </c>
      <c r="D11" s="32">
        <v>469.87099999999998</v>
      </c>
      <c r="E11" s="32">
        <v>368.49680000000001</v>
      </c>
      <c r="F11" s="32">
        <v>321.17430000000002</v>
      </c>
      <c r="G11" s="32">
        <v>399.584</v>
      </c>
      <c r="H11" s="32">
        <v>117.4051</v>
      </c>
      <c r="I11" s="32">
        <v>174.20689999999999</v>
      </c>
      <c r="J11" s="32">
        <v>324.64170000000001</v>
      </c>
    </row>
    <row r="12" spans="1:10" x14ac:dyDescent="0.25">
      <c r="A12" s="32">
        <v>10</v>
      </c>
      <c r="B12" s="4">
        <f t="shared" si="0"/>
        <v>43894</v>
      </c>
      <c r="C12" s="32">
        <v>140.358</v>
      </c>
      <c r="D12" s="32">
        <v>480.66719999999998</v>
      </c>
      <c r="E12" s="32">
        <v>364.4821</v>
      </c>
      <c r="F12" s="32">
        <v>293.4151</v>
      </c>
      <c r="G12" s="32">
        <v>391.7611</v>
      </c>
      <c r="H12" s="32">
        <v>130.67529999999999</v>
      </c>
      <c r="I12" s="32">
        <v>179.23320000000001</v>
      </c>
      <c r="J12" s="32">
        <v>356.04989999999998</v>
      </c>
    </row>
    <row r="13" spans="1:10" x14ac:dyDescent="0.25">
      <c r="A13" s="32">
        <v>11</v>
      </c>
      <c r="B13" s="4">
        <f t="shared" si="0"/>
        <v>43901</v>
      </c>
      <c r="C13" s="32">
        <v>103.3456</v>
      </c>
      <c r="D13" s="32">
        <v>492.67930000000001</v>
      </c>
      <c r="E13" s="32">
        <v>379.33100000000002</v>
      </c>
      <c r="F13" s="32">
        <v>267.48259999999999</v>
      </c>
      <c r="G13" s="32">
        <v>410.24599999999998</v>
      </c>
      <c r="H13" s="32">
        <v>117.6597</v>
      </c>
      <c r="I13" s="32">
        <v>147.59100000000001</v>
      </c>
      <c r="J13" s="32">
        <v>349.49119999999999</v>
      </c>
    </row>
    <row r="14" spans="1:10" x14ac:dyDescent="0.25">
      <c r="A14" s="32">
        <v>12</v>
      </c>
      <c r="B14" s="4">
        <f t="shared" si="0"/>
        <v>43908</v>
      </c>
      <c r="C14" s="32">
        <v>126.6112</v>
      </c>
      <c r="D14" s="32">
        <v>500.2004</v>
      </c>
      <c r="E14" s="32">
        <v>382.25819999999999</v>
      </c>
      <c r="F14" s="32">
        <v>301.25569999999999</v>
      </c>
      <c r="G14" s="32">
        <v>393.10770000000002</v>
      </c>
      <c r="H14" s="32">
        <v>122.6639</v>
      </c>
      <c r="I14" s="32">
        <v>162.024</v>
      </c>
      <c r="J14" s="32">
        <v>332.5736</v>
      </c>
    </row>
    <row r="15" spans="1:10" x14ac:dyDescent="0.25">
      <c r="A15" s="32">
        <v>13</v>
      </c>
      <c r="B15" s="4">
        <f t="shared" si="0"/>
        <v>43915</v>
      </c>
      <c r="C15" s="32">
        <v>124.46</v>
      </c>
      <c r="D15" s="32">
        <v>494.63389999999998</v>
      </c>
      <c r="E15" s="32">
        <v>378.44729999999998</v>
      </c>
      <c r="F15" s="32">
        <v>284.13310000000001</v>
      </c>
      <c r="G15" s="32">
        <v>327.2731</v>
      </c>
      <c r="H15" s="32">
        <v>130.494</v>
      </c>
      <c r="I15" s="32">
        <v>175.4169</v>
      </c>
      <c r="J15" s="32">
        <v>302.51620000000003</v>
      </c>
    </row>
    <row r="16" spans="1:10" x14ac:dyDescent="0.25">
      <c r="A16" s="32">
        <v>14</v>
      </c>
      <c r="B16" s="4">
        <f t="shared" si="0"/>
        <v>43922</v>
      </c>
      <c r="C16" s="32">
        <v>113.104</v>
      </c>
      <c r="D16" s="32">
        <v>513.45910000000003</v>
      </c>
      <c r="E16" s="32">
        <v>376.76850000000002</v>
      </c>
      <c r="F16" s="32">
        <v>279.13159999999999</v>
      </c>
      <c r="G16" s="32">
        <v>399.30220000000003</v>
      </c>
      <c r="H16" s="32">
        <v>104.2341</v>
      </c>
      <c r="I16" s="32">
        <v>171.96520000000001</v>
      </c>
      <c r="J16" s="32">
        <v>313.69940000000003</v>
      </c>
    </row>
    <row r="17" spans="1:10" x14ac:dyDescent="0.25">
      <c r="A17" s="32">
        <v>15</v>
      </c>
      <c r="B17" s="4">
        <f t="shared" si="0"/>
        <v>43929</v>
      </c>
      <c r="C17" s="32">
        <v>131.86699999999999</v>
      </c>
      <c r="D17" s="32">
        <v>498.93599999999998</v>
      </c>
      <c r="E17" s="32">
        <v>397.75970000000001</v>
      </c>
      <c r="F17" s="32">
        <v>287.38720000000001</v>
      </c>
      <c r="G17" s="32">
        <v>404.02699999999999</v>
      </c>
      <c r="H17" s="32">
        <v>157.0342</v>
      </c>
      <c r="I17" s="32">
        <v>188.11</v>
      </c>
      <c r="J17" s="32">
        <v>290.72660000000002</v>
      </c>
    </row>
    <row r="18" spans="1:10" x14ac:dyDescent="0.25">
      <c r="A18" s="32">
        <v>16</v>
      </c>
      <c r="B18" s="4">
        <f t="shared" si="0"/>
        <v>43936</v>
      </c>
      <c r="C18" s="32">
        <v>129.86420000000001</v>
      </c>
      <c r="D18" s="32">
        <v>492.85989999999998</v>
      </c>
      <c r="E18" s="32">
        <v>360.92849999999999</v>
      </c>
      <c r="F18" s="32">
        <v>281.86070000000001</v>
      </c>
      <c r="G18" s="32">
        <v>405.58710000000002</v>
      </c>
      <c r="H18" s="32">
        <v>110.384</v>
      </c>
      <c r="I18" s="32">
        <v>191.3329</v>
      </c>
      <c r="J18" s="32">
        <v>280.0797</v>
      </c>
    </row>
    <row r="19" spans="1:10" x14ac:dyDescent="0.25">
      <c r="A19" s="32">
        <v>17</v>
      </c>
      <c r="B19" s="4">
        <f t="shared" si="0"/>
        <v>43943</v>
      </c>
      <c r="C19" s="32">
        <v>130.96799999999999</v>
      </c>
      <c r="D19" s="32">
        <v>482.79509999999999</v>
      </c>
      <c r="E19" s="32">
        <v>341.9058</v>
      </c>
      <c r="F19" s="32">
        <v>261.63720000000001</v>
      </c>
      <c r="G19" s="32">
        <v>342.52440000000001</v>
      </c>
      <c r="H19" s="32">
        <v>108.0688</v>
      </c>
      <c r="I19" s="32">
        <v>161.04849999999999</v>
      </c>
      <c r="J19" s="32">
        <v>293.42270000000002</v>
      </c>
    </row>
    <row r="20" spans="1:10" x14ac:dyDescent="0.25">
      <c r="A20" s="32">
        <v>18</v>
      </c>
      <c r="B20" s="4">
        <f t="shared" si="0"/>
        <v>43950</v>
      </c>
      <c r="C20" s="32">
        <v>110.8329</v>
      </c>
      <c r="D20" s="32">
        <v>488.46839999999997</v>
      </c>
      <c r="E20" s="32">
        <v>369.77050000000003</v>
      </c>
      <c r="F20" s="32">
        <v>288.58370000000002</v>
      </c>
      <c r="G20" s="32">
        <v>409.49889999999999</v>
      </c>
      <c r="H20" s="32">
        <v>98.820869999999999</v>
      </c>
      <c r="I20" s="32">
        <v>158.35810000000001</v>
      </c>
      <c r="J20" s="32">
        <v>351.47649999999999</v>
      </c>
    </row>
    <row r="21" spans="1:10" x14ac:dyDescent="0.25">
      <c r="A21" s="32">
        <v>19</v>
      </c>
      <c r="B21" s="4">
        <f t="shared" si="0"/>
        <v>43957</v>
      </c>
      <c r="C21" s="32">
        <v>97.97587</v>
      </c>
      <c r="D21" s="32">
        <v>540.4049</v>
      </c>
      <c r="E21" s="32">
        <v>355.8691</v>
      </c>
      <c r="F21" s="32">
        <v>313.31130000000002</v>
      </c>
      <c r="G21" s="32">
        <v>431.43560000000002</v>
      </c>
      <c r="H21" s="32">
        <v>123.0153</v>
      </c>
      <c r="I21" s="32">
        <v>159.4751</v>
      </c>
      <c r="J21" s="32">
        <v>320.79649999999998</v>
      </c>
    </row>
    <row r="22" spans="1:10" x14ac:dyDescent="0.25">
      <c r="A22" s="32">
        <v>20</v>
      </c>
      <c r="B22" s="4">
        <f t="shared" si="0"/>
        <v>43964</v>
      </c>
      <c r="C22" s="32">
        <v>95.209010000000006</v>
      </c>
      <c r="D22" s="32">
        <v>659.28409999999997</v>
      </c>
      <c r="E22" s="32">
        <v>404.7672</v>
      </c>
      <c r="F22" s="32">
        <v>299.8947</v>
      </c>
      <c r="G22" s="32">
        <v>406.54730000000001</v>
      </c>
      <c r="H22" s="32">
        <v>111.1567</v>
      </c>
      <c r="I22" s="32">
        <v>194.79669999999999</v>
      </c>
      <c r="J22" s="32">
        <v>323.92590000000001</v>
      </c>
    </row>
    <row r="23" spans="1:10" x14ac:dyDescent="0.25">
      <c r="A23" s="32">
        <v>21</v>
      </c>
      <c r="B23" s="4">
        <f t="shared" si="0"/>
        <v>43971</v>
      </c>
      <c r="C23" s="32">
        <v>90.601889999999997</v>
      </c>
      <c r="D23" s="32">
        <v>792.7364</v>
      </c>
      <c r="E23" s="32">
        <v>423.3039</v>
      </c>
      <c r="F23" s="32">
        <v>249.68170000000001</v>
      </c>
      <c r="G23" s="32">
        <v>423.02659999999997</v>
      </c>
      <c r="H23" s="32">
        <v>135.97909999999999</v>
      </c>
      <c r="I23" s="32">
        <v>192.5241</v>
      </c>
      <c r="J23" s="32">
        <v>357.79700000000003</v>
      </c>
    </row>
    <row r="24" spans="1:10" x14ac:dyDescent="0.25">
      <c r="A24" s="32">
        <v>22</v>
      </c>
      <c r="B24" s="4">
        <f t="shared" si="0"/>
        <v>43978</v>
      </c>
      <c r="C24" s="32">
        <v>121.55759999999999</v>
      </c>
      <c r="D24" s="32">
        <v>816.58929999999998</v>
      </c>
      <c r="E24" s="32">
        <v>401.31009999999998</v>
      </c>
      <c r="F24" s="32">
        <v>286.55059999999997</v>
      </c>
      <c r="G24" s="32">
        <v>473.70479999999998</v>
      </c>
      <c r="H24" s="32">
        <v>118.06529999999999</v>
      </c>
      <c r="I24" s="32">
        <v>233.3621</v>
      </c>
      <c r="J24" s="32">
        <v>383.19909999999999</v>
      </c>
    </row>
    <row r="25" spans="1:10" x14ac:dyDescent="0.25">
      <c r="A25" s="32">
        <v>23</v>
      </c>
      <c r="B25" s="4">
        <f t="shared" si="0"/>
        <v>43985</v>
      </c>
      <c r="C25" s="32">
        <v>117.0802</v>
      </c>
      <c r="D25" s="32">
        <v>931.90039999999999</v>
      </c>
      <c r="E25" s="32">
        <v>416.40179999999998</v>
      </c>
      <c r="F25" s="32">
        <v>310.13990000000001</v>
      </c>
      <c r="G25" s="32">
        <v>420.05119999999999</v>
      </c>
      <c r="H25" s="32">
        <v>161.54</v>
      </c>
      <c r="I25" s="32">
        <v>257.0455</v>
      </c>
      <c r="J25" s="32">
        <v>340.8648</v>
      </c>
    </row>
    <row r="26" spans="1:10" x14ac:dyDescent="0.25">
      <c r="A26" s="32">
        <v>24</v>
      </c>
      <c r="B26" s="4">
        <f t="shared" si="0"/>
        <v>43992</v>
      </c>
      <c r="C26" s="32">
        <v>158.67400000000001</v>
      </c>
      <c r="D26" s="32">
        <v>975.20050000000003</v>
      </c>
      <c r="E26" s="32">
        <v>507.56270000000001</v>
      </c>
      <c r="F26" s="32">
        <v>301.5249</v>
      </c>
      <c r="G26" s="32">
        <v>576.0018</v>
      </c>
      <c r="H26" s="32">
        <v>169.7415</v>
      </c>
      <c r="I26" s="32">
        <v>296.0224</v>
      </c>
      <c r="J26" s="32">
        <v>408.5249</v>
      </c>
    </row>
    <row r="27" spans="1:10" x14ac:dyDescent="0.25">
      <c r="A27" s="32">
        <v>25</v>
      </c>
      <c r="B27" s="4">
        <f t="shared" si="0"/>
        <v>43999</v>
      </c>
      <c r="C27" s="32">
        <v>213.64930000000001</v>
      </c>
      <c r="D27" s="32">
        <v>943.24850000000004</v>
      </c>
      <c r="E27" s="32">
        <v>615.03599999999994</v>
      </c>
      <c r="F27" s="32">
        <v>362.2758</v>
      </c>
      <c r="G27" s="32">
        <v>784.66669999999999</v>
      </c>
      <c r="H27" s="32">
        <v>156.29849999999999</v>
      </c>
      <c r="I27" s="32">
        <v>367.38139999999999</v>
      </c>
      <c r="J27" s="32">
        <v>461.20769999999999</v>
      </c>
    </row>
    <row r="28" spans="1:10" x14ac:dyDescent="0.25">
      <c r="A28" s="32">
        <v>26</v>
      </c>
      <c r="B28" s="4">
        <f t="shared" si="0"/>
        <v>44006</v>
      </c>
      <c r="C28" s="32">
        <v>284.08699999999999</v>
      </c>
      <c r="D28" s="32">
        <v>894.72389999999996</v>
      </c>
      <c r="E28" s="32">
        <v>760.81700000000001</v>
      </c>
      <c r="F28" s="32">
        <v>348.90010000000001</v>
      </c>
      <c r="G28" s="32">
        <v>959.87090000000001</v>
      </c>
      <c r="H28" s="32">
        <v>148.8648</v>
      </c>
      <c r="I28" s="32">
        <v>423.4819</v>
      </c>
      <c r="J28" s="32">
        <v>504.7011</v>
      </c>
    </row>
    <row r="29" spans="1:10" x14ac:dyDescent="0.25">
      <c r="A29" s="32">
        <v>27</v>
      </c>
      <c r="B29" s="4">
        <f t="shared" si="0"/>
        <v>44013</v>
      </c>
      <c r="C29" s="32">
        <v>225.99940000000001</v>
      </c>
      <c r="D29" s="32">
        <v>881.19410000000005</v>
      </c>
      <c r="E29" s="32">
        <v>820.33050000000003</v>
      </c>
      <c r="F29" s="32">
        <v>431.15019999999998</v>
      </c>
      <c r="G29" s="32">
        <v>1063.25</v>
      </c>
      <c r="H29" s="32">
        <v>152.54589999999999</v>
      </c>
      <c r="I29" s="32">
        <v>510.23759999999999</v>
      </c>
      <c r="J29" s="32">
        <v>570.52530000000002</v>
      </c>
    </row>
    <row r="30" spans="1:10" x14ac:dyDescent="0.25">
      <c r="A30" s="32">
        <v>28</v>
      </c>
      <c r="B30" s="4">
        <f t="shared" si="0"/>
        <v>44020</v>
      </c>
      <c r="C30" s="32">
        <v>232.8023</v>
      </c>
      <c r="D30" s="32">
        <v>889.79250000000002</v>
      </c>
      <c r="E30" s="32">
        <v>1063.9100000000001</v>
      </c>
      <c r="F30" s="32">
        <v>532.23099999999999</v>
      </c>
      <c r="G30" s="32">
        <v>1181.8499999999999</v>
      </c>
      <c r="H30" s="32">
        <v>198.23419999999999</v>
      </c>
      <c r="I30" s="32">
        <v>457.75869999999998</v>
      </c>
      <c r="J30" s="32">
        <v>639.94299999999998</v>
      </c>
    </row>
    <row r="31" spans="1:10" x14ac:dyDescent="0.25">
      <c r="A31" s="32">
        <v>29</v>
      </c>
      <c r="B31" s="4">
        <f t="shared" si="0"/>
        <v>44027</v>
      </c>
      <c r="C31" s="32">
        <v>360.71609999999998</v>
      </c>
      <c r="D31" s="32">
        <v>753.14589999999998</v>
      </c>
      <c r="E31" s="32">
        <v>1121.29</v>
      </c>
      <c r="F31" s="32">
        <v>714.30039999999997</v>
      </c>
      <c r="G31" s="32">
        <v>1125.05</v>
      </c>
      <c r="H31" s="32">
        <v>160.08789999999999</v>
      </c>
      <c r="I31" s="32">
        <v>454.661</v>
      </c>
      <c r="J31" s="32">
        <v>727.24519999999995</v>
      </c>
    </row>
    <row r="32" spans="1:10" x14ac:dyDescent="0.25">
      <c r="A32" s="32">
        <v>30</v>
      </c>
      <c r="B32" s="4">
        <f t="shared" si="0"/>
        <v>44034</v>
      </c>
      <c r="C32" s="32">
        <v>216.6035</v>
      </c>
      <c r="D32" s="32">
        <v>736.66930000000002</v>
      </c>
      <c r="E32" s="32">
        <v>942.43539999999996</v>
      </c>
      <c r="F32" s="32">
        <v>685.18079999999998</v>
      </c>
      <c r="G32" s="32">
        <v>937.29870000000005</v>
      </c>
      <c r="H32" s="32">
        <v>243.84100000000001</v>
      </c>
      <c r="I32" s="32">
        <v>370.7518</v>
      </c>
      <c r="J32" s="32">
        <v>687.05909999999994</v>
      </c>
    </row>
    <row r="33" spans="1:10" x14ac:dyDescent="0.25">
      <c r="A33" s="32">
        <v>31</v>
      </c>
      <c r="B33" s="4">
        <f t="shared" si="0"/>
        <v>44041</v>
      </c>
      <c r="C33" s="32">
        <v>221.87729999999999</v>
      </c>
      <c r="D33" s="32">
        <v>694.8655</v>
      </c>
      <c r="E33" s="32">
        <v>743.85029999999995</v>
      </c>
      <c r="F33" s="32">
        <v>578.89089999999999</v>
      </c>
      <c r="G33" s="32">
        <v>812.77419999999995</v>
      </c>
      <c r="H33" s="32">
        <v>257.62689999999998</v>
      </c>
      <c r="I33" s="32">
        <v>334.82100000000003</v>
      </c>
      <c r="J33" s="32">
        <v>670.64980000000003</v>
      </c>
    </row>
    <row r="34" spans="1:10" x14ac:dyDescent="0.25">
      <c r="A34" s="32">
        <v>32</v>
      </c>
      <c r="B34" s="4">
        <f t="shared" si="0"/>
        <v>44048</v>
      </c>
      <c r="C34" s="32">
        <v>170.3723</v>
      </c>
      <c r="D34" s="32">
        <v>663.31089999999995</v>
      </c>
      <c r="E34" s="32">
        <v>671.24779999999998</v>
      </c>
      <c r="F34" s="32">
        <v>496.36309999999997</v>
      </c>
      <c r="G34" s="32">
        <v>611.2491</v>
      </c>
      <c r="H34" s="32">
        <v>269.65589999999997</v>
      </c>
      <c r="I34" s="32">
        <v>292.79140000000001</v>
      </c>
      <c r="J34" s="32">
        <v>549.61680000000001</v>
      </c>
    </row>
    <row r="35" spans="1:10" x14ac:dyDescent="0.25">
      <c r="A35" s="32">
        <v>33</v>
      </c>
      <c r="B35" s="4">
        <f t="shared" si="0"/>
        <v>44055</v>
      </c>
      <c r="C35" s="32">
        <v>165.35159999999999</v>
      </c>
      <c r="D35" s="32">
        <v>577.07590000000005</v>
      </c>
      <c r="E35" s="32">
        <v>525.75409999999999</v>
      </c>
      <c r="F35" s="32">
        <v>405.7817</v>
      </c>
      <c r="G35" s="32">
        <v>604.9357</v>
      </c>
      <c r="H35" s="32">
        <v>250.274</v>
      </c>
      <c r="I35" s="32">
        <v>250.83099999999999</v>
      </c>
      <c r="J35" s="32">
        <v>465.5052</v>
      </c>
    </row>
    <row r="36" spans="1:10" x14ac:dyDescent="0.25">
      <c r="A36" s="32">
        <v>34</v>
      </c>
      <c r="B36" s="4">
        <f t="shared" si="0"/>
        <v>44062</v>
      </c>
      <c r="C36" s="32">
        <v>134.95599999999999</v>
      </c>
      <c r="D36" s="32">
        <v>618.39210000000003</v>
      </c>
      <c r="E36" s="32">
        <v>567.85599999999999</v>
      </c>
      <c r="F36" s="32">
        <v>431.44479999999999</v>
      </c>
      <c r="G36" s="32">
        <v>539.78890000000001</v>
      </c>
      <c r="H36" s="32">
        <v>220.5909</v>
      </c>
      <c r="I36" s="32">
        <v>259.81330000000003</v>
      </c>
      <c r="J36" s="32">
        <v>472.48140000000001</v>
      </c>
    </row>
    <row r="37" spans="1:10" x14ac:dyDescent="0.25">
      <c r="A37" s="32">
        <v>35</v>
      </c>
      <c r="B37" s="4">
        <f t="shared" si="0"/>
        <v>44069</v>
      </c>
      <c r="C37" s="32">
        <v>127.1275</v>
      </c>
      <c r="D37" s="32">
        <v>576.39300000000003</v>
      </c>
      <c r="E37" s="32">
        <v>495.6336</v>
      </c>
      <c r="F37" s="32">
        <v>398.80650000000003</v>
      </c>
      <c r="G37" s="32">
        <v>445.7312</v>
      </c>
      <c r="H37" s="32">
        <v>177.4701</v>
      </c>
      <c r="I37" s="32">
        <v>222.41970000000001</v>
      </c>
      <c r="J37" s="32">
        <v>380.30079999999998</v>
      </c>
    </row>
    <row r="38" spans="1:10" x14ac:dyDescent="0.25">
      <c r="A38" s="32">
        <v>36</v>
      </c>
      <c r="B38" s="4">
        <f t="shared" si="0"/>
        <v>44076</v>
      </c>
      <c r="C38" s="32">
        <v>150.04730000000001</v>
      </c>
      <c r="D38" s="32">
        <v>616.68050000000005</v>
      </c>
      <c r="E38" s="32">
        <v>468.71260000000001</v>
      </c>
      <c r="F38" s="32">
        <v>344.59879999999998</v>
      </c>
      <c r="G38" s="32">
        <v>470.85019999999997</v>
      </c>
      <c r="H38" s="32">
        <v>181.2569</v>
      </c>
      <c r="I38" s="32">
        <v>215.5351</v>
      </c>
      <c r="J38" s="32">
        <v>421.97609999999997</v>
      </c>
    </row>
    <row r="39" spans="1:10" x14ac:dyDescent="0.25">
      <c r="A39" s="32">
        <v>37</v>
      </c>
      <c r="B39" s="4">
        <f t="shared" si="0"/>
        <v>44083</v>
      </c>
      <c r="C39" s="32">
        <v>143.35560000000001</v>
      </c>
      <c r="D39" s="32">
        <v>539.92719999999997</v>
      </c>
      <c r="E39" s="32">
        <v>415.67090000000002</v>
      </c>
      <c r="F39" s="32">
        <v>279.34820000000002</v>
      </c>
      <c r="G39" s="32">
        <v>418.99529999999999</v>
      </c>
      <c r="H39" s="32">
        <v>165.90430000000001</v>
      </c>
      <c r="I39" s="32">
        <v>226.01300000000001</v>
      </c>
      <c r="J39" s="32">
        <v>390.07010000000002</v>
      </c>
    </row>
    <row r="40" spans="1:10" x14ac:dyDescent="0.25">
      <c r="A40" s="32">
        <v>38</v>
      </c>
      <c r="B40" s="4">
        <f t="shared" si="0"/>
        <v>44090</v>
      </c>
      <c r="C40" s="32">
        <v>131.0505</v>
      </c>
      <c r="D40" s="32">
        <v>488.31229999999999</v>
      </c>
      <c r="E40" s="32">
        <v>407.66230000000002</v>
      </c>
      <c r="F40" s="32">
        <v>301.54509999999999</v>
      </c>
      <c r="G40" s="32">
        <v>411.17669999999998</v>
      </c>
      <c r="H40" s="32">
        <v>145.92439999999999</v>
      </c>
      <c r="I40" s="32">
        <v>181.0795</v>
      </c>
      <c r="J40" s="32">
        <v>359.33120000000002</v>
      </c>
    </row>
    <row r="41" spans="1:10" x14ac:dyDescent="0.25">
      <c r="A41" s="32">
        <v>39</v>
      </c>
      <c r="B41" s="4">
        <f t="shared" si="0"/>
        <v>44097</v>
      </c>
      <c r="C41" s="32">
        <v>135.1045</v>
      </c>
      <c r="D41" s="32">
        <v>535.10640000000001</v>
      </c>
      <c r="E41" s="32">
        <v>406.68779999999998</v>
      </c>
      <c r="F41" s="32">
        <v>312.79289999999997</v>
      </c>
      <c r="G41" s="32">
        <v>404.65519999999998</v>
      </c>
      <c r="H41" s="32">
        <v>169.52619999999999</v>
      </c>
      <c r="I41" s="32">
        <v>191.0027</v>
      </c>
      <c r="J41" s="32">
        <v>329.83030000000002</v>
      </c>
    </row>
    <row r="42" spans="1:10" x14ac:dyDescent="0.25">
      <c r="A42" s="32">
        <v>40</v>
      </c>
      <c r="B42" s="4">
        <f t="shared" si="0"/>
        <v>44104</v>
      </c>
      <c r="C42" s="32">
        <v>152.22300000000001</v>
      </c>
      <c r="D42" s="32">
        <v>584.69269999999995</v>
      </c>
      <c r="E42" s="32">
        <v>448.13459999999998</v>
      </c>
      <c r="F42" s="32">
        <v>320.18209999999999</v>
      </c>
      <c r="G42" s="32">
        <v>378.81920000000002</v>
      </c>
      <c r="H42" s="32">
        <v>182.65350000000001</v>
      </c>
      <c r="I42" s="32">
        <v>213.1566</v>
      </c>
      <c r="J42" s="32">
        <v>327.55540000000002</v>
      </c>
    </row>
    <row r="43" spans="1:10" x14ac:dyDescent="0.25">
      <c r="A43" s="32">
        <v>41</v>
      </c>
      <c r="B43" s="4">
        <f t="shared" si="0"/>
        <v>44111</v>
      </c>
      <c r="C43" s="32">
        <v>164.94829999999999</v>
      </c>
      <c r="D43" s="32">
        <v>553.73260000000005</v>
      </c>
      <c r="E43" s="32">
        <v>387.36320000000001</v>
      </c>
      <c r="F43" s="32">
        <v>302.06830000000002</v>
      </c>
      <c r="G43" s="32">
        <v>438.71690000000001</v>
      </c>
      <c r="H43" s="32">
        <v>163.99160000000001</v>
      </c>
      <c r="I43" s="32">
        <v>208.1344</v>
      </c>
      <c r="J43" s="32">
        <v>361.0693</v>
      </c>
    </row>
    <row r="44" spans="1:10" x14ac:dyDescent="0.25">
      <c r="A44" s="32">
        <v>42</v>
      </c>
      <c r="B44" s="4">
        <f t="shared" si="0"/>
        <v>44118</v>
      </c>
      <c r="C44" s="32">
        <v>134.32470000000001</v>
      </c>
      <c r="D44" s="32">
        <v>502.16469999999998</v>
      </c>
      <c r="E44" s="32">
        <v>385.16469999999998</v>
      </c>
      <c r="F44" s="32">
        <v>318.13499999999999</v>
      </c>
      <c r="G44" s="32">
        <v>439.30689999999998</v>
      </c>
      <c r="H44" s="32">
        <v>175.78190000000001</v>
      </c>
      <c r="I44" s="32">
        <v>235.42609999999999</v>
      </c>
      <c r="J44" s="32">
        <v>411.57569999999998</v>
      </c>
    </row>
    <row r="45" spans="1:10" x14ac:dyDescent="0.25">
      <c r="A45" s="32">
        <v>43</v>
      </c>
      <c r="B45" s="4">
        <f t="shared" si="0"/>
        <v>44125</v>
      </c>
      <c r="C45" s="32">
        <v>147.7132</v>
      </c>
      <c r="D45" s="32">
        <v>469.47059999999999</v>
      </c>
      <c r="E45" s="32">
        <v>383.91570000000002</v>
      </c>
      <c r="F45" s="32">
        <v>294.74759999999998</v>
      </c>
      <c r="G45" s="32">
        <v>428.76569999999998</v>
      </c>
      <c r="H45" s="32">
        <v>166.10329999999999</v>
      </c>
      <c r="I45" s="32">
        <v>279.20519999999999</v>
      </c>
      <c r="J45" s="32">
        <v>367.31670000000003</v>
      </c>
    </row>
    <row r="46" spans="1:10" x14ac:dyDescent="0.25">
      <c r="A46" s="32">
        <v>44</v>
      </c>
      <c r="B46" s="4">
        <f t="shared" si="0"/>
        <v>44132</v>
      </c>
      <c r="C46" s="32">
        <v>135.5812</v>
      </c>
      <c r="D46" s="32">
        <v>487.4579</v>
      </c>
      <c r="E46" s="32">
        <v>343.14240000000001</v>
      </c>
      <c r="F46" s="32">
        <v>291.46179999999998</v>
      </c>
      <c r="G46" s="32">
        <v>381.25510000000003</v>
      </c>
      <c r="H46" s="32">
        <v>169.4434</v>
      </c>
      <c r="I46" s="32">
        <v>368.40120000000002</v>
      </c>
      <c r="J46" s="32">
        <v>365.21699999999998</v>
      </c>
    </row>
    <row r="47" spans="1:10" x14ac:dyDescent="0.25">
      <c r="A47" s="32">
        <v>45</v>
      </c>
      <c r="B47" s="4">
        <f t="shared" si="0"/>
        <v>44139</v>
      </c>
      <c r="C47" s="32">
        <v>153.1575</v>
      </c>
      <c r="D47" s="32">
        <v>502.34339999999997</v>
      </c>
      <c r="E47" s="32">
        <v>419.57769999999999</v>
      </c>
      <c r="F47" s="32">
        <v>272.66809999999998</v>
      </c>
      <c r="G47" s="32">
        <v>450.96719999999999</v>
      </c>
      <c r="H47" s="32">
        <v>146.55080000000001</v>
      </c>
      <c r="I47" s="32">
        <v>438.87670000000003</v>
      </c>
      <c r="J47" s="32">
        <v>352.26870000000002</v>
      </c>
    </row>
    <row r="48" spans="1:10" x14ac:dyDescent="0.25">
      <c r="A48" s="32">
        <v>46</v>
      </c>
      <c r="B48" s="4">
        <f t="shared" si="0"/>
        <v>44146</v>
      </c>
      <c r="C48" s="32">
        <v>175.89250000000001</v>
      </c>
      <c r="D48" s="32">
        <v>522.67129999999997</v>
      </c>
      <c r="E48" s="32">
        <v>419.1277</v>
      </c>
      <c r="F48" s="32">
        <v>303.51710000000003</v>
      </c>
      <c r="G48" s="32">
        <v>411.74</v>
      </c>
      <c r="H48" s="32">
        <v>140.30590000000001</v>
      </c>
      <c r="I48" s="32">
        <v>562.70929999999998</v>
      </c>
      <c r="J48" s="32">
        <v>367.21879999999999</v>
      </c>
    </row>
    <row r="49" spans="1:10" x14ac:dyDescent="0.25">
      <c r="A49" s="32">
        <v>47</v>
      </c>
      <c r="B49" s="4">
        <f t="shared" si="0"/>
        <v>44153</v>
      </c>
      <c r="C49" s="32">
        <v>235.9059</v>
      </c>
      <c r="D49" s="32">
        <v>526.71109999999999</v>
      </c>
      <c r="E49" s="32">
        <v>340.05160000000001</v>
      </c>
      <c r="F49" s="32">
        <v>301.9271</v>
      </c>
      <c r="G49" s="32">
        <v>419.97820000000002</v>
      </c>
      <c r="H49" s="32">
        <v>138.2782</v>
      </c>
      <c r="I49" s="32">
        <v>610.51480000000004</v>
      </c>
      <c r="J49" s="32">
        <v>339.96789999999999</v>
      </c>
    </row>
    <row r="50" spans="1:10" x14ac:dyDescent="0.25">
      <c r="A50" s="32">
        <v>48</v>
      </c>
      <c r="B50" s="4">
        <f t="shared" si="0"/>
        <v>44160</v>
      </c>
      <c r="C50" s="32">
        <v>274.2842</v>
      </c>
      <c r="D50" s="32">
        <v>534.29700000000003</v>
      </c>
      <c r="E50" s="32">
        <v>381.2432</v>
      </c>
      <c r="F50" s="32">
        <v>307.07659999999998</v>
      </c>
      <c r="G50" s="32">
        <v>403.26150000000001</v>
      </c>
      <c r="H50" s="32">
        <v>123.6357</v>
      </c>
      <c r="I50" s="32">
        <v>541.37490000000003</v>
      </c>
      <c r="J50" s="32">
        <v>327.952</v>
      </c>
    </row>
    <row r="51" spans="1:10" x14ac:dyDescent="0.25">
      <c r="A51" s="32">
        <v>49</v>
      </c>
      <c r="B51" s="4">
        <f t="shared" si="0"/>
        <v>44167</v>
      </c>
      <c r="C51" s="32">
        <v>312.92970000000003</v>
      </c>
      <c r="D51" s="32">
        <v>655.69039999999995</v>
      </c>
      <c r="E51" s="32">
        <v>427.70490000000001</v>
      </c>
      <c r="F51" s="32">
        <v>372.85840000000002</v>
      </c>
      <c r="G51" s="32">
        <v>430.34679999999997</v>
      </c>
      <c r="H51" s="32">
        <v>132.60570000000001</v>
      </c>
      <c r="I51" s="32">
        <v>477.12110000000001</v>
      </c>
      <c r="J51" s="32">
        <v>309.45190000000002</v>
      </c>
    </row>
    <row r="52" spans="1:10" x14ac:dyDescent="0.25">
      <c r="A52" s="32">
        <v>50</v>
      </c>
      <c r="B52" s="4">
        <f t="shared" si="0"/>
        <v>44174</v>
      </c>
      <c r="C52" s="32">
        <v>355.58090027234738</v>
      </c>
      <c r="D52" s="32">
        <v>703.16752610705259</v>
      </c>
      <c r="E52" s="32">
        <v>408.84904110723983</v>
      </c>
      <c r="F52" s="32">
        <v>432.83731125673739</v>
      </c>
      <c r="G52" s="32">
        <v>391.05367971791514</v>
      </c>
      <c r="H52" s="32">
        <v>108.68075542919242</v>
      </c>
      <c r="I52" s="32">
        <v>375.18629377716309</v>
      </c>
      <c r="J52" s="32">
        <v>366.07841720673281</v>
      </c>
    </row>
    <row r="53" spans="1:10" x14ac:dyDescent="0.25">
      <c r="A53" s="85" t="s">
        <v>52</v>
      </c>
      <c r="B53" s="85"/>
      <c r="C53" s="30">
        <f>SUM(C3:C52)</f>
        <v>8204.804770272347</v>
      </c>
      <c r="D53" s="30">
        <f t="shared" ref="D53:J53" si="1">SUM(D3:D52)</f>
        <v>30002.697426107054</v>
      </c>
      <c r="E53" s="30">
        <f t="shared" si="1"/>
        <v>23632.519141107245</v>
      </c>
      <c r="F53" s="30">
        <f t="shared" si="1"/>
        <v>17172.148211256743</v>
      </c>
      <c r="G53" s="30">
        <f t="shared" si="1"/>
        <v>25009.251079717917</v>
      </c>
      <c r="H53" s="30">
        <f t="shared" si="1"/>
        <v>7560.699495429194</v>
      </c>
      <c r="I53" s="30">
        <f t="shared" si="1"/>
        <v>13531.705693777169</v>
      </c>
      <c r="J53" s="30">
        <f t="shared" si="1"/>
        <v>19409.72581720673</v>
      </c>
    </row>
    <row r="54" spans="1:10" ht="18" customHeight="1" x14ac:dyDescent="0.25">
      <c r="A54" s="79" t="s">
        <v>8</v>
      </c>
      <c r="B54" s="80"/>
      <c r="C54" s="80"/>
      <c r="D54" s="80"/>
      <c r="E54" s="80"/>
      <c r="F54" s="80"/>
      <c r="G54" s="80"/>
      <c r="H54" s="80"/>
      <c r="I54" s="80"/>
      <c r="J54" s="81"/>
    </row>
    <row r="55" spans="1:10" x14ac:dyDescent="0.25">
      <c r="A55" s="32" t="s">
        <v>53</v>
      </c>
      <c r="B55" s="32"/>
      <c r="C55" s="36">
        <v>2122.9680949810095</v>
      </c>
      <c r="D55" s="36">
        <v>5557.1176422008102</v>
      </c>
      <c r="E55" s="36">
        <v>3689.6762110723221</v>
      </c>
      <c r="F55" s="36">
        <v>1840.1390001267341</v>
      </c>
      <c r="G55" s="36">
        <v>4274.2725205316256</v>
      </c>
      <c r="H55" s="36">
        <v>1178.7673106967511</v>
      </c>
      <c r="I55" s="36">
        <v>4292.5942198373623</v>
      </c>
      <c r="J55" s="36">
        <v>2389.5248998983825</v>
      </c>
    </row>
  </sheetData>
  <mergeCells count="4">
    <mergeCell ref="A54:J54"/>
    <mergeCell ref="C1:J1"/>
    <mergeCell ref="A1:B2"/>
    <mergeCell ref="A53:B53"/>
  </mergeCell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2"/>
  <sheetViews>
    <sheetView tabSelected="1" zoomScale="90" zoomScaleNormal="90" workbookViewId="0">
      <selection activeCell="W21" sqref="W21"/>
    </sheetView>
  </sheetViews>
  <sheetFormatPr defaultRowHeight="15" x14ac:dyDescent="0.25"/>
  <cols>
    <col min="1" max="1" width="14.7109375" customWidth="1"/>
  </cols>
  <sheetData>
    <row r="1" spans="1:19" ht="15.75" thickBot="1" x14ac:dyDescent="0.3">
      <c r="B1" s="40" t="s">
        <v>47</v>
      </c>
      <c r="C1" s="37"/>
      <c r="D1" s="37"/>
      <c r="E1" s="37"/>
      <c r="F1" s="37"/>
      <c r="G1" s="37"/>
      <c r="H1" s="37"/>
      <c r="I1" s="37"/>
      <c r="J1" s="37"/>
      <c r="K1" s="37"/>
      <c r="L1" s="37"/>
      <c r="M1" s="37"/>
      <c r="N1" s="37"/>
      <c r="O1" s="37"/>
      <c r="P1" s="37"/>
      <c r="Q1" s="37"/>
      <c r="R1" s="37"/>
    </row>
    <row r="2" spans="1:19" x14ac:dyDescent="0.25">
      <c r="A2" s="41" t="s">
        <v>45</v>
      </c>
      <c r="B2" s="47">
        <f t="shared" ref="B2:R2" si="0">SUMIF(B4:B38,"&gt;"&amp;0,B4:B38)</f>
        <v>18353.545280264199</v>
      </c>
      <c r="C2" s="42">
        <f t="shared" si="0"/>
        <v>4838.0647151852454</v>
      </c>
      <c r="D2" s="42">
        <f t="shared" si="0"/>
        <v>12818.053076868364</v>
      </c>
      <c r="E2" s="42">
        <f>SUMIF(E4:E38,"&gt;"&amp;0,E4:E38)</f>
        <v>8629.3016607574391</v>
      </c>
      <c r="F2" s="42">
        <f t="shared" si="0"/>
        <v>2078.0915829323558</v>
      </c>
      <c r="G2" s="42">
        <f t="shared" si="0"/>
        <v>2842.9278932796296</v>
      </c>
      <c r="H2" s="42">
        <f t="shared" si="0"/>
        <v>1779.9017114130384</v>
      </c>
      <c r="I2" s="42">
        <f t="shared" si="0"/>
        <v>2800.836766222445</v>
      </c>
      <c r="J2" s="43">
        <f t="shared" si="0"/>
        <v>7807.4439100482978</v>
      </c>
      <c r="K2" s="47">
        <f t="shared" si="0"/>
        <v>2122.9680949810095</v>
      </c>
      <c r="L2" s="42">
        <f t="shared" si="0"/>
        <v>5557.1176422008102</v>
      </c>
      <c r="M2" s="42">
        <f t="shared" si="0"/>
        <v>3689.6762110723221</v>
      </c>
      <c r="N2" s="42">
        <f t="shared" si="0"/>
        <v>1840.1390001267341</v>
      </c>
      <c r="O2" s="42">
        <f t="shared" si="0"/>
        <v>4274.2725205316256</v>
      </c>
      <c r="P2" s="42">
        <f t="shared" si="0"/>
        <v>1178.7673106967511</v>
      </c>
      <c r="Q2" s="42">
        <f t="shared" si="0"/>
        <v>4292.5942198373623</v>
      </c>
      <c r="R2" s="43">
        <f t="shared" si="0"/>
        <v>2389.5248998983825</v>
      </c>
      <c r="S2" s="58">
        <f>SUMIF(S4:S38,"&gt;"&amp;0,S4:S38)+S9</f>
        <v>59610.943918008576</v>
      </c>
    </row>
    <row r="3" spans="1:19" ht="15.75" thickBot="1" x14ac:dyDescent="0.3">
      <c r="A3" s="44"/>
      <c r="B3" s="48" t="s">
        <v>27</v>
      </c>
      <c r="C3" s="45" t="s">
        <v>28</v>
      </c>
      <c r="D3" s="45" t="s">
        <v>29</v>
      </c>
      <c r="E3" s="45" t="s">
        <v>30</v>
      </c>
      <c r="F3" s="45" t="s">
        <v>31</v>
      </c>
      <c r="G3" s="45" t="s">
        <v>32</v>
      </c>
      <c r="H3" s="45" t="s">
        <v>33</v>
      </c>
      <c r="I3" s="45" t="s">
        <v>34</v>
      </c>
      <c r="J3" s="46" t="s">
        <v>35</v>
      </c>
      <c r="K3" s="48" t="s">
        <v>36</v>
      </c>
      <c r="L3" s="45" t="s">
        <v>37</v>
      </c>
      <c r="M3" s="45" t="s">
        <v>38</v>
      </c>
      <c r="N3" s="45" t="s">
        <v>39</v>
      </c>
      <c r="O3" s="45" t="s">
        <v>40</v>
      </c>
      <c r="P3" s="45" t="s">
        <v>41</v>
      </c>
      <c r="Q3" s="45" t="s">
        <v>42</v>
      </c>
      <c r="R3" s="46" t="s">
        <v>43</v>
      </c>
      <c r="S3" s="59" t="s">
        <v>44</v>
      </c>
    </row>
    <row r="4" spans="1:19" ht="33" customHeight="1" x14ac:dyDescent="0.25">
      <c r="A4" s="39" t="s">
        <v>46</v>
      </c>
      <c r="B4" s="49">
        <v>88</v>
      </c>
      <c r="C4" s="50">
        <v>8</v>
      </c>
      <c r="D4" s="50">
        <v>56</v>
      </c>
      <c r="E4" s="50">
        <v>62</v>
      </c>
      <c r="F4" s="50">
        <v>5</v>
      </c>
      <c r="G4" s="50">
        <v>2</v>
      </c>
      <c r="H4" s="50">
        <v>1</v>
      </c>
      <c r="I4" s="50">
        <v>7</v>
      </c>
      <c r="J4" s="51">
        <v>71</v>
      </c>
      <c r="K4" s="49">
        <v>12.13793103448276</v>
      </c>
      <c r="L4" s="50">
        <v>60</v>
      </c>
      <c r="M4" s="50">
        <v>16</v>
      </c>
      <c r="N4" s="50">
        <v>59.639999999999993</v>
      </c>
      <c r="O4" s="50">
        <v>27</v>
      </c>
      <c r="P4" s="50">
        <v>8</v>
      </c>
      <c r="Q4" s="50">
        <v>31.862068965517242</v>
      </c>
      <c r="R4" s="51">
        <v>7</v>
      </c>
      <c r="S4" s="60">
        <v>148</v>
      </c>
    </row>
    <row r="5" spans="1:19" x14ac:dyDescent="0.25">
      <c r="A5" s="38">
        <v>43957</v>
      </c>
      <c r="B5" s="52"/>
      <c r="C5" s="53"/>
      <c r="D5" s="53"/>
      <c r="E5" s="53"/>
      <c r="F5" s="53"/>
      <c r="G5" s="53"/>
      <c r="H5" s="53"/>
      <c r="I5" s="53"/>
      <c r="J5" s="54">
        <v>35</v>
      </c>
      <c r="K5" s="52"/>
      <c r="L5" s="53">
        <v>30</v>
      </c>
      <c r="M5" s="53"/>
      <c r="N5" s="53"/>
      <c r="O5" s="53"/>
      <c r="P5" s="53"/>
      <c r="Q5" s="53"/>
      <c r="R5" s="54"/>
      <c r="S5" s="61">
        <v>58</v>
      </c>
    </row>
    <row r="6" spans="1:19" x14ac:dyDescent="0.25">
      <c r="A6" s="38">
        <f t="shared" ref="A6:A38" si="1">A5+7</f>
        <v>43964</v>
      </c>
      <c r="B6" s="52"/>
      <c r="C6" s="53"/>
      <c r="D6" s="53"/>
      <c r="E6" s="53"/>
      <c r="F6" s="53"/>
      <c r="G6" s="53"/>
      <c r="H6" s="53"/>
      <c r="I6" s="53"/>
      <c r="J6" s="54">
        <v>82.872748273621596</v>
      </c>
      <c r="K6" s="52"/>
      <c r="L6" s="53">
        <v>122.34486754533759</v>
      </c>
      <c r="M6" s="53"/>
      <c r="N6" s="53"/>
      <c r="O6" s="53"/>
      <c r="P6" s="53"/>
      <c r="Q6" s="53"/>
      <c r="R6" s="54"/>
      <c r="S6" s="61">
        <v>344.46581292748215</v>
      </c>
    </row>
    <row r="7" spans="1:19" x14ac:dyDescent="0.25">
      <c r="A7" s="38">
        <f t="shared" si="1"/>
        <v>43971</v>
      </c>
      <c r="B7" s="52"/>
      <c r="C7" s="53"/>
      <c r="D7" s="53"/>
      <c r="E7" s="53"/>
      <c r="F7" s="53"/>
      <c r="G7" s="53"/>
      <c r="H7" s="53"/>
      <c r="I7" s="53"/>
      <c r="J7" s="54">
        <v>241.64741116406151</v>
      </c>
      <c r="K7" s="52"/>
      <c r="L7" s="53">
        <v>292.01624351206698</v>
      </c>
      <c r="M7" s="53"/>
      <c r="N7" s="53"/>
      <c r="O7" s="53"/>
      <c r="P7" s="53"/>
      <c r="Q7" s="53"/>
      <c r="R7" s="54"/>
      <c r="S7" s="61">
        <v>300.83828293663009</v>
      </c>
    </row>
    <row r="8" spans="1:19" x14ac:dyDescent="0.25">
      <c r="A8" s="38">
        <f t="shared" si="1"/>
        <v>43978</v>
      </c>
      <c r="B8" s="52"/>
      <c r="C8" s="53"/>
      <c r="D8" s="53"/>
      <c r="E8" s="53"/>
      <c r="F8" s="53"/>
      <c r="G8" s="53"/>
      <c r="H8" s="53"/>
      <c r="I8" s="53"/>
      <c r="J8" s="54">
        <v>343.32975568718052</v>
      </c>
      <c r="K8" s="52"/>
      <c r="L8" s="53">
        <v>306.02279707769702</v>
      </c>
      <c r="M8" s="53"/>
      <c r="N8" s="53"/>
      <c r="O8" s="53"/>
      <c r="P8" s="53"/>
      <c r="Q8" s="53"/>
      <c r="R8" s="54"/>
      <c r="S8" s="61">
        <v>766.16087496620457</v>
      </c>
    </row>
    <row r="9" spans="1:19" x14ac:dyDescent="0.25">
      <c r="A9" s="38">
        <f t="shared" si="1"/>
        <v>43985</v>
      </c>
      <c r="B9" s="52">
        <v>50</v>
      </c>
      <c r="C9" s="53"/>
      <c r="D9" s="53"/>
      <c r="E9" s="53"/>
      <c r="F9" s="53"/>
      <c r="G9" s="53"/>
      <c r="H9" s="53"/>
      <c r="I9" s="53"/>
      <c r="J9" s="54">
        <v>418.59204560565763</v>
      </c>
      <c r="K9" s="52">
        <v>6.8965517241379306</v>
      </c>
      <c r="L9" s="53">
        <v>390.75871703259634</v>
      </c>
      <c r="M9" s="53"/>
      <c r="N9" s="53"/>
      <c r="O9" s="53"/>
      <c r="P9" s="53"/>
      <c r="Q9" s="53">
        <v>18.103448275862068</v>
      </c>
      <c r="R9" s="54"/>
      <c r="S9" s="61">
        <v>-7.8235196911700768</v>
      </c>
    </row>
    <row r="10" spans="1:19" x14ac:dyDescent="0.25">
      <c r="A10" s="38">
        <f t="shared" si="1"/>
        <v>43992</v>
      </c>
      <c r="B10" s="52">
        <v>348.70873624670412</v>
      </c>
      <c r="C10" s="53"/>
      <c r="D10" s="53">
        <v>30</v>
      </c>
      <c r="E10" s="53">
        <v>11</v>
      </c>
      <c r="F10" s="53"/>
      <c r="G10" s="53"/>
      <c r="H10" s="53"/>
      <c r="I10" s="53"/>
      <c r="J10" s="54">
        <v>556.14617560875649</v>
      </c>
      <c r="K10" s="52">
        <v>49.12105309936959</v>
      </c>
      <c r="L10" s="53">
        <v>444.31195918577532</v>
      </c>
      <c r="M10" s="53">
        <v>9</v>
      </c>
      <c r="N10" s="53"/>
      <c r="O10" s="53">
        <v>14</v>
      </c>
      <c r="P10" s="53"/>
      <c r="Q10" s="53">
        <v>61.010095108888407</v>
      </c>
      <c r="R10" s="54">
        <v>3</v>
      </c>
      <c r="S10" s="61">
        <v>928.94225629684297</v>
      </c>
    </row>
    <row r="11" spans="1:19" x14ac:dyDescent="0.25">
      <c r="A11" s="38">
        <f t="shared" si="1"/>
        <v>43999</v>
      </c>
      <c r="B11" s="52">
        <v>608.42533259241918</v>
      </c>
      <c r="C11" s="53"/>
      <c r="D11" s="53">
        <v>435.70747462529357</v>
      </c>
      <c r="E11" s="53">
        <v>31.18526054883182</v>
      </c>
      <c r="F11" s="53"/>
      <c r="G11" s="53"/>
      <c r="H11" s="53"/>
      <c r="I11" s="53"/>
      <c r="J11" s="54">
        <v>547.49967168228773</v>
      </c>
      <c r="K11" s="52">
        <v>104.72705447460125</v>
      </c>
      <c r="L11" s="53">
        <v>422.61310133895427</v>
      </c>
      <c r="M11" s="53">
        <v>117.70360356923345</v>
      </c>
      <c r="N11" s="53">
        <v>15.12</v>
      </c>
      <c r="O11" s="53">
        <v>197.99618116560941</v>
      </c>
      <c r="P11" s="53"/>
      <c r="Q11" s="53">
        <v>161.12118766252576</v>
      </c>
      <c r="R11" s="54">
        <v>18.634047557305223</v>
      </c>
      <c r="S11" s="61">
        <v>1721.6231913906577</v>
      </c>
    </row>
    <row r="12" spans="1:19" x14ac:dyDescent="0.25">
      <c r="A12" s="38">
        <f t="shared" si="1"/>
        <v>44006</v>
      </c>
      <c r="B12" s="52">
        <v>883.80648528455231</v>
      </c>
      <c r="C12" s="53"/>
      <c r="D12" s="53">
        <v>1005.4304180272329</v>
      </c>
      <c r="E12" s="53">
        <v>189.03047397139494</v>
      </c>
      <c r="F12" s="53">
        <v>5</v>
      </c>
      <c r="G12" s="53">
        <v>5</v>
      </c>
      <c r="H12" s="53"/>
      <c r="I12" s="53"/>
      <c r="J12" s="54">
        <v>538.18316775581889</v>
      </c>
      <c r="K12" s="52">
        <v>175.79545584983288</v>
      </c>
      <c r="L12" s="53">
        <v>384.34164349213313</v>
      </c>
      <c r="M12" s="53">
        <v>285.5926381226999</v>
      </c>
      <c r="N12" s="53">
        <v>8.1178407862628887</v>
      </c>
      <c r="O12" s="53">
        <v>432.51226828776339</v>
      </c>
      <c r="P12" s="53"/>
      <c r="Q12" s="53">
        <v>221.34954685110526</v>
      </c>
      <c r="R12" s="54">
        <v>88.754238857679411</v>
      </c>
      <c r="S12" s="61">
        <v>2494.8526705763379</v>
      </c>
    </row>
    <row r="13" spans="1:19" x14ac:dyDescent="0.25">
      <c r="A13" s="38">
        <f t="shared" si="1"/>
        <v>44013</v>
      </c>
      <c r="B13" s="52">
        <v>1373.0674561758749</v>
      </c>
      <c r="C13" s="53">
        <v>107.38793598992777</v>
      </c>
      <c r="D13" s="53">
        <v>1372.7524677043837</v>
      </c>
      <c r="E13" s="53">
        <v>384.72097418379963</v>
      </c>
      <c r="F13" s="53">
        <v>93.039184745168313</v>
      </c>
      <c r="G13" s="53">
        <v>65.004039534954927</v>
      </c>
      <c r="H13" s="53">
        <v>5</v>
      </c>
      <c r="I13" s="53">
        <v>29</v>
      </c>
      <c r="J13" s="54">
        <v>472.07666382935031</v>
      </c>
      <c r="K13" s="52">
        <v>118.33855722506455</v>
      </c>
      <c r="L13" s="53">
        <v>381.06498564531216</v>
      </c>
      <c r="M13" s="53">
        <v>354.82042481048438</v>
      </c>
      <c r="N13" s="53">
        <v>70.923130396736497</v>
      </c>
      <c r="O13" s="53">
        <v>548.21969831703984</v>
      </c>
      <c r="P13" s="53">
        <v>5.8015226816580707</v>
      </c>
      <c r="Q13" s="53">
        <v>306.85684479536843</v>
      </c>
      <c r="R13" s="54">
        <v>167.27586740898857</v>
      </c>
      <c r="S13" s="61">
        <v>3942.4081497620191</v>
      </c>
    </row>
    <row r="14" spans="1:19" x14ac:dyDescent="0.25">
      <c r="A14" s="38">
        <f t="shared" si="1"/>
        <v>44020</v>
      </c>
      <c r="B14" s="52">
        <v>1514.2503139370347</v>
      </c>
      <c r="C14" s="53">
        <v>203.65367079719374</v>
      </c>
      <c r="D14" s="53">
        <v>1850.1384281979322</v>
      </c>
      <c r="E14" s="53">
        <v>857.31927174765337</v>
      </c>
      <c r="F14" s="53">
        <v>130.69282544774205</v>
      </c>
      <c r="G14" s="53">
        <v>209.34090250362567</v>
      </c>
      <c r="H14" s="53">
        <v>10.15114173127904</v>
      </c>
      <c r="I14" s="53">
        <v>179.6184954291673</v>
      </c>
      <c r="J14" s="54">
        <v>598.61015990288161</v>
      </c>
      <c r="K14" s="52">
        <v>125.77215860029619</v>
      </c>
      <c r="L14" s="53">
        <v>399.91652779849107</v>
      </c>
      <c r="M14" s="53">
        <v>608.1142114982689</v>
      </c>
      <c r="N14" s="53">
        <v>189.14013018806304</v>
      </c>
      <c r="O14" s="53">
        <v>725.25778597805902</v>
      </c>
      <c r="P14" s="53">
        <v>53.610245363316125</v>
      </c>
      <c r="Q14" s="53">
        <v>257.27743174529064</v>
      </c>
      <c r="R14" s="54">
        <v>269.3760576533362</v>
      </c>
      <c r="S14" s="61">
        <v>5409.8633289477002</v>
      </c>
    </row>
    <row r="15" spans="1:19" x14ac:dyDescent="0.25">
      <c r="A15" s="38">
        <f t="shared" si="1"/>
        <v>44027</v>
      </c>
      <c r="B15" s="52">
        <v>1596.953171698194</v>
      </c>
      <c r="C15" s="53">
        <v>452.36570560445966</v>
      </c>
      <c r="D15" s="53">
        <v>2062.9843886914805</v>
      </c>
      <c r="E15" s="53">
        <v>1305.8074724190944</v>
      </c>
      <c r="F15" s="53">
        <v>281.66646615031596</v>
      </c>
      <c r="G15" s="53">
        <v>348.65251506985521</v>
      </c>
      <c r="H15" s="53">
        <v>153.99950356152212</v>
      </c>
      <c r="I15" s="53">
        <v>363.55631002524694</v>
      </c>
      <c r="J15" s="54">
        <v>433.67365597641287</v>
      </c>
      <c r="K15" s="52">
        <v>254.31665997552784</v>
      </c>
      <c r="L15" s="53">
        <v>273.52306995166998</v>
      </c>
      <c r="M15" s="53">
        <v>675.20849818605325</v>
      </c>
      <c r="N15" s="53">
        <v>363.2131001055115</v>
      </c>
      <c r="O15" s="53">
        <v>653.11893925364302</v>
      </c>
      <c r="P15" s="53">
        <v>17.584368044974184</v>
      </c>
      <c r="Q15" s="53">
        <v>261.90338488328365</v>
      </c>
      <c r="R15" s="54">
        <v>340.70768158721637</v>
      </c>
      <c r="S15" s="61">
        <v>6932.6352081333825</v>
      </c>
    </row>
    <row r="16" spans="1:19" x14ac:dyDescent="0.25">
      <c r="A16" s="38">
        <f t="shared" si="1"/>
        <v>44034</v>
      </c>
      <c r="B16" s="52">
        <v>1236.9860294593536</v>
      </c>
      <c r="C16" s="53">
        <v>568.49664041172559</v>
      </c>
      <c r="D16" s="53">
        <v>1607.1803491850299</v>
      </c>
      <c r="E16" s="53">
        <v>1263.5731186952594</v>
      </c>
      <c r="F16" s="53">
        <v>251.52010685288951</v>
      </c>
      <c r="G16" s="53">
        <v>489.16318222546488</v>
      </c>
      <c r="H16" s="53">
        <v>110.41600309578857</v>
      </c>
      <c r="I16" s="53">
        <v>249.16985441276972</v>
      </c>
      <c r="J16" s="54">
        <v>407.69715204994407</v>
      </c>
      <c r="K16" s="52">
        <v>110.83476135075945</v>
      </c>
      <c r="L16" s="53">
        <v>267.2996121048489</v>
      </c>
      <c r="M16" s="53">
        <v>506.06818487383771</v>
      </c>
      <c r="N16" s="53">
        <v>340.64067621337472</v>
      </c>
      <c r="O16" s="53">
        <v>485.02925477369359</v>
      </c>
      <c r="P16" s="53">
        <v>103.45789072663226</v>
      </c>
      <c r="Q16" s="53">
        <v>162.07805518706201</v>
      </c>
      <c r="R16" s="54">
        <v>297.29537871174011</v>
      </c>
      <c r="S16" s="61">
        <v>6121.0157873190656</v>
      </c>
    </row>
    <row r="17" spans="1:19" x14ac:dyDescent="0.25">
      <c r="A17" s="38">
        <f t="shared" si="1"/>
        <v>44041</v>
      </c>
      <c r="B17" s="52">
        <v>883.98922315868208</v>
      </c>
      <c r="C17" s="53">
        <v>533.13051528741607</v>
      </c>
      <c r="D17" s="53">
        <v>1193.3770580124744</v>
      </c>
      <c r="E17" s="53">
        <v>1171.9470696093294</v>
      </c>
      <c r="F17" s="53">
        <v>214.78374755546338</v>
      </c>
      <c r="G17" s="53">
        <v>401.17164796454904</v>
      </c>
      <c r="H17" s="53">
        <v>108.52588192821531</v>
      </c>
      <c r="I17" s="53">
        <v>306.83321340846896</v>
      </c>
      <c r="J17" s="54">
        <v>296.33058271474442</v>
      </c>
      <c r="K17" s="52">
        <v>101.35295134856567</v>
      </c>
      <c r="L17" s="53">
        <v>206.38291006409241</v>
      </c>
      <c r="M17" s="53">
        <v>327.41388404907605</v>
      </c>
      <c r="N17" s="53">
        <v>239.51052204543907</v>
      </c>
      <c r="O17" s="53">
        <v>317.02824796298182</v>
      </c>
      <c r="P17" s="53">
        <v>122.82483927846687</v>
      </c>
      <c r="Q17" s="53">
        <v>151.28821038579088</v>
      </c>
      <c r="R17" s="54">
        <v>293.27634766008538</v>
      </c>
      <c r="S17" s="61">
        <v>5033.4537494303804</v>
      </c>
    </row>
    <row r="18" spans="1:19" x14ac:dyDescent="0.25">
      <c r="A18" s="38">
        <f t="shared" si="1"/>
        <v>44048</v>
      </c>
      <c r="B18" s="52">
        <v>497.58674091182888</v>
      </c>
      <c r="C18" s="53">
        <v>460.54684884010464</v>
      </c>
      <c r="D18" s="53">
        <v>755.30820361473798</v>
      </c>
      <c r="E18" s="53">
        <v>750.54332677609091</v>
      </c>
      <c r="F18" s="53">
        <v>200.01738825803704</v>
      </c>
      <c r="G18" s="53">
        <v>217.58004922424107</v>
      </c>
      <c r="H18" s="53">
        <v>129.34547428544482</v>
      </c>
      <c r="I18" s="53">
        <v>219.81402452062548</v>
      </c>
      <c r="J18" s="54">
        <v>232.42115560797549</v>
      </c>
      <c r="K18" s="52">
        <v>46.31141084745876</v>
      </c>
      <c r="L18" s="53">
        <v>175.13846863562043</v>
      </c>
      <c r="M18" s="53">
        <v>214.55607656090132</v>
      </c>
      <c r="N18" s="53">
        <v>158.26548324485105</v>
      </c>
      <c r="O18" s="53">
        <v>154.76929467612416</v>
      </c>
      <c r="P18" s="53">
        <v>122.51674411957438</v>
      </c>
      <c r="Q18" s="53">
        <v>96.315167686474268</v>
      </c>
      <c r="R18" s="54">
        <v>184.50926190569709</v>
      </c>
      <c r="S18" s="61">
        <v>3329.7779095378628</v>
      </c>
    </row>
    <row r="19" spans="1:19" x14ac:dyDescent="0.25">
      <c r="A19" s="38">
        <f t="shared" si="1"/>
        <v>44055</v>
      </c>
      <c r="B19" s="52">
        <v>335.30250969960002</v>
      </c>
      <c r="C19" s="53">
        <v>342.42886981080756</v>
      </c>
      <c r="D19" s="53">
        <v>573.20303293307074</v>
      </c>
      <c r="E19" s="53">
        <v>492.34102641904747</v>
      </c>
      <c r="F19" s="53">
        <v>169.08102896061087</v>
      </c>
      <c r="G19" s="53">
        <v>239.23910553480266</v>
      </c>
      <c r="H19" s="53">
        <v>84.201736625897666</v>
      </c>
      <c r="I19" s="53">
        <v>211.08085788767607</v>
      </c>
      <c r="J19" s="54">
        <v>174.46359908298689</v>
      </c>
      <c r="K19" s="52">
        <v>43.915549426638805</v>
      </c>
      <c r="L19" s="53">
        <v>95.564675199248484</v>
      </c>
      <c r="M19" s="53">
        <v>100.25471430886341</v>
      </c>
      <c r="N19" s="53">
        <v>49.038868069541252</v>
      </c>
      <c r="O19" s="53">
        <v>171.5827060066398</v>
      </c>
      <c r="P19" s="53">
        <v>116.8730721733526</v>
      </c>
      <c r="Q19" s="53">
        <v>39.18280195347316</v>
      </c>
      <c r="R19" s="54">
        <v>136.94801424669475</v>
      </c>
      <c r="S19" s="61">
        <v>2489.3911403387283</v>
      </c>
    </row>
    <row r="20" spans="1:19" x14ac:dyDescent="0.25">
      <c r="A20" s="38">
        <f t="shared" si="1"/>
        <v>44062</v>
      </c>
      <c r="B20" s="52">
        <v>387.98934300513156</v>
      </c>
      <c r="C20" s="53">
        <v>321.68015814494902</v>
      </c>
      <c r="D20" s="53">
        <v>530.54824883915671</v>
      </c>
      <c r="E20" s="53">
        <v>338.19792820725183</v>
      </c>
      <c r="F20" s="53">
        <v>46.024669663185023</v>
      </c>
      <c r="G20" s="53">
        <v>172.5699040238643</v>
      </c>
      <c r="H20" s="53">
        <v>143.19551719066624</v>
      </c>
      <c r="I20" s="53">
        <v>226.84008327428955</v>
      </c>
      <c r="J20" s="54">
        <v>259.45273305379226</v>
      </c>
      <c r="K20" s="52">
        <v>8.8975425455103192</v>
      </c>
      <c r="L20" s="53">
        <v>141.68840641078282</v>
      </c>
      <c r="M20" s="53">
        <v>161.42544722664707</v>
      </c>
      <c r="N20" s="53">
        <v>91.700958770451791</v>
      </c>
      <c r="O20" s="53">
        <v>131.43944854051006</v>
      </c>
      <c r="P20" s="53">
        <v>97.180099582655856</v>
      </c>
      <c r="Q20" s="53">
        <v>63.591465580695285</v>
      </c>
      <c r="R20" s="54">
        <v>142.77588493362327</v>
      </c>
      <c r="S20" s="61">
        <v>2404.4304045304016</v>
      </c>
    </row>
    <row r="21" spans="1:19" x14ac:dyDescent="0.25">
      <c r="A21" s="38">
        <f t="shared" si="1"/>
        <v>44069</v>
      </c>
      <c r="B21" s="52">
        <v>165.85649576379228</v>
      </c>
      <c r="C21" s="53">
        <v>237.87681365784124</v>
      </c>
      <c r="D21" s="53">
        <v>199.06894551465621</v>
      </c>
      <c r="E21" s="53">
        <v>231.44040135435353</v>
      </c>
      <c r="F21" s="53">
        <v>39.098310365758834</v>
      </c>
      <c r="G21" s="53">
        <v>31.289984340098385</v>
      </c>
      <c r="H21" s="53">
        <v>96.619360712141827</v>
      </c>
      <c r="I21" s="53">
        <v>64.80576730407779</v>
      </c>
      <c r="J21" s="54">
        <v>150.72216673159301</v>
      </c>
      <c r="K21" s="52">
        <v>7.756337062269111</v>
      </c>
      <c r="L21" s="53">
        <v>70.158181597853229</v>
      </c>
      <c r="M21" s="53">
        <v>79.118195702182788</v>
      </c>
      <c r="N21" s="53">
        <v>67.675587645721976</v>
      </c>
      <c r="O21" s="53">
        <v>13.041050985346203</v>
      </c>
      <c r="P21" s="53">
        <v>59.018127751989013</v>
      </c>
      <c r="Q21" s="53">
        <v>25.13341328114322</v>
      </c>
      <c r="R21" s="54">
        <v>24.364684654443124</v>
      </c>
      <c r="S21" s="61">
        <v>1155.1386256416536</v>
      </c>
    </row>
    <row r="22" spans="1:19" x14ac:dyDescent="0.25">
      <c r="A22" s="38">
        <f t="shared" si="1"/>
        <v>44076</v>
      </c>
      <c r="B22" s="52">
        <v>194.78312443644472</v>
      </c>
      <c r="C22" s="53">
        <v>147.32815530714129</v>
      </c>
      <c r="D22" s="53">
        <v>191.28777890094148</v>
      </c>
      <c r="E22" s="53">
        <v>248.80117723344188</v>
      </c>
      <c r="F22" s="53">
        <v>91.731951068332592</v>
      </c>
      <c r="G22" s="53">
        <v>77.807054264456156</v>
      </c>
      <c r="H22" s="53">
        <v>87.401955874068364</v>
      </c>
      <c r="I22" s="53">
        <v>86.272545029101366</v>
      </c>
      <c r="J22" s="54">
        <v>111.746254818794</v>
      </c>
      <c r="K22" s="52">
        <v>7.2643173249139181</v>
      </c>
      <c r="L22" s="53">
        <v>91.283238854315186</v>
      </c>
      <c r="M22" s="53">
        <v>21.231667251015267</v>
      </c>
      <c r="N22" s="53">
        <v>7.6417452676946596</v>
      </c>
      <c r="O22" s="53">
        <v>12.689032422332161</v>
      </c>
      <c r="P22" s="53">
        <v>60.135179103728035</v>
      </c>
      <c r="Q22" s="53">
        <v>33.401169972151195</v>
      </c>
      <c r="R22" s="54">
        <v>97.212092238051014</v>
      </c>
      <c r="S22" s="61">
        <v>1166.4658581007716</v>
      </c>
    </row>
    <row r="23" spans="1:19" x14ac:dyDescent="0.25">
      <c r="A23" s="38">
        <f t="shared" si="1"/>
        <v>44083</v>
      </c>
      <c r="B23" s="52">
        <v>66.908114274815716</v>
      </c>
      <c r="C23" s="53">
        <v>127.57750980609012</v>
      </c>
      <c r="D23" s="53">
        <v>37.204672033862835</v>
      </c>
      <c r="E23" s="53">
        <v>-51.523413839388922</v>
      </c>
      <c r="F23" s="53">
        <v>-13.664408229093851</v>
      </c>
      <c r="G23" s="53">
        <v>-45.448790154955304</v>
      </c>
      <c r="H23" s="53">
        <v>54.744247581551235</v>
      </c>
      <c r="I23" s="53">
        <v>18.800678101968742</v>
      </c>
      <c r="J23" s="54">
        <v>102.7835049090628</v>
      </c>
      <c r="K23" s="52">
        <v>16.495928515815947</v>
      </c>
      <c r="L23" s="53">
        <v>76.454836289383763</v>
      </c>
      <c r="M23" s="53">
        <v>-12.635540995813244</v>
      </c>
      <c r="N23" s="53">
        <v>-41.266882362581896</v>
      </c>
      <c r="O23" s="53">
        <v>-23.081799641971827</v>
      </c>
      <c r="P23" s="53">
        <v>49.206112772811622</v>
      </c>
      <c r="Q23" s="53">
        <v>18.684355585566522</v>
      </c>
      <c r="R23" s="54">
        <v>46.504493660783965</v>
      </c>
      <c r="S23" s="61">
        <v>166.1457717617759</v>
      </c>
    </row>
    <row r="24" spans="1:19" x14ac:dyDescent="0.25">
      <c r="A24" s="38">
        <f t="shared" si="1"/>
        <v>44090</v>
      </c>
      <c r="B24" s="52">
        <v>110.18670652451965</v>
      </c>
      <c r="C24" s="53">
        <v>106.7015629967521</v>
      </c>
      <c r="D24" s="53">
        <v>-10.75633266005957</v>
      </c>
      <c r="E24" s="53">
        <v>67.705592276387051</v>
      </c>
      <c r="F24" s="53">
        <v>-26.820767526520058</v>
      </c>
      <c r="G24" s="53">
        <v>9.3028662838081573</v>
      </c>
      <c r="H24" s="53">
        <v>76.462144419102799</v>
      </c>
      <c r="I24" s="53">
        <v>67.313988450581974</v>
      </c>
      <c r="J24" s="54">
        <v>11.002096849667737</v>
      </c>
      <c r="K24" s="52">
        <v>11.807850667615085</v>
      </c>
      <c r="L24" s="53">
        <v>-13.132021206359241</v>
      </c>
      <c r="M24" s="53">
        <v>24.35176736373478</v>
      </c>
      <c r="N24" s="53">
        <v>-27.446086846054868</v>
      </c>
      <c r="O24" s="53">
        <v>-23.380192160497472</v>
      </c>
      <c r="P24" s="53">
        <v>9.1415488718426161</v>
      </c>
      <c r="Q24" s="53">
        <v>-11.268249417604409</v>
      </c>
      <c r="R24" s="54">
        <v>5.8286664651478759</v>
      </c>
      <c r="S24" s="61">
        <v>359.37433987271834</v>
      </c>
    </row>
    <row r="25" spans="1:19" x14ac:dyDescent="0.25">
      <c r="A25" s="38">
        <f t="shared" si="1"/>
        <v>44097</v>
      </c>
      <c r="B25" s="52">
        <v>121.67509949314376</v>
      </c>
      <c r="C25" s="53">
        <v>141.79217924114539</v>
      </c>
      <c r="D25" s="53">
        <v>68.137616583567024</v>
      </c>
      <c r="E25" s="53">
        <v>-22.198164856512676</v>
      </c>
      <c r="F25" s="53">
        <v>-57.647126823946223</v>
      </c>
      <c r="G25" s="53">
        <v>-3.7626179893605922</v>
      </c>
      <c r="H25" s="53">
        <v>72.709377709041803</v>
      </c>
      <c r="I25" s="53">
        <v>50.431368250643459</v>
      </c>
      <c r="J25" s="54">
        <v>29.230122354799278</v>
      </c>
      <c r="K25" s="52">
        <v>6.7053778429603312</v>
      </c>
      <c r="L25" s="53">
        <v>35.256071296166908</v>
      </c>
      <c r="M25" s="53">
        <v>30.424082101402234</v>
      </c>
      <c r="N25" s="53">
        <v>-16.526114115081612</v>
      </c>
      <c r="O25" s="53">
        <v>5.4397262531480806</v>
      </c>
      <c r="P25" s="53">
        <v>41.533331962051449</v>
      </c>
      <c r="Q25" s="53">
        <v>3.0637802095788231</v>
      </c>
      <c r="R25" s="54">
        <v>4.5026634486173975</v>
      </c>
      <c r="S25" s="61">
        <v>312.74478666665891</v>
      </c>
    </row>
    <row r="26" spans="1:19" x14ac:dyDescent="0.25">
      <c r="A26" s="38">
        <f t="shared" si="1"/>
        <v>44104</v>
      </c>
      <c r="B26" s="52">
        <v>117.3252467481343</v>
      </c>
      <c r="C26" s="53">
        <v>112.35835294831821</v>
      </c>
      <c r="D26" s="53">
        <v>-44.857494386602411</v>
      </c>
      <c r="E26" s="53">
        <v>-43.20471518137424</v>
      </c>
      <c r="F26" s="53">
        <v>-37.303486121372543</v>
      </c>
      <c r="G26" s="53">
        <v>-28.042469196479715</v>
      </c>
      <c r="H26" s="53">
        <v>59.839061043233102</v>
      </c>
      <c r="I26" s="53">
        <v>68.537037834216335</v>
      </c>
      <c r="J26" s="54">
        <v>111.4764682726684</v>
      </c>
      <c r="K26" s="52">
        <v>24.811159534416731</v>
      </c>
      <c r="L26" s="53">
        <v>62.122716831107368</v>
      </c>
      <c r="M26" s="53">
        <v>14.110419750324695</v>
      </c>
      <c r="N26" s="53">
        <v>-25.299872062231543</v>
      </c>
      <c r="O26" s="53">
        <v>-59.755724518402303</v>
      </c>
      <c r="P26" s="53">
        <v>50.929201603964231</v>
      </c>
      <c r="Q26" s="53">
        <v>31.682379938812687</v>
      </c>
      <c r="R26" s="54">
        <v>-14.925256236284213</v>
      </c>
      <c r="S26" s="61">
        <v>250.57674802826659</v>
      </c>
    </row>
    <row r="27" spans="1:19" x14ac:dyDescent="0.25">
      <c r="A27" s="38">
        <f t="shared" si="1"/>
        <v>44111</v>
      </c>
      <c r="B27" s="52">
        <v>158.73220784891919</v>
      </c>
      <c r="C27" s="53">
        <v>142.79027460519922</v>
      </c>
      <c r="D27" s="53">
        <v>143.64903931769823</v>
      </c>
      <c r="E27" s="53">
        <v>145.16890710738039</v>
      </c>
      <c r="F27" s="53">
        <v>37.170154581201132</v>
      </c>
      <c r="G27" s="53">
        <v>121.8527199856029</v>
      </c>
      <c r="H27" s="53">
        <v>55.461340961001724</v>
      </c>
      <c r="I27" s="53">
        <v>35.105005791591452</v>
      </c>
      <c r="J27" s="54">
        <v>101.78809187345439</v>
      </c>
      <c r="K27" s="52">
        <v>40.372068227031122</v>
      </c>
      <c r="L27" s="53">
        <v>67.728032507283046</v>
      </c>
      <c r="M27" s="53">
        <v>-7.4353240598589991</v>
      </c>
      <c r="N27" s="53">
        <v>-14.37019004951884</v>
      </c>
      <c r="O27" s="53">
        <v>58.092395178132904</v>
      </c>
      <c r="P27" s="53">
        <v>38.529983517501947</v>
      </c>
      <c r="Q27" s="53">
        <v>24.501859133055689</v>
      </c>
      <c r="R27" s="54">
        <v>32.158785413457281</v>
      </c>
      <c r="S27" s="61">
        <v>885.05899674214197</v>
      </c>
    </row>
    <row r="28" spans="1:19" x14ac:dyDescent="0.25">
      <c r="A28" s="38">
        <f t="shared" si="1"/>
        <v>44118</v>
      </c>
      <c r="B28" s="52">
        <v>206.51446854772507</v>
      </c>
      <c r="C28" s="53">
        <v>162.18352537897681</v>
      </c>
      <c r="D28" s="53">
        <v>156.08097448795388</v>
      </c>
      <c r="E28" s="53">
        <v>59.205945391590831</v>
      </c>
      <c r="F28" s="53">
        <v>130.57379528377487</v>
      </c>
      <c r="G28" s="53">
        <v>91.918296311413428</v>
      </c>
      <c r="H28" s="53">
        <v>90.419852241048602</v>
      </c>
      <c r="I28" s="53">
        <v>181.9667348353729</v>
      </c>
      <c r="J28" s="54">
        <v>97.081535459222778</v>
      </c>
      <c r="K28" s="52">
        <v>16.001733281500989</v>
      </c>
      <c r="L28" s="53">
        <v>34.908532344914079</v>
      </c>
      <c r="M28" s="53">
        <v>-13.777712695962862</v>
      </c>
      <c r="N28" s="53">
        <v>5.9009741469018309</v>
      </c>
      <c r="O28" s="53">
        <v>41.075097834895928</v>
      </c>
      <c r="P28" s="53">
        <v>52.277603588413882</v>
      </c>
      <c r="Q28" s="53">
        <v>55.979740450256827</v>
      </c>
      <c r="R28" s="54">
        <v>66.593493320246409</v>
      </c>
      <c r="S28" s="61">
        <v>1162.6759490261948</v>
      </c>
    </row>
    <row r="29" spans="1:19" x14ac:dyDescent="0.25">
      <c r="A29" s="38">
        <f t="shared" si="1"/>
        <v>44125</v>
      </c>
      <c r="B29" s="52">
        <v>340.70000176077338</v>
      </c>
      <c r="C29" s="53">
        <v>137.45110209540837</v>
      </c>
      <c r="D29" s="53">
        <v>142.42746653436575</v>
      </c>
      <c r="E29" s="53">
        <v>13.736727842943765</v>
      </c>
      <c r="F29" s="53">
        <v>3.8674359863487098</v>
      </c>
      <c r="G29" s="53">
        <v>22.389588427202966</v>
      </c>
      <c r="H29" s="53">
        <v>54.160017630408078</v>
      </c>
      <c r="I29" s="53">
        <v>87.491471659018202</v>
      </c>
      <c r="J29" s="54">
        <v>-45.219143442458972</v>
      </c>
      <c r="K29" s="52">
        <v>30.16491793951127</v>
      </c>
      <c r="L29" s="53">
        <v>-19.78103951651417</v>
      </c>
      <c r="M29" s="53">
        <v>30.227718699292097</v>
      </c>
      <c r="N29" s="53">
        <v>-19.489502176574831</v>
      </c>
      <c r="O29" s="53">
        <v>47.441712687475615</v>
      </c>
      <c r="P29" s="53">
        <v>43.197912204006101</v>
      </c>
      <c r="Q29" s="53">
        <v>107.40825725743534</v>
      </c>
      <c r="R29" s="54">
        <v>29.83043842908711</v>
      </c>
      <c r="S29" s="61">
        <v>642.88330542110907</v>
      </c>
    </row>
    <row r="30" spans="1:19" x14ac:dyDescent="0.25">
      <c r="A30" s="38">
        <f t="shared" si="1"/>
        <v>44132</v>
      </c>
      <c r="B30" s="52">
        <v>321.77102721112669</v>
      </c>
      <c r="C30" s="53">
        <v>160.41795002909731</v>
      </c>
      <c r="D30" s="53">
        <v>-30.686554362066772</v>
      </c>
      <c r="E30" s="53">
        <v>-75.641393288482504</v>
      </c>
      <c r="F30" s="53">
        <v>-102.52692331107755</v>
      </c>
      <c r="G30" s="53">
        <v>91.985695083792166</v>
      </c>
      <c r="H30" s="53">
        <v>61.618665966361476</v>
      </c>
      <c r="I30" s="53">
        <v>45.292842302599638</v>
      </c>
      <c r="J30" s="54">
        <v>36.038603457080058</v>
      </c>
      <c r="K30" s="52">
        <v>8.9569748873551731</v>
      </c>
      <c r="L30" s="53">
        <v>3.9678414611090602</v>
      </c>
      <c r="M30" s="53">
        <v>-43.020564354715532</v>
      </c>
      <c r="N30" s="53">
        <v>-24.598528773086173</v>
      </c>
      <c r="O30" s="53">
        <v>-28.445974415039814</v>
      </c>
      <c r="P30" s="53">
        <v>39.087470021619907</v>
      </c>
      <c r="Q30" s="53">
        <v>210.98833407733861</v>
      </c>
      <c r="R30" s="54">
        <v>23.763539855416866</v>
      </c>
      <c r="S30" s="61">
        <v>488.61435410915419</v>
      </c>
    </row>
    <row r="31" spans="1:19" x14ac:dyDescent="0.25">
      <c r="A31" s="38">
        <f t="shared" si="1"/>
        <v>44139</v>
      </c>
      <c r="B31" s="52">
        <v>432.8306311973206</v>
      </c>
      <c r="C31" s="53">
        <v>123.58631675711996</v>
      </c>
      <c r="D31" s="53">
        <v>158.41702863505066</v>
      </c>
      <c r="E31" s="53">
        <v>132.126873709969</v>
      </c>
      <c r="F31" s="53">
        <v>232.75471739149611</v>
      </c>
      <c r="G31" s="53">
        <v>103.63971969779618</v>
      </c>
      <c r="H31" s="53">
        <v>95.50218157343005</v>
      </c>
      <c r="I31" s="53">
        <v>69.040664720220775</v>
      </c>
      <c r="J31" s="54">
        <v>62.562500527390171</v>
      </c>
      <c r="K31" s="52">
        <v>38.617174199351311</v>
      </c>
      <c r="L31" s="53">
        <v>40.534707265538714</v>
      </c>
      <c r="M31" s="53">
        <v>37.673742312849754</v>
      </c>
      <c r="N31" s="53">
        <v>-60.994729820166469</v>
      </c>
      <c r="O31" s="53">
        <v>65.776134769215503</v>
      </c>
      <c r="P31" s="53">
        <v>39.294801664909755</v>
      </c>
      <c r="Q31" s="53">
        <v>254.81949259325935</v>
      </c>
      <c r="R31" s="54">
        <v>36.064474436992782</v>
      </c>
      <c r="S31" s="61">
        <v>1444.6200962889607</v>
      </c>
    </row>
    <row r="32" spans="1:19" x14ac:dyDescent="0.25">
      <c r="A32" s="38">
        <f t="shared" si="1"/>
        <v>44146</v>
      </c>
      <c r="B32" s="52">
        <v>746.41612117562249</v>
      </c>
      <c r="C32" s="53">
        <v>80.113230990316254</v>
      </c>
      <c r="D32" s="53">
        <v>114.80376572564001</v>
      </c>
      <c r="E32" s="53">
        <v>-12.03820735378531</v>
      </c>
      <c r="F32" s="53">
        <v>-13.841641905930146</v>
      </c>
      <c r="G32" s="53">
        <v>28.017461221877966</v>
      </c>
      <c r="H32" s="53">
        <v>39.269556702193597</v>
      </c>
      <c r="I32" s="53">
        <v>28.613187911415253</v>
      </c>
      <c r="J32" s="54">
        <v>132.19863995390108</v>
      </c>
      <c r="K32" s="52">
        <v>66.265232617751408</v>
      </c>
      <c r="L32" s="53">
        <v>79.811092866590457</v>
      </c>
      <c r="M32" s="53">
        <v>52.641992907429881</v>
      </c>
      <c r="N32" s="53">
        <v>-4.1816675874915745</v>
      </c>
      <c r="O32" s="53">
        <v>35.760943997931463</v>
      </c>
      <c r="P32" s="53">
        <v>12.674490569267377</v>
      </c>
      <c r="Q32" s="53">
        <v>387.57173961757246</v>
      </c>
      <c r="R32" s="54">
        <v>25.880442686252024</v>
      </c>
      <c r="S32" s="61">
        <v>1116.4347064124941</v>
      </c>
    </row>
    <row r="33" spans="1:19" x14ac:dyDescent="0.25">
      <c r="A33" s="38">
        <f t="shared" si="1"/>
        <v>44153</v>
      </c>
      <c r="B33" s="52">
        <v>904.62614068747462</v>
      </c>
      <c r="C33" s="53">
        <v>96.070480271118925</v>
      </c>
      <c r="D33" s="53">
        <v>83.570706563356225</v>
      </c>
      <c r="E33" s="53">
        <v>47.418694368201841</v>
      </c>
      <c r="F33" s="53">
        <v>37.381998796643529</v>
      </c>
      <c r="G33" s="53">
        <v>-24.749732831556912</v>
      </c>
      <c r="H33" s="53">
        <v>24.719895769226014</v>
      </c>
      <c r="I33" s="53">
        <v>104.83493763063234</v>
      </c>
      <c r="J33" s="54">
        <v>138.61463985516809</v>
      </c>
      <c r="K33" s="52">
        <v>112.06450255995115</v>
      </c>
      <c r="L33" s="53">
        <v>76.499842420589687</v>
      </c>
      <c r="M33" s="53">
        <v>-25.955316865303757</v>
      </c>
      <c r="N33" s="53">
        <v>-18.87655230064388</v>
      </c>
      <c r="O33" s="53">
        <v>69.324732089359713</v>
      </c>
      <c r="P33" s="53">
        <v>27.11165331377299</v>
      </c>
      <c r="Q33" s="53">
        <v>449.13009383051349</v>
      </c>
      <c r="R33" s="54">
        <v>9.7859537880334528</v>
      </c>
      <c r="S33" s="61">
        <v>1446.1182749700019</v>
      </c>
    </row>
    <row r="34" spans="1:19" x14ac:dyDescent="0.25">
      <c r="A34" s="38">
        <f t="shared" si="1"/>
        <v>44160</v>
      </c>
      <c r="B34" s="52">
        <v>1287.5771635133715</v>
      </c>
      <c r="C34" s="53">
        <v>-1.7523654049965671</v>
      </c>
      <c r="D34" s="53">
        <v>-17.740955328893051</v>
      </c>
      <c r="E34" s="53">
        <v>-125.7414316883287</v>
      </c>
      <c r="F34" s="53">
        <v>-70.785660500782569</v>
      </c>
      <c r="G34" s="53">
        <v>-94.791957412841271</v>
      </c>
      <c r="H34" s="53">
        <v>32.442647819770542</v>
      </c>
      <c r="I34" s="53">
        <v>28.216048958203601</v>
      </c>
      <c r="J34" s="54">
        <v>164.6058635632503</v>
      </c>
      <c r="K34" s="52">
        <v>159.36556341425049</v>
      </c>
      <c r="L34" s="53">
        <v>77.125904864908648</v>
      </c>
      <c r="M34" s="53">
        <v>-19.637407148645366</v>
      </c>
      <c r="N34" s="53">
        <v>-23.929424705446309</v>
      </c>
      <c r="O34" s="53">
        <v>19.206640872226274</v>
      </c>
      <c r="P34" s="53">
        <v>-1.6765607654721748</v>
      </c>
      <c r="Q34" s="53">
        <v>363.73707692492894</v>
      </c>
      <c r="R34" s="54">
        <v>-17.806418100134692</v>
      </c>
      <c r="S34" s="61">
        <v>1113.9916782571081</v>
      </c>
    </row>
    <row r="35" spans="1:19" x14ac:dyDescent="0.25">
      <c r="A35" s="38">
        <f t="shared" si="1"/>
        <v>44167</v>
      </c>
      <c r="B35" s="52">
        <v>1607.0452390690443</v>
      </c>
      <c r="C35" s="53">
        <v>51.460466178281195</v>
      </c>
      <c r="D35" s="53">
        <v>38.419907185018019</v>
      </c>
      <c r="E35" s="53">
        <v>304.08072112015816</v>
      </c>
      <c r="F35" s="53">
        <v>-21.530719798208793</v>
      </c>
      <c r="G35" s="53">
        <v>41.752914621994819</v>
      </c>
      <c r="H35" s="53">
        <v>52.74332677916891</v>
      </c>
      <c r="I35" s="53">
        <v>0.82838831803042012</v>
      </c>
      <c r="J35" s="54">
        <v>370.1065078665514</v>
      </c>
      <c r="K35" s="52">
        <v>187.25346924996572</v>
      </c>
      <c r="L35" s="53">
        <v>199.37183162661955</v>
      </c>
      <c r="M35" s="53">
        <v>23.738941778025946</v>
      </c>
      <c r="N35" s="53">
        <v>50.573287265698525</v>
      </c>
      <c r="O35" s="53">
        <v>48.471228479497313</v>
      </c>
      <c r="P35" s="53">
        <v>8.7811117802419716</v>
      </c>
      <c r="Q35" s="53">
        <v>297.79390484027851</v>
      </c>
      <c r="R35" s="54">
        <v>-44.268656095247763</v>
      </c>
      <c r="S35" s="61">
        <v>2396.8327886938077</v>
      </c>
    </row>
    <row r="36" spans="1:19" ht="15.75" thickBot="1" x14ac:dyDescent="0.3">
      <c r="A36" s="38">
        <f t="shared" si="1"/>
        <v>44174</v>
      </c>
      <c r="B36" s="55">
        <v>1765.5321498425938</v>
      </c>
      <c r="C36" s="56">
        <v>12.666450035855405</v>
      </c>
      <c r="D36" s="56">
        <v>12.355105555464206</v>
      </c>
      <c r="E36" s="56">
        <v>521.9506977752585</v>
      </c>
      <c r="F36" s="56">
        <v>108.68780182538762</v>
      </c>
      <c r="G36" s="56">
        <v>73.250246960228651</v>
      </c>
      <c r="H36" s="56">
        <v>79.952820212476695</v>
      </c>
      <c r="I36" s="56">
        <v>70.37326016652662</v>
      </c>
      <c r="J36" s="57">
        <v>478.49023556022303</v>
      </c>
      <c r="K36" s="55">
        <v>230.64785015410391</v>
      </c>
      <c r="L36" s="56">
        <v>248.9068269798039</v>
      </c>
      <c r="M36" s="56">
        <v>-5.8035485762102326</v>
      </c>
      <c r="N36" s="56">
        <v>123.03669598048566</v>
      </c>
      <c r="O36" s="56">
        <v>-10.7543754627103</v>
      </c>
      <c r="P36" s="56">
        <v>-19.341414032045051</v>
      </c>
      <c r="Q36" s="56">
        <v>196.75891304413361</v>
      </c>
      <c r="R36" s="57">
        <v>37.482390979485899</v>
      </c>
      <c r="S36" s="62">
        <v>3085.2323906132387</v>
      </c>
    </row>
    <row r="37" spans="1:19" x14ac:dyDescent="0.25">
      <c r="A37" s="38">
        <f t="shared" si="1"/>
        <v>44181</v>
      </c>
    </row>
    <row r="38" spans="1:19" x14ac:dyDescent="0.25">
      <c r="A38" s="38">
        <f t="shared" si="1"/>
        <v>44188</v>
      </c>
    </row>
    <row r="39" spans="1:19" x14ac:dyDescent="0.25">
      <c r="A39" s="38"/>
    </row>
    <row r="40" spans="1:19" x14ac:dyDescent="0.25">
      <c r="A40" s="38"/>
    </row>
    <row r="41" spans="1:19" x14ac:dyDescent="0.25">
      <c r="A41" s="38"/>
    </row>
    <row r="42" spans="1:19" x14ac:dyDescent="0.25">
      <c r="A42" s="38"/>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DA531F5920D9D4EB263C8D969142F4C" ma:contentTypeVersion="9" ma:contentTypeDescription="Create a new document." ma:contentTypeScope="" ma:versionID="36228c656f6df27b74deceecc42c9b61">
  <xsd:schema xmlns:xsd="http://www.w3.org/2001/XMLSchema" xmlns:xs="http://www.w3.org/2001/XMLSchema" xmlns:p="http://schemas.microsoft.com/office/2006/metadata/properties" xmlns:ns3="eb636870-dbf1-40b4-a856-d0f4e9d0f510" targetNamespace="http://schemas.microsoft.com/office/2006/metadata/properties" ma:root="true" ma:fieldsID="2dc64024bd750d014b5fc6f09becceea" ns3:_="">
    <xsd:import namespace="eb636870-dbf1-40b4-a856-d0f4e9d0f51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636870-dbf1-40b4-a856-d0f4e9d0f5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4166FFB-0F2D-4EAD-8035-533D42B736B6}">
  <ds:schemaRefs>
    <ds:schemaRef ds:uri="http://schemas.microsoft.com/sharepoint/v3/contenttype/forms"/>
  </ds:schemaRefs>
</ds:datastoreItem>
</file>

<file path=customXml/itemProps2.xml><?xml version="1.0" encoding="utf-8"?>
<ds:datastoreItem xmlns:ds="http://schemas.openxmlformats.org/officeDocument/2006/customXml" ds:itemID="{36147515-4F30-4F16-A23A-17EF13C280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636870-dbf1-40b4-a856-d0f4e9d0f5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6FD93F-A152-466C-8E85-C23D05CAF21E}">
  <ds:schemaRefs>
    <ds:schemaRef ds:uri="eb636870-dbf1-40b4-a856-d0f4e9d0f51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Information</vt:lpstr>
      <vt:lpstr>Total deaths 1+yr</vt:lpstr>
      <vt:lpstr>Province natural 1+yr</vt:lpstr>
      <vt:lpstr>Metro natural 1+yr </vt:lpstr>
      <vt:lpstr>Weekly excesses</vt:lpstr>
      <vt:lpstr>Information!Print_Area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Debbie Bradshaw</dc:creator>
  <cp:lastModifiedBy>joerischasfoort</cp:lastModifiedBy>
  <dcterms:created xsi:type="dcterms:W3CDTF">2020-06-29T18:46:32Z</dcterms:created>
  <dcterms:modified xsi:type="dcterms:W3CDTF">2021-01-02T09:25:04Z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0x0101006DA531F5920D9D4EB263C8D969142F4C</vt:lpwstr>
  </property>
</Properties>
</file>