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.leashuk\Downloads\"/>
    </mc:Choice>
  </mc:AlternateContent>
  <bookViews>
    <workbookView xWindow="0" yWindow="0" windowWidth="28800" windowHeight="12300" firstSheet="1" activeTab="1"/>
  </bookViews>
  <sheets>
    <sheet name="__JChemStructureSheet" sheetId="2" state="hidden" r:id="rId1"/>
    <sheet name="Main_List" sheetId="5" r:id="rId2"/>
    <sheet name="Technical list" sheetId="1" r:id="rId3"/>
    <sheet name="Reaction table" sheetId="3" r:id="rId4"/>
  </sheets>
  <externalReferences>
    <externalReference r:id="rId5"/>
  </externalReferenc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 a="1"/>
  <c r="G1" i="3" a="1"/>
  <c r="F8" i="1"/>
  <c r="G1" i="3" l="1"/>
  <c r="A1" i="3"/>
  <c r="U14" i="5" a="1"/>
  <c r="U175" i="5" a="1"/>
  <c r="U75" i="5" a="1"/>
  <c r="U77" i="5" a="1"/>
  <c r="U57" i="5" a="1"/>
  <c r="U26" i="5" a="1"/>
  <c r="U49" i="5" a="1"/>
  <c r="U162" i="5" a="1"/>
  <c r="U60" i="5" a="1"/>
  <c r="U31" i="5" a="1"/>
  <c r="U153" i="5" a="1"/>
  <c r="U139" i="5" a="1"/>
  <c r="T159" i="5" a="1"/>
  <c r="T170" i="5" a="1"/>
  <c r="T91" i="5" a="1"/>
  <c r="T142" i="5" a="1"/>
  <c r="T102" i="5" a="1"/>
  <c r="T93" i="5" a="1"/>
  <c r="T74" i="5" a="1"/>
  <c r="T107" i="5" a="1"/>
  <c r="I113" i="3" a="1"/>
  <c r="I118" i="3" a="1"/>
  <c r="I25" i="3" a="1"/>
  <c r="I20" i="3" a="1"/>
  <c r="I30" i="3" a="1"/>
  <c r="I87" i="3" a="1"/>
  <c r="I88" i="3" a="1"/>
  <c r="I81" i="3" a="1"/>
  <c r="I145" i="3" a="1"/>
  <c r="I140" i="3" a="1"/>
  <c r="H93" i="3" a="1"/>
  <c r="H124" i="3" a="1"/>
  <c r="U64" i="5" a="1"/>
  <c r="U138" i="5" a="1"/>
  <c r="U128" i="5" a="1"/>
  <c r="U119" i="5" a="1"/>
  <c r="U9" i="5" a="1"/>
  <c r="U96" i="5" a="1"/>
  <c r="U12" i="5" a="1"/>
  <c r="U47" i="5" a="1"/>
  <c r="U70" i="5" a="1"/>
  <c r="U43" i="5" a="1"/>
  <c r="U144" i="5" a="1"/>
  <c r="U3" i="5" a="1"/>
  <c r="T151" i="5" a="1"/>
  <c r="T85" i="5" a="1"/>
  <c r="T134" i="5" a="1"/>
  <c r="T143" i="5" a="1"/>
  <c r="T96" i="5" a="1"/>
  <c r="T153" i="5" a="1"/>
  <c r="T156" i="5" a="1"/>
  <c r="I3" i="3" a="1"/>
  <c r="I15" i="3" a="1"/>
  <c r="I32" i="3" a="1"/>
  <c r="I95" i="3" a="1"/>
  <c r="I74" i="3" a="1"/>
  <c r="I112" i="3" a="1"/>
  <c r="I108" i="3" a="1"/>
  <c r="I22" i="3" a="1"/>
  <c r="I143" i="3" a="1"/>
  <c r="I148" i="3" a="1"/>
  <c r="I162" i="3" a="1"/>
  <c r="H14" i="3" a="1"/>
  <c r="H85" i="3" a="1"/>
  <c r="U58" i="5" a="1"/>
  <c r="U118" i="5" a="1"/>
  <c r="U66" i="5" a="1"/>
  <c r="U27" i="5" a="1"/>
  <c r="U23" i="5" a="1"/>
  <c r="U72" i="5" a="1"/>
  <c r="T141" i="5" a="1"/>
  <c r="T172" i="5" a="1"/>
  <c r="T123" i="5" a="1"/>
  <c r="T77" i="5" a="1"/>
  <c r="I109" i="3" a="1"/>
  <c r="I52" i="3" a="1"/>
  <c r="I28" i="3" a="1"/>
  <c r="I42" i="3" a="1"/>
  <c r="I142" i="3" a="1"/>
  <c r="H65" i="3" a="1"/>
  <c r="H46" i="3" a="1"/>
  <c r="H47" i="3" a="1"/>
  <c r="H128" i="3" a="1"/>
  <c r="H52" i="3" a="1"/>
  <c r="H11" i="3" a="1"/>
  <c r="T24" i="5" a="1"/>
  <c r="T7" i="5" a="1"/>
  <c r="T22" i="5" a="1"/>
  <c r="T51" i="5" a="1"/>
  <c r="C5" i="3" a="1"/>
  <c r="C48" i="3" a="1"/>
  <c r="C51" i="3" a="1"/>
  <c r="H75" i="5" a="1"/>
  <c r="H7" i="5" a="1"/>
  <c r="H48" i="5" a="1"/>
  <c r="H169" i="5" a="1"/>
  <c r="U168" i="5" a="1"/>
  <c r="U6" i="5" a="1"/>
  <c r="U179" i="5" a="1"/>
  <c r="U154" i="5" a="1"/>
  <c r="T160" i="5" a="1"/>
  <c r="T155" i="5" a="1"/>
  <c r="T108" i="5" a="1"/>
  <c r="I98" i="3" a="1"/>
  <c r="I89" i="3" a="1"/>
  <c r="I102" i="3" a="1"/>
  <c r="I130" i="3" a="1"/>
  <c r="H127" i="3" a="1"/>
  <c r="H27" i="3" a="1"/>
  <c r="H98" i="3" a="1"/>
  <c r="H120" i="3" a="1"/>
  <c r="H12" i="3" a="1"/>
  <c r="T55" i="5" a="1"/>
  <c r="T40" i="5" a="1"/>
  <c r="T13" i="5" a="1"/>
  <c r="C47" i="3" a="1"/>
  <c r="C31" i="3" a="1"/>
  <c r="H9" i="5" a="1"/>
  <c r="H136" i="5" a="1"/>
  <c r="H26" i="5" a="1"/>
  <c r="H78" i="5" a="1"/>
  <c r="H160" i="5" a="1"/>
  <c r="H107" i="5" a="1"/>
  <c r="H14" i="5" a="1"/>
  <c r="H102" i="5" a="1"/>
  <c r="H150" i="5" a="1"/>
  <c r="U54" i="5" a="1"/>
  <c r="U68" i="5" a="1"/>
  <c r="U8" i="5" a="1"/>
  <c r="U29" i="5" a="1"/>
  <c r="U148" i="5" a="1"/>
  <c r="U76" i="5" a="1"/>
  <c r="U181" i="5" a="1"/>
  <c r="U37" i="5" a="1"/>
  <c r="U50" i="5" a="1"/>
  <c r="U33" i="5" a="1"/>
  <c r="U124" i="5" a="1"/>
  <c r="U132" i="5" a="1"/>
  <c r="T131" i="5" a="1"/>
  <c r="T181" i="5" a="1"/>
  <c r="T171" i="5" a="1"/>
  <c r="T182" i="5" a="1"/>
  <c r="T185" i="5" a="1"/>
  <c r="T133" i="5" a="1"/>
  <c r="T106" i="5" a="1"/>
  <c r="T67" i="5" a="1"/>
  <c r="I114" i="3" a="1"/>
  <c r="I90" i="3" a="1"/>
  <c r="I85" i="3" a="1"/>
  <c r="I4" i="3" a="1"/>
  <c r="I72" i="3" a="1"/>
  <c r="I78" i="3" a="1"/>
  <c r="I111" i="3" a="1"/>
  <c r="I133" i="3" a="1"/>
  <c r="I132" i="3" a="1"/>
  <c r="I152" i="3" a="1"/>
  <c r="H4" i="3" a="1"/>
  <c r="H75" i="3" a="1"/>
  <c r="U114" i="5" a="1"/>
  <c r="U5" i="5" a="1"/>
  <c r="U180" i="5" a="1"/>
  <c r="U56" i="5" a="1"/>
  <c r="U111" i="5" a="1"/>
  <c r="U67" i="5" a="1"/>
  <c r="U129" i="5" a="1"/>
  <c r="U79" i="5" a="1"/>
  <c r="U120" i="5" a="1"/>
  <c r="U83" i="5" a="1"/>
  <c r="U115" i="5" a="1"/>
  <c r="T89" i="5" a="1"/>
  <c r="T90" i="5" a="1"/>
  <c r="T88" i="5" a="1"/>
  <c r="T137" i="5" a="1"/>
  <c r="T184" i="5" a="1"/>
  <c r="T176" i="5" a="1"/>
  <c r="T95" i="5" a="1"/>
  <c r="T145" i="5" a="1"/>
  <c r="I43" i="3" a="1"/>
  <c r="I125" i="3" a="1"/>
  <c r="I34" i="3" a="1"/>
  <c r="I76" i="3" a="1"/>
  <c r="I49" i="3" a="1"/>
  <c r="I47" i="3" a="1"/>
  <c r="I10" i="3" a="1"/>
  <c r="I11" i="3" a="1"/>
  <c r="I144" i="3" a="1"/>
  <c r="I151" i="3" a="1"/>
  <c r="H23" i="3" a="1"/>
  <c r="H54" i="3" a="1"/>
  <c r="H107" i="3" a="1"/>
  <c r="U25" i="5" a="1"/>
  <c r="U106" i="5" a="1"/>
  <c r="U127" i="5" a="1"/>
  <c r="U32" i="5" a="1"/>
  <c r="U103" i="5" a="1"/>
  <c r="T109" i="5" a="1"/>
  <c r="T175" i="5" a="1"/>
  <c r="T87" i="5" a="1"/>
  <c r="T135" i="5" a="1"/>
  <c r="I63" i="3" a="1"/>
  <c r="I54" i="3" a="1"/>
  <c r="I50" i="3" a="1"/>
  <c r="I110" i="3" a="1"/>
  <c r="I146" i="3" a="1"/>
  <c r="H43" i="3" a="1"/>
  <c r="H125" i="3" a="1"/>
  <c r="H86" i="3" a="1"/>
  <c r="H9" i="3" a="1"/>
  <c r="H59" i="3" a="1"/>
  <c r="H72" i="3" a="1"/>
  <c r="H51" i="3" a="1"/>
  <c r="T5" i="5" a="1"/>
  <c r="T21" i="5" a="1"/>
  <c r="T9" i="5" a="1"/>
  <c r="T3" i="5" a="1"/>
  <c r="C36" i="3" a="1"/>
  <c r="C29" i="3" a="1"/>
  <c r="C32" i="3" a="1"/>
  <c r="H111" i="5" a="1"/>
  <c r="H96" i="5" a="1"/>
  <c r="H77" i="5" a="1"/>
  <c r="U74" i="5" a="1"/>
  <c r="U105" i="5" a="1"/>
  <c r="U117" i="5" a="1"/>
  <c r="U80" i="5" a="1"/>
  <c r="U99" i="5" a="1"/>
  <c r="T174" i="5" a="1"/>
  <c r="T126" i="5" a="1"/>
  <c r="T98" i="5" a="1"/>
  <c r="I44" i="3" a="1"/>
  <c r="I7" i="3" a="1"/>
  <c r="I71" i="3" a="1"/>
  <c r="H33" i="3" a="1"/>
  <c r="H115" i="3" a="1"/>
  <c r="H17" i="3" a="1"/>
  <c r="H39" i="3" a="1"/>
  <c r="H30" i="3" a="1"/>
  <c r="H112" i="3" a="1"/>
  <c r="T46" i="5" a="1"/>
  <c r="T53" i="5" a="1"/>
  <c r="C44" i="3" a="1"/>
  <c r="C28" i="3" a="1"/>
  <c r="C22" i="3" a="1"/>
  <c r="H152" i="5" a="1"/>
  <c r="H36" i="5" a="1"/>
  <c r="H54" i="5" a="1"/>
  <c r="H128" i="5" a="1"/>
  <c r="H129" i="5" a="1"/>
  <c r="H39" i="5" a="1"/>
  <c r="H110" i="5" a="1"/>
  <c r="H167" i="5" a="1"/>
  <c r="H104" i="5" a="1"/>
  <c r="H72" i="5" a="1"/>
  <c r="U34" i="5" a="1"/>
  <c r="U94" i="5" a="1"/>
  <c r="U172" i="5" a="1"/>
  <c r="U109" i="5" a="1"/>
  <c r="U16" i="5" a="1"/>
  <c r="U61" i="5" a="1"/>
  <c r="U146" i="5" a="1"/>
  <c r="U69" i="5" a="1"/>
  <c r="U39" i="5" a="1"/>
  <c r="U110" i="5" a="1"/>
  <c r="U73" i="5" a="1"/>
  <c r="U184" i="5" a="1"/>
  <c r="T79" i="5" a="1"/>
  <c r="T80" i="5" a="1"/>
  <c r="T177" i="5" a="1"/>
  <c r="T136" i="5" a="1"/>
  <c r="T144" i="5" a="1"/>
  <c r="T166" i="5" a="1"/>
  <c r="T104" i="5" a="1"/>
  <c r="T105" i="5" a="1"/>
  <c r="I33" i="3" a="1"/>
  <c r="I105" i="3" a="1"/>
  <c r="I24" i="3" a="1"/>
  <c r="I56" i="3" a="1"/>
  <c r="I128" i="3" a="1"/>
  <c r="I37" i="3" a="1"/>
  <c r="I119" i="3" a="1"/>
  <c r="I70" i="3" a="1"/>
  <c r="I134" i="3" a="1"/>
  <c r="I141" i="3" a="1"/>
  <c r="H13" i="3" a="1"/>
  <c r="H44" i="3" a="1"/>
  <c r="H87" i="3" a="1"/>
  <c r="U145" i="5" a="1"/>
  <c r="U45" i="5" a="1"/>
  <c r="U142" i="5" a="1"/>
  <c r="U156" i="5" a="1"/>
  <c r="U122" i="5" a="1"/>
  <c r="U18" i="5" a="1"/>
  <c r="U101" i="5" a="1"/>
  <c r="U59" i="5" a="1"/>
  <c r="U42" i="5" a="1"/>
  <c r="U123" i="5" a="1"/>
  <c r="U28" i="5" a="1"/>
  <c r="T129" i="5" a="1"/>
  <c r="T140" i="5" a="1"/>
  <c r="T61" i="5" a="1"/>
  <c r="T92" i="5" a="1"/>
  <c r="T118" i="5" a="1"/>
  <c r="T63" i="5" a="1"/>
  <c r="T117" i="5" a="1"/>
  <c r="T127" i="5" a="1"/>
  <c r="I83" i="3" a="1"/>
  <c r="I86" i="3" a="1"/>
  <c r="I94" i="3" a="1"/>
  <c r="I97" i="3" a="1"/>
  <c r="I6" i="3" a="1"/>
  <c r="I38" i="3" a="1"/>
  <c r="I8" i="3" a="1"/>
  <c r="I51" i="3" a="1"/>
  <c r="I147" i="3" a="1"/>
  <c r="I149" i="3" a="1"/>
  <c r="H63" i="3" a="1"/>
  <c r="H94" i="3" a="1"/>
  <c r="U44" i="5" a="1"/>
  <c r="U107" i="5" a="1"/>
  <c r="U98" i="5" a="1"/>
  <c r="U161" i="5" a="1"/>
  <c r="U40" i="5" a="1"/>
  <c r="U104" i="5" a="1"/>
  <c r="T120" i="5" a="1"/>
  <c r="T121" i="5" a="1"/>
  <c r="T164" i="5" a="1"/>
  <c r="T154" i="5" a="1"/>
  <c r="I104" i="3" a="1"/>
  <c r="I75" i="3" a="1"/>
  <c r="I12" i="3" a="1"/>
  <c r="I40" i="3" a="1"/>
  <c r="I137" i="3" a="1"/>
  <c r="H123" i="3" a="1"/>
  <c r="H35" i="3" a="1"/>
  <c r="H126" i="3" a="1"/>
  <c r="H18" i="3" a="1"/>
  <c r="H109" i="3" a="1"/>
  <c r="H20" i="3" a="1"/>
  <c r="H91" i="3" a="1"/>
  <c r="T45" i="5" a="1"/>
  <c r="T8" i="5" a="1"/>
  <c r="T20" i="5" a="1"/>
  <c r="C34" i="3" a="1"/>
  <c r="C37" i="3" a="1"/>
  <c r="C20" i="3" a="1"/>
  <c r="C13" i="3" a="1"/>
  <c r="H145" i="5" a="1"/>
  <c r="H126" i="5" a="1"/>
  <c r="H113" i="5" a="1"/>
  <c r="U165" i="5" a="1"/>
  <c r="U86" i="5" a="1"/>
  <c r="U82" i="5" a="1"/>
  <c r="U21" i="5" a="1"/>
  <c r="T99" i="5" a="1"/>
  <c r="T125" i="5" a="1"/>
  <c r="T83" i="5" a="1"/>
  <c r="I53" i="3" a="1"/>
  <c r="I115" i="3" a="1"/>
  <c r="I27" i="3" a="1"/>
  <c r="I135" i="3" a="1"/>
  <c r="H24" i="3" a="1"/>
  <c r="H26" i="3" a="1"/>
  <c r="H118" i="3" a="1"/>
  <c r="H119" i="3" a="1"/>
  <c r="H101" i="3" a="1"/>
  <c r="T4" i="5" a="1"/>
  <c r="T37" i="5" a="1"/>
  <c r="T30" i="5" a="1"/>
  <c r="C15" i="3" a="1"/>
  <c r="C19" i="3" a="1"/>
  <c r="C23" i="3" a="1"/>
  <c r="H176" i="5" a="1"/>
  <c r="H67" i="5" a="1"/>
  <c r="H44" i="5" a="1"/>
  <c r="H49" i="5" a="1"/>
  <c r="H4" i="5" a="1"/>
  <c r="H141" i="5" a="1"/>
  <c r="H62" i="5" a="1"/>
  <c r="H131" i="5" a="1"/>
  <c r="H161" i="5" a="1"/>
  <c r="U4" i="5" a="1"/>
  <c r="U126" i="5" a="1"/>
  <c r="U149" i="5" a="1"/>
  <c r="T119" i="5" a="1"/>
  <c r="T167" i="5" a="1"/>
  <c r="I73" i="3" a="1"/>
  <c r="I82" i="3" a="1"/>
  <c r="I156" i="3" a="1"/>
  <c r="U24" i="5" a="1"/>
  <c r="U157" i="5" a="1"/>
  <c r="U90" i="5" a="1"/>
  <c r="T169" i="5" a="1"/>
  <c r="T132" i="5" a="1"/>
  <c r="I123" i="3" a="1"/>
  <c r="I100" i="3" a="1"/>
  <c r="I155" i="3" a="1"/>
  <c r="U164" i="5" a="1"/>
  <c r="U140" i="5" a="1"/>
  <c r="T68" i="5" a="1"/>
  <c r="I67" i="3" a="1"/>
  <c r="H6" i="3" a="1"/>
  <c r="H70" i="3" a="1"/>
  <c r="T52" i="5" a="1"/>
  <c r="C53" i="3" a="1"/>
  <c r="U15" i="5" a="1"/>
  <c r="T161" i="5" a="1"/>
  <c r="I39" i="3" a="1"/>
  <c r="H76" i="3" a="1"/>
  <c r="T54" i="5" a="1"/>
  <c r="C30" i="3" a="1"/>
  <c r="H139" i="5" a="1"/>
  <c r="H34" i="5" a="1"/>
  <c r="H50" i="5" a="1"/>
  <c r="G47" i="5" a="1"/>
  <c r="G5" i="5" a="1"/>
  <c r="G83" i="5" a="1"/>
  <c r="G49" i="5" a="1"/>
  <c r="G159" i="5" a="1"/>
  <c r="G125" i="5" a="1"/>
  <c r="G149" i="5" a="1"/>
  <c r="G30" i="5" a="1"/>
  <c r="G119" i="5" a="1"/>
  <c r="G102" i="5" a="1"/>
  <c r="G75" i="5" a="1"/>
  <c r="G146" i="5" a="1"/>
  <c r="E100" i="5" a="1"/>
  <c r="F94" i="5" a="1"/>
  <c r="E150" i="5" a="1"/>
  <c r="F183" i="5" a="1"/>
  <c r="E24" i="5" a="1"/>
  <c r="E170" i="5" a="1"/>
  <c r="E13" i="5" a="1"/>
  <c r="F52" i="5" a="1"/>
  <c r="F133" i="5" a="1"/>
  <c r="E16" i="5" a="1"/>
  <c r="E37" i="5" a="1"/>
  <c r="E114" i="5" a="1"/>
  <c r="F56" i="5" a="1"/>
  <c r="F142" i="5" a="1"/>
  <c r="E87" i="5" a="1"/>
  <c r="F51" i="5" a="1"/>
  <c r="E48" i="5" a="1"/>
  <c r="F145" i="5" a="1"/>
  <c r="E19" i="5" a="1"/>
  <c r="F86" i="5" a="1"/>
  <c r="U19" i="5" a="1"/>
  <c r="U176" i="5" a="1"/>
  <c r="U78" i="5" a="1"/>
  <c r="U171" i="5" a="1"/>
  <c r="T128" i="5" a="1"/>
  <c r="T124" i="5" a="1"/>
  <c r="I124" i="3" a="1"/>
  <c r="I19" i="3" a="1"/>
  <c r="I159" i="3" a="1"/>
  <c r="H97" i="3" a="1"/>
  <c r="H89" i="3" a="1"/>
  <c r="H122" i="3" a="1"/>
  <c r="H2" i="3" a="1"/>
  <c r="T43" i="5" a="1"/>
  <c r="T47" i="5" a="1"/>
  <c r="C38" i="3" a="1"/>
  <c r="C43" i="3" a="1"/>
  <c r="H116" i="5" a="1"/>
  <c r="H118" i="5" a="1"/>
  <c r="H99" i="5" a="1"/>
  <c r="H92" i="5" a="1"/>
  <c r="H123" i="5" a="1"/>
  <c r="H70" i="5" a="1"/>
  <c r="H19" i="5" a="1"/>
  <c r="H3" i="5" a="1"/>
  <c r="G52" i="5" a="1"/>
  <c r="G39" i="5" a="1"/>
  <c r="G55" i="5" a="1"/>
  <c r="G95" i="5" a="1"/>
  <c r="G10" i="5" a="1"/>
  <c r="G113" i="5" a="1"/>
  <c r="G89" i="5" a="1"/>
  <c r="U155" i="5" a="1"/>
  <c r="U178" i="5" a="1"/>
  <c r="U135" i="5" a="1"/>
  <c r="T163" i="5" a="1"/>
  <c r="I84" i="3" a="1"/>
  <c r="I79" i="3" a="1"/>
  <c r="H3" i="3" a="1"/>
  <c r="H57" i="3" a="1"/>
  <c r="H111" i="3" a="1"/>
  <c r="T14" i="5" a="1"/>
  <c r="T29" i="5" a="1"/>
  <c r="C27" i="3" a="1"/>
  <c r="H85" i="5" a="1"/>
  <c r="H11" i="5" a="1"/>
  <c r="H37" i="5" a="1"/>
  <c r="H21" i="5" a="1"/>
  <c r="H15" i="5" a="1"/>
  <c r="H18" i="5" a="1"/>
  <c r="G41" i="5" a="1"/>
  <c r="G103" i="5" a="1"/>
  <c r="G139" i="5" a="1"/>
  <c r="G24" i="5" a="1"/>
  <c r="G120" i="5" a="1"/>
  <c r="G128" i="5" a="1"/>
  <c r="G107" i="5" a="1"/>
  <c r="E106" i="5" a="1"/>
  <c r="E31" i="5" a="1"/>
  <c r="F178" i="5" a="1"/>
  <c r="F69" i="5" a="1"/>
  <c r="E25" i="5" a="1"/>
  <c r="U125" i="5" a="1"/>
  <c r="U102" i="5" a="1"/>
  <c r="U150" i="5" a="1"/>
  <c r="T130" i="5" a="1"/>
  <c r="T178" i="5" a="1"/>
  <c r="I66" i="3" a="1"/>
  <c r="I117" i="3" a="1"/>
  <c r="I161" i="3" a="1"/>
  <c r="U147" i="5" a="1"/>
  <c r="U36" i="5" a="1"/>
  <c r="U41" i="5" a="1"/>
  <c r="T180" i="5" a="1"/>
  <c r="T103" i="5" a="1"/>
  <c r="I29" i="3" a="1"/>
  <c r="I107" i="3" a="1"/>
  <c r="I131" i="3" a="1"/>
  <c r="U52" i="5" a="1"/>
  <c r="U185" i="5" a="1"/>
  <c r="T168" i="5" a="1"/>
  <c r="I31" i="3" a="1"/>
  <c r="H77" i="3" a="1"/>
  <c r="H102" i="3" a="1"/>
  <c r="C45" i="3" a="1"/>
  <c r="H168" i="5" a="1"/>
  <c r="U160" i="5" a="1"/>
  <c r="T122" i="5" a="1"/>
  <c r="I60" i="3" a="1"/>
  <c r="H28" i="3" a="1"/>
  <c r="T18" i="5" a="1"/>
  <c r="H6" i="5" a="1"/>
  <c r="H32" i="5" a="1"/>
  <c r="H38" i="5" a="1"/>
  <c r="H121" i="5" a="1"/>
  <c r="G25" i="5" a="1"/>
  <c r="G40" i="5" a="1"/>
  <c r="G56" i="5" a="1"/>
  <c r="G127" i="5" a="1"/>
  <c r="G96" i="5" a="1"/>
  <c r="G6" i="5" a="1"/>
  <c r="G156" i="5" a="1"/>
  <c r="G9" i="5" a="1"/>
  <c r="G112" i="5" a="1"/>
  <c r="G28" i="5" a="1"/>
  <c r="G72" i="5" a="1"/>
  <c r="G43" i="5" a="1"/>
  <c r="E65" i="5" a="1"/>
  <c r="F59" i="5" a="1"/>
  <c r="E14" i="5" a="1"/>
  <c r="F41" i="5" a="1"/>
  <c r="F17" i="5" a="1"/>
  <c r="E27" i="5" a="1"/>
  <c r="E99" i="5" a="1"/>
  <c r="F40" i="5" a="1"/>
  <c r="F118" i="5" a="1"/>
  <c r="F62" i="5" a="1"/>
  <c r="E160" i="5" a="1"/>
  <c r="E98" i="5" a="1"/>
  <c r="F46" i="5" a="1"/>
  <c r="F122" i="5" a="1"/>
  <c r="E54" i="5" a="1"/>
  <c r="F171" i="5" a="1"/>
  <c r="F176" i="5" a="1"/>
  <c r="F125" i="5" a="1"/>
  <c r="F75" i="5" a="1"/>
  <c r="F28" i="5" a="1"/>
  <c r="U158" i="5" a="1"/>
  <c r="U152" i="5" a="1"/>
  <c r="U100" i="5" a="1"/>
  <c r="T149" i="5" a="1"/>
  <c r="T94" i="5" a="1"/>
  <c r="T66" i="5" a="1"/>
  <c r="I96" i="3" a="1"/>
  <c r="I129" i="3" a="1"/>
  <c r="H73" i="3" a="1"/>
  <c r="H56" i="3" a="1"/>
  <c r="H78" i="3" a="1"/>
  <c r="H40" i="3" a="1"/>
  <c r="T34" i="5" a="1"/>
  <c r="T49" i="5" a="1"/>
  <c r="C54" i="3" a="1"/>
  <c r="C49" i="3" a="1"/>
  <c r="H95" i="5" a="1"/>
  <c r="H43" i="5" a="1"/>
  <c r="H89" i="5" a="1"/>
  <c r="H12" i="5" a="1"/>
  <c r="H74" i="5" a="1"/>
  <c r="H144" i="5" a="1"/>
  <c r="H46" i="5" a="1"/>
  <c r="H91" i="5" a="1"/>
  <c r="G35" i="5" a="1"/>
  <c r="G157" i="5" a="1"/>
  <c r="G85" i="5" a="1"/>
  <c r="G126" i="5" a="1"/>
  <c r="G137" i="5" a="1"/>
  <c r="G148" i="5" a="1"/>
  <c r="G36" i="5" a="1"/>
  <c r="G22" i="5" a="1"/>
  <c r="U89" i="5" a="1"/>
  <c r="U17" i="5" a="1"/>
  <c r="T139" i="5" a="1"/>
  <c r="T97" i="5" a="1"/>
  <c r="I92" i="3" a="1"/>
  <c r="I58" i="3" a="1"/>
  <c r="H104" i="3" a="1"/>
  <c r="H88" i="3" a="1"/>
  <c r="H10" i="3" a="1"/>
  <c r="T6" i="5" a="1"/>
  <c r="T41" i="5" a="1"/>
  <c r="C39" i="3" a="1"/>
  <c r="H30" i="5" a="1"/>
  <c r="H172" i="5" a="1"/>
  <c r="H58" i="5" a="1"/>
  <c r="H52" i="5" a="1"/>
  <c r="H16" i="5" a="1"/>
  <c r="H28" i="5" a="1"/>
  <c r="G18" i="5" a="1"/>
  <c r="G179" i="5" a="1"/>
  <c r="G151" i="5" a="1"/>
  <c r="G176" i="5" a="1"/>
  <c r="G162" i="5" a="1"/>
  <c r="G76" i="5" a="1"/>
  <c r="G58" i="5" a="1"/>
  <c r="E60" i="5" a="1"/>
  <c r="E38" i="5" a="1"/>
  <c r="F57" i="5" a="1"/>
  <c r="U35" i="5" a="1"/>
  <c r="U167" i="5" a="1"/>
  <c r="U113" i="5" a="1"/>
  <c r="T86" i="5" a="1"/>
  <c r="T165" i="5" a="1"/>
  <c r="I64" i="3" a="1"/>
  <c r="I62" i="3" a="1"/>
  <c r="H53" i="3" a="1"/>
  <c r="U85" i="5" a="1"/>
  <c r="U71" i="5" a="1"/>
  <c r="U163" i="5" a="1"/>
  <c r="T101" i="5" a="1"/>
  <c r="T84" i="5" a="1"/>
  <c r="I55" i="3" a="1"/>
  <c r="I59" i="3" a="1"/>
  <c r="H103" i="3" a="1"/>
  <c r="U62" i="5" a="1"/>
  <c r="T110" i="5" a="1"/>
  <c r="I46" i="3" a="1"/>
  <c r="I139" i="3" a="1"/>
  <c r="H68" i="3" a="1"/>
  <c r="T26" i="5" a="1"/>
  <c r="C8" i="3" a="1"/>
  <c r="H159" i="5" a="1"/>
  <c r="U112" i="5" a="1"/>
  <c r="T114" i="5" a="1"/>
  <c r="I157" i="3" a="1"/>
  <c r="H100" i="3" a="1"/>
  <c r="T31" i="5" a="1"/>
  <c r="H86" i="5" a="1"/>
  <c r="H171" i="5" a="1"/>
  <c r="H47" i="5" a="1"/>
  <c r="H60" i="5" a="1"/>
  <c r="G124" i="5" a="1"/>
  <c r="G20" i="5" a="1"/>
  <c r="G33" i="5" a="1"/>
  <c r="G8" i="5" a="1"/>
  <c r="G138" i="5" a="1"/>
  <c r="G122" i="5" a="1"/>
  <c r="G91" i="5" a="1"/>
  <c r="G45" i="5" a="1"/>
  <c r="G60" i="5" a="1"/>
  <c r="G88" i="5" a="1"/>
  <c r="G166" i="5" a="1"/>
  <c r="E42" i="5" a="1"/>
  <c r="F163" i="5" a="1"/>
  <c r="E55" i="5" a="1"/>
  <c r="E80" i="5" a="1"/>
  <c r="F155" i="5" a="1"/>
  <c r="F63" i="5" a="1"/>
  <c r="E149" i="5" a="1"/>
  <c r="E79" i="5" a="1"/>
  <c r="F29" i="5" a="1"/>
  <c r="F88" i="5" a="1"/>
  <c r="E34" i="5" a="1"/>
  <c r="E148" i="5" a="1"/>
  <c r="E78" i="5" a="1"/>
  <c r="F34" i="5" a="1"/>
  <c r="F102" i="5" a="1"/>
  <c r="E127" i="5" a="1"/>
  <c r="E43" i="5" a="1"/>
  <c r="F168" i="5" a="1"/>
  <c r="F111" i="5" a="1"/>
  <c r="F6" i="5" a="1"/>
  <c r="U84" i="5" a="1"/>
  <c r="U95" i="5" a="1"/>
  <c r="U88" i="5" a="1"/>
  <c r="U53" i="5" a="1"/>
  <c r="T150" i="5" a="1"/>
  <c r="T146" i="5" a="1"/>
  <c r="I103" i="3" a="1"/>
  <c r="I106" i="3" a="1"/>
  <c r="I101" i="3" a="1"/>
  <c r="H64" i="3" a="1"/>
  <c r="H116" i="3" a="1"/>
  <c r="H69" i="3" a="1"/>
  <c r="H21" i="3" a="1"/>
  <c r="T35" i="5" a="1"/>
  <c r="T19" i="5" a="1"/>
  <c r="C6" i="3" a="1"/>
  <c r="C11" i="3" a="1"/>
  <c r="H158" i="5" a="1"/>
  <c r="H97" i="5" a="1"/>
  <c r="H68" i="5" a="1"/>
  <c r="H149" i="5" a="1"/>
  <c r="H179" i="5" a="1"/>
  <c r="H83" i="5" a="1"/>
  <c r="H17" i="5" a="1"/>
  <c r="H93" i="5" a="1"/>
  <c r="G134" i="5" a="1"/>
  <c r="G109" i="5" a="1"/>
  <c r="G26" i="5" a="1"/>
  <c r="G165" i="5" a="1"/>
  <c r="G182" i="5" a="1"/>
  <c r="G135" i="5" a="1"/>
  <c r="G111" i="5" a="1"/>
  <c r="G145" i="5" a="1"/>
  <c r="U91" i="5" a="1"/>
  <c r="U20" i="5" a="1"/>
  <c r="T60" i="5" a="1"/>
  <c r="T78" i="5" a="1"/>
  <c r="I36" i="3" a="1"/>
  <c r="I153" i="3" a="1"/>
  <c r="H15" i="3" a="1"/>
  <c r="H58" i="3" a="1"/>
  <c r="H31" i="3" a="1"/>
  <c r="T27" i="5" a="1"/>
  <c r="C24" i="3" a="1"/>
  <c r="C41" i="3" a="1"/>
  <c r="H10" i="5" a="1"/>
  <c r="H69" i="5" a="1"/>
  <c r="H27" i="5" a="1"/>
  <c r="H80" i="5" a="1"/>
  <c r="H25" i="5" a="1"/>
  <c r="H108" i="5" a="1"/>
  <c r="G64" i="5" a="1"/>
  <c r="G115" i="5" a="1"/>
  <c r="G12" i="5" a="1"/>
  <c r="G136" i="5" a="1"/>
  <c r="G53" i="5" a="1"/>
  <c r="G130" i="5" a="1"/>
  <c r="E53" i="5" a="1"/>
  <c r="F119" i="5" a="1"/>
  <c r="E23" i="5" a="1"/>
  <c r="F170" i="5" a="1"/>
  <c r="U92" i="5" a="1"/>
  <c r="U81" i="5" a="1"/>
  <c r="U87" i="5" a="1"/>
  <c r="T82" i="5" a="1"/>
  <c r="T65" i="5" a="1"/>
  <c r="I126" i="3" a="1"/>
  <c r="I41" i="3" a="1"/>
  <c r="H84" i="3" a="1"/>
  <c r="U97" i="5" a="1"/>
  <c r="U7" i="5" a="1"/>
  <c r="U141" i="5" a="1"/>
  <c r="T152" i="5" a="1"/>
  <c r="T138" i="5" a="1"/>
  <c r="I80" i="3" a="1"/>
  <c r="I91" i="3" a="1"/>
  <c r="H45" i="3" a="1"/>
  <c r="U169" i="5" a="1"/>
  <c r="T72" i="5" a="1"/>
  <c r="I116" i="3" a="1"/>
  <c r="H74" i="3" a="1"/>
  <c r="H80" i="3" a="1"/>
  <c r="T48" i="5" a="1"/>
  <c r="C21" i="3" a="1"/>
  <c r="H147" i="5" a="1"/>
  <c r="U93" i="5" a="1"/>
  <c r="I35" i="3" a="1"/>
  <c r="H114" i="3" a="1"/>
  <c r="H41" i="3" a="1"/>
  <c r="C26" i="3" a="1"/>
  <c r="H117" i="5" a="1"/>
  <c r="H100" i="5" a="1"/>
  <c r="H185" i="5" a="1"/>
  <c r="H82" i="5" a="1"/>
  <c r="G94" i="5" a="1"/>
  <c r="G17" i="5" a="1"/>
  <c r="G106" i="5" a="1"/>
  <c r="G69" i="5" a="1"/>
  <c r="G48" i="5" a="1"/>
  <c r="G3" i="5" a="1"/>
  <c r="G37" i="5" a="1"/>
  <c r="G132" i="5" a="1"/>
  <c r="G172" i="5" a="1"/>
  <c r="G161" i="5" a="1"/>
  <c r="G178" i="5" a="1"/>
  <c r="E140" i="5" a="1"/>
  <c r="F13" i="5" a="1"/>
  <c r="E33" i="5" a="1"/>
  <c r="F144" i="5" a="1"/>
  <c r="F99" i="5" a="1"/>
  <c r="E178" i="5" a="1"/>
  <c r="E129" i="5" a="1"/>
  <c r="E59" i="5" a="1"/>
  <c r="F20" i="5" a="1"/>
  <c r="F58" i="5" a="1"/>
  <c r="E49" i="5" a="1"/>
  <c r="E128" i="5" a="1"/>
  <c r="E58" i="5" a="1"/>
  <c r="F24" i="5" a="1"/>
  <c r="E177" i="5" a="1"/>
  <c r="E72" i="5" a="1"/>
  <c r="E164" i="5" a="1"/>
  <c r="F158" i="5" a="1"/>
  <c r="F95" i="5" a="1"/>
  <c r="E132" i="5" a="1"/>
  <c r="U134" i="5" a="1"/>
  <c r="U38" i="5" a="1"/>
  <c r="U159" i="5" a="1"/>
  <c r="U173" i="5" a="1"/>
  <c r="T71" i="5" a="1"/>
  <c r="T173" i="5" a="1"/>
  <c r="I77" i="3" a="1"/>
  <c r="I17" i="3" a="1"/>
  <c r="I154" i="3" a="1"/>
  <c r="H105" i="3" a="1"/>
  <c r="H37" i="3" a="1"/>
  <c r="H50" i="3" a="1"/>
  <c r="H81" i="3" a="1"/>
  <c r="T56" i="5" a="1"/>
  <c r="T12" i="5" a="1"/>
  <c r="C17" i="3" a="1"/>
  <c r="C42" i="3" a="1"/>
  <c r="H66" i="5" a="1"/>
  <c r="H154" i="5" a="1"/>
  <c r="H138" i="5" a="1"/>
  <c r="H20" i="5" a="1"/>
  <c r="H166" i="5" a="1"/>
  <c r="H84" i="5" a="1"/>
  <c r="H71" i="5" a="1"/>
  <c r="H40" i="5" a="1"/>
  <c r="G84" i="5" a="1"/>
  <c r="G63" i="5" a="1"/>
  <c r="G82" i="5" a="1"/>
  <c r="G38" i="5" a="1"/>
  <c r="G79" i="5" a="1"/>
  <c r="G181" i="5" a="1"/>
  <c r="G99" i="5" a="1"/>
  <c r="G154" i="5" a="1"/>
  <c r="U131" i="5" a="1"/>
  <c r="U63" i="5" a="1"/>
  <c r="T111" i="5" a="1"/>
  <c r="T157" i="5" a="1"/>
  <c r="I48" i="3" a="1"/>
  <c r="I138" i="3" a="1"/>
  <c r="H36" i="3" a="1"/>
  <c r="H79" i="3" a="1"/>
  <c r="H32" i="3" a="1"/>
  <c r="T38" i="5" a="1"/>
  <c r="C16" i="3" a="1"/>
  <c r="C3" i="3" a="1"/>
  <c r="H164" i="5" a="1"/>
  <c r="H88" i="5" a="1"/>
  <c r="H57" i="5" a="1"/>
  <c r="H101" i="5" a="1"/>
  <c r="H132" i="5" a="1"/>
  <c r="H143" i="5" a="1"/>
  <c r="G29" i="5" a="1"/>
  <c r="G19" i="5" a="1"/>
  <c r="G150" i="5" a="1"/>
  <c r="G174" i="5" a="1"/>
  <c r="G142" i="5" a="1"/>
  <c r="G27" i="5" a="1"/>
  <c r="E152" i="5" a="1"/>
  <c r="F104" i="5" a="1"/>
  <c r="E111" i="5" a="1"/>
  <c r="F139" i="5" a="1"/>
  <c r="E41" i="5" a="1"/>
  <c r="E94" i="5" a="1"/>
  <c r="F12" i="5" a="1"/>
  <c r="E69" i="5" a="1"/>
  <c r="F138" i="5" a="1"/>
  <c r="F8" i="5" a="1"/>
  <c r="E138" i="5" a="1"/>
  <c r="F97" i="5" a="1"/>
  <c r="F117" i="5" a="1"/>
  <c r="E102" i="5" a="1"/>
  <c r="E51" i="5" a="1"/>
  <c r="F120" i="5" a="1"/>
  <c r="E26" i="5" a="1"/>
  <c r="E159" i="5" a="1"/>
  <c r="E66" i="5" a="1"/>
  <c r="E7" i="5" a="1"/>
  <c r="BO98" i="1" a="1"/>
  <c r="U177" i="5" a="1"/>
  <c r="U121" i="5" a="1"/>
  <c r="U108" i="5" a="1"/>
  <c r="T158" i="5" a="1"/>
  <c r="I45" i="3" a="1"/>
  <c r="I127" i="3" a="1"/>
  <c r="H83" i="3" a="1"/>
  <c r="H67" i="3" a="1"/>
  <c r="H82" i="3" a="1"/>
  <c r="T44" i="5" a="1"/>
  <c r="T39" i="5" a="1"/>
  <c r="C18" i="3" a="1"/>
  <c r="H115" i="5" a="1"/>
  <c r="H127" i="5" a="1"/>
  <c r="H59" i="5" a="1"/>
  <c r="H163" i="5" a="1"/>
  <c r="H130" i="5" a="1"/>
  <c r="H133" i="5" a="1"/>
  <c r="G163" i="5" a="1"/>
  <c r="G93" i="5" a="1"/>
  <c r="G105" i="5" a="1"/>
  <c r="G11" i="5" a="1"/>
  <c r="G90" i="5" a="1"/>
  <c r="G155" i="5" a="1"/>
  <c r="G86" i="5" a="1"/>
  <c r="E95" i="5" a="1"/>
  <c r="E154" i="5" a="1"/>
  <c r="F32" i="5" a="1"/>
  <c r="E142" i="5" a="1"/>
  <c r="E155" i="5" a="1"/>
  <c r="E64" i="5" a="1"/>
  <c r="F128" i="5" a="1"/>
  <c r="U48" i="5" a="1"/>
  <c r="T147" i="5" a="1"/>
  <c r="I121" i="3" a="1"/>
  <c r="H117" i="3" a="1"/>
  <c r="H71" i="3" a="1"/>
  <c r="C55" i="3" a="1"/>
  <c r="H146" i="5" a="1"/>
  <c r="H134" i="5" a="1"/>
  <c r="H94" i="5" a="1"/>
  <c r="G175" i="5" a="1"/>
  <c r="G183" i="5" a="1"/>
  <c r="G61" i="5" a="1"/>
  <c r="E45" i="5" a="1"/>
  <c r="E125" i="5" a="1"/>
  <c r="E47" i="5" a="1"/>
  <c r="F165" i="5" a="1"/>
  <c r="E52" i="5" a="1"/>
  <c r="E83" i="5" a="1"/>
  <c r="F127" i="5" a="1"/>
  <c r="F48" i="5" a="1"/>
  <c r="F23" i="5" a="1"/>
  <c r="F5" i="5" a="1"/>
  <c r="E156" i="5" a="1"/>
  <c r="F101" i="5" a="1"/>
  <c r="BQ17" i="1" a="1"/>
  <c r="BQ27" i="1" a="1"/>
  <c r="BP78" i="1" a="1"/>
  <c r="BQ109" i="1" a="1"/>
  <c r="BO85" i="1" a="1"/>
  <c r="BQ82" i="1" a="1"/>
  <c r="AR98" i="1" a="1"/>
  <c r="AN92" i="1" a="1"/>
  <c r="BO147" i="1" a="1"/>
  <c r="BM170" i="1" a="1"/>
  <c r="BM57" i="1" a="1"/>
  <c r="BM10" i="1" a="1"/>
  <c r="BO76" i="1" a="1"/>
  <c r="BM61" i="1" a="1"/>
  <c r="AR41" i="1" a="1"/>
  <c r="AO124" i="1" a="1"/>
  <c r="BP33" i="1" a="1"/>
  <c r="BP16" i="1" a="1"/>
  <c r="BQ48" i="1" a="1"/>
  <c r="AR43" i="1" a="1"/>
  <c r="AR17" i="1" a="1"/>
  <c r="AR14" i="1" a="1"/>
  <c r="BP67" i="1" a="1"/>
  <c r="BM37" i="1" a="1"/>
  <c r="BO167" i="1" a="1"/>
  <c r="BO53" i="1" a="1"/>
  <c r="BQ29" i="1" a="1"/>
  <c r="BN37" i="1" a="1"/>
  <c r="BO135" i="1" a="1"/>
  <c r="AN14" i="1" a="1"/>
  <c r="AR172" i="1" a="1"/>
  <c r="BQ97" i="1" a="1"/>
  <c r="BM71" i="1" a="1"/>
  <c r="U170" i="5" a="1"/>
  <c r="T81" i="5" a="1"/>
  <c r="I26" i="3" a="1"/>
  <c r="H16" i="3" a="1"/>
  <c r="H22" i="3" a="1"/>
  <c r="C25" i="3" a="1"/>
  <c r="H153" i="5" a="1"/>
  <c r="H162" i="5" a="1"/>
  <c r="H45" i="5" a="1"/>
  <c r="G167" i="5" a="1"/>
  <c r="G158" i="5" a="1"/>
  <c r="G118" i="5" a="1"/>
  <c r="E30" i="5" a="1"/>
  <c r="E115" i="5" a="1"/>
  <c r="E173" i="5" a="1"/>
  <c r="F160" i="5" a="1"/>
  <c r="E175" i="5" a="1"/>
  <c r="E73" i="5" a="1"/>
  <c r="F16" i="5" a="1"/>
  <c r="F174" i="5" a="1"/>
  <c r="F152" i="5" a="1"/>
  <c r="E147" i="5" a="1"/>
  <c r="E15" i="5" a="1"/>
  <c r="E183" i="5" a="1"/>
  <c r="F182" i="5" a="1"/>
  <c r="F109" i="5" a="1"/>
  <c r="E182" i="5" a="1"/>
  <c r="E17" i="5" a="1"/>
  <c r="F172" i="5" a="1"/>
  <c r="F72" i="5" a="1"/>
  <c r="F181" i="5" a="1"/>
  <c r="F45" i="5" a="1"/>
  <c r="F9" i="5" a="1"/>
  <c r="F126" i="5" a="1"/>
  <c r="F15" i="5" a="1"/>
  <c r="F10" i="5" a="1"/>
  <c r="F91" i="5" a="1"/>
  <c r="BP110" i="1" a="1"/>
  <c r="U151" i="5" a="1"/>
  <c r="U137" i="5" a="1"/>
  <c r="T179" i="5" a="1"/>
  <c r="T73" i="5" a="1"/>
  <c r="I14" i="3" a="1"/>
  <c r="I122" i="3" a="1"/>
  <c r="H55" i="3" a="1"/>
  <c r="H49" i="3" a="1"/>
  <c r="H60" i="3" a="1"/>
  <c r="T16" i="5" a="1"/>
  <c r="T32" i="5" a="1"/>
  <c r="C10" i="3" a="1"/>
  <c r="H42" i="5" a="1"/>
  <c r="H177" i="5" a="1"/>
  <c r="H182" i="5" a="1"/>
  <c r="H180" i="5" a="1"/>
  <c r="H184" i="5" a="1"/>
  <c r="H106" i="5" a="1"/>
  <c r="G110" i="5" a="1"/>
  <c r="G46" i="5" a="1"/>
  <c r="G15" i="5" a="1"/>
  <c r="G170" i="5" a="1"/>
  <c r="G147" i="5" a="1"/>
  <c r="G51" i="5" a="1"/>
  <c r="G50" i="5" a="1"/>
  <c r="E6" i="5" a="1"/>
  <c r="E168" i="5" a="1"/>
  <c r="F180" i="5" a="1"/>
  <c r="F98" i="5" a="1"/>
  <c r="E134" i="5" a="1"/>
  <c r="F49" i="5" a="1"/>
  <c r="F103" i="5" a="1"/>
  <c r="U183" i="5" a="1"/>
  <c r="T62" i="5" a="1"/>
  <c r="I69" i="3" a="1"/>
  <c r="H7" i="3" a="1"/>
  <c r="T15" i="5" a="1"/>
  <c r="C58" i="3" a="1"/>
  <c r="H137" i="5" a="1"/>
  <c r="H122" i="5" a="1"/>
  <c r="H81" i="5" a="1"/>
  <c r="G73" i="5" a="1"/>
  <c r="G92" i="5" a="1"/>
  <c r="G173" i="5" a="1"/>
  <c r="E85" i="5" a="1"/>
  <c r="F134" i="5" a="1"/>
  <c r="E21" i="5" a="1"/>
  <c r="F123" i="5" a="1"/>
  <c r="E165" i="5" a="1"/>
  <c r="F11" i="5" a="1"/>
  <c r="F3" i="5" a="1"/>
  <c r="E174" i="5" a="1"/>
  <c r="F130" i="5" a="1"/>
  <c r="F164" i="5" a="1"/>
  <c r="E71" i="5" a="1"/>
  <c r="F96" i="5" a="1"/>
  <c r="BM120" i="1" a="1"/>
  <c r="BM142" i="1" a="1"/>
  <c r="AQ4" i="1" a="1"/>
  <c r="BO56" i="1" a="1"/>
  <c r="BP97" i="1" a="1"/>
  <c r="BQ124" i="1" a="1"/>
  <c r="AQ117" i="1" a="1"/>
  <c r="AR168" i="1" a="1"/>
  <c r="BN110" i="1" a="1"/>
  <c r="BQ40" i="1" a="1"/>
  <c r="BM70" i="1" a="1"/>
  <c r="BP10" i="1" a="1"/>
  <c r="BQ168" i="1" a="1"/>
  <c r="AO24" i="1" a="1"/>
  <c r="AQ77" i="1" a="1"/>
  <c r="AP58" i="1" a="1"/>
  <c r="BO15" i="1" a="1"/>
  <c r="BN9" i="1" a="1"/>
  <c r="BO91" i="1" a="1"/>
  <c r="AN121" i="1" a="1"/>
  <c r="AR126" i="1" a="1"/>
  <c r="AN130" i="1" a="1"/>
  <c r="BP104" i="1" a="1"/>
  <c r="BN159" i="1" a="1"/>
  <c r="BP176" i="1" a="1"/>
  <c r="BQ12" i="1" a="1"/>
  <c r="BO9" i="1" a="1"/>
  <c r="BO176" i="1" a="1"/>
  <c r="BQ176" i="1" a="1"/>
  <c r="AO37" i="1" a="1"/>
  <c r="AQ88" i="1" a="1"/>
  <c r="BQ62" i="1" a="1"/>
  <c r="BQ37" i="1" a="1"/>
  <c r="U22" i="5" a="1"/>
  <c r="T148" i="5" a="1"/>
  <c r="I18" i="3" a="1"/>
  <c r="H38" i="3" a="1"/>
  <c r="T25" i="5" a="1"/>
  <c r="C9" i="3" a="1"/>
  <c r="H31" i="5" a="1"/>
  <c r="H23" i="5" a="1"/>
  <c r="H124" i="5" a="1"/>
  <c r="G4" i="5" a="1"/>
  <c r="G67" i="5" a="1"/>
  <c r="G101" i="5" a="1"/>
  <c r="E70" i="5" a="1"/>
  <c r="F129" i="5" a="1"/>
  <c r="E144" i="5" a="1"/>
  <c r="E3" i="5" a="1"/>
  <c r="E29" i="5" a="1"/>
  <c r="F54" i="5" a="1"/>
  <c r="E46" i="5" a="1"/>
  <c r="E171" i="5" a="1"/>
  <c r="F115" i="5" a="1"/>
  <c r="E126" i="5" a="1"/>
  <c r="E153" i="5" a="1"/>
  <c r="E139" i="5" a="1"/>
  <c r="F37" i="5" a="1"/>
  <c r="F73" i="5" a="1"/>
  <c r="E40" i="5" a="1"/>
  <c r="E93" i="5" a="1"/>
  <c r="F162" i="5" a="1"/>
  <c r="E39" i="5" a="1"/>
  <c r="F36" i="5" a="1"/>
  <c r="F30" i="5" a="1"/>
  <c r="F80" i="5" a="1"/>
  <c r="F121" i="5" a="1"/>
  <c r="F153" i="5" a="1"/>
  <c r="E61" i="5" a="1"/>
  <c r="BM27" i="1" a="1"/>
  <c r="BQ143" i="1" a="1"/>
  <c r="U166" i="5" a="1"/>
  <c r="U130" i="5" a="1"/>
  <c r="T115" i="5" a="1"/>
  <c r="T64" i="5" a="1"/>
  <c r="I68" i="3" a="1"/>
  <c r="I163" i="3" a="1"/>
  <c r="H25" i="3" a="1"/>
  <c r="H108" i="3" a="1"/>
  <c r="H61" i="3" a="1"/>
  <c r="T42" i="5" a="1"/>
  <c r="C35" i="3" a="1"/>
  <c r="C57" i="3" a="1"/>
  <c r="H112" i="5" a="1"/>
  <c r="H13" i="5" a="1"/>
  <c r="H170" i="5" a="1"/>
  <c r="H41" i="5" a="1"/>
  <c r="H175" i="5" a="1"/>
  <c r="H140" i="5" a="1"/>
  <c r="G185" i="5" a="1"/>
  <c r="G70" i="5" a="1"/>
  <c r="G68" i="5" a="1"/>
  <c r="G121" i="5" a="1"/>
  <c r="G131" i="5" a="1"/>
  <c r="G100" i="5" a="1"/>
  <c r="E176" i="5" a="1"/>
  <c r="F18" i="5" a="1"/>
  <c r="E130" i="5" a="1"/>
  <c r="F27" i="5" a="1"/>
  <c r="E180" i="5" a="1"/>
  <c r="E110" i="5" a="1"/>
  <c r="F167" i="5" a="1"/>
  <c r="F68" i="5" a="1"/>
  <c r="U11" i="5" a="1"/>
  <c r="T75" i="5" a="1"/>
  <c r="I158" i="3" a="1"/>
  <c r="H19" i="3" a="1"/>
  <c r="T57" i="5" a="1"/>
  <c r="C12" i="3" a="1"/>
  <c r="H155" i="5" a="1"/>
  <c r="H142" i="5" a="1"/>
  <c r="H51" i="5" a="1"/>
  <c r="G184" i="5" a="1"/>
  <c r="G66" i="5" a="1"/>
  <c r="G34" i="5" a="1"/>
  <c r="F110" i="5" a="1"/>
  <c r="F25" i="5" a="1"/>
  <c r="E105" i="5" a="1"/>
  <c r="F4" i="5" a="1"/>
  <c r="E143" i="5" a="1"/>
  <c r="F39" i="5" a="1"/>
  <c r="E8" i="5" a="1"/>
  <c r="E181" i="5" a="1"/>
  <c r="F100" i="5" a="1"/>
  <c r="E28" i="5" a="1"/>
  <c r="F107" i="5" a="1"/>
  <c r="E131" i="5" a="1"/>
  <c r="BP115" i="1" a="1"/>
  <c r="BP138" i="1" a="1"/>
  <c r="AP29" i="1" a="1"/>
  <c r="BO37" i="1" a="1"/>
  <c r="BP79" i="1" a="1"/>
  <c r="AO60" i="1" a="1"/>
  <c r="AR79" i="1" a="1"/>
  <c r="AR97" i="1" a="1"/>
  <c r="BP117" i="1" a="1"/>
  <c r="BQ111" i="1" a="1"/>
  <c r="BM72" i="1" a="1"/>
  <c r="BO47" i="1" a="1"/>
  <c r="BN80" i="1" a="1"/>
  <c r="AP73" i="1" a="1"/>
  <c r="AQ38" i="1" a="1"/>
  <c r="AQ135" i="1" a="1"/>
  <c r="BQ15" i="1" a="1"/>
  <c r="BN178" i="1" a="1"/>
  <c r="AO26" i="1" a="1"/>
  <c r="AR160" i="1" a="1"/>
  <c r="AO64" i="1" a="1"/>
  <c r="BM101" i="1" a="1"/>
  <c r="AO28" i="1" a="1"/>
  <c r="BQ121" i="1" a="1"/>
  <c r="BO50" i="1" a="1"/>
  <c r="BP26" i="1" a="1"/>
  <c r="BM171" i="1" a="1"/>
  <c r="BP182" i="1" a="1"/>
  <c r="BN102" i="1" a="1"/>
  <c r="AQ178" i="1" a="1"/>
  <c r="AN42" i="1" a="1"/>
  <c r="BQ20" i="1" a="1"/>
  <c r="BP50" i="1" a="1"/>
  <c r="U13" i="5" a="1"/>
  <c r="T116" i="5" a="1"/>
  <c r="I136" i="3" a="1"/>
  <c r="H29" i="3" a="1"/>
  <c r="T28" i="5" a="1"/>
  <c r="C52" i="3" a="1"/>
  <c r="H173" i="5" a="1"/>
  <c r="H24" i="5" a="1"/>
  <c r="H109" i="5" a="1"/>
  <c r="G42" i="5" a="1"/>
  <c r="G54" i="5" a="1"/>
  <c r="G117" i="5" a="1"/>
  <c r="F105" i="5" a="1"/>
  <c r="F21" i="5" a="1"/>
  <c r="E104" i="5" a="1"/>
  <c r="F87" i="5" a="1"/>
  <c r="E133" i="5" a="1"/>
  <c r="F169" i="5" a="1"/>
  <c r="F113" i="5" a="1"/>
  <c r="F55" i="5" a="1"/>
  <c r="F90" i="5" a="1"/>
  <c r="E121" i="5" a="1"/>
  <c r="E18" i="5" a="1"/>
  <c r="F157" i="5" a="1"/>
  <c r="F114" i="5" a="1"/>
  <c r="E157" i="5" a="1"/>
  <c r="E68" i="5" a="1"/>
  <c r="F147" i="5" a="1"/>
  <c r="E56" i="5" a="1"/>
  <c r="E36" i="5" a="1"/>
  <c r="F150" i="5" a="1"/>
  <c r="F70" i="5" a="1"/>
  <c r="E81" i="5" a="1"/>
  <c r="E112" i="5" a="1"/>
  <c r="E101" i="5" a="1"/>
  <c r="BM138" i="1" a="1"/>
  <c r="BM163" i="1" a="1"/>
  <c r="U46" i="5" a="1"/>
  <c r="U133" i="5" a="1"/>
  <c r="T76" i="5" a="1"/>
  <c r="I13" i="3" a="1"/>
  <c r="I9" i="3" a="1"/>
  <c r="I150" i="3" a="1"/>
  <c r="H66" i="3" a="1"/>
  <c r="H99" i="3" a="1"/>
  <c r="H42" i="3" a="1"/>
  <c r="T11" i="5" a="1"/>
  <c r="C46" i="3" a="1"/>
  <c r="C33" i="3" a="1"/>
  <c r="H181" i="5" a="1"/>
  <c r="H98" i="5" a="1"/>
  <c r="H73" i="5" a="1"/>
  <c r="H157" i="5" a="1"/>
  <c r="H151" i="5" a="1"/>
  <c r="H63" i="5" a="1"/>
  <c r="G143" i="5" a="1"/>
  <c r="G16" i="5" a="1"/>
  <c r="G14" i="5" a="1"/>
  <c r="G114" i="5" a="1"/>
  <c r="G108" i="5" a="1"/>
  <c r="G129" i="5" a="1"/>
  <c r="E145" i="5" a="1"/>
  <c r="F84" i="5" a="1"/>
  <c r="E9" i="5" a="1"/>
  <c r="F124" i="5" a="1"/>
  <c r="E35" i="5" a="1"/>
  <c r="E89" i="5" a="1"/>
  <c r="F22" i="5" a="1"/>
  <c r="U55" i="5" a="1"/>
  <c r="T59" i="5" a="1"/>
  <c r="I16" i="3" a="1"/>
  <c r="H113" i="3" a="1"/>
  <c r="H92" i="3" a="1"/>
  <c r="T50" i="5" a="1"/>
  <c r="H125" i="5" a="1"/>
  <c r="H119" i="5" a="1"/>
  <c r="H55" i="5" a="1"/>
  <c r="G21" i="5" a="1"/>
  <c r="G177" i="5" a="1"/>
  <c r="G65" i="5" a="1"/>
  <c r="G160" i="5" a="1"/>
  <c r="E186" i="5" a="1"/>
  <c r="E11" i="5" a="1"/>
  <c r="E5" i="5" a="1"/>
  <c r="F67" i="5" a="1"/>
  <c r="E109" i="5" a="1"/>
  <c r="F154" i="5" a="1"/>
  <c r="E113" i="5" a="1"/>
  <c r="F42" i="5" a="1"/>
  <c r="E108" i="5" a="1"/>
  <c r="F76" i="5" a="1"/>
  <c r="F61" i="5" a="1"/>
  <c r="BP142" i="1" a="1"/>
  <c r="BO71" i="1" a="1"/>
  <c r="BO110" i="1" a="1"/>
  <c r="BM145" i="1" a="1"/>
  <c r="BM118" i="1" a="1"/>
  <c r="BQ107" i="1" a="1"/>
  <c r="AO125" i="1" a="1"/>
  <c r="AP115" i="1" a="1"/>
  <c r="BM31" i="1" a="1"/>
  <c r="BM151" i="1" a="1"/>
  <c r="BO73" i="1" a="1"/>
  <c r="BP25" i="1" a="1"/>
  <c r="BQ13" i="1" a="1"/>
  <c r="BO123" i="1" a="1"/>
  <c r="AR40" i="1" a="1"/>
  <c r="AN13" i="1" a="1"/>
  <c r="BO74" i="1" a="1"/>
  <c r="BN52" i="1" a="1"/>
  <c r="BQ86" i="1" a="1"/>
  <c r="AP76" i="1" a="1"/>
  <c r="AQ41" i="1" a="1"/>
  <c r="AP138" i="1" a="1"/>
  <c r="BP100" i="1" a="1"/>
  <c r="AN79" i="1" a="1"/>
  <c r="BN13" i="1" a="1"/>
  <c r="BQ90" i="1" a="1"/>
  <c r="BQ63" i="1" a="1"/>
  <c r="BP133" i="1" a="1"/>
  <c r="BQ66" i="1" a="1"/>
  <c r="BP140" i="1" a="1"/>
  <c r="AO142" i="1" a="1"/>
  <c r="AR80" i="1" a="1"/>
  <c r="BP34" i="1" a="1"/>
  <c r="U65" i="5" a="1"/>
  <c r="T69" i="5" a="1"/>
  <c r="I99" i="3" a="1"/>
  <c r="H34" i="3" a="1"/>
  <c r="H121" i="3" a="1"/>
  <c r="T10" i="5" a="1"/>
  <c r="H135" i="5" a="1"/>
  <c r="H183" i="5" a="1"/>
  <c r="H103" i="5" a="1"/>
  <c r="G144" i="5" a="1"/>
  <c r="G171" i="5" a="1"/>
  <c r="G169" i="5" a="1"/>
  <c r="G98" i="5" a="1"/>
  <c r="E50" i="5" a="1"/>
  <c r="E82" i="5" a="1"/>
  <c r="F185" i="5" a="1"/>
  <c r="E179" i="5" a="1"/>
  <c r="E12" i="5" a="1"/>
  <c r="F19" i="5" a="1"/>
  <c r="E77" i="5" a="1"/>
  <c r="F38" i="5" a="1"/>
  <c r="E97" i="5" a="1"/>
  <c r="E116" i="5" a="1"/>
  <c r="E146" i="5" a="1"/>
  <c r="E151" i="5" a="1"/>
  <c r="BM58" i="1" a="1"/>
  <c r="BQ32" i="1" a="1"/>
  <c r="BO51" i="1" a="1"/>
  <c r="BO60" i="1" a="1"/>
  <c r="BP87" i="1" a="1"/>
  <c r="BM148" i="1" a="1"/>
  <c r="AP33" i="1" a="1"/>
  <c r="AQ74" i="1" a="1"/>
  <c r="BP69" i="1" a="1"/>
  <c r="BN40" i="1" a="1"/>
  <c r="BM64" i="1" a="1"/>
  <c r="BM117" i="1" a="1"/>
  <c r="BQ94" i="1" a="1"/>
  <c r="BM110" i="1" a="1"/>
  <c r="AO104" i="1" a="1"/>
  <c r="AN108" i="1" a="1"/>
  <c r="BO154" i="1" a="1"/>
  <c r="BP155" i="1" a="1"/>
  <c r="BN56" i="1" a="1"/>
  <c r="AO133" i="1" a="1"/>
  <c r="AO150" i="1" a="1"/>
  <c r="AQ138" i="1" a="1"/>
  <c r="BM156" i="1" a="1"/>
  <c r="AR135" i="1" a="1"/>
  <c r="BP18" i="1" a="1"/>
  <c r="BN12" i="1" a="1"/>
  <c r="BN19" i="1" a="1"/>
  <c r="BN18" i="1" a="1"/>
  <c r="BQ45" i="1" a="1"/>
  <c r="BQ135" i="1" a="1"/>
  <c r="AN44" i="1" a="1"/>
  <c r="BO4" i="1" a="1"/>
  <c r="BN66" i="1" a="1"/>
  <c r="BN162" i="1" a="1"/>
  <c r="AP18" i="1" a="1"/>
  <c r="AO123" i="1" a="1"/>
  <c r="AO119" i="1" a="1"/>
  <c r="BM94" i="1" a="1"/>
  <c r="BM133" i="1" a="1"/>
  <c r="BQ180" i="1" a="1"/>
  <c r="U116" i="5" a="1"/>
  <c r="T112" i="5" a="1"/>
  <c r="I120" i="3" a="1"/>
  <c r="H96" i="3" a="1"/>
  <c r="T36" i="5" a="1"/>
  <c r="C40" i="3" a="1"/>
  <c r="H148" i="5" a="1"/>
  <c r="H156" i="5" a="1"/>
  <c r="H178" i="5" a="1"/>
  <c r="G152" i="5" a="1"/>
  <c r="G13" i="5" a="1"/>
  <c r="G44" i="5" a="1"/>
  <c r="F35" i="5" a="1"/>
  <c r="F47" i="5" a="1"/>
  <c r="E124" i="5" a="1"/>
  <c r="F93" i="5" a="1"/>
  <c r="E22" i="5" a="1"/>
  <c r="F179" i="5" a="1"/>
  <c r="E172" i="5" a="1"/>
  <c r="T100" i="5" a="1"/>
  <c r="T33" i="5" a="1"/>
  <c r="G180" i="5" a="1"/>
  <c r="F64" i="5" a="1"/>
  <c r="E118" i="5" a="1"/>
  <c r="F33" i="5" a="1"/>
  <c r="E76" i="5" a="1"/>
  <c r="BM164" i="1" a="1"/>
  <c r="BQ183" i="1" a="1"/>
  <c r="BP167" i="1" a="1"/>
  <c r="AR159" i="1" a="1"/>
  <c r="BP149" i="1" a="1"/>
  <c r="BQ132" i="1" a="1"/>
  <c r="BN83" i="1" a="1"/>
  <c r="AP157" i="1" a="1"/>
  <c r="BQ76" i="1" a="1"/>
  <c r="BP159" i="1" a="1"/>
  <c r="AN83" i="1" a="1"/>
  <c r="BO173" i="1" a="1"/>
  <c r="BP49" i="1" a="1"/>
  <c r="BN111" i="1" a="1"/>
  <c r="BQ125" i="1" a="1"/>
  <c r="AP144" i="1" a="1"/>
  <c r="BN146" i="1" a="1"/>
  <c r="BO157" i="1" a="1"/>
  <c r="AQ21" i="1" a="1"/>
  <c r="BM7" i="1" a="1"/>
  <c r="BN97" i="1" a="1"/>
  <c r="BM150" i="1" a="1"/>
  <c r="AN177" i="1" a="1"/>
  <c r="BN70" i="1" a="1"/>
  <c r="BQ120" i="1" a="1"/>
  <c r="BQ139" i="1" a="1"/>
  <c r="AR180" i="1" a="1"/>
  <c r="AR179" i="1" a="1"/>
  <c r="BO183" i="1" a="1"/>
  <c r="BM109" i="1" a="1"/>
  <c r="BN82" i="1" a="1"/>
  <c r="AQ93" i="1" a="1"/>
  <c r="AQ60" i="1" a="1"/>
  <c r="AO145" i="1" a="1"/>
  <c r="BO14" i="1" a="1"/>
  <c r="BO13" i="1" a="1"/>
  <c r="BP103" i="1" a="1"/>
  <c r="AO48" i="1" a="1"/>
  <c r="AP47" i="1" a="1"/>
  <c r="AQ75" i="1" a="1"/>
  <c r="BO93" i="1" a="1"/>
  <c r="BM69" i="1" a="1"/>
  <c r="BN98" i="1" a="1"/>
  <c r="BP73" i="1" a="1"/>
  <c r="BN49" i="1" a="1"/>
  <c r="BM18" i="1" a="1"/>
  <c r="BP64" i="1" a="1"/>
  <c r="BM146" i="1" a="1"/>
  <c r="BQ106" i="1" a="1"/>
  <c r="AN5" i="1" a="1"/>
  <c r="BO113" i="1" a="1"/>
  <c r="AN86" i="1" a="1"/>
  <c r="AO146" i="1" a="1"/>
  <c r="AQ94" i="1" a="1"/>
  <c r="AP22" i="1" a="1"/>
  <c r="AP140" i="1" a="1"/>
  <c r="AQ151" i="1" a="1"/>
  <c r="BN67" i="1" a="1"/>
  <c r="AP54" i="1" a="1"/>
  <c r="AO53" i="1" a="1"/>
  <c r="BQ8" i="1" a="1"/>
  <c r="E141" i="5" a="1"/>
  <c r="BO23" i="1" a="1"/>
  <c r="BQ104" i="1" a="1"/>
  <c r="BP3" i="1" a="1"/>
  <c r="BP20" i="1" a="1"/>
  <c r="BN76" i="1" a="1"/>
  <c r="BN177" i="1" a="1"/>
  <c r="AO152" i="1" a="1"/>
  <c r="AQ183" i="1" a="1"/>
  <c r="BP17" i="1" a="1"/>
  <c r="BP8" i="1" a="1"/>
  <c r="BQ49" i="1" a="1"/>
  <c r="BN68" i="1" a="1"/>
  <c r="BO102" i="1" a="1"/>
  <c r="BM141" i="1" a="1"/>
  <c r="AQ125" i="1" a="1"/>
  <c r="AR177" i="1" a="1"/>
  <c r="BO126" i="1" a="1"/>
  <c r="BM6" i="1" a="1"/>
  <c r="BO116" i="1" a="1"/>
  <c r="AR106" i="1" a="1"/>
  <c r="AN116" i="1" a="1"/>
  <c r="AO180" i="1" a="1"/>
  <c r="BN123" i="1" a="1"/>
  <c r="BO81" i="1" a="1"/>
  <c r="BQ56" i="1" a="1"/>
  <c r="BQ142" i="1" a="1"/>
  <c r="BO19" i="1" a="1"/>
  <c r="BQ31" i="1" a="1"/>
  <c r="BQ73" i="1" a="1"/>
  <c r="AO34" i="1" a="1"/>
  <c r="AR16" i="1" a="1"/>
  <c r="BN20" i="1" a="1"/>
  <c r="BN35" i="1" a="1"/>
  <c r="BP65" i="1" a="1"/>
  <c r="AR151" i="1" a="1"/>
  <c r="AP17" i="1" a="1"/>
  <c r="BO6" i="1" a="1"/>
  <c r="BQ70" i="1" a="1"/>
  <c r="BP172" i="1" a="1"/>
  <c r="AP20" i="1" a="1"/>
  <c r="U10" i="5" a="1"/>
  <c r="T113" i="5" a="1"/>
  <c r="I21" i="3" a="1"/>
  <c r="H8" i="3" a="1"/>
  <c r="T23" i="5" a="1"/>
  <c r="C2" i="3" a="1"/>
  <c r="H114" i="5" a="1"/>
  <c r="H174" i="5" a="1"/>
  <c r="G57" i="5" a="1"/>
  <c r="G97" i="5" a="1"/>
  <c r="G78" i="5" a="1"/>
  <c r="G59" i="5" a="1"/>
  <c r="F79" i="5" a="1"/>
  <c r="F89" i="5" a="1"/>
  <c r="E84" i="5" a="1"/>
  <c r="F82" i="5" a="1"/>
  <c r="E123" i="5" a="1"/>
  <c r="F31" i="5" a="1"/>
  <c r="E162" i="5" a="1"/>
  <c r="I65" i="3" a="1"/>
  <c r="H65" i="5" a="1"/>
  <c r="G32" i="5" a="1"/>
  <c r="F74" i="5" a="1"/>
  <c r="F26" i="5" a="1"/>
  <c r="F14" i="5" a="1"/>
  <c r="F66" i="5" a="1"/>
  <c r="BQ110" i="1" a="1"/>
  <c r="AN62" i="1" a="1"/>
  <c r="BN107" i="1" a="1"/>
  <c r="AR117" i="1" a="1"/>
  <c r="BO63" i="1" a="1"/>
  <c r="BO32" i="1" a="1"/>
  <c r="BN169" i="1" a="1"/>
  <c r="AO185" i="1" a="1"/>
  <c r="BQ152" i="1" a="1"/>
  <c r="BO112" i="1" a="1"/>
  <c r="AQ113" i="1" a="1"/>
  <c r="BN125" i="1" a="1"/>
  <c r="BO11" i="1" a="1"/>
  <c r="BQ14" i="1" a="1"/>
  <c r="BP29" i="1" a="1"/>
  <c r="AP7" i="1" a="1"/>
  <c r="BO104" i="1" a="1"/>
  <c r="AO36" i="1" a="1"/>
  <c r="AQ99" i="1" a="1"/>
  <c r="BO177" i="1" a="1"/>
  <c r="BM53" i="1" a="1"/>
  <c r="AQ24" i="1" a="1"/>
  <c r="BM105" i="1" a="1"/>
  <c r="BM178" i="1" a="1"/>
  <c r="BQ71" i="1" a="1"/>
  <c r="BO161" i="1" a="1"/>
  <c r="AP68" i="1" a="1"/>
  <c r="AR175" i="1" a="1"/>
  <c r="BQ154" i="1" a="1"/>
  <c r="BM41" i="1" a="1"/>
  <c r="BN183" i="1" a="1"/>
  <c r="AQ160" i="1" a="1"/>
  <c r="AP97" i="1" a="1"/>
  <c r="AR115" i="1" a="1"/>
  <c r="BO121" i="1" a="1"/>
  <c r="BQ96" i="1" a="1"/>
  <c r="BN127" i="1" a="1"/>
  <c r="AO109" i="1" a="1"/>
  <c r="AR96" i="1" a="1"/>
  <c r="BN126" i="1" a="1"/>
  <c r="BP44" i="1" a="1"/>
  <c r="BN81" i="1" a="1"/>
  <c r="BM47" i="1" a="1"/>
  <c r="BQ85" i="1" a="1"/>
  <c r="BQ84" i="1" a="1"/>
  <c r="BQ105" i="1" a="1"/>
  <c r="BP141" i="1" a="1"/>
  <c r="AO16" i="1" a="1"/>
  <c r="BP150" i="1" a="1"/>
  <c r="AN123" i="1" a="1"/>
  <c r="BO90" i="1" a="1"/>
  <c r="AQ137" i="1" a="1"/>
  <c r="AQ91" i="1" a="1"/>
  <c r="AR158" i="1" a="1"/>
  <c r="AR154" i="1" a="1"/>
  <c r="AP146" i="1" a="1"/>
  <c r="AO147" i="1" a="1"/>
  <c r="BO130" i="1" a="1"/>
  <c r="AQ177" i="1" a="1"/>
  <c r="AP42" i="1" a="1"/>
  <c r="E136" i="5" a="1"/>
  <c r="BM32" i="1" a="1"/>
  <c r="BP181" i="1" a="1"/>
  <c r="AO21" i="1" a="1"/>
  <c r="BO136" i="1" a="1"/>
  <c r="BP30" i="1" a="1"/>
  <c r="BN85" i="1" a="1"/>
  <c r="AR29" i="1" a="1"/>
  <c r="AQ89" i="1" a="1"/>
  <c r="BO7" i="1" a="1"/>
  <c r="BM74" i="1" a="1"/>
  <c r="BO39" i="1" a="1"/>
  <c r="BP42" i="1" a="1"/>
  <c r="BO106" i="1" a="1"/>
  <c r="AP6" i="1" a="1"/>
  <c r="AO91" i="1" a="1"/>
  <c r="AO103" i="1" a="1"/>
  <c r="BQ72" i="1" a="1"/>
  <c r="BO109" i="1" a="1"/>
  <c r="BP145" i="1" a="1"/>
  <c r="AP128" i="1" a="1"/>
  <c r="AR181" i="1" a="1"/>
  <c r="BN114" i="1" a="1"/>
  <c r="BM154" i="1" a="1"/>
  <c r="BM44" i="1" a="1"/>
  <c r="BQ21" i="1" a="1"/>
  <c r="BP84" i="1" a="1"/>
  <c r="BN93" i="1" a="1"/>
  <c r="BP68" i="1" a="1"/>
  <c r="BO137" i="1" a="1"/>
  <c r="AQ90" i="1" a="1"/>
  <c r="AR65" i="1" a="1"/>
  <c r="BP154" i="1" a="1"/>
  <c r="BO27" i="1" a="1"/>
  <c r="BM177" i="1" a="1"/>
  <c r="AO120" i="1" a="1"/>
  <c r="AN156" i="1" a="1"/>
  <c r="BQ22" i="1" a="1"/>
  <c r="BM43" i="1" a="1"/>
  <c r="BP94" i="1" a="1"/>
  <c r="AQ154" i="1" a="1"/>
  <c r="U143" i="5" a="1"/>
  <c r="I23" i="3" a="1"/>
  <c r="I160" i="3" a="1"/>
  <c r="H129" i="3" a="1"/>
  <c r="C4" i="3" a="1"/>
  <c r="H53" i="5" a="1"/>
  <c r="H79" i="5" a="1"/>
  <c r="H35" i="5" a="1"/>
  <c r="G104" i="5" a="1"/>
  <c r="G81" i="5" a="1"/>
  <c r="G77" i="5" a="1"/>
  <c r="G153" i="5" a="1"/>
  <c r="E161" i="5" a="1"/>
  <c r="F78" i="5" a="1"/>
  <c r="F175" i="5" a="1"/>
  <c r="E169" i="5" a="1"/>
  <c r="E103" i="5" a="1"/>
  <c r="F137" i="5" a="1"/>
  <c r="E62" i="5" a="1"/>
  <c r="H5" i="3" a="1"/>
  <c r="H22" i="5" a="1"/>
  <c r="G23" i="5" a="1"/>
  <c r="E74" i="5" a="1"/>
  <c r="E137" i="5" a="1"/>
  <c r="F65" i="5" a="1"/>
  <c r="E10" i="5" a="1"/>
  <c r="BM67" i="1" a="1"/>
  <c r="BO140" i="1" a="1"/>
  <c r="BQ167" i="1" a="1"/>
  <c r="AQ7" i="1" a="1"/>
  <c r="BO120" i="1" a="1"/>
  <c r="BP28" i="1" a="1"/>
  <c r="BN51" i="1" a="1"/>
  <c r="AO140" i="1" a="1"/>
  <c r="BO99" i="1" a="1"/>
  <c r="AR49" i="1" a="1"/>
  <c r="AN93" i="1" a="1"/>
  <c r="AN56" i="1" a="1"/>
  <c r="BP88" i="1" a="1"/>
  <c r="BM87" i="1" a="1"/>
  <c r="BM175" i="1" a="1"/>
  <c r="BM5" i="1" a="1"/>
  <c r="BM88" i="1" a="1"/>
  <c r="AQ73" i="1" a="1"/>
  <c r="AQ86" i="1" a="1"/>
  <c r="BN26" i="1" a="1"/>
  <c r="BQ178" i="1" a="1"/>
  <c r="AQ182" i="1" a="1"/>
  <c r="BM11" i="1" a="1"/>
  <c r="BQ157" i="1" a="1"/>
  <c r="BQ100" i="1" a="1"/>
  <c r="AO5" i="1" a="1"/>
  <c r="AR170" i="1" a="1"/>
  <c r="AN178" i="1" a="1"/>
  <c r="BQ65" i="1" a="1"/>
  <c r="BN63" i="1" a="1"/>
  <c r="AO4" i="1" a="1"/>
  <c r="AR120" i="1" a="1"/>
  <c r="AN119" i="1" a="1"/>
  <c r="BO114" i="1" a="1"/>
  <c r="BM84" i="1" a="1"/>
  <c r="BQ61" i="1" a="1"/>
  <c r="BN134" i="1" a="1"/>
  <c r="AP82" i="1" a="1"/>
  <c r="AQ63" i="1" a="1"/>
  <c r="BO86" i="1" a="1"/>
  <c r="BO21" i="1" a="1"/>
  <c r="BP21" i="1" a="1"/>
  <c r="BM24" i="1" a="1"/>
  <c r="BQ42" i="1" a="1"/>
  <c r="BQ57" i="1" a="1"/>
  <c r="BQ26" i="1" a="1"/>
  <c r="BN167" i="1" a="1"/>
  <c r="AR55" i="1" a="1"/>
  <c r="AQ37" i="1" a="1"/>
  <c r="AO84" i="1" a="1"/>
  <c r="AN50" i="1" a="1"/>
  <c r="AR32" i="1" a="1"/>
  <c r="AR161" i="1" a="1"/>
  <c r="BN11" i="1" a="1"/>
  <c r="AR101" i="1" a="1"/>
  <c r="AO90" i="1" a="1"/>
  <c r="AP46" i="1" a="1"/>
  <c r="AN104" i="1" a="1"/>
  <c r="AO135" i="1" a="1"/>
  <c r="AO143" i="1" a="1"/>
  <c r="E91" i="5" a="1"/>
  <c r="BM83" i="1" a="1"/>
  <c r="BM135" i="1" a="1"/>
  <c r="BO28" i="1" a="1"/>
  <c r="BN113" i="1" a="1"/>
  <c r="BO162" i="1" a="1"/>
  <c r="AQ6" i="1" a="1"/>
  <c r="AP170" i="1" a="1"/>
  <c r="AO151" i="1" a="1"/>
  <c r="BQ7" i="1" a="1"/>
  <c r="BP165" i="1" a="1"/>
  <c r="BM152" i="1" a="1"/>
  <c r="BN139" i="1" a="1"/>
  <c r="BM183" i="1" a="1"/>
  <c r="AQ130" i="1" a="1"/>
  <c r="AR144" i="1" a="1"/>
  <c r="AP184" i="1" a="1"/>
  <c r="BM45" i="1" a="1"/>
  <c r="BM137" i="1" a="1"/>
  <c r="AP8" i="1" a="1"/>
  <c r="AR93" i="1" a="1"/>
  <c r="AR105" i="1" a="1"/>
  <c r="BQ141" i="1" a="1"/>
  <c r="AP10" i="1" a="1"/>
  <c r="BQ4" i="1" a="1"/>
  <c r="BN17" i="1" a="1"/>
  <c r="BO54" i="1" a="1"/>
  <c r="BN58" i="1" a="1"/>
  <c r="BP32" i="1" a="1"/>
  <c r="BQ67" i="1" a="1"/>
  <c r="AO59" i="1" a="1"/>
  <c r="AP35" i="1" a="1"/>
  <c r="BP91" i="1" a="1"/>
  <c r="BP130" i="1" a="1"/>
  <c r="BQ177" i="1" a="1"/>
  <c r="AQ149" i="1" a="1"/>
  <c r="AQ13" i="1" a="1"/>
  <c r="BN7" i="1" a="1"/>
  <c r="BM30" i="1" a="1"/>
  <c r="BQ179" i="1" a="1"/>
  <c r="U182" i="5" a="1"/>
  <c r="T70" i="5" a="1"/>
  <c r="I5" i="3" a="1"/>
  <c r="H95" i="3" a="1"/>
  <c r="H110" i="3" a="1"/>
  <c r="C56" i="3" a="1"/>
  <c r="H8" i="5" a="1"/>
  <c r="H120" i="5" a="1"/>
  <c r="H56" i="5" a="1"/>
  <c r="G133" i="5" a="1"/>
  <c r="G80" i="5" a="1"/>
  <c r="G87" i="5" a="1"/>
  <c r="E135" i="5" a="1"/>
  <c r="E90" i="5" a="1"/>
  <c r="E32" i="5" a="1"/>
  <c r="F148" i="5" a="1"/>
  <c r="E44" i="5" a="1"/>
  <c r="E63" i="5" a="1"/>
  <c r="F108" i="5" a="1"/>
  <c r="U51" i="5" a="1"/>
  <c r="H62" i="3" a="1"/>
  <c r="H64" i="5" a="1"/>
  <c r="G141" i="5" a="1"/>
  <c r="F77" i="5" a="1"/>
  <c r="E166" i="5" a="1"/>
  <c r="E86" i="5" a="1"/>
  <c r="E96" i="5" a="1"/>
  <c r="BQ160" i="1" a="1"/>
  <c r="BM113" i="1" a="1"/>
  <c r="BO3" i="1" a="1"/>
  <c r="AN61" i="1" a="1"/>
  <c r="BM100" i="1" a="1"/>
  <c r="BP122" i="1" a="1"/>
  <c r="AQ10" i="1" a="1"/>
  <c r="AQ156" i="1" a="1"/>
  <c r="BN41" i="1" a="1"/>
  <c r="AN41" i="1" a="1"/>
  <c r="BP43" i="1" a="1"/>
  <c r="BO133" i="1" a="1"/>
  <c r="BP164" i="1" a="1"/>
  <c r="BN27" i="1" a="1"/>
  <c r="AO149" i="1" a="1"/>
  <c r="BM56" i="1" a="1"/>
  <c r="BQ138" i="1" a="1"/>
  <c r="AP147" i="1" a="1"/>
  <c r="AN28" i="1" a="1"/>
  <c r="BQ150" i="1" a="1"/>
  <c r="BN122" i="1" a="1"/>
  <c r="AR152" i="1" a="1"/>
  <c r="BO107" i="1" a="1"/>
  <c r="BM130" i="1" a="1"/>
  <c r="BO170" i="1" a="1"/>
  <c r="AR87" i="1" a="1"/>
  <c r="AP110" i="1" a="1"/>
  <c r="BM28" i="1" a="1"/>
  <c r="BP13" i="1" a="1"/>
  <c r="BO155" i="1" a="1"/>
  <c r="AN29" i="1" a="1"/>
  <c r="AN126" i="1" a="1"/>
  <c r="AQ95" i="1" a="1"/>
  <c r="BP81" i="1" a="1"/>
  <c r="BP39" i="1" a="1"/>
  <c r="BN74" i="1" a="1"/>
  <c r="BQ51" i="1" a="1"/>
  <c r="AR73" i="1" a="1"/>
  <c r="AQ105" i="1" a="1"/>
  <c r="BQ130" i="1" a="1"/>
  <c r="BQ103" i="1" a="1"/>
  <c r="BN133" i="1" a="1"/>
  <c r="BP108" i="1" a="1"/>
  <c r="BQ147" i="1" a="1"/>
  <c r="BP161" i="1" a="1"/>
  <c r="BQ134" i="1" a="1"/>
  <c r="BP170" i="1" a="1"/>
  <c r="BP70" i="1" a="1"/>
  <c r="AP134" i="1" a="1"/>
  <c r="BP77" i="1" a="1"/>
  <c r="AN181" i="1" a="1"/>
  <c r="AQ110" i="1" a="1"/>
  <c r="AN77" i="1" a="1"/>
  <c r="BO31" i="1" a="1"/>
  <c r="AQ80" i="1" a="1"/>
  <c r="AP99" i="1" a="1"/>
  <c r="BP126" i="1" a="1"/>
  <c r="AP11" i="1" a="1"/>
  <c r="AR39" i="1" a="1"/>
  <c r="AR8" i="1" a="1"/>
  <c r="BM149" i="1" a="1"/>
  <c r="AQ175" i="1" a="1"/>
  <c r="BQ16" i="1" a="1"/>
  <c r="AN9" i="1" a="1"/>
  <c r="BO70" i="1" a="1"/>
  <c r="AO100" i="1" a="1"/>
  <c r="BP127" i="1" a="1"/>
  <c r="AQ144" i="1" a="1"/>
  <c r="AN40" i="1" a="1"/>
  <c r="BN147" i="1" a="1"/>
  <c r="AQ139" i="1" a="1"/>
  <c r="AQ18" i="1" a="1"/>
  <c r="AN52" i="1" a="1"/>
  <c r="BQ101" i="1" a="1"/>
  <c r="AP160" i="1" a="1"/>
  <c r="AQ134" i="1" a="1"/>
  <c r="AO110" i="1" a="1"/>
  <c r="AP109" i="1" a="1"/>
  <c r="AP98" i="1" a="1"/>
  <c r="BO83" i="1" a="1"/>
  <c r="AR47" i="1" a="1"/>
  <c r="AR99" i="1" a="1"/>
  <c r="BP143" i="1" a="1"/>
  <c r="AO89" i="1" a="1"/>
  <c r="BQ69" i="1" a="1"/>
  <c r="AQ133" i="1" a="1"/>
  <c r="AN109" i="1" a="1"/>
  <c r="AN103" i="1" a="1"/>
  <c r="BN141" i="1" a="1"/>
  <c r="BO171" i="1" a="1"/>
  <c r="AP45" i="1" a="1"/>
  <c r="AN133" i="1" a="1"/>
  <c r="AO45" i="1" a="1"/>
  <c r="BM34" i="1" a="1"/>
  <c r="AN140" i="1" a="1"/>
  <c r="AR139" i="1" a="1"/>
  <c r="BU8" i="1" a="1"/>
  <c r="AA14" i="1" a="1"/>
  <c r="BG23" i="1" a="1"/>
  <c r="AT12" i="1" a="1"/>
  <c r="BR17" i="1" a="1"/>
  <c r="AE19" i="1" a="1"/>
  <c r="BT30" i="1" a="1"/>
  <c r="AI6" i="1" a="1"/>
  <c r="AG15" i="1" a="1"/>
  <c r="BA16" i="1" a="1"/>
  <c r="AC10" i="1" a="1"/>
  <c r="AA28" i="1" a="1"/>
  <c r="AE12" i="1" a="1"/>
  <c r="AJ4" i="1" a="1"/>
  <c r="AK11" i="1" a="1"/>
  <c r="AF30" i="1" a="1"/>
  <c r="Y25" i="1" a="1"/>
  <c r="BD43" i="1" a="1"/>
  <c r="BH25" i="1" a="1"/>
  <c r="BK6" i="1" a="1"/>
  <c r="AT5" i="1" a="1"/>
  <c r="AV4" i="1" a="1"/>
  <c r="BR25" i="1" a="1"/>
  <c r="AH15" i="1" a="1"/>
  <c r="BJ15" i="1" a="1"/>
  <c r="H106" i="3" a="1"/>
  <c r="H33" i="5" a="1"/>
  <c r="G71" i="5" a="1"/>
  <c r="E185" i="5" a="1"/>
  <c r="E184" i="5" a="1"/>
  <c r="F81" i="5" a="1"/>
  <c r="F131" i="5" a="1"/>
  <c r="BQ55" i="1" a="1"/>
  <c r="BO122" i="1" a="1"/>
  <c r="AO20" i="1" a="1"/>
  <c r="AN36" i="1" a="1"/>
  <c r="BQ35" i="1" a="1"/>
  <c r="BM158" i="1" a="1"/>
  <c r="AO27" i="1" a="1"/>
  <c r="AQ55" i="1" a="1"/>
  <c r="BM119" i="1" a="1"/>
  <c r="AR149" i="1" a="1"/>
  <c r="BP123" i="1" a="1"/>
  <c r="BP36" i="1" a="1"/>
  <c r="BN29" i="1" a="1"/>
  <c r="BQ115" i="1" a="1"/>
  <c r="AR67" i="1" a="1"/>
  <c r="BM136" i="1" a="1"/>
  <c r="BO115" i="1" a="1"/>
  <c r="AN47" i="1" a="1"/>
  <c r="AQ171" i="1" a="1"/>
  <c r="BO180" i="1" a="1"/>
  <c r="BN89" i="1" a="1"/>
  <c r="AP50" i="1" a="1"/>
  <c r="BO181" i="1" a="1"/>
  <c r="BP106" i="1" a="1"/>
  <c r="BN182" i="1" a="1"/>
  <c r="AO85" i="1" a="1"/>
  <c r="AP57" i="1" a="1"/>
  <c r="BM112" i="1" a="1"/>
  <c r="BO87" i="1" a="1"/>
  <c r="BQ126" i="1" a="1"/>
  <c r="AR103" i="1" a="1"/>
  <c r="AP91" i="1" a="1"/>
  <c r="AN162" i="1" a="1"/>
  <c r="BN39" i="1" a="1"/>
  <c r="BN115" i="1" a="1"/>
  <c r="BP6" i="1" a="1"/>
  <c r="BP112" i="1" a="1"/>
  <c r="AN115" i="1" a="1"/>
  <c r="AR54" i="1" a="1"/>
  <c r="BP48" i="1" a="1"/>
  <c r="BN71" i="1" a="1"/>
  <c r="BM51" i="1" a="1"/>
  <c r="BQ75" i="1" a="1"/>
  <c r="BM122" i="1" a="1"/>
  <c r="BQ102" i="1" a="1"/>
  <c r="BM76" i="1" a="1"/>
  <c r="BP58" i="1" a="1"/>
  <c r="BN92" i="1" a="1"/>
  <c r="AP81" i="1" a="1"/>
  <c r="BN99" i="1" a="1"/>
  <c r="AQ96" i="1" a="1"/>
  <c r="AN90" i="1" a="1"/>
  <c r="AQ107" i="1" a="1"/>
  <c r="BM144" i="1" a="1"/>
  <c r="AQ168" i="1" a="1"/>
  <c r="AP83" i="1" a="1"/>
  <c r="BQ44" i="1" a="1"/>
  <c r="AN78" i="1" a="1"/>
  <c r="AN157" i="1" a="1"/>
  <c r="BO145" i="1" a="1"/>
  <c r="AP21" i="1" a="1"/>
  <c r="AN137" i="1" a="1"/>
  <c r="AN128" i="1" a="1"/>
  <c r="BM52" i="1" a="1"/>
  <c r="AO177" i="1" a="1"/>
  <c r="AR75" i="1" a="1"/>
  <c r="AQ106" i="1" a="1"/>
  <c r="AN19" i="1" a="1"/>
  <c r="AR81" i="1" a="1"/>
  <c r="AR90" i="1" a="1"/>
  <c r="BO43" i="1" a="1"/>
  <c r="AN173" i="1" a="1"/>
  <c r="BP178" i="1" a="1"/>
  <c r="AR127" i="1" a="1"/>
  <c r="AR69" i="1" a="1"/>
  <c r="BM172" i="1" a="1"/>
  <c r="BQ88" i="1" a="1"/>
  <c r="AO72" i="1" a="1"/>
  <c r="AO170" i="1" a="1"/>
  <c r="AR114" i="1" a="1"/>
  <c r="AP106" i="1" a="1"/>
  <c r="BO46" i="1" a="1"/>
  <c r="AP120" i="1" a="1"/>
  <c r="AN101" i="1" a="1"/>
  <c r="BN131" i="1" a="1"/>
  <c r="AP137" i="1" a="1"/>
  <c r="AQ65" i="1" a="1"/>
  <c r="BN16" i="1" a="1"/>
  <c r="BN21" i="1" a="1"/>
  <c r="AR157" i="1" a="1"/>
  <c r="AO106" i="1" a="1"/>
  <c r="AR60" i="1" a="1"/>
  <c r="BN44" i="1" a="1"/>
  <c r="AQ157" i="1" a="1"/>
  <c r="AR76" i="1" a="1"/>
  <c r="AC5" i="1" a="1"/>
  <c r="AE25" i="1" a="1"/>
  <c r="AD35" i="1" a="1"/>
  <c r="BR18" i="1" a="1"/>
  <c r="BI30" i="1" a="1"/>
  <c r="AG4" i="1" a="1"/>
  <c r="BT15" i="1" a="1"/>
  <c r="BA35" i="1" a="1"/>
  <c r="AS18" i="1" a="1"/>
  <c r="AD6" i="1" a="1"/>
  <c r="Z25" i="1" a="1"/>
  <c r="AT11" i="1" a="1"/>
  <c r="AB11" i="1" a="1"/>
  <c r="AF15" i="1" a="1"/>
  <c r="BU12" i="1" a="1"/>
  <c r="AL4" i="1" a="1"/>
  <c r="AX43" i="1" a="1"/>
  <c r="BT18" i="1" a="1"/>
  <c r="AA20" i="1" a="1"/>
  <c r="BG25" i="1" a="1"/>
  <c r="AK17" i="1" a="1"/>
  <c r="AC17" i="1" a="1"/>
  <c r="AD4" i="1" a="1"/>
  <c r="AA19" i="1" a="1"/>
  <c r="AT6" i="1" a="1"/>
  <c r="U30" i="5" a="1"/>
  <c r="T58" i="5" a="1"/>
  <c r="H90" i="5" a="1"/>
  <c r="E120" i="5" a="1"/>
  <c r="E167" i="5" a="1"/>
  <c r="F53" i="5" a="1"/>
  <c r="F159" i="5" a="1"/>
  <c r="BO26" i="1" a="1"/>
  <c r="BO144" i="1" a="1"/>
  <c r="BP148" i="1" a="1"/>
  <c r="AO23" i="1" a="1"/>
  <c r="AP49" i="1" a="1"/>
  <c r="BQ92" i="1" a="1"/>
  <c r="BO92" i="1" a="1"/>
  <c r="AR46" i="1" a="1"/>
  <c r="BO34" i="1" a="1"/>
  <c r="BP175" i="1" a="1"/>
  <c r="AP150" i="1" a="1"/>
  <c r="BN184" i="1" a="1"/>
  <c r="BN75" i="1" a="1"/>
  <c r="BO134" i="1" a="1"/>
  <c r="BM22" i="1" a="1"/>
  <c r="AP117" i="1" a="1"/>
  <c r="BP171" i="1" a="1"/>
  <c r="BO75" i="1" a="1"/>
  <c r="AQ59" i="1" a="1"/>
  <c r="AR78" i="1" a="1"/>
  <c r="BP75" i="1" a="1"/>
  <c r="BN124" i="1" a="1"/>
  <c r="AP152" i="1" a="1"/>
  <c r="BP74" i="1" a="1"/>
  <c r="BN50" i="1" a="1"/>
  <c r="BM103" i="1" a="1"/>
  <c r="AR70" i="1" a="1"/>
  <c r="AP51" i="1" a="1"/>
  <c r="BN36" i="1" a="1"/>
  <c r="BO52" i="1" a="1"/>
  <c r="BP56" i="1" a="1"/>
  <c r="AN97" i="1" a="1"/>
  <c r="AR44" i="1" a="1"/>
  <c r="AR19" i="1" a="1"/>
  <c r="BN77" i="1" a="1"/>
  <c r="BM184" i="1" a="1"/>
  <c r="BP83" i="1" a="1"/>
  <c r="H61" i="5" a="1"/>
  <c r="E92" i="5" a="1"/>
  <c r="BM97" i="1" a="1"/>
  <c r="AN4" i="1" a="1"/>
  <c r="AP127" i="1" a="1"/>
  <c r="AQ20" i="1" a="1"/>
  <c r="AR86" i="1" a="1"/>
  <c r="BQ30" i="1" a="1"/>
  <c r="AR34" i="1" a="1"/>
  <c r="AO7" i="1" a="1"/>
  <c r="BQ161" i="1" a="1"/>
  <c r="AN74" i="1" a="1"/>
  <c r="BM21" i="1" a="1"/>
  <c r="BM23" i="1" a="1"/>
  <c r="BN166" i="1" a="1"/>
  <c r="BP80" i="1" a="1"/>
  <c r="AP25" i="1" a="1"/>
  <c r="AN122" i="1" a="1"/>
  <c r="AN113" i="1" a="1"/>
  <c r="BO48" i="1" a="1"/>
  <c r="AP143" i="1" a="1"/>
  <c r="AN160" i="1" a="1"/>
  <c r="AP52" i="1" a="1"/>
  <c r="AN82" i="1" a="1"/>
  <c r="AR42" i="1" a="1"/>
  <c r="BM153" i="1" a="1"/>
  <c r="BP166" i="1" a="1"/>
  <c r="AN136" i="1" a="1"/>
  <c r="AR137" i="1" a="1"/>
  <c r="BM185" i="1" a="1"/>
  <c r="AP31" i="1" a="1"/>
  <c r="AR51" i="1" a="1"/>
  <c r="BN136" i="1" a="1"/>
  <c r="AO112" i="1" a="1"/>
  <c r="AN91" i="1" a="1"/>
  <c r="AR57" i="1" a="1"/>
  <c r="BN185" i="1" a="1"/>
  <c r="AO69" i="1" a="1"/>
  <c r="AO76" i="1" a="1"/>
  <c r="BM165" i="1" a="1"/>
  <c r="AN26" i="1" a="1"/>
  <c r="AP181" i="1" a="1"/>
  <c r="BO158" i="1" a="1"/>
  <c r="AO132" i="1" a="1"/>
  <c r="AO130" i="1" a="1"/>
  <c r="AO25" i="1" a="1"/>
  <c r="AN84" i="1" a="1"/>
  <c r="BQ118" i="1" a="1"/>
  <c r="AR21" i="1" a="1"/>
  <c r="AO105" i="1" a="1"/>
  <c r="AO162" i="1" a="1"/>
  <c r="AR138" i="1" a="1"/>
  <c r="AR20" i="1" a="1"/>
  <c r="AQ108" i="1" a="1"/>
  <c r="AQ170" i="1" a="1"/>
  <c r="AR150" i="1" a="1"/>
  <c r="AN33" i="1" a="1"/>
  <c r="AN143" i="1" a="1"/>
  <c r="AQ57" i="1" a="1"/>
  <c r="BG18" i="1" a="1"/>
  <c r="AX30" i="1" a="1"/>
  <c r="BU17" i="1" a="1"/>
  <c r="BA17" i="1" a="1"/>
  <c r="AJ8" i="1" a="1"/>
  <c r="AI14" i="1" a="1"/>
  <c r="BL25" i="1" a="1"/>
  <c r="AF18" i="1" a="1"/>
  <c r="BC20" i="1" a="1"/>
  <c r="AK25" i="1" a="1"/>
  <c r="Z12" i="1" a="1"/>
  <c r="AU7" i="1" a="1"/>
  <c r="Z28" i="1" a="1"/>
  <c r="AC25" i="1" a="1"/>
  <c r="BF13" i="1" a="1"/>
  <c r="AW20" i="1" a="1"/>
  <c r="AF17" i="1" a="1"/>
  <c r="BE36" i="1" a="1"/>
  <c r="BC7" i="1" a="1"/>
  <c r="BR6" i="1" a="1"/>
  <c r="AM26" i="1" a="1"/>
  <c r="AA12" i="1" a="1"/>
  <c r="BT13" i="1" a="1"/>
  <c r="Y9" i="1" a="1"/>
  <c r="U136" i="5" a="1"/>
  <c r="C14" i="3" a="1"/>
  <c r="G74" i="5" a="1"/>
  <c r="E158" i="5" a="1"/>
  <c r="E88" i="5" a="1"/>
  <c r="F161" i="5" a="1"/>
  <c r="F156" i="5" a="1"/>
  <c r="BN105" i="1" a="1"/>
  <c r="BP118" i="1" a="1"/>
  <c r="BQ5" i="1" a="1"/>
  <c r="AQ33" i="1" a="1"/>
  <c r="BO67" i="1" a="1"/>
  <c r="BQ151" i="1" a="1"/>
  <c r="BP45" i="1" a="1"/>
  <c r="AO99" i="1" a="1"/>
  <c r="BQ156" i="1" a="1"/>
  <c r="BM75" i="1" a="1"/>
  <c r="AR22" i="1" a="1"/>
  <c r="BM82" i="1" a="1"/>
  <c r="BP129" i="1" a="1"/>
  <c r="BP180" i="1" a="1"/>
  <c r="BO55" i="1" a="1"/>
  <c r="AQ56" i="1" a="1"/>
  <c r="BO178" i="1" a="1"/>
  <c r="BQ140" i="1" a="1"/>
  <c r="AO83" i="1" a="1"/>
  <c r="BO17" i="1" a="1"/>
  <c r="BP40" i="1" a="1"/>
  <c r="BN154" i="1" a="1"/>
  <c r="BO8" i="1" a="1"/>
  <c r="BN150" i="1" a="1"/>
  <c r="BP35" i="1" a="1"/>
  <c r="BQ174" i="1" a="1"/>
  <c r="AN158" i="1" a="1"/>
  <c r="AR94" i="1" a="1"/>
  <c r="BM77" i="1" a="1"/>
  <c r="BQ54" i="1" a="1"/>
  <c r="BQ122" i="1" a="1"/>
  <c r="AQ76" i="1" a="1"/>
  <c r="AQ54" i="1" a="1"/>
  <c r="AN106" i="1" a="1"/>
  <c r="BO16" i="1" a="1"/>
  <c r="BP89" i="1" a="1"/>
  <c r="BQ99" i="1" a="1"/>
  <c r="AP30" i="1" a="1"/>
  <c r="AO139" i="1" a="1"/>
  <c r="BO18" i="1" a="1"/>
  <c r="BP4" i="1" a="1"/>
  <c r="BP59" i="1" a="1"/>
  <c r="BQ9" i="1" a="1"/>
  <c r="BM62" i="1" a="1"/>
  <c r="BP139" i="1" a="1"/>
  <c r="BP51" i="1" a="1"/>
  <c r="BP90" i="1" a="1"/>
  <c r="BP111" i="1" a="1"/>
  <c r="BN173" i="1" a="1"/>
  <c r="AP113" i="1" a="1"/>
  <c r="BQ173" i="1" a="1"/>
  <c r="AR74" i="1" a="1"/>
  <c r="AP163" i="1" a="1"/>
  <c r="AR107" i="1" a="1"/>
  <c r="AR52" i="1" a="1"/>
  <c r="AP171" i="1" a="1"/>
  <c r="AO113" i="1" a="1"/>
  <c r="BM166" i="1" a="1"/>
  <c r="AO176" i="1" a="1"/>
  <c r="AO66" i="1" a="1"/>
  <c r="BM79" i="1" a="1"/>
  <c r="AO102" i="1" a="1"/>
  <c r="AQ36" i="1" a="1"/>
  <c r="AQ128" i="1" a="1"/>
  <c r="BM159" i="1" a="1"/>
  <c r="AP118" i="1" a="1"/>
  <c r="BN84" i="1" a="1"/>
  <c r="AN21" i="1" a="1"/>
  <c r="AQ49" i="1" a="1"/>
  <c r="BM85" i="1" a="1"/>
  <c r="AR61" i="1" a="1"/>
  <c r="BP134" i="1" a="1"/>
  <c r="AN107" i="1" a="1"/>
  <c r="BQ6" i="1" a="1"/>
  <c r="AO88" i="1" a="1"/>
  <c r="AO73" i="1" a="1"/>
  <c r="BO119" i="1" a="1"/>
  <c r="AO13" i="1" a="1"/>
  <c r="AP75" i="1" a="1"/>
  <c r="BN172" i="1" a="1"/>
  <c r="AO41" i="1" a="1"/>
  <c r="AN138" i="1" a="1"/>
  <c r="BQ78" i="1" a="1"/>
  <c r="AR11" i="1" a="1"/>
  <c r="AO122" i="1" a="1"/>
  <c r="AP179" i="1" a="1"/>
  <c r="AN174" i="1" a="1"/>
  <c r="AO39" i="1" a="1"/>
  <c r="BM81" i="1" a="1"/>
  <c r="BN181" i="1" a="1"/>
  <c r="AN66" i="1" a="1"/>
  <c r="AO67" i="1" a="1"/>
  <c r="AR28" i="1" a="1"/>
  <c r="BO149" i="1" a="1"/>
  <c r="AN60" i="1" a="1"/>
  <c r="AP130" i="1" a="1"/>
  <c r="AE6" i="1" a="1"/>
  <c r="AE15" i="1" a="1"/>
  <c r="Z8" i="1" a="1"/>
  <c r="BR13" i="1" a="1"/>
  <c r="AY25" i="1" a="1"/>
  <c r="AE22" i="1" a="1"/>
  <c r="BK7" i="1" a="1"/>
  <c r="BT19" i="1" a="1"/>
  <c r="BE5" i="1" a="1"/>
  <c r="AH21" i="1" a="1"/>
  <c r="AH7" i="1" a="1"/>
  <c r="BC27" i="1" a="1"/>
  <c r="BS4" i="1" a="1"/>
  <c r="BH16" i="1" a="1"/>
  <c r="AC9" i="1" a="1"/>
  <c r="BF6" i="1" a="1"/>
  <c r="BS9" i="1" a="1"/>
  <c r="AS21" i="1" a="1"/>
  <c r="AK12" i="1" a="1"/>
  <c r="BB23" i="1" a="1"/>
  <c r="AJ10" i="1" a="1"/>
  <c r="AK4" i="1" a="1"/>
  <c r="AS14" i="1" a="1"/>
  <c r="BG6" i="1" a="1"/>
  <c r="AC4" i="1" a="1"/>
  <c r="T183" i="5" a="1"/>
  <c r="C7" i="3" a="1"/>
  <c r="G123" i="5" a="1"/>
  <c r="E75" i="5" a="1"/>
  <c r="E4" i="5" a="1"/>
  <c r="F140" i="5" a="1"/>
  <c r="F71" i="5" a="1"/>
  <c r="BM54" i="1" a="1"/>
  <c r="AO18" i="1" a="1"/>
  <c r="BN38" i="1" a="1"/>
  <c r="AO165" i="1" a="1"/>
  <c r="BP114" i="1" a="1"/>
  <c r="BN103" i="1" a="1"/>
  <c r="BP38" i="1" a="1"/>
  <c r="AR37" i="1" a="1"/>
  <c r="BQ33" i="1" a="1"/>
  <c r="BP60" i="1" a="1"/>
  <c r="AR142" i="1" a="1"/>
  <c r="BN69" i="1" a="1"/>
  <c r="BP5" i="1" a="1"/>
  <c r="BP99" i="1" a="1"/>
  <c r="BP158" i="1" a="1"/>
  <c r="AO115" i="1" a="1"/>
  <c r="BP120" i="1" a="1"/>
  <c r="BO150" i="1" a="1"/>
  <c r="AN94" i="1" a="1"/>
  <c r="BP102" i="1" a="1"/>
  <c r="BO111" i="1" a="1"/>
  <c r="AN18" i="1" a="1"/>
  <c r="BM9" i="1" a="1"/>
  <c r="BP15" i="1" a="1"/>
  <c r="BM60" i="1" a="1"/>
  <c r="BM63" i="1" a="1"/>
  <c r="AP59" i="1" a="1"/>
  <c r="AO166" i="1" a="1"/>
  <c r="BN31" i="1" a="1"/>
  <c r="BN43" i="1" a="1"/>
  <c r="BO68" i="1" a="1"/>
  <c r="AR130" i="1" a="1"/>
  <c r="AN166" i="1" a="1"/>
  <c r="AO121" i="1" a="1"/>
  <c r="BM17" i="1" a="1"/>
  <c r="BP169" i="1" a="1"/>
  <c r="BP132" i="1" a="1"/>
  <c r="G168" i="5" a="1"/>
  <c r="F136" i="5" a="1"/>
  <c r="AR118" i="1" a="1"/>
  <c r="AR66" i="1" a="1"/>
  <c r="BN79" i="1" a="1"/>
  <c r="BO175" i="1" a="1"/>
  <c r="BQ39" i="1" a="1"/>
  <c r="BM50" i="1" a="1"/>
  <c r="BM13" i="1" a="1"/>
  <c r="AQ26" i="1" a="1"/>
  <c r="BN48" i="1" a="1"/>
  <c r="AQ34" i="1" a="1"/>
  <c r="BM89" i="1" a="1"/>
  <c r="BP93" i="1" a="1"/>
  <c r="BN180" i="1" a="1"/>
  <c r="BP22" i="1" a="1"/>
  <c r="BN96" i="1" a="1"/>
  <c r="BQ128" i="1" a="1"/>
  <c r="AP131" i="1" a="1"/>
  <c r="AO82" i="1" a="1"/>
  <c r="AR72" i="1" a="1"/>
  <c r="AR108" i="1" a="1"/>
  <c r="BQ93" i="1" a="1"/>
  <c r="AO173" i="1" a="1"/>
  <c r="AN15" i="1" a="1"/>
  <c r="AR84" i="1" a="1"/>
  <c r="BN10" i="1" a="1"/>
  <c r="AR33" i="1" a="1"/>
  <c r="AN70" i="1" a="1"/>
  <c r="AQ8" i="1" a="1"/>
  <c r="AQ39" i="1" a="1"/>
  <c r="AO168" i="1" a="1"/>
  <c r="AN152" i="1" a="1"/>
  <c r="BQ148" i="1" a="1"/>
  <c r="AQ152" i="1" a="1"/>
  <c r="BM132" i="1" a="1"/>
  <c r="AO9" i="1" a="1"/>
  <c r="AN64" i="1" a="1"/>
  <c r="BQ163" i="1" a="1"/>
  <c r="BN143" i="1" a="1"/>
  <c r="AR12" i="1" a="1"/>
  <c r="BP153" i="1" a="1"/>
  <c r="AP96" i="1" a="1"/>
  <c r="AQ166" i="1" a="1"/>
  <c r="AP119" i="1" a="1"/>
  <c r="AR128" i="1" a="1"/>
  <c r="AP180" i="1" a="1"/>
  <c r="BO124" i="1" a="1"/>
  <c r="AQ35" i="1" a="1"/>
  <c r="AP136" i="1" a="1"/>
  <c r="BM80" i="1" a="1"/>
  <c r="BN15" i="1" a="1"/>
  <c r="AQ141" i="1" a="1"/>
  <c r="AN125" i="1" a="1"/>
  <c r="AO77" i="1" a="1"/>
  <c r="AN164" i="1" a="1"/>
  <c r="AN168" i="1" a="1"/>
  <c r="AR92" i="1" a="1"/>
  <c r="BD7" i="1" a="1"/>
  <c r="BC13" i="1" a="1"/>
  <c r="BA23" i="1" a="1"/>
  <c r="AF4" i="1" a="1"/>
  <c r="AF20" i="1" a="1"/>
  <c r="AU8" i="1" a="1"/>
  <c r="AI27" i="1" a="1"/>
  <c r="AA23" i="1" a="1"/>
  <c r="BJ9" i="1" a="1"/>
  <c r="BG13" i="1" a="1"/>
  <c r="BS26" i="1" a="1"/>
  <c r="BL19" i="1" a="1"/>
  <c r="AV5" i="1" a="1"/>
  <c r="AX17" i="1" a="1"/>
  <c r="BR21" i="1" a="1"/>
  <c r="BR20" i="1" a="1"/>
  <c r="BT32" i="1" a="1"/>
  <c r="AX11" i="1" a="1"/>
  <c r="AZ9" i="1" a="1"/>
  <c r="AV20" i="1" a="1"/>
  <c r="BF24" i="1" a="1"/>
  <c r="AT24" i="1" a="1"/>
  <c r="Z6" i="1" a="1"/>
  <c r="AF9" i="1" a="1"/>
  <c r="AI9" i="1" a="1"/>
  <c r="T162" i="5" a="1"/>
  <c r="H76" i="5" a="1"/>
  <c r="G7" i="5" a="1"/>
  <c r="E57" i="5" a="1"/>
  <c r="F132" i="5" a="1"/>
  <c r="F106" i="5" a="1"/>
  <c r="F151" i="5" a="1"/>
  <c r="BN32" i="1" a="1"/>
  <c r="AQ122" i="1" a="1"/>
  <c r="BM162" i="1" a="1"/>
  <c r="AN48" i="1" a="1"/>
  <c r="BO143" i="1" a="1"/>
  <c r="BM33" i="1" a="1"/>
  <c r="BP151" i="1" a="1"/>
  <c r="AP71" i="1" a="1"/>
  <c r="BN5" i="1" a="1"/>
  <c r="AN6" i="1" a="1"/>
  <c r="AQ72" i="1" a="1"/>
  <c r="AN8" i="1" a="1"/>
  <c r="BP92" i="1" a="1"/>
  <c r="BM91" i="1" a="1"/>
  <c r="BM128" i="1" a="1"/>
  <c r="AP94" i="1" a="1"/>
  <c r="BP11" i="1" a="1"/>
  <c r="AQ22" i="1" a="1"/>
  <c r="AN45" i="1" a="1"/>
  <c r="BN65" i="1" a="1"/>
  <c r="BQ64" i="1" a="1"/>
  <c r="AR4" i="1" a="1"/>
  <c r="BN28" i="1" a="1"/>
  <c r="BN61" i="1" a="1"/>
  <c r="BM42" i="1" a="1"/>
  <c r="AN22" i="1" a="1"/>
  <c r="AN185" i="1" a="1"/>
  <c r="AN111" i="1" a="1"/>
  <c r="BP23" i="1" a="1"/>
  <c r="BO62" i="1" a="1"/>
  <c r="BM181" i="1" a="1"/>
  <c r="AO65" i="1" a="1"/>
  <c r="AO78" i="1" a="1"/>
  <c r="AR3" i="1" a="1"/>
  <c r="BO41" i="1" a="1"/>
  <c r="BN64" i="1" a="1"/>
  <c r="BN88" i="1" a="1"/>
  <c r="AP5" i="1" a="1"/>
  <c r="AN54" i="1" a="1"/>
  <c r="BQ43" i="1" a="1"/>
  <c r="BP124" i="1" a="1"/>
  <c r="BP14" i="1" a="1"/>
  <c r="BM127" i="1" a="1"/>
  <c r="BQ19" i="1" a="1"/>
  <c r="BN175" i="1" a="1"/>
  <c r="BO29" i="1" a="1"/>
  <c r="BQ53" i="1" a="1"/>
  <c r="AO56" i="1" a="1"/>
  <c r="AP12" i="1" a="1"/>
  <c r="AR30" i="1" a="1"/>
  <c r="AP14" i="1" a="1"/>
  <c r="AQ129" i="1" a="1"/>
  <c r="AQ173" i="1" a="1"/>
  <c r="AP183" i="1" a="1"/>
  <c r="AO179" i="1" a="1"/>
  <c r="AP168" i="1" a="1"/>
  <c r="AR23" i="1" a="1"/>
  <c r="BN3" i="1" a="1"/>
  <c r="AO92" i="1" a="1"/>
  <c r="AO108" i="1" a="1"/>
  <c r="BQ153" i="1" a="1"/>
  <c r="AP89" i="1" a="1"/>
  <c r="BM86" i="1" a="1"/>
  <c r="AR145" i="1" a="1"/>
  <c r="AN20" i="1" a="1"/>
  <c r="AR185" i="1" a="1"/>
  <c r="BN62" i="1" a="1"/>
  <c r="AR82" i="1" a="1"/>
  <c r="AQ126" i="1" a="1"/>
  <c r="BQ184" i="1" a="1"/>
  <c r="AR100" i="1" a="1"/>
  <c r="AQ114" i="1" a="1"/>
  <c r="AQ169" i="1" a="1"/>
  <c r="BN25" i="1" a="1"/>
  <c r="AN150" i="1" a="1"/>
  <c r="AO169" i="1" a="1"/>
  <c r="AQ103" i="1" a="1"/>
  <c r="AO160" i="1" a="1"/>
  <c r="AP174" i="1" a="1"/>
  <c r="BM107" i="1" a="1"/>
  <c r="AN31" i="1" a="1"/>
  <c r="AN3" i="1" a="1"/>
  <c r="BN171" i="1" a="1"/>
  <c r="AQ31" i="1" a="1"/>
  <c r="BM182" i="1" a="1"/>
  <c r="AQ112" i="1" a="1"/>
  <c r="AR123" i="1" a="1"/>
  <c r="AQ100" i="1" a="1"/>
  <c r="AO52" i="1" a="1"/>
  <c r="BN158" i="1" a="1"/>
  <c r="AO161" i="1" a="1"/>
  <c r="AO174" i="1" a="1"/>
  <c r="AR110" i="1" a="1"/>
  <c r="BP157" i="1" a="1"/>
  <c r="AQ48" i="1" a="1"/>
  <c r="AQ28" i="1" a="1"/>
  <c r="AB21" i="1" a="1"/>
  <c r="BE14" i="1" a="1"/>
  <c r="AH8" i="1" a="1"/>
  <c r="AB26" i="1" a="1"/>
  <c r="BI22" i="1" a="1"/>
  <c r="BL8" i="1" a="1"/>
  <c r="BV40" i="1" a="1"/>
  <c r="AI11" i="1" a="1"/>
  <c r="AG5" i="1" a="1"/>
  <c r="BD33" i="1" a="1"/>
  <c r="AU5" i="1" a="1"/>
  <c r="BC6" i="1" a="1"/>
  <c r="BG4" i="1" a="1"/>
  <c r="AJ9" i="1" a="1"/>
  <c r="AZ4" i="1" a="1"/>
  <c r="BC19" i="1" a="1"/>
  <c r="BR12" i="1" a="1"/>
  <c r="AW29" i="1" a="1"/>
  <c r="AW6" i="1" a="1"/>
  <c r="AZ12" i="1" a="1"/>
  <c r="AT10" i="1" a="1"/>
  <c r="AS8" i="1" a="1"/>
  <c r="BE18" i="1" a="1"/>
  <c r="BE22" i="1" a="1"/>
  <c r="AB4" i="1" a="1"/>
  <c r="I61" i="3" a="1"/>
  <c r="H87" i="5" a="1"/>
  <c r="G31" i="5" a="1"/>
  <c r="E163" i="5" a="1"/>
  <c r="F92" i="5" a="1"/>
  <c r="F85" i="5" a="1"/>
  <c r="E107" i="5" a="1"/>
  <c r="BN137" i="1" a="1"/>
  <c r="BM29" i="1" a="1"/>
  <c r="BQ28" i="1" a="1"/>
  <c r="AR62" i="1" a="1"/>
  <c r="BM40" i="1" a="1"/>
  <c r="BN72" i="1" a="1"/>
  <c r="BN156" i="1" a="1"/>
  <c r="AP80" i="1" a="1"/>
  <c r="BM125" i="1" a="1"/>
  <c r="AQ12" i="1" a="1"/>
  <c r="AN159" i="1" a="1"/>
  <c r="AQ14" i="1" a="1"/>
  <c r="BO40" i="1" a="1"/>
  <c r="BN145" i="1" a="1"/>
  <c r="BP156" i="1" a="1"/>
  <c r="AN148" i="1" a="1"/>
  <c r="BN60" i="1" a="1"/>
  <c r="AR5" i="1" a="1"/>
  <c r="AN39" i="1" a="1"/>
  <c r="BO58" i="1" a="1"/>
  <c r="BQ144" i="1" a="1"/>
  <c r="AR95" i="1" a="1"/>
  <c r="BO100" i="1" a="1"/>
  <c r="BN47" i="1" a="1"/>
  <c r="BP179" i="1" a="1"/>
  <c r="AO42" i="1" a="1"/>
  <c r="AN34" i="1" a="1"/>
  <c r="AN55" i="1" a="1"/>
  <c r="BN108" i="1" a="1"/>
  <c r="BO142" i="1" a="1"/>
  <c r="BQ41" i="1" a="1"/>
  <c r="AR176" i="1" a="1"/>
  <c r="AQ42" i="1" a="1"/>
  <c r="BM15" i="1" a="1"/>
  <c r="BN119" i="1" a="1"/>
  <c r="BN144" i="1" a="1"/>
  <c r="BQ133" i="1" a="1"/>
  <c r="F83" i="5" a="1"/>
  <c r="BO72" i="1" a="1"/>
  <c r="BQ80" i="1" a="1"/>
  <c r="BM48" i="1" a="1"/>
  <c r="BM129" i="1" a="1"/>
  <c r="BN142" i="1" a="1"/>
  <c r="BO152" i="1" a="1"/>
  <c r="BQ46" i="1" a="1"/>
  <c r="BP162" i="1" a="1"/>
  <c r="AP9" i="1" a="1"/>
  <c r="BM161" i="1" a="1"/>
  <c r="AQ27" i="1" a="1"/>
  <c r="BO127" i="1" a="1"/>
  <c r="BN132" i="1" a="1"/>
  <c r="BP55" i="1" a="1"/>
  <c r="BQ127" i="1" a="1"/>
  <c r="AR113" i="1" a="1"/>
  <c r="AO175" i="1" a="1"/>
  <c r="AO70" i="1" a="1"/>
  <c r="AO94" i="1" a="1"/>
  <c r="AN76" i="1" a="1"/>
  <c r="AP43" i="1" a="1"/>
  <c r="AN68" i="1" a="1"/>
  <c r="AQ68" i="1" a="1"/>
  <c r="AQ142" i="1" a="1"/>
  <c r="AN11" i="1" a="1"/>
  <c r="BM126" i="1" a="1"/>
  <c r="AP107" i="1" a="1"/>
  <c r="AR132" i="1" a="1"/>
  <c r="AR184" i="1" a="1"/>
  <c r="AQ159" i="1" a="1"/>
  <c r="BP31" i="1" a="1"/>
  <c r="AP95" i="1" a="1"/>
  <c r="BN128" i="1" a="1"/>
  <c r="AP172" i="1" a="1"/>
  <c r="BP107" i="1" a="1"/>
  <c r="AN139" i="1" a="1"/>
  <c r="AN172" i="1" a="1"/>
  <c r="BN95" i="1" a="1"/>
  <c r="AO30" i="1" a="1"/>
  <c r="AQ45" i="1" a="1"/>
  <c r="BQ159" i="1" a="1"/>
  <c r="AN131" i="1" a="1"/>
  <c r="AP173" i="1" a="1"/>
  <c r="BO45" i="1" a="1"/>
  <c r="AO57" i="1" a="1"/>
  <c r="AO138" i="1" a="1"/>
  <c r="AR10" i="1" a="1"/>
  <c r="AO95" i="1" a="1"/>
  <c r="AN124" i="1" a="1"/>
  <c r="BM155" i="1" a="1"/>
  <c r="BP137" i="1" a="1"/>
  <c r="AR53" i="1" a="1"/>
  <c r="AP158" i="1" a="1"/>
  <c r="AN151" i="1" a="1"/>
  <c r="BO35" i="1" a="1"/>
  <c r="AP41" i="1" a="1"/>
  <c r="AQ158" i="1" a="1"/>
  <c r="BI7" i="1" a="1"/>
  <c r="BC25" i="1" a="1"/>
  <c r="BC10" i="1" a="1"/>
  <c r="BK4" i="1" a="1"/>
  <c r="AH33" i="1" a="1"/>
  <c r="AA10" i="1" a="1"/>
  <c r="AB17" i="1" a="1"/>
  <c r="AY6" i="1" a="1"/>
  <c r="AE4" i="1" a="1"/>
  <c r="AW14" i="1" a="1"/>
  <c r="BD8" i="1" a="1"/>
  <c r="AC15" i="1" a="1"/>
  <c r="AJ24" i="1" a="1"/>
  <c r="BL5" i="1" a="1"/>
  <c r="AT9" i="1" a="1"/>
  <c r="AU16" i="1" a="1"/>
  <c r="AI29" i="1" a="1"/>
  <c r="AS28" i="1" a="1"/>
  <c r="AB5" i="1" a="1"/>
  <c r="AW12" i="1" a="1"/>
  <c r="AJ5" i="1" a="1"/>
  <c r="AK13" i="1" a="1"/>
  <c r="BG26" i="1" a="1"/>
  <c r="BE20" i="1" a="1"/>
  <c r="AM22" i="1" a="1"/>
  <c r="I57" i="3" a="1"/>
  <c r="H105" i="5" a="1"/>
  <c r="G62" i="5" a="1"/>
  <c r="F44" i="5" a="1"/>
  <c r="F184" i="5" a="1"/>
  <c r="F60" i="5" a="1"/>
  <c r="F141" i="5" a="1"/>
  <c r="BM93" i="1" a="1"/>
  <c r="BP9" i="1" a="1"/>
  <c r="BN174" i="1" a="1"/>
  <c r="AP86" i="1" a="1"/>
  <c r="BM90" i="1" a="1"/>
  <c r="BQ114" i="1" a="1"/>
  <c r="BO77" i="1" a="1"/>
  <c r="AQ66" i="1" a="1"/>
  <c r="BP174" i="1" a="1"/>
  <c r="AR169" i="1" a="1"/>
  <c r="AP55" i="1" a="1"/>
  <c r="BO36" i="1" a="1"/>
  <c r="BP168" i="1" a="1"/>
  <c r="BM167" i="1" a="1"/>
  <c r="BQ145" i="1" a="1"/>
  <c r="BM12" i="1" a="1"/>
  <c r="BQ172" i="1" a="1"/>
  <c r="AQ180" i="1" a="1"/>
  <c r="AP145" i="1" a="1"/>
  <c r="BM174" i="1" a="1"/>
  <c r="BN87" i="1" a="1"/>
  <c r="AN65" i="1" a="1"/>
  <c r="BO25" i="1" a="1"/>
  <c r="BO184" i="1" a="1"/>
  <c r="BM147" i="1" a="1"/>
  <c r="AN25" i="1" a="1"/>
  <c r="AN118" i="1" a="1"/>
  <c r="AP90" i="1" a="1"/>
  <c r="BO5" i="1" a="1"/>
  <c r="BP185" i="1" a="1"/>
  <c r="AO44" i="1" a="1"/>
  <c r="AN38" i="1" a="1"/>
  <c r="AO61" i="1" a="1"/>
  <c r="BQ38" i="1" a="1"/>
  <c r="BP41" i="1" a="1"/>
  <c r="BP52" i="1" a="1"/>
  <c r="BP96" i="1" a="1"/>
  <c r="AO136" i="1" a="1"/>
  <c r="AN171" i="1" a="1"/>
  <c r="BO20" i="1" a="1"/>
  <c r="BO94" i="1" a="1"/>
  <c r="BO22" i="1" a="1"/>
  <c r="BO101" i="1" a="1"/>
  <c r="BN120" i="1" a="1"/>
  <c r="BQ137" i="1" a="1"/>
  <c r="BM111" i="1" a="1"/>
  <c r="BN45" i="1" a="1"/>
  <c r="AR119" i="1" a="1"/>
  <c r="AR146" i="1" a="1"/>
  <c r="AP176" i="1" a="1"/>
  <c r="AP149" i="1" a="1"/>
  <c r="AQ143" i="1" a="1"/>
  <c r="AR140" i="1" a="1"/>
  <c r="BM95" i="1" a="1"/>
  <c r="AR56" i="1" a="1"/>
  <c r="AQ58" i="1" a="1"/>
  <c r="AR131" i="1" a="1"/>
  <c r="AP56" i="1" a="1"/>
  <c r="AQ52" i="1" a="1"/>
  <c r="AQ164" i="1" a="1"/>
  <c r="AN120" i="1" a="1"/>
  <c r="AQ132" i="1" a="1"/>
  <c r="BQ185" i="1" a="1"/>
  <c r="BM16" i="1" a="1"/>
  <c r="AN85" i="1" a="1"/>
  <c r="AP67" i="1" a="1"/>
  <c r="BQ89" i="1" a="1"/>
  <c r="AQ181" i="1" a="1"/>
  <c r="AN167" i="1" a="1"/>
  <c r="AO10" i="1" a="1"/>
  <c r="BM39" i="1" a="1"/>
  <c r="AO68" i="1" a="1"/>
  <c r="AN49" i="1" a="1"/>
  <c r="BO97" i="1" a="1"/>
  <c r="AO156" i="1" a="1"/>
  <c r="AP151" i="1" a="1"/>
  <c r="BP113" i="1" a="1"/>
  <c r="AN179" i="1" a="1"/>
  <c r="BQ119" i="1" a="1"/>
  <c r="AO40" i="1" a="1"/>
  <c r="AR63" i="1" a="1"/>
  <c r="AP103" i="1" a="1"/>
  <c r="AR165" i="1" a="1"/>
  <c r="AQ92" i="1" a="1"/>
  <c r="BP146" i="1" a="1"/>
  <c r="AP60" i="1" a="1"/>
  <c r="AO97" i="1" a="1"/>
  <c r="AN117" i="1" a="1"/>
  <c r="AQ120" i="1" a="1"/>
  <c r="AQ25" i="1" a="1"/>
  <c r="AQ9" i="1" a="1"/>
  <c r="AR167" i="1" a="1"/>
  <c r="AR18" i="1" a="1"/>
  <c r="AP37" i="1" a="1"/>
  <c r="AR24" i="1" a="1"/>
  <c r="AN30" i="1" a="1"/>
  <c r="AL8" i="1" a="1"/>
  <c r="BS39" i="1" a="1"/>
  <c r="AX9" i="1" a="1"/>
  <c r="AI15" i="1" a="1"/>
  <c r="AL6" i="1" a="1"/>
  <c r="AA26" i="1" a="1"/>
  <c r="BT35" i="1" a="1"/>
  <c r="AM24" i="1" a="1"/>
  <c r="BS13" i="1" a="1"/>
  <c r="AF19" i="1" a="1"/>
  <c r="BU22" i="1" a="1"/>
  <c r="BV18" i="1" a="1"/>
  <c r="BA22" i="1" a="1"/>
  <c r="Z11" i="1" a="1"/>
  <c r="AB25" i="1" a="1"/>
  <c r="AZ8" i="1" a="1"/>
  <c r="AA25" i="1" a="1"/>
  <c r="AS7" i="1" a="1"/>
  <c r="Z5" i="1" a="1"/>
  <c r="BK10" i="1" a="1"/>
  <c r="BA13" i="1" a="1"/>
  <c r="AW21" i="1" a="1"/>
  <c r="BG5" i="1" a="1"/>
  <c r="AJ6" i="1" a="1"/>
  <c r="Z16" i="1" a="1"/>
  <c r="H48" i="3" a="1"/>
  <c r="H5" i="5" a="1"/>
  <c r="G116" i="5" a="1"/>
  <c r="F143" i="5" a="1"/>
  <c r="F43" i="5" a="1"/>
  <c r="E122" i="5" a="1"/>
  <c r="F7" i="5" a="1"/>
  <c r="BO146" i="1" a="1"/>
  <c r="BO105" i="1" a="1"/>
  <c r="BQ60" i="1" a="1"/>
  <c r="AQ51" i="1" a="1"/>
  <c r="BN90" i="1" a="1"/>
  <c r="BN148" i="1" a="1"/>
  <c r="BP98" i="1" a="1"/>
  <c r="AQ97" i="1" a="1"/>
  <c r="BQ87" i="1" a="1"/>
  <c r="AP167" i="1" a="1"/>
  <c r="AQ32" i="1" a="1"/>
  <c r="BN4" i="1" a="1"/>
  <c r="BM49" i="1" a="1"/>
  <c r="BO61" i="1" a="1"/>
  <c r="AP16" i="1" a="1"/>
  <c r="BP95" i="1" a="1"/>
  <c r="BN149" i="1" a="1"/>
  <c r="AP62" i="1" a="1"/>
  <c r="AQ153" i="1" a="1"/>
  <c r="BN54" i="1" a="1"/>
  <c r="BQ146" i="1" a="1"/>
  <c r="AR122" i="1" a="1"/>
  <c r="BP109" i="1" a="1"/>
  <c r="BO80" i="1" a="1"/>
  <c r="BQ175" i="1" a="1"/>
  <c r="AO101" i="1" a="1"/>
  <c r="AR85" i="1" a="1"/>
  <c r="BO12" i="1" a="1"/>
  <c r="BP82" i="1" a="1"/>
  <c r="BP63" i="1" a="1"/>
  <c r="AP26" i="1" a="1"/>
  <c r="AR133" i="1" a="1"/>
  <c r="AR129" i="1" a="1"/>
  <c r="BQ116" i="1" a="1"/>
  <c r="BQ81" i="1" a="1"/>
  <c r="BN14" i="1" a="1"/>
  <c r="U174" i="5" a="1"/>
  <c r="F166" i="5" a="1"/>
  <c r="BM26" i="1" a="1"/>
  <c r="BO129" i="1" a="1"/>
  <c r="AO107" i="1" a="1"/>
  <c r="BO141" i="1" a="1"/>
  <c r="AQ172" i="1" a="1"/>
  <c r="AR174" i="1" a="1"/>
  <c r="AN51" i="1" a="1"/>
  <c r="BM114" i="1" a="1"/>
  <c r="BO185" i="1" a="1"/>
  <c r="AO11" i="1" a="1"/>
  <c r="BM19" i="1" a="1"/>
  <c r="BN22" i="1" a="1"/>
  <c r="BQ24" i="1" a="1"/>
  <c r="BP131" i="1" a="1"/>
  <c r="BP61" i="1" a="1"/>
  <c r="AQ84" i="1" a="1"/>
  <c r="AN161" i="1" a="1"/>
  <c r="AQ150" i="1" a="1"/>
  <c r="AR121" i="1" a="1"/>
  <c r="BM66" i="1" a="1"/>
  <c r="AN102" i="1" a="1"/>
  <c r="AP102" i="1" a="1"/>
  <c r="AO43" i="1" a="1"/>
  <c r="AQ79" i="1" a="1"/>
  <c r="AN153" i="1" a="1"/>
  <c r="AP105" i="1" a="1"/>
  <c r="AQ16" i="1" a="1"/>
  <c r="AP53" i="1" a="1"/>
  <c r="BQ171" i="1" a="1"/>
  <c r="AO182" i="1" a="1"/>
  <c r="AP165" i="1" a="1"/>
  <c r="AO17" i="1" a="1"/>
  <c r="AQ184" i="1" a="1"/>
  <c r="AN169" i="1" a="1"/>
  <c r="AP48" i="1" a="1"/>
  <c r="AP61" i="1" a="1"/>
  <c r="AP141" i="1" a="1"/>
  <c r="AQ85" i="1" a="1"/>
  <c r="AQ29" i="1" a="1"/>
  <c r="AS5" i="1" a="1"/>
  <c r="AS13" i="1" a="1"/>
  <c r="AW5" i="1" a="1"/>
  <c r="AD20" i="1" a="1"/>
  <c r="BR8" i="1" a="1"/>
  <c r="BD23" i="1" a="1"/>
  <c r="BG24" i="1" a="1"/>
  <c r="AM4" i="1" a="1"/>
  <c r="AV17" i="1" a="1"/>
  <c r="BD4" i="1" a="1"/>
  <c r="AJ17" i="1" a="1"/>
  <c r="AW26" i="1" a="1"/>
  <c r="AX4" i="1" a="1"/>
  <c r="AL23" i="1" a="1"/>
  <c r="AK20" i="1" a="1"/>
  <c r="BU15" i="1" a="1"/>
  <c r="AG12" i="1" a="1"/>
  <c r="AU4" i="1" a="1"/>
  <c r="Y5" i="1" a="1"/>
  <c r="BF9" i="1" a="1"/>
  <c r="BV17" i="1" a="1"/>
  <c r="BS30" i="1" a="1"/>
  <c r="BD57" i="1" a="1"/>
  <c r="AD49" i="1" a="1"/>
  <c r="BV43" i="1" a="1"/>
  <c r="BI68" i="1" a="1"/>
  <c r="BH9" i="1" a="1"/>
  <c r="AE13" i="1" a="1"/>
  <c r="AX33" i="1" a="1"/>
  <c r="AB33" i="1" a="1"/>
  <c r="AD56" i="1" a="1"/>
  <c r="AG82" i="1" a="1"/>
  <c r="BJ46" i="1" a="1"/>
  <c r="AX13" i="1" a="1"/>
  <c r="BH17" i="1" a="1"/>
  <c r="BL41" i="1" a="1"/>
  <c r="AV65" i="1" a="1"/>
  <c r="AD41" i="1" a="1"/>
  <c r="AF52" i="1" a="1"/>
  <c r="AZ74" i="1" a="1"/>
  <c r="BA82" i="1" a="1"/>
  <c r="AI103" i="1" a="1"/>
  <c r="AM13" i="1" a="1"/>
  <c r="BU18" i="1" a="1"/>
  <c r="AC56" i="1" a="1"/>
  <c r="Y31" i="1" a="1"/>
  <c r="AA51" i="1" a="1"/>
  <c r="AI63" i="1" a="1"/>
  <c r="BL30" i="1" a="1"/>
  <c r="BS33" i="1" a="1"/>
  <c r="AE33" i="1" a="1"/>
  <c r="Y41" i="1" a="1"/>
  <c r="AT75" i="1" a="1"/>
  <c r="AX74" i="1" a="1"/>
  <c r="AV71" i="1" a="1"/>
  <c r="AS83" i="1" a="1"/>
  <c r="AX71" i="1" a="1"/>
  <c r="AW17" i="1" a="1"/>
  <c r="AL24" i="1" a="1"/>
  <c r="Z30" i="1" a="1"/>
  <c r="AM45" i="1" a="1"/>
  <c r="AF66" i="1" a="1"/>
  <c r="BT61" i="1" a="1"/>
  <c r="BK62" i="1" a="1"/>
  <c r="BD70" i="1" a="1"/>
  <c r="AA17" i="1" a="1"/>
  <c r="BR38" i="1" a="1"/>
  <c r="BT28" i="1" a="1"/>
  <c r="BU28" i="1" a="1"/>
  <c r="AC16" i="1" a="1"/>
  <c r="AG25" i="1" a="1"/>
  <c r="Z37" i="1" a="1"/>
  <c r="BE54" i="1" a="1"/>
  <c r="BS62" i="1" a="1"/>
  <c r="AV7" i="1" a="1"/>
  <c r="AK36" i="1" a="1"/>
  <c r="BC37" i="1" a="1"/>
  <c r="AT42" i="1" a="1"/>
  <c r="BA43" i="1" a="1"/>
  <c r="AX75" i="1" a="1"/>
  <c r="BH72" i="1" a="1"/>
  <c r="AB86" i="1" a="1"/>
  <c r="AB30" i="1" a="1"/>
  <c r="AJ18" i="1" a="1"/>
  <c r="BC30" i="1" a="1"/>
  <c r="BB38" i="1" a="1"/>
  <c r="AH45" i="1" a="1"/>
  <c r="BC43" i="1" a="1"/>
  <c r="F149" i="5" a="1"/>
  <c r="BP62" i="1" a="1"/>
  <c r="BO30" i="1" a="1"/>
  <c r="BM35" i="1" a="1"/>
  <c r="BN155" i="1" a="1"/>
  <c r="BO49" i="1" a="1"/>
  <c r="BM123" i="1" a="1"/>
  <c r="BM38" i="1" a="1"/>
  <c r="BN112" i="1" a="1"/>
  <c r="AQ115" i="1" a="1"/>
  <c r="BM106" i="1" a="1"/>
  <c r="AN142" i="1" a="1"/>
  <c r="BM169" i="1" a="1"/>
  <c r="BP173" i="1" a="1"/>
  <c r="BP105" i="1" a="1"/>
  <c r="BN100" i="1" a="1"/>
  <c r="BQ164" i="1" a="1"/>
  <c r="BP177" i="1" a="1"/>
  <c r="AR59" i="1" a="1"/>
  <c r="AN53" i="1" a="1"/>
  <c r="AO47" i="1" a="1"/>
  <c r="AP139" i="1" a="1"/>
  <c r="BP101" i="1" a="1"/>
  <c r="BQ68" i="1" a="1"/>
  <c r="BQ182" i="1" a="1"/>
  <c r="BN73" i="1" a="1"/>
  <c r="AN46" i="1" a="1"/>
  <c r="AO155" i="1" a="1"/>
  <c r="AO181" i="1" a="1"/>
  <c r="AQ11" i="1" a="1"/>
  <c r="AO15" i="1" a="1"/>
  <c r="AQ161" i="1" a="1"/>
  <c r="AN7" i="1" a="1"/>
  <c r="BQ113" i="1" a="1"/>
  <c r="AR143" i="1" a="1"/>
  <c r="AP182" i="1" a="1"/>
  <c r="BN135" i="1" a="1"/>
  <c r="AN132" i="1" a="1"/>
  <c r="AN89" i="1" a="1"/>
  <c r="AN69" i="1" a="1"/>
  <c r="BJ17" i="1" a="1"/>
  <c r="AV16" i="1" a="1"/>
  <c r="BI24" i="1" a="1"/>
  <c r="AX20" i="1" a="1"/>
  <c r="BF10" i="1" a="1"/>
  <c r="AW24" i="1" a="1"/>
  <c r="Y20" i="1" a="1"/>
  <c r="AM25" i="1" a="1"/>
  <c r="AJ11" i="1" a="1"/>
  <c r="AE14" i="1" a="1"/>
  <c r="AI8" i="1" a="1"/>
  <c r="AB15" i="1" a="1"/>
  <c r="AW4" i="1" a="1"/>
  <c r="BJ10" i="1" a="1"/>
  <c r="AJ12" i="1" a="1"/>
  <c r="AK16" i="1" a="1"/>
  <c r="AS29" i="1" a="1"/>
  <c r="BK9" i="1" a="1"/>
  <c r="AC23" i="1" a="1"/>
  <c r="AW10" i="1" a="1"/>
  <c r="AY12" i="1" a="1"/>
  <c r="Z55" i="1" a="1"/>
  <c r="AU27" i="1" a="1"/>
  <c r="AU49" i="1" a="1"/>
  <c r="BU61" i="1" a="1"/>
  <c r="Z54" i="1" a="1"/>
  <c r="AE24" i="1" a="1"/>
  <c r="AY27" i="1" a="1"/>
  <c r="AF53" i="1" a="1"/>
  <c r="BF35" i="1" a="1"/>
  <c r="AH53" i="1" a="1"/>
  <c r="Y52" i="1" a="1"/>
  <c r="AW7" i="1" a="1"/>
  <c r="AJ19" i="1" a="1"/>
  <c r="BV31" i="1" a="1"/>
  <c r="AL58" i="1" a="1"/>
  <c r="BG49" i="1" a="1"/>
  <c r="AU48" i="1" a="1"/>
  <c r="BU69" i="1" a="1"/>
  <c r="BG86" i="1" a="1"/>
  <c r="AB87" i="1" a="1"/>
  <c r="AU92" i="1" a="1"/>
  <c r="AK15" i="1" a="1"/>
  <c r="AZ33" i="1" a="1"/>
  <c r="AV45" i="1" a="1"/>
  <c r="AU50" i="1" a="1"/>
  <c r="AJ49" i="1" a="1"/>
  <c r="AM53" i="1" a="1"/>
  <c r="AK42" i="1" a="1"/>
  <c r="AE35" i="1" a="1"/>
  <c r="AE43" i="1" a="1"/>
  <c r="BU31" i="1" a="1"/>
  <c r="AU37" i="1" a="1"/>
  <c r="AT60" i="1" a="1"/>
  <c r="BI51" i="1" a="1"/>
  <c r="BS75" i="1" a="1"/>
  <c r="AV85" i="1" a="1"/>
  <c r="AD27" i="1" a="1"/>
  <c r="BD12" i="1" a="1"/>
  <c r="AH66" i="1" a="1"/>
  <c r="AD36" i="1" a="1"/>
  <c r="BR53" i="1" a="1"/>
  <c r="BE61" i="1" a="1"/>
  <c r="AK58" i="1" a="1"/>
  <c r="BE4" i="1" a="1"/>
  <c r="AL11" i="1" a="1"/>
  <c r="AJ29" i="1" a="1"/>
  <c r="AD51" i="1" a="1"/>
  <c r="AW19" i="1" a="1"/>
  <c r="AI26" i="1" a="1"/>
  <c r="AV44" i="1" a="1"/>
  <c r="AH67" i="1" a="1"/>
  <c r="BU48" i="1" a="1"/>
  <c r="BI57" i="1" a="1"/>
  <c r="BA44" i="1" a="1"/>
  <c r="BC41" i="1" a="1"/>
  <c r="AU45" i="1" a="1"/>
  <c r="AE36" i="1" a="1"/>
  <c r="BL44" i="1" a="1"/>
  <c r="AM63" i="1" a="1"/>
  <c r="BR55" i="1" a="1"/>
  <c r="BE78" i="1" a="1"/>
  <c r="BT9" i="1" a="1"/>
  <c r="AF27" i="1" a="1"/>
  <c r="AK45" i="1" a="1"/>
  <c r="AK68" i="1" a="1"/>
  <c r="BA32" i="1" a="1"/>
  <c r="I2" i="3" a="1"/>
  <c r="F177" i="5" a="1"/>
  <c r="AO58" i="1" a="1"/>
  <c r="BQ36" i="1" a="1"/>
  <c r="BO84" i="1" a="1"/>
  <c r="E119" i="5" a="1"/>
  <c r="BN104" i="1" a="1"/>
  <c r="BP19" i="1" a="1"/>
  <c r="BQ74" i="1" a="1"/>
  <c r="BM115" i="1" a="1"/>
  <c r="BO89" i="1" a="1"/>
  <c r="BO24" i="1" a="1"/>
  <c r="AQ40" i="1" a="1"/>
  <c r="AP156" i="1" a="1"/>
  <c r="AN73" i="1" a="1"/>
  <c r="AN10" i="1" a="1"/>
  <c r="AP36" i="1" a="1"/>
  <c r="AO98" i="1" a="1"/>
  <c r="AN154" i="1" a="1"/>
  <c r="BQ83" i="1" a="1"/>
  <c r="AQ83" i="1" a="1"/>
  <c r="BN8" i="1" a="1"/>
  <c r="AO35" i="1" a="1"/>
  <c r="AO117" i="1" a="1"/>
  <c r="AP164" i="1" a="1"/>
  <c r="BN179" i="1" a="1"/>
  <c r="BP7" i="1" a="1"/>
  <c r="AP177" i="1" a="1"/>
  <c r="AO96" i="1" a="1"/>
  <c r="AP65" i="1" a="1"/>
  <c r="AQ82" i="1" a="1"/>
  <c r="AO32" i="1" a="1"/>
  <c r="AO81" i="1" a="1"/>
  <c r="AR38" i="1" a="1"/>
  <c r="BO153" i="1" a="1"/>
  <c r="AQ78" i="1" a="1"/>
  <c r="AP114" i="1" a="1"/>
  <c r="BO156" i="1" a="1"/>
  <c r="AP63" i="1" a="1"/>
  <c r="AO86" i="1" a="1"/>
  <c r="AR68" i="1" a="1"/>
  <c r="BA7" i="1" a="1"/>
  <c r="AZ5" i="1" a="1"/>
  <c r="AY35" i="1" a="1"/>
  <c r="AH14" i="1" a="1"/>
  <c r="BA19" i="1" a="1"/>
  <c r="BA18" i="1" a="1"/>
  <c r="BE7" i="1" a="1"/>
  <c r="BD19" i="1" a="1"/>
  <c r="BV30" i="1" a="1"/>
  <c r="AG23" i="1" a="1"/>
  <c r="BI10" i="1" a="1"/>
  <c r="AG7" i="1" a="1"/>
  <c r="AA15" i="1" a="1"/>
  <c r="BF7" i="1" a="1"/>
  <c r="BB35" i="1" a="1"/>
  <c r="BL6" i="1" a="1"/>
  <c r="BF14" i="1" a="1"/>
  <c r="BU19" i="1" a="1"/>
  <c r="AS15" i="1" a="1"/>
  <c r="BR14" i="1" a="1"/>
  <c r="BJ20" i="1" a="1"/>
  <c r="BF45" i="1" a="1"/>
  <c r="BB41" i="1" a="1"/>
  <c r="BC56" i="1" a="1"/>
  <c r="BE91" i="1" a="1"/>
  <c r="AX65" i="1" a="1"/>
  <c r="BF38" i="1" a="1"/>
  <c r="AG32" i="1" a="1"/>
  <c r="BJ41" i="1" a="1"/>
  <c r="AV26" i="1" a="1"/>
  <c r="BL50" i="1" a="1"/>
  <c r="BK58" i="1" a="1"/>
  <c r="AK18" i="1" a="1"/>
  <c r="AL37" i="1" a="1"/>
  <c r="AZ24" i="1" a="1"/>
  <c r="BD49" i="1" a="1"/>
  <c r="AF74" i="1" a="1"/>
  <c r="BR44" i="1" a="1"/>
  <c r="BL57" i="1" a="1"/>
  <c r="AM74" i="1" a="1"/>
  <c r="BI75" i="1" a="1"/>
  <c r="AY94" i="1" a="1"/>
  <c r="BV22" i="1" a="1"/>
  <c r="AB40" i="1" a="1"/>
  <c r="BK41" i="1" a="1"/>
  <c r="BF44" i="1" a="1"/>
  <c r="AJ62" i="1" a="1"/>
  <c r="BR68" i="1" a="1"/>
  <c r="BC26" i="1" a="1"/>
  <c r="AW9" i="1" a="1"/>
  <c r="BK65" i="1" a="1"/>
  <c r="BC34" i="1" a="1"/>
  <c r="BF53" i="1" a="1"/>
  <c r="Y61" i="1" a="1"/>
  <c r="BR57" i="1" a="1"/>
  <c r="BE85" i="1" a="1"/>
  <c r="AM101" i="1" a="1"/>
  <c r="AB10" i="1" a="1"/>
  <c r="BK20" i="1" a="1"/>
  <c r="BS56" i="1" a="1"/>
  <c r="AT34" i="1" a="1"/>
  <c r="AD52" i="1" a="1"/>
  <c r="BC65" i="1" a="1"/>
  <c r="BV58" i="1" a="1"/>
  <c r="AS20" i="1" a="1"/>
  <c r="AB23" i="1" a="1"/>
  <c r="AM33" i="1" a="1"/>
  <c r="AA40" i="1" a="1"/>
  <c r="BS20" i="1" a="1"/>
  <c r="BC39" i="1" a="1"/>
  <c r="BS29" i="1" a="1"/>
  <c r="BB53" i="1" a="1"/>
  <c r="BK45" i="1" a="1"/>
  <c r="AD58" i="1" a="1"/>
  <c r="BD29" i="1" a="1"/>
  <c r="BS16" i="1" a="1"/>
  <c r="BG29" i="1" a="1"/>
  <c r="AW37" i="1" a="1"/>
  <c r="BR54" i="1" a="1"/>
  <c r="BG40" i="1" a="1"/>
  <c r="BV59" i="1" a="1"/>
  <c r="BU86" i="1" a="1"/>
  <c r="AT22" i="1" a="1"/>
  <c r="AH41" i="1" a="1"/>
  <c r="BR32" i="1" a="1"/>
  <c r="BA54" i="1" a="1"/>
  <c r="BU11" i="1" a="1"/>
  <c r="I93" i="3" a="1"/>
  <c r="E20" i="5" a="1"/>
  <c r="BM68" i="1" a="1"/>
  <c r="BQ165" i="1" a="1"/>
  <c r="BQ169" i="1" a="1"/>
  <c r="BO174" i="1" a="1"/>
  <c r="BO117" i="1" a="1"/>
  <c r="BN168" i="1" a="1"/>
  <c r="BM59" i="1" a="1"/>
  <c r="BO132" i="1" a="1"/>
  <c r="AO157" i="1" a="1"/>
  <c r="BN161" i="1" a="1"/>
  <c r="AR102" i="1" a="1"/>
  <c r="BQ18" i="1" a="1"/>
  <c r="BN24" i="1" a="1"/>
  <c r="BP135" i="1" a="1"/>
  <c r="BN164" i="1" a="1"/>
  <c r="AO129" i="1" a="1"/>
  <c r="AN147" i="1" a="1"/>
  <c r="AR25" i="1" a="1"/>
  <c r="AR88" i="1" a="1"/>
  <c r="AO14" i="1" a="1"/>
  <c r="AP111" i="1" a="1"/>
  <c r="AQ162" i="1" a="1"/>
  <c r="AP34" i="1" a="1"/>
  <c r="AR15" i="1" a="1"/>
  <c r="AO6" i="1" a="1"/>
  <c r="AO153" i="1" a="1"/>
  <c r="BM92" i="1" a="1"/>
  <c r="BQ79" i="1" a="1"/>
  <c r="AQ23" i="1" a="1"/>
  <c r="BQ181" i="1" a="1"/>
  <c r="BN163" i="1" a="1"/>
  <c r="AR89" i="1" a="1"/>
  <c r="AP125" i="1" a="1"/>
  <c r="BP152" i="1" a="1"/>
  <c r="AP155" i="1" a="1"/>
  <c r="AR50" i="1" a="1"/>
  <c r="AO172" i="1" a="1"/>
  <c r="AR116" i="1" a="1"/>
  <c r="AQ61" i="1" a="1"/>
  <c r="BJ5" i="1" a="1"/>
  <c r="AX12" i="1" a="1"/>
  <c r="AC24" i="1" a="1"/>
  <c r="BI18" i="1" a="1"/>
  <c r="AJ16" i="1" a="1"/>
  <c r="BS5" i="1" a="1"/>
  <c r="AV28" i="1" a="1"/>
  <c r="AW8" i="1" a="1"/>
  <c r="AX31" i="1" a="1"/>
  <c r="AL10" i="1" a="1"/>
  <c r="AT13" i="1" a="1"/>
  <c r="AG10" i="1" a="1"/>
  <c r="AA5" i="1" a="1"/>
  <c r="AS37" i="1" a="1"/>
  <c r="BD6" i="1" a="1"/>
  <c r="AY10" i="1" a="1"/>
  <c r="BC4" i="1" a="1"/>
  <c r="BR11" i="1" a="1"/>
  <c r="AS16" i="1" a="1"/>
  <c r="AY20" i="1" a="1"/>
  <c r="AS38" i="1" a="1"/>
  <c r="BV39" i="1" a="1"/>
  <c r="AD43" i="1" a="1"/>
  <c r="BA61" i="1" a="1"/>
  <c r="BU65" i="1" a="1"/>
  <c r="BU64" i="1" a="1"/>
  <c r="AU22" i="1" a="1"/>
  <c r="AV35" i="1" a="1"/>
  <c r="AA38" i="1" a="1"/>
  <c r="BS73" i="1" a="1"/>
  <c r="AI55" i="1" a="1"/>
  <c r="BI55" i="1" a="1"/>
  <c r="AH11" i="1" a="1"/>
  <c r="AL22" i="1" a="1"/>
  <c r="Z47" i="1" a="1"/>
  <c r="AH42" i="1" a="1"/>
  <c r="BJ59" i="1" a="1"/>
  <c r="AW92" i="1" a="1"/>
  <c r="BF66" i="1" a="1"/>
  <c r="AY82" i="1" a="1"/>
  <c r="AW101" i="1" a="1"/>
  <c r="BE16" i="1" a="1"/>
  <c r="BU20" i="1" a="1"/>
  <c r="BA31" i="1" a="1"/>
  <c r="AD39" i="1" a="1"/>
  <c r="AF64" i="1" a="1"/>
  <c r="BJ53" i="1" a="1"/>
  <c r="Z66" i="1" a="1"/>
  <c r="AL15" i="1" a="1"/>
  <c r="AU21" i="1" a="1"/>
  <c r="BR42" i="1" a="1"/>
  <c r="BR65" i="1" a="1"/>
  <c r="BG47" i="1" a="1"/>
  <c r="BH55" i="1" a="1"/>
  <c r="BE76" i="1" a="1"/>
  <c r="Z83" i="1" a="1"/>
  <c r="AA104" i="1" a="1"/>
  <c r="BB16" i="1" a="1"/>
  <c r="Z36" i="1" a="1"/>
  <c r="BT26" i="1" a="1"/>
  <c r="AX51" i="1" a="1"/>
  <c r="AK39" i="1" a="1"/>
  <c r="AW56" i="1" a="1"/>
  <c r="AY67" i="1" a="1"/>
  <c r="BK16" i="1" a="1"/>
  <c r="BS18" i="1" a="1"/>
  <c r="Y32" i="1" a="1"/>
  <c r="BF4" i="1" a="1"/>
  <c r="BS12" i="1" a="1"/>
  <c r="BA29" i="1" a="1"/>
  <c r="AY51" i="1" a="1"/>
  <c r="AA76" i="1" a="1"/>
  <c r="AT48" i="1" a="1"/>
  <c r="AH61" i="1" a="1"/>
  <c r="AX8" i="1" a="1"/>
  <c r="BI26" i="1" a="1"/>
  <c r="BJ44" i="1" a="1"/>
  <c r="AS67" i="1" a="1"/>
  <c r="AL49" i="1" a="1"/>
  <c r="AE58" i="1" a="1"/>
  <c r="Y78" i="1" a="1"/>
  <c r="BH7" i="1" a="1"/>
  <c r="BF16" i="1" a="1"/>
  <c r="AV14" i="1" a="1"/>
  <c r="BL52" i="1" a="1"/>
  <c r="BH12" i="1" a="1"/>
  <c r="AJ27" i="1" a="1"/>
  <c r="C50" i="3" a="1"/>
  <c r="F135" i="5" a="1"/>
  <c r="BP71" i="1" a="1"/>
  <c r="BP116" i="1" a="1"/>
  <c r="AP69" i="1" a="1"/>
  <c r="BO78" i="1" a="1"/>
  <c r="BO169" i="1" a="1"/>
  <c r="BM20" i="1" a="1"/>
  <c r="BP144" i="1" a="1"/>
  <c r="AN112" i="1" a="1"/>
  <c r="BO88" i="1" a="1"/>
  <c r="BN106" i="1" a="1"/>
  <c r="AR77" i="1" a="1"/>
  <c r="BP86" i="1" a="1"/>
  <c r="AP28" i="1" a="1"/>
  <c r="AR163" i="1" a="1"/>
  <c r="AR35" i="1" a="1"/>
  <c r="BO163" i="1" a="1"/>
  <c r="BM143" i="1" a="1"/>
  <c r="AP104" i="1" a="1"/>
  <c r="AR155" i="1" a="1"/>
  <c r="AQ53" i="1" a="1"/>
  <c r="AO54" i="1" a="1"/>
  <c r="AN12" i="1" a="1"/>
  <c r="AR178" i="1" a="1"/>
  <c r="BN78" i="1" a="1"/>
  <c r="AN58" i="1" a="1"/>
  <c r="BN42" i="1" a="1"/>
  <c r="BN86" i="1" a="1"/>
  <c r="AO116" i="1" a="1"/>
  <c r="BN33" i="1" a="1"/>
  <c r="BP57" i="1" a="1"/>
  <c r="AN81" i="1" a="1"/>
  <c r="AQ155" i="1" a="1"/>
  <c r="BQ158" i="1" a="1"/>
  <c r="AQ5" i="1" a="1"/>
  <c r="AN129" i="1" a="1"/>
  <c r="AP122" i="1" a="1"/>
  <c r="AQ148" i="1" a="1"/>
  <c r="AO63" i="1" a="1"/>
  <c r="Y14" i="1" a="1"/>
  <c r="BH21" i="1" a="1"/>
  <c r="BI17" i="1" a="1"/>
  <c r="BV24" i="1" a="1"/>
  <c r="BD27" i="1" a="1"/>
  <c r="AY4" i="1" a="1"/>
  <c r="BG15" i="1" a="1"/>
  <c r="BR5" i="1" a="1"/>
  <c r="AS23" i="1" a="1"/>
  <c r="Z10" i="1" a="1"/>
  <c r="AK6" i="1" a="1"/>
  <c r="AF10" i="1" a="1"/>
  <c r="AX6" i="1" a="1"/>
  <c r="AH29" i="1" a="1"/>
  <c r="AS9" i="1" a="1"/>
  <c r="AD5" i="1" a="1"/>
  <c r="BJ28" i="1" a="1"/>
  <c r="AM6" i="1" a="1"/>
  <c r="AU6" i="1" a="1"/>
  <c r="AD22" i="1" a="1"/>
  <c r="AC27" i="1" a="1"/>
  <c r="BI52" i="1" a="1"/>
  <c r="BD34" i="1" a="1"/>
  <c r="BR52" i="1" a="1"/>
  <c r="AX49" i="1" a="1"/>
  <c r="BE64" i="1" a="1"/>
  <c r="AW34" i="1" a="1"/>
  <c r="BE11" i="1" a="1"/>
  <c r="AX41" i="1" a="1"/>
  <c r="AK63" i="1" a="1"/>
  <c r="AM39" i="1" a="1"/>
  <c r="BD50" i="1" a="1"/>
  <c r="AH10" i="1" a="1"/>
  <c r="AW15" i="1" a="1"/>
  <c r="AG34" i="1" a="1"/>
  <c r="Y35" i="1" a="1"/>
  <c r="AC57" i="1" a="1"/>
  <c r="BB82" i="1" a="1"/>
  <c r="BJ48" i="1" a="1"/>
  <c r="AC67" i="1" a="1"/>
  <c r="AY89" i="1" a="1"/>
  <c r="AM23" i="1" a="1"/>
  <c r="BD16" i="1" a="1"/>
  <c r="BK23" i="1" a="1"/>
  <c r="AI28" i="1" a="1"/>
  <c r="BA52" i="1" a="1"/>
  <c r="AM43" i="1" a="1"/>
  <c r="BR70" i="1" a="1"/>
  <c r="AE16" i="1" a="1"/>
  <c r="BI35" i="1" a="1"/>
  <c r="BK19" i="1" a="1"/>
  <c r="BU50" i="1" a="1"/>
  <c r="BL49" i="1" a="1"/>
  <c r="AL55" i="1" a="1"/>
  <c r="AL67" i="1" a="1"/>
  <c r="AE73" i="1" a="1"/>
  <c r="AW94" i="1" a="1"/>
  <c r="BK28" i="1" a="1"/>
  <c r="AX40" i="1" a="1"/>
  <c r="AJ23" i="1" a="1"/>
  <c r="AJ47" i="1" a="1"/>
  <c r="BF64" i="1" a="1"/>
  <c r="BC71" i="1" a="1"/>
  <c r="BL47" i="1" a="1"/>
  <c r="AA32" i="1" a="1"/>
  <c r="BV34" i="1" a="1"/>
  <c r="AF34" i="1" a="1"/>
  <c r="BE24" i="1" a="1"/>
  <c r="BE23" i="1" a="1"/>
  <c r="BT33" i="1" a="1"/>
  <c r="BS40" i="1" a="1"/>
  <c r="BA66" i="1" a="1"/>
  <c r="BJ54" i="1" a="1"/>
  <c r="BT53" i="1" a="1"/>
  <c r="AF22" i="1" a="1"/>
  <c r="BU40" i="1" a="1"/>
  <c r="AD32" i="1" a="1"/>
  <c r="AC54" i="1" a="1"/>
  <c r="AM47" i="1" a="1"/>
  <c r="AW58" i="1" a="1"/>
  <c r="AM69" i="1" a="1"/>
  <c r="AG6" i="1" a="1"/>
  <c r="AX24" i="1" a="1"/>
  <c r="AH37" i="1" a="1"/>
  <c r="BT42" i="1" a="1"/>
  <c r="BB12" i="1" a="1"/>
  <c r="AI19" i="1" a="1"/>
  <c r="T17" i="5" a="1"/>
  <c r="F50" i="5" a="1"/>
  <c r="BQ34" i="1" a="1"/>
  <c r="BO172" i="1" a="1"/>
  <c r="AP74" i="1" a="1"/>
  <c r="BM102" i="1" a="1"/>
  <c r="AN175" i="1" a="1"/>
  <c r="AQ62" i="1" a="1"/>
  <c r="AO128" i="1" a="1"/>
  <c r="BN109" i="1" a="1"/>
  <c r="BN157" i="1" a="1"/>
  <c r="AN37" i="1" a="1"/>
  <c r="BN46" i="1" a="1"/>
  <c r="BN55" i="1" a="1"/>
  <c r="BQ59" i="1" a="1"/>
  <c r="BN101" i="1" a="1"/>
  <c r="BQ3" i="1" a="1"/>
  <c r="AQ67" i="1" a="1"/>
  <c r="AP72" i="1" a="1"/>
  <c r="AQ46" i="1" a="1"/>
  <c r="AR36" i="1" a="1"/>
  <c r="BN34" i="1" a="1"/>
  <c r="AO118" i="1" a="1"/>
  <c r="AR7" i="1" a="1"/>
  <c r="AN23" i="1" a="1"/>
  <c r="AQ179" i="1" a="1"/>
  <c r="AO183" i="1" a="1"/>
  <c r="BP27" i="1" a="1"/>
  <c r="AO12" i="1" a="1"/>
  <c r="BN153" i="1" a="1"/>
  <c r="AQ81" i="1" a="1"/>
  <c r="AQ176" i="1" a="1"/>
  <c r="BO69" i="1" a="1"/>
  <c r="AO49" i="1" a="1"/>
  <c r="AN35" i="1" a="1"/>
  <c r="AR136" i="1" a="1"/>
  <c r="AR83" i="1" a="1"/>
  <c r="BQ95" i="1" a="1"/>
  <c r="AQ127" i="1" a="1"/>
  <c r="BM108" i="1" a="1"/>
  <c r="AP64" i="1" a="1"/>
  <c r="AM17" i="1" a="1"/>
  <c r="BB19" i="1" a="1"/>
  <c r="BU4" i="1" a="1"/>
  <c r="AH30" i="1" a="1"/>
  <c r="AS41" i="1" a="1"/>
  <c r="AD15" i="1" a="1"/>
  <c r="Y7" i="1" a="1"/>
  <c r="AW16" i="1" a="1"/>
  <c r="Y23" i="1" a="1"/>
  <c r="AE26" i="1" a="1"/>
  <c r="AE9" i="1" a="1"/>
  <c r="AY7" i="1" a="1"/>
  <c r="AB22" i="1" a="1"/>
  <c r="AC32" i="1" a="1"/>
  <c r="BR4" i="1" a="1"/>
  <c r="AX23" i="1" a="1"/>
  <c r="BV14" i="1" a="1"/>
  <c r="BI16" i="1" a="1"/>
  <c r="BD15" i="1" a="1"/>
  <c r="BF37" i="1" a="1"/>
  <c r="AU46" i="1" a="1"/>
  <c r="BC49" i="1" a="1"/>
  <c r="BI50" i="1" a="1"/>
  <c r="AW39" i="1" a="1"/>
  <c r="BR69" i="1" a="1"/>
  <c r="AU10" i="1" a="1"/>
  <c r="AU18" i="1" a="1"/>
  <c r="BC31" i="1" a="1"/>
  <c r="AA58" i="1" a="1"/>
  <c r="AS49" i="1" a="1"/>
  <c r="AE48" i="1" a="1"/>
  <c r="BU68" i="1" a="1"/>
  <c r="BH24" i="1" a="1"/>
  <c r="BI28" i="1" a="1"/>
  <c r="BA53" i="1" a="1"/>
  <c r="AF36" i="1" a="1"/>
  <c r="BG53" i="1" a="1"/>
  <c r="BG52" i="1" a="1"/>
  <c r="AT66" i="1" a="1"/>
  <c r="AZ84" i="1" a="1"/>
  <c r="BF96" i="1" a="1"/>
  <c r="BI29" i="1" a="1"/>
  <c r="BT31" i="1" a="1"/>
  <c r="AU32" i="1" a="1"/>
  <c r="AS40" i="1" a="1"/>
  <c r="Y75" i="1" a="1"/>
  <c r="AL74" i="1" a="1"/>
  <c r="BG20" i="1" a="1"/>
  <c r="AD38" i="1" a="1"/>
  <c r="AL26" i="1" a="1"/>
  <c r="AL50" i="1" a="1"/>
  <c r="BV74" i="1" a="1"/>
  <c r="AA47" i="1" a="1"/>
  <c r="BA58" i="1" a="1"/>
  <c r="AD76" i="1" a="1"/>
  <c r="AF77" i="1" a="1"/>
  <c r="AC19" i="1" a="1"/>
  <c r="BK22" i="1" a="1"/>
  <c r="BC32" i="1" a="1"/>
  <c r="BJ39" i="1" a="1"/>
  <c r="Z65" i="1" a="1"/>
  <c r="AK54" i="1" a="1"/>
  <c r="BH50" i="1" a="1"/>
  <c r="Z82" i="1" a="1"/>
  <c r="AC43" i="1" a="1"/>
  <c r="BB39" i="1" a="1"/>
  <c r="AH44" i="1" a="1"/>
  <c r="Z17" i="1" a="1"/>
  <c r="BF19" i="1" a="1"/>
  <c r="Z34" i="1" a="1"/>
  <c r="AH39" i="1" a="1"/>
  <c r="AW46" i="1" a="1"/>
  <c r="BR84" i="1" a="1"/>
  <c r="BA6" i="1" a="1"/>
  <c r="AL14" i="1" a="1"/>
  <c r="BR29" i="1" a="1"/>
  <c r="BT51" i="1" a="1"/>
  <c r="AV76" i="1" a="1"/>
  <c r="AE50" i="1" a="1"/>
  <c r="AX61" i="1" a="1"/>
  <c r="AX77" i="1" a="1"/>
  <c r="AF5" i="1" a="1"/>
  <c r="AX15" i="1" a="1"/>
  <c r="AH36" i="1" a="1"/>
  <c r="AI30" i="1" a="1"/>
  <c r="BI21" i="1" a="1"/>
  <c r="AZ15" i="1" a="1"/>
  <c r="G140" i="5" a="1"/>
  <c r="F112" i="5" a="1"/>
  <c r="AO163" i="1" a="1"/>
  <c r="AR141" i="1" a="1"/>
  <c r="BN91" i="1" a="1"/>
  <c r="BQ117" i="1" a="1"/>
  <c r="BP184" i="1" a="1"/>
  <c r="BM140" i="1" a="1"/>
  <c r="AP13" i="1" a="1"/>
  <c r="AQ123" i="1" a="1"/>
  <c r="BN94" i="1" a="1"/>
  <c r="BQ131" i="1" a="1"/>
  <c r="AQ43" i="1" a="1"/>
  <c r="AN155" i="1" a="1"/>
  <c r="AR173" i="1" a="1"/>
  <c r="BM121" i="1" a="1"/>
  <c r="BO128" i="1" a="1"/>
  <c r="AR166" i="1" a="1"/>
  <c r="AQ147" i="1" a="1"/>
  <c r="AO154" i="1" a="1"/>
  <c r="BQ91" i="1" a="1"/>
  <c r="AN184" i="1" a="1"/>
  <c r="AP92" i="1" a="1"/>
  <c r="AR104" i="1" a="1"/>
  <c r="AP27" i="1" a="1"/>
  <c r="AP44" i="1" a="1"/>
  <c r="BO139" i="1" a="1"/>
  <c r="BN165" i="1" a="1"/>
  <c r="BO96" i="1" a="1"/>
  <c r="AO137" i="1" a="1"/>
  <c r="AO141" i="1" a="1"/>
  <c r="BP24" i="1" a="1"/>
  <c r="AP19" i="1" a="1"/>
  <c r="AN57" i="1" a="1"/>
  <c r="AP133" i="1" a="1"/>
  <c r="AP153" i="1" a="1"/>
  <c r="BO166" i="1" a="1"/>
  <c r="AO111" i="1" a="1"/>
  <c r="BP72" i="1" a="1"/>
  <c r="AN141" i="1" a="1"/>
  <c r="BG10" i="1" a="1"/>
  <c r="BB25" i="1" a="1"/>
  <c r="BJ12" i="1" a="1"/>
  <c r="BE21" i="1" a="1"/>
  <c r="AB32" i="1" a="1"/>
  <c r="AF21" i="1" a="1"/>
  <c r="BF22" i="1" a="1"/>
  <c r="BI23" i="1" a="1"/>
  <c r="AM36" i="1" a="1"/>
  <c r="AT16" i="1" a="1"/>
  <c r="AD9" i="1" a="1"/>
  <c r="BK11" i="1" a="1"/>
  <c r="AD10" i="1" a="1"/>
  <c r="AG20" i="1" a="1"/>
  <c r="AW22" i="1" a="1"/>
  <c r="AG9" i="1" a="1"/>
  <c r="BB4" i="1" a="1"/>
  <c r="AK23" i="1" a="1"/>
  <c r="BA10" i="1" a="1"/>
  <c r="AG22" i="1" a="1"/>
  <c r="AH35" i="1" a="1"/>
  <c r="BJ36" i="1" a="1"/>
  <c r="AX73" i="1" a="1"/>
  <c r="BU54" i="1" a="1"/>
  <c r="AM55" i="1" a="1"/>
  <c r="AT14" i="1" a="1"/>
  <c r="AT36" i="1" a="1"/>
  <c r="AI23" i="1" a="1"/>
  <c r="AI49" i="1" a="1"/>
  <c r="BI73" i="1" a="1"/>
  <c r="AS44" i="1" a="1"/>
  <c r="Y57" i="1" a="1"/>
  <c r="AC39" i="1" a="1"/>
  <c r="AF33" i="1" a="1"/>
  <c r="Z42" i="1" a="1"/>
  <c r="BJ27" i="1" a="1"/>
  <c r="BB51" i="1" a="1"/>
  <c r="AV59" i="1" a="1"/>
  <c r="AT47" i="1" a="1"/>
  <c r="AS74" i="1" a="1"/>
  <c r="AI84" i="1" a="1"/>
  <c r="BD13" i="1" a="1"/>
  <c r="AD23" i="1" a="1"/>
  <c r="Z29" i="1" a="1"/>
  <c r="BJ43" i="1" a="1"/>
  <c r="BH65" i="1" a="1"/>
  <c r="BV60" i="1" a="1"/>
  <c r="AT18" i="1" a="1"/>
  <c r="AV22" i="1" a="1"/>
  <c r="BS31" i="1" a="1"/>
  <c r="AU39" i="1" a="1"/>
  <c r="BB64" i="1" a="1"/>
  <c r="Y54" i="1" a="1"/>
  <c r="AH68" i="1" a="1"/>
  <c r="BG80" i="1" a="1"/>
  <c r="AU75" i="1" a="1"/>
  <c r="AA4" i="1" a="1"/>
  <c r="BS17" i="1" a="1"/>
  <c r="BA27" i="1" a="1"/>
  <c r="BV29" i="1" a="1"/>
  <c r="AC55" i="1" a="1"/>
  <c r="BV46" i="1" a="1"/>
  <c r="BE49" i="1" a="1"/>
  <c r="AG69" i="1" a="1"/>
  <c r="AM28" i="1" a="1"/>
  <c r="Z14" i="1" a="1"/>
  <c r="AB16" i="1" a="1"/>
  <c r="AV32" i="1" a="1"/>
  <c r="AS35" i="1" a="1"/>
  <c r="BU35" i="1" a="1"/>
  <c r="AG42" i="1" a="1"/>
  <c r="Z43" i="1" a="1"/>
  <c r="AL75" i="1" a="1"/>
  <c r="AZ26" i="1" a="1"/>
  <c r="BS23" i="1" a="1"/>
  <c r="AJ35" i="1" a="1"/>
  <c r="AS42" i="1" a="1"/>
  <c r="BV66" i="1" a="1"/>
  <c r="BV54" i="1" a="1"/>
  <c r="AU54" i="1" a="1"/>
  <c r="BG82" i="1" a="1"/>
  <c r="BL12" i="1" a="1"/>
  <c r="BF36" i="1" a="1"/>
  <c r="AJ20" i="1" a="1"/>
  <c r="AK43" i="1" a="1"/>
  <c r="BK8" i="1" a="1"/>
  <c r="BF17" i="1" a="1"/>
  <c r="H29" i="5" a="1"/>
  <c r="F116" i="5" a="1"/>
  <c r="AR64" i="1" a="1"/>
  <c r="AR164" i="1" a="1"/>
  <c r="BM179" i="1" a="1"/>
  <c r="AN170" i="1" a="1"/>
  <c r="AP159" i="1" a="1"/>
  <c r="BN23" i="1" a="1"/>
  <c r="AQ163" i="1" a="1"/>
  <c r="AN96" i="1" a="1"/>
  <c r="BM73" i="1" a="1"/>
  <c r="AQ165" i="1" a="1"/>
  <c r="BQ50" i="1" a="1"/>
  <c r="BN53" i="1" a="1"/>
  <c r="BN170" i="1" a="1"/>
  <c r="BP160" i="1" a="1"/>
  <c r="BP46" i="1" a="1"/>
  <c r="BO65" i="1" a="1"/>
  <c r="AN149" i="1" a="1"/>
  <c r="BO151" i="1" a="1"/>
  <c r="AR109" i="1" a="1"/>
  <c r="AO158" i="1" a="1"/>
  <c r="AN67" i="1" a="1"/>
  <c r="AP154" i="1" a="1"/>
  <c r="AP135" i="1" a="1"/>
  <c r="AR147" i="1" a="1"/>
  <c r="AN180" i="1" a="1"/>
  <c r="AR111" i="1" a="1"/>
  <c r="AP175" i="1" a="1"/>
  <c r="AO22" i="1" a="1"/>
  <c r="AP3" i="1" a="1"/>
  <c r="AR26" i="1" a="1"/>
  <c r="AO167" i="1" a="1"/>
  <c r="AN27" i="1" a="1"/>
  <c r="AQ111" i="1" a="1"/>
  <c r="AN100" i="1" a="1"/>
  <c r="BN138" i="1" a="1"/>
  <c r="AN163" i="1" a="1"/>
  <c r="AQ44" i="1" a="1"/>
  <c r="AO144" i="1" a="1"/>
  <c r="AS10" i="1" a="1"/>
  <c r="BU32" i="1" a="1"/>
  <c r="Z13" i="1" a="1"/>
  <c r="BK12" i="1" a="1"/>
  <c r="AH5" i="1" a="1"/>
  <c r="BV35" i="1" a="1"/>
  <c r="AZ10" i="1" a="1"/>
  <c r="AZ11" i="1" a="1"/>
  <c r="AZ23" i="1" a="1"/>
  <c r="BD9" i="1" a="1"/>
  <c r="AC12" i="1" a="1"/>
  <c r="BC8" i="1" a="1"/>
  <c r="AI4" i="1" a="1"/>
  <c r="BG9" i="1" a="1"/>
  <c r="Y33" i="1" a="1"/>
  <c r="BA5" i="1" a="1"/>
  <c r="AM8" i="1" a="1"/>
  <c r="AF6" i="1" a="1"/>
  <c r="Y10" i="1" a="1"/>
  <c r="BV10" i="1" a="1"/>
  <c r="BT21" i="1" a="1"/>
  <c r="AX26" i="1" a="1"/>
  <c r="BG42" i="1" a="1"/>
  <c r="AA63" i="1" a="1"/>
  <c r="BI58" i="1" a="1"/>
  <c r="BB58" i="1" a="1"/>
  <c r="BT6" i="1" a="1"/>
  <c r="AA21" i="1" a="1"/>
  <c r="AE46" i="1" a="1"/>
  <c r="BR41" i="1" a="1"/>
  <c r="AY59" i="1" a="1"/>
  <c r="AB92" i="1" a="1"/>
  <c r="AC66" i="1" a="1"/>
  <c r="BR23" i="1" a="1"/>
  <c r="BJ35" i="1" a="1"/>
  <c r="BJ38" i="1" a="1"/>
  <c r="BK74" i="1" a="1"/>
  <c r="BU55" i="1" a="1"/>
  <c r="AF56" i="1" a="1"/>
  <c r="AU86" i="1" a="1"/>
  <c r="BF61" i="1" a="1"/>
  <c r="BD92" i="1" a="1"/>
  <c r="Z26" i="1" a="1"/>
  <c r="Y26" i="1" a="1"/>
  <c r="BS64" i="1" a="1"/>
  <c r="BR31" i="1" a="1"/>
  <c r="AS53" i="1" a="1"/>
  <c r="BH60" i="1" a="1"/>
  <c r="AU15" i="1" a="1"/>
  <c r="AD18" i="1" a="1"/>
  <c r="BL27" i="1" a="1"/>
  <c r="BS36" i="1" a="1"/>
  <c r="BT36" i="1" a="1"/>
  <c r="BE83" i="1" a="1"/>
  <c r="AL52" i="1" a="1"/>
  <c r="AI70" i="1" a="1"/>
  <c r="AD91" i="1" a="1"/>
  <c r="BD31" i="1" a="1"/>
  <c r="BA34" i="1" a="1"/>
  <c r="AW33" i="1" a="1"/>
  <c r="AM41" i="1" a="1"/>
  <c r="AY36" i="1" a="1"/>
  <c r="BJ74" i="1" a="1"/>
  <c r="BH71" i="1" a="1"/>
  <c r="BD83" i="1" a="1"/>
  <c r="AU17" i="1" a="1"/>
  <c r="BT24" i="1" a="1"/>
  <c r="BU43" i="1" a="1"/>
  <c r="BS43" i="1" a="1"/>
  <c r="AG41" i="1" a="1"/>
  <c r="BG44" i="1" a="1"/>
  <c r="BE35" i="1" a="1"/>
  <c r="BI43" i="1" a="1"/>
  <c r="BE62" i="1" a="1"/>
  <c r="BB18" i="1" a="1"/>
  <c r="BU14" i="1" a="1"/>
  <c r="BK35" i="1" a="1"/>
  <c r="BT25" i="1" a="1"/>
  <c r="AH47" i="1" a="1"/>
  <c r="BJ85" i="1" a="1"/>
  <c r="Z57" i="1" a="1"/>
  <c r="BG74" i="1" a="1"/>
  <c r="BV44" i="1" a="1"/>
  <c r="AG43" i="1" a="1"/>
  <c r="BR45" i="1" a="1"/>
  <c r="BD36" i="1" a="1"/>
  <c r="AA34" i="1" a="1"/>
  <c r="AG33" i="1" a="1"/>
  <c r="F173" i="5" a="1"/>
  <c r="BM134" i="1" a="1"/>
  <c r="BQ25" i="1" a="1"/>
  <c r="BN117" i="1" a="1"/>
  <c r="H90" i="3" a="1"/>
  <c r="BO160" i="1" a="1"/>
  <c r="AQ71" i="1" a="1"/>
  <c r="AQ167" i="1" a="1"/>
  <c r="BM36" i="1" a="1"/>
  <c r="BQ123" i="1" a="1"/>
  <c r="BO95" i="1" a="1"/>
  <c r="AP38" i="1" a="1"/>
  <c r="AP161" i="1" a="1"/>
  <c r="AQ146" i="1" a="1"/>
  <c r="AN182" i="1" a="1"/>
  <c r="AQ118" i="1" a="1"/>
  <c r="AR112" i="1" a="1"/>
  <c r="AP162" i="1" a="1"/>
  <c r="AO114" i="1" a="1"/>
  <c r="BQ166" i="1" a="1"/>
  <c r="AR134" i="1" a="1"/>
  <c r="AN176" i="1" a="1"/>
  <c r="AQ19" i="1" a="1"/>
  <c r="BM99" i="1" a="1"/>
  <c r="BU10" i="1" a="1"/>
  <c r="BH14" i="1" a="1"/>
  <c r="BD26" i="1" a="1"/>
  <c r="BR7" i="1" a="1"/>
  <c r="BJ40" i="1" a="1"/>
  <c r="BD5" i="1" a="1"/>
  <c r="BL14" i="1" a="1"/>
  <c r="AV15" i="1" a="1"/>
  <c r="BG22" i="1" a="1"/>
  <c r="AL25" i="1" a="1"/>
  <c r="AG29" i="1" a="1"/>
  <c r="AW63" i="1" a="1"/>
  <c r="AZ64" i="1" a="1"/>
  <c r="AJ22" i="1" a="1"/>
  <c r="BV42" i="1" a="1"/>
  <c r="AS59" i="1" a="1"/>
  <c r="AS22" i="1" a="1"/>
  <c r="AF41" i="1" a="1"/>
  <c r="Y62" i="1" a="1"/>
  <c r="AU66" i="1" a="1"/>
  <c r="BK106" i="1" a="1"/>
  <c r="AH17" i="1" a="1"/>
  <c r="AU36" i="1" a="1"/>
  <c r="AJ83" i="1" a="1"/>
  <c r="BF23" i="1" a="1"/>
  <c r="AD59" i="1" a="1"/>
  <c r="AF50" i="1" a="1"/>
  <c r="AE87" i="1" a="1"/>
  <c r="BG7" i="1" a="1"/>
  <c r="AX28" i="1" a="1"/>
  <c r="AI75" i="1" a="1"/>
  <c r="BR59" i="1" a="1"/>
  <c r="AB28" i="1" a="1"/>
  <c r="AV55" i="1" a="1"/>
  <c r="BC11" i="1" a="1"/>
  <c r="BL43" i="1" a="1"/>
  <c r="AJ95" i="1" a="1"/>
  <c r="BH26" i="1" a="1"/>
  <c r="Y30" i="1" a="1"/>
  <c r="BJ51" i="1" a="1"/>
  <c r="Y58" i="1" a="1"/>
  <c r="AU14" i="1" a="1"/>
  <c r="AC45" i="1" a="1"/>
  <c r="AL13" i="1" a="1"/>
  <c r="BC46" i="1" a="1"/>
  <c r="AA37" i="1" a="1"/>
  <c r="AD46" i="1" a="1"/>
  <c r="BV5" i="1" a="1"/>
  <c r="BA25" i="1" a="1"/>
  <c r="AK27" i="1" a="1"/>
  <c r="BE40" i="1" a="1"/>
  <c r="AZ58" i="1" a="1"/>
  <c r="AA48" i="1" a="1"/>
  <c r="AJ59" i="1" a="1"/>
  <c r="BH6" i="1" a="1"/>
  <c r="AF26" i="1" a="1"/>
  <c r="Y18" i="1" a="1"/>
  <c r="AD7" i="1" a="1"/>
  <c r="BA15" i="1" a="1"/>
  <c r="AV38" i="1" a="1"/>
  <c r="AM59" i="1" a="1"/>
  <c r="AF51" i="1" a="1"/>
  <c r="BJ11" i="1" a="1"/>
  <c r="AB29" i="1" a="1"/>
  <c r="BL16" i="1" a="1"/>
  <c r="AK28" i="1" a="1"/>
  <c r="BL70" i="1" a="1"/>
  <c r="Z67" i="1" a="1"/>
  <c r="BL9" i="1" a="1"/>
  <c r="AV10" i="1" a="1"/>
  <c r="AK40" i="1" a="1"/>
  <c r="AE38" i="1" a="1"/>
  <c r="BC52" i="1" a="1"/>
  <c r="BR88" i="1" a="1"/>
  <c r="AI61" i="1" a="1"/>
  <c r="BD78" i="1" a="1"/>
  <c r="BR97" i="1" a="1"/>
  <c r="AC35" i="1" a="1"/>
  <c r="BU27" i="1" a="1"/>
  <c r="AZ16" i="1" a="1"/>
  <c r="AE20" i="1" a="1"/>
  <c r="BC62" i="1" a="1"/>
  <c r="AZ18" i="1" a="1"/>
  <c r="AS30" i="1" a="1"/>
  <c r="BJ29" i="1" a="1"/>
  <c r="BR35" i="1" a="1"/>
  <c r="BG72" i="1" a="1"/>
  <c r="BA69" i="1" a="1"/>
  <c r="BH69" i="1" a="1"/>
  <c r="AM77" i="1" a="1"/>
  <c r="BL21" i="1" a="1"/>
  <c r="BK21" i="1" a="1"/>
  <c r="AU63" i="1" a="1"/>
  <c r="Z22" i="1" a="1"/>
  <c r="AY50" i="1" a="1"/>
  <c r="AJ57" i="1" a="1"/>
  <c r="AZ56" i="1" a="1"/>
  <c r="BU34" i="1" a="1"/>
  <c r="BV52" i="1" a="1"/>
  <c r="BH75" i="1" a="1"/>
  <c r="BT91" i="1" a="1"/>
  <c r="BV103" i="1" a="1"/>
  <c r="AY115" i="1" a="1"/>
  <c r="BG110" i="1" a="1"/>
  <c r="AB131" i="1" a="1"/>
  <c r="BV37" i="1" a="1"/>
  <c r="BJ69" i="1" a="1"/>
  <c r="BG83" i="1" a="1"/>
  <c r="AU70" i="1" a="1"/>
  <c r="AF83" i="1" a="1"/>
  <c r="AW105" i="1" a="1"/>
  <c r="AV47" i="1" a="1"/>
  <c r="BV69" i="1" a="1"/>
  <c r="BR83" i="1" a="1"/>
  <c r="BR72" i="1" a="1"/>
  <c r="AW87" i="1" a="1"/>
  <c r="AG86" i="1" a="1"/>
  <c r="AM86" i="1" a="1"/>
  <c r="BU98" i="1" a="1"/>
  <c r="BF87" i="1" a="1"/>
  <c r="AK75" i="1" a="1"/>
  <c r="AE113" i="1" a="1"/>
  <c r="AM95" i="1" a="1"/>
  <c r="AC120" i="1" a="1"/>
  <c r="AL47" i="1" a="1"/>
  <c r="AV80" i="1" a="1"/>
  <c r="AL83" i="1" a="1"/>
  <c r="AD83" i="1" a="1"/>
  <c r="Y100" i="1" a="1"/>
  <c r="BF118" i="1" a="1"/>
  <c r="BJ130" i="1" a="1"/>
  <c r="Z112" i="1" a="1"/>
  <c r="AK132" i="1" a="1"/>
  <c r="BJ89" i="1" a="1"/>
  <c r="BI86" i="1" a="1"/>
  <c r="AZ60" i="1" a="1"/>
  <c r="BF83" i="1" a="1"/>
  <c r="AA100" i="1" a="1"/>
  <c r="AK103" i="1" a="1"/>
  <c r="AD94" i="1" a="1"/>
  <c r="AU91" i="1" a="1"/>
  <c r="AV134" i="1" a="1"/>
  <c r="BI126" i="1" a="1"/>
  <c r="AV62" i="1" a="1"/>
  <c r="AD84" i="1" a="1"/>
  <c r="AV100" i="1" a="1"/>
  <c r="AW103" i="1" a="1"/>
  <c r="AB45" i="1" a="1"/>
  <c r="BT64" i="1" a="1"/>
  <c r="BC84" i="1" a="1"/>
  <c r="AY79" i="1" a="1"/>
  <c r="AA59" i="1" a="1"/>
  <c r="AE81" i="1" a="1"/>
  <c r="BD66" i="1" a="1"/>
  <c r="BH76" i="1" a="1"/>
  <c r="BJ96" i="1" a="1"/>
  <c r="AW48" i="1" a="1"/>
  <c r="AM65" i="1" a="1"/>
  <c r="Y79" i="1" a="1"/>
  <c r="AV90" i="1" a="1"/>
  <c r="BG105" i="1" a="1"/>
  <c r="AT127" i="1" a="1"/>
  <c r="AC121" i="1" a="1"/>
  <c r="BE128" i="1" a="1"/>
  <c r="Z45" i="1" a="1"/>
  <c r="AZ61" i="1" a="1"/>
  <c r="AC63" i="1" a="1"/>
  <c r="BA85" i="1" a="1"/>
  <c r="BS98" i="1" a="1"/>
  <c r="AC113" i="1" a="1"/>
  <c r="AU105" i="1" a="1"/>
  <c r="AH126" i="1" a="1"/>
  <c r="AI39" i="1" a="1"/>
  <c r="BK68" i="1" a="1"/>
  <c r="BC86" i="1" a="1"/>
  <c r="BB85" i="1" a="1"/>
  <c r="AG83" i="1" a="1"/>
  <c r="AC119" i="1" a="1"/>
  <c r="AZ37" i="1" a="1"/>
  <c r="BR60" i="1" a="1"/>
  <c r="AV81" i="1" a="1"/>
  <c r="BE90" i="1" a="1"/>
  <c r="AW107" i="1" a="1"/>
  <c r="AS123" i="1" a="1"/>
  <c r="AE61" i="1" a="1"/>
  <c r="BV80" i="1" a="1"/>
  <c r="BS105" i="1" a="1"/>
  <c r="AK99" i="1" a="1"/>
  <c r="BS96" i="1" a="1"/>
  <c r="AF117" i="1" a="1"/>
  <c r="AU51" i="1" a="1"/>
  <c r="AW62" i="1" a="1"/>
  <c r="BR81" i="1" a="1"/>
  <c r="AT91" i="1" a="1"/>
  <c r="BS107" i="1" a="1"/>
  <c r="AV124" i="1" a="1"/>
  <c r="BG115" i="1" a="1"/>
  <c r="AC86" i="1" a="1"/>
  <c r="BJ121" i="1" a="1"/>
  <c r="BT125" i="1" a="1"/>
  <c r="AA54" i="1" a="1"/>
  <c r="BI106" i="1" a="1"/>
  <c r="AC122" i="1" a="1"/>
  <c r="BJ21" i="1" a="1"/>
  <c r="BD107" i="1" a="1"/>
  <c r="BR122" i="1" a="1"/>
  <c r="AV118" i="1" a="1"/>
  <c r="AU141" i="1" a="1"/>
  <c r="Y132" i="1" a="1"/>
  <c r="BL154" i="1" a="1"/>
  <c r="AV166" i="1" a="1"/>
  <c r="BR87" i="1" a="1"/>
  <c r="AF111" i="1" a="1"/>
  <c r="Y119" i="1" a="1"/>
  <c r="BG117" i="1" a="1"/>
  <c r="AJ135" i="1" a="1"/>
  <c r="BT150" i="1" a="1"/>
  <c r="E67" i="5" a="1"/>
  <c r="BM4" i="1" a="1"/>
  <c r="BO159" i="1" a="1"/>
  <c r="BM180" i="1" a="1"/>
  <c r="BO148" i="1" a="1"/>
  <c r="BO82" i="1" a="1"/>
  <c r="BM25" i="1" a="1"/>
  <c r="AN59" i="1" a="1"/>
  <c r="AN32" i="1" a="1"/>
  <c r="AR58" i="1" a="1"/>
  <c r="AP32" i="1" a="1"/>
  <c r="AQ98" i="1" a="1"/>
  <c r="AN110" i="1" a="1"/>
  <c r="AQ109" i="1" a="1"/>
  <c r="BQ112" i="1" a="1"/>
  <c r="AP23" i="1" a="1"/>
  <c r="BN57" i="1" a="1"/>
  <c r="AQ15" i="1" a="1"/>
  <c r="AR6" i="1" a="1"/>
  <c r="AD11" i="1" a="1"/>
  <c r="Y11" i="1" a="1"/>
  <c r="AH27" i="1" a="1"/>
  <c r="BF15" i="1" a="1"/>
  <c r="Z33" i="1" a="1"/>
  <c r="AM21" i="1" a="1"/>
  <c r="BB7" i="1" a="1"/>
  <c r="AS4" i="1" a="1"/>
  <c r="BB46" i="1" a="1"/>
  <c r="BT4" i="1" a="1"/>
  <c r="AW31" i="1" a="1"/>
  <c r="BC24" i="1" a="1"/>
  <c r="AT58" i="1" a="1"/>
  <c r="BT11" i="1" a="1"/>
  <c r="AI44" i="1" a="1"/>
  <c r="BD48" i="1" a="1"/>
  <c r="AF25" i="1" a="1"/>
  <c r="AE32" i="1" a="1"/>
  <c r="AP100" i="1" a="1"/>
  <c r="BB6" i="1" a="1"/>
  <c r="AD16" i="1" a="1"/>
  <c r="AM10" i="1" a="1"/>
  <c r="Y12" i="1" a="1"/>
  <c r="BJ8" i="1" a="1"/>
  <c r="AV6" i="1" a="1"/>
  <c r="BB13" i="1" a="1"/>
  <c r="BU5" i="1" a="1"/>
  <c r="AC7" i="1" a="1"/>
  <c r="BT22" i="1" a="1"/>
  <c r="BF63" i="1" a="1"/>
  <c r="AB51" i="1" a="1"/>
  <c r="AY53" i="1" a="1"/>
  <c r="BE38" i="1" a="1"/>
  <c r="BE43" i="1" a="1"/>
  <c r="BC67" i="1" a="1"/>
  <c r="AX22" i="1" a="1"/>
  <c r="AW43" i="1" a="1"/>
  <c r="BG60" i="1" a="1"/>
  <c r="BL68" i="1" a="1"/>
  <c r="AX83" i="1" a="1"/>
  <c r="AU20" i="1" a="1"/>
  <c r="BG65" i="1" a="1"/>
  <c r="BL54" i="1" a="1"/>
  <c r="AU29" i="1" a="1"/>
  <c r="BT37" i="1" a="1"/>
  <c r="BG55" i="1" a="1"/>
  <c r="BV84" i="1" a="1"/>
  <c r="BF42" i="1" a="1"/>
  <c r="BF43" i="1" a="1"/>
  <c r="AH40" i="1" a="1"/>
  <c r="AZ54" i="1" a="1"/>
  <c r="BL24" i="1" a="1"/>
  <c r="AJ28" i="1" a="1"/>
  <c r="AF39" i="1" a="1"/>
  <c r="BS42" i="1" a="1"/>
  <c r="AF61" i="1" a="1"/>
  <c r="AH32" i="1" a="1"/>
  <c r="BG35" i="1" a="1"/>
  <c r="AC58" i="1" a="1"/>
  <c r="AF59" i="1" a="1"/>
  <c r="AC40" i="1" a="1"/>
  <c r="BF5" i="1" a="1"/>
  <c r="AZ27" i="1" a="1"/>
  <c r="BH45" i="1" a="1"/>
  <c r="BF68" i="1" a="1"/>
  <c r="AC50" i="1" a="1"/>
  <c r="BK26" i="1" a="1"/>
  <c r="BS27" i="1" a="1"/>
  <c r="BK36" i="1" a="1"/>
  <c r="AG48" i="1" a="1"/>
  <c r="AD69" i="1" a="1"/>
  <c r="BV64" i="1" a="1"/>
  <c r="AH65" i="1" a="1"/>
  <c r="AB8" i="1" a="1"/>
  <c r="AG28" i="1" a="1"/>
  <c r="BA12" i="1" a="1"/>
  <c r="BH19" i="1" a="1"/>
  <c r="BF51" i="1" a="1"/>
  <c r="BA47" i="1" a="1"/>
  <c r="AE44" i="1" a="1"/>
  <c r="AY52" i="1" a="1"/>
  <c r="AE21" i="1" a="1"/>
  <c r="BR16" i="1" a="1"/>
  <c r="BS60" i="1" a="1"/>
  <c r="BC35" i="1" a="1"/>
  <c r="BB47" i="1" a="1"/>
  <c r="BL39" i="1" a="1"/>
  <c r="BS11" i="1" a="1"/>
  <c r="BS44" i="1" a="1"/>
  <c r="BA49" i="1" a="1"/>
  <c r="BG28" i="1" a="1"/>
  <c r="BJ49" i="1" a="1"/>
  <c r="BV51" i="1" a="1"/>
  <c r="AY62" i="1" a="1"/>
  <c r="AD82" i="1" a="1"/>
  <c r="AE92" i="1" a="1"/>
  <c r="BV32" i="1" a="1"/>
  <c r="BI44" i="1" a="1"/>
  <c r="BG34" i="1" a="1"/>
  <c r="BV27" i="1" a="1"/>
  <c r="BD42" i="1" a="1"/>
  <c r="Z19" i="1" a="1"/>
  <c r="AG21" i="1" a="1"/>
  <c r="Z63" i="1" a="1"/>
  <c r="AY29" i="1" a="1"/>
  <c r="Y50" i="1" a="1"/>
  <c r="BV55" i="1" a="1"/>
  <c r="AS52" i="1" a="1"/>
  <c r="BK80" i="1" a="1"/>
  <c r="Y37" i="1" a="1"/>
  <c r="BL28" i="1" a="1"/>
  <c r="BG43" i="1" a="1"/>
  <c r="AJ42" i="1" a="1"/>
  <c r="AZ46" i="1" a="1"/>
  <c r="AY55" i="1" a="1"/>
  <c r="AB50" i="1" a="1"/>
  <c r="BJ50" i="1" a="1"/>
  <c r="BK89" i="1" a="1"/>
  <c r="AW78" i="1" a="1"/>
  <c r="AU89" i="1" a="1"/>
  <c r="AA98" i="1" a="1"/>
  <c r="BV111" i="1" a="1"/>
  <c r="AA108" i="1" a="1"/>
  <c r="BV127" i="1" a="1"/>
  <c r="AI71" i="1" a="1"/>
  <c r="BB72" i="1" a="1"/>
  <c r="AS86" i="1" a="1"/>
  <c r="AK78" i="1" a="1"/>
  <c r="AJ85" i="1" a="1"/>
  <c r="AB132" i="1" a="1"/>
  <c r="BD75" i="1" a="1"/>
  <c r="BS72" i="1" a="1"/>
  <c r="BD86" i="1" a="1"/>
  <c r="BG79" i="1" a="1"/>
  <c r="BC87" i="1" a="1"/>
  <c r="BC51" i="1" a="1"/>
  <c r="AZ82" i="1" a="1"/>
  <c r="BV98" i="1" a="1"/>
  <c r="AH102" i="1" a="1"/>
  <c r="BU91" i="1" a="1"/>
  <c r="Y102" i="1" a="1"/>
  <c r="BV132" i="1" a="1"/>
  <c r="AB126" i="1" a="1"/>
  <c r="AB65" i="1" a="1"/>
  <c r="BD79" i="1" a="1"/>
  <c r="BE86" i="1" a="1"/>
  <c r="BV99" i="1" a="1"/>
  <c r="AW98" i="1" a="1"/>
  <c r="AU103" i="1" a="1"/>
  <c r="AJ125" i="1" a="1"/>
  <c r="BG108" i="1" a="1"/>
  <c r="AG128" i="1" a="1"/>
  <c r="AV54" i="1" a="1"/>
  <c r="AW35" i="1" a="1"/>
  <c r="AI62" i="1" a="1"/>
  <c r="BH79" i="1" a="1"/>
  <c r="BB70" i="1" a="1"/>
  <c r="AF106" i="1" a="1"/>
  <c r="AC117" i="1" a="1"/>
  <c r="BU122" i="1" a="1"/>
  <c r="BB132" i="1" a="1"/>
  <c r="BA41" i="1" a="1"/>
  <c r="AA64" i="1" a="1"/>
  <c r="AG80" i="1" a="1"/>
  <c r="BV72" i="1" a="1"/>
  <c r="AF108" i="1" a="1"/>
  <c r="BH31" i="1" a="1"/>
  <c r="BB63" i="1" a="1"/>
  <c r="AY81" i="1" a="1"/>
  <c r="AL92" i="1" a="1"/>
  <c r="AB54" i="1" a="1"/>
  <c r="AH70" i="1" a="1"/>
  <c r="BB92" i="1" a="1"/>
  <c r="BU99" i="1" a="1"/>
  <c r="AV99" i="1" a="1"/>
  <c r="BH64" i="1" a="1"/>
  <c r="AK86" i="1" a="1"/>
  <c r="AB101" i="1" a="1"/>
  <c r="AL87" i="1" a="1"/>
  <c r="AZ85" i="1" a="1"/>
  <c r="AJ116" i="1" a="1"/>
  <c r="AA111" i="1" a="1"/>
  <c r="BJ116" i="1" a="1"/>
  <c r="BL66" i="1" a="1"/>
  <c r="AJ84" i="1" a="1"/>
  <c r="AJ72" i="1" a="1"/>
  <c r="AX82" i="1" a="1"/>
  <c r="BB83" i="1" a="1"/>
  <c r="BL107" i="1" a="1"/>
  <c r="AS129" i="1" a="1"/>
  <c r="AY123" i="1" a="1"/>
  <c r="BH41" i="1" a="1"/>
  <c r="BE71" i="1" a="1"/>
  <c r="BJ83" i="1" a="1"/>
  <c r="AE94" i="1" a="1"/>
  <c r="BR89" i="1" a="1"/>
  <c r="BK115" i="1" a="1"/>
  <c r="BL58" i="1" a="1"/>
  <c r="AA70" i="1" a="1"/>
  <c r="AH82" i="1" a="1"/>
  <c r="Y92" i="1" a="1"/>
  <c r="BB108" i="1" a="1"/>
  <c r="AE41" i="1" a="1"/>
  <c r="AG62" i="1" a="1"/>
  <c r="BG81" i="1" a="1"/>
  <c r="BR90" i="1" a="1"/>
  <c r="BH107" i="1" a="1"/>
  <c r="AA124" i="1" a="1"/>
  <c r="AV115" i="1" a="1"/>
  <c r="AF62" i="1" a="1"/>
  <c r="BA63" i="1" a="1"/>
  <c r="BD84" i="1" a="1"/>
  <c r="BT92" i="1" a="1"/>
  <c r="BE109" i="1" a="1"/>
  <c r="AG130" i="1" a="1"/>
  <c r="AS124" i="1" a="1"/>
  <c r="BE73" i="1" a="1"/>
  <c r="AL112" i="1" a="1"/>
  <c r="AB125" i="1" a="1"/>
  <c r="BJ62" i="1" a="1"/>
  <c r="AG122" i="1" a="1"/>
  <c r="AB127" i="1" a="1"/>
  <c r="AS73" i="1" a="1"/>
  <c r="BB122" i="1" a="1"/>
  <c r="AM127" i="1" a="1"/>
  <c r="AJ144" i="1" a="1"/>
  <c r="BC160" i="1" a="1"/>
  <c r="AZ136" i="1" a="1"/>
  <c r="BB147" i="1" a="1"/>
  <c r="AV155" i="1" a="1"/>
  <c r="BK103" i="1" a="1"/>
  <c r="BT124" i="1" a="1"/>
  <c r="AX126" i="1" a="1"/>
  <c r="BC136" i="1" a="1"/>
  <c r="BU157" i="1" a="1"/>
  <c r="Z140" i="1" a="1"/>
  <c r="BM65" i="1" a="1"/>
  <c r="BM104" i="1" a="1"/>
  <c r="BO10" i="1" a="1"/>
  <c r="BO165" i="1" a="1"/>
  <c r="AQ101" i="1" a="1"/>
  <c r="BP125" i="1" a="1"/>
  <c r="BQ136" i="1" a="1"/>
  <c r="AP129" i="1" a="1"/>
  <c r="BQ23" i="1" a="1"/>
  <c r="AQ70" i="1" a="1"/>
  <c r="AP166" i="1" a="1"/>
  <c r="AR13" i="1" a="1"/>
  <c r="BN129" i="1" a="1"/>
  <c r="BP147" i="1" a="1"/>
  <c r="AN99" i="1" a="1"/>
  <c r="AO55" i="1" a="1"/>
  <c r="AN105" i="1" a="1"/>
  <c r="AP15" i="1" a="1"/>
  <c r="AP4" i="1" a="1"/>
  <c r="AU19" i="1" a="1"/>
  <c r="AE5" i="1" a="1"/>
  <c r="AG36" i="1" a="1"/>
  <c r="AS19" i="1" a="1"/>
  <c r="AZ20" i="1" a="1"/>
  <c r="BD10" i="1" a="1"/>
  <c r="BE8" i="1" a="1"/>
  <c r="AK5" i="1" a="1"/>
  <c r="AC6" i="1" a="1"/>
  <c r="BH13" i="1" a="1"/>
  <c r="BI20" i="1" a="1"/>
  <c r="AV72" i="1" a="1"/>
  <c r="BK55" i="1" a="1"/>
  <c r="AM31" i="1" a="1"/>
  <c r="AC38" i="1" a="1"/>
  <c r="AL73" i="1" a="1"/>
  <c r="BF12" i="1" a="1"/>
  <c r="Y45" i="1" a="1"/>
  <c r="BR48" i="1" a="1"/>
  <c r="AR45" i="1" a="1"/>
  <c r="AT15" i="1" a="1"/>
  <c r="AT8" i="1" a="1"/>
  <c r="Z4" i="1" a="1"/>
  <c r="BV15" i="1" a="1"/>
  <c r="BT5" i="1" a="1"/>
  <c r="BG12" i="1" a="1"/>
  <c r="AZ21" i="1" a="1"/>
  <c r="BE10" i="1" a="1"/>
  <c r="AE10" i="1" a="1"/>
  <c r="BB17" i="1" a="1"/>
  <c r="BI37" i="1" a="1"/>
  <c r="Y53" i="1" a="1"/>
  <c r="AS12" i="1" a="1"/>
  <c r="AL28" i="1" a="1"/>
  <c r="AL65" i="1" a="1"/>
  <c r="BU58" i="1" a="1"/>
  <c r="AE39" i="1" a="1"/>
  <c r="AG44" i="1" a="1"/>
  <c r="AF68" i="1" a="1"/>
  <c r="BE75" i="1" a="1"/>
  <c r="AZ14" i="1" a="1"/>
  <c r="BA26" i="1" a="1"/>
  <c r="AA31" i="1" a="1"/>
  <c r="AZ7" i="1" a="1"/>
  <c r="BU36" i="1" a="1"/>
  <c r="BV50" i="1" a="1"/>
  <c r="AT73" i="1" a="1"/>
  <c r="AX87" i="1" a="1"/>
  <c r="AY38" i="1" a="1"/>
  <c r="BG50" i="1" a="1"/>
  <c r="BK47" i="1" a="1"/>
  <c r="AS76" i="1" a="1"/>
  <c r="AE30" i="1" a="1"/>
  <c r="BV20" i="1" a="1"/>
  <c r="BS48" i="1" a="1"/>
  <c r="AS62" i="1" a="1"/>
  <c r="BB9" i="1" a="1"/>
  <c r="Y39" i="1" a="1"/>
  <c r="AD54" i="1" a="1"/>
  <c r="BF74" i="1" a="1"/>
  <c r="AV21" i="1" a="1"/>
  <c r="AH50" i="1" a="1"/>
  <c r="BK18" i="1" a="1"/>
  <c r="BT14" i="1" a="1"/>
  <c r="AI53" i="1" a="1"/>
  <c r="BC38" i="1" a="1"/>
  <c r="BS50" i="1" a="1"/>
  <c r="AM19" i="1" a="1"/>
  <c r="BU13" i="1" a="1"/>
  <c r="BF59" i="1" a="1"/>
  <c r="AL33" i="1" a="1"/>
  <c r="BE45" i="1" a="1"/>
  <c r="AB70" i="1" a="1"/>
  <c r="BJ63" i="1" a="1"/>
  <c r="AC20" i="1" a="1"/>
  <c r="BB15" i="1" a="1"/>
  <c r="AC14" i="1" a="1"/>
  <c r="AU35" i="1" a="1"/>
  <c r="BR27" i="1" a="1"/>
  <c r="BE39" i="1" a="1"/>
  <c r="BE57" i="1" a="1"/>
  <c r="BK60" i="1" a="1"/>
  <c r="AY32" i="1" a="1"/>
  <c r="BH23" i="1" a="1"/>
  <c r="BG39" i="1" a="1"/>
  <c r="AM52" i="1" a="1"/>
  <c r="AJ39" i="1" a="1"/>
  <c r="BI76" i="1" a="1"/>
  <c r="BC16" i="1" a="1"/>
  <c r="AZ32" i="1" a="1"/>
  <c r="BF30" i="1" a="1"/>
  <c r="AH71" i="1" a="1"/>
  <c r="BI53" i="1" a="1"/>
  <c r="AT61" i="1" a="1"/>
  <c r="Y84" i="1" a="1"/>
  <c r="AS66" i="1" a="1"/>
  <c r="AM9" i="1" a="1"/>
  <c r="AD34" i="1" a="1"/>
  <c r="AY15" i="1" a="1"/>
  <c r="BJ14" i="1" a="1"/>
  <c r="BF25" i="1" a="1"/>
  <c r="AZ31" i="1" a="1"/>
  <c r="BB36" i="1" a="1"/>
  <c r="AT28" i="1" a="1"/>
  <c r="AF43" i="1" a="1"/>
  <c r="BH40" i="1" a="1"/>
  <c r="AF46" i="1" a="1"/>
  <c r="Z78" i="1" a="1"/>
  <c r="AZ62" i="1" a="1"/>
  <c r="Y24" i="1" a="1"/>
  <c r="AE17" i="1" a="1"/>
  <c r="AW28" i="1" a="1"/>
  <c r="AM37" i="1" a="1"/>
  <c r="AL63" i="1" a="1"/>
  <c r="BJ52" i="1" a="1"/>
  <c r="AT46" i="1" a="1"/>
  <c r="BV87" i="1" a="1"/>
  <c r="BE79" i="1" a="1"/>
  <c r="AH81" i="1" a="1"/>
  <c r="BH97" i="1" a="1"/>
  <c r="AI86" i="1" a="1"/>
  <c r="BT106" i="1" a="1"/>
  <c r="AV112" i="1" a="1"/>
  <c r="AK120" i="1" a="1"/>
  <c r="Z119" i="1" a="1"/>
  <c r="BI47" i="1" a="1"/>
  <c r="BC70" i="1" a="1"/>
  <c r="BD81" i="1" a="1"/>
  <c r="AS94" i="1" a="1"/>
  <c r="AD89" i="1" a="1"/>
  <c r="BF89" i="1" a="1"/>
  <c r="AD48" i="1" a="1"/>
  <c r="Z71" i="1" a="1"/>
  <c r="AM83" i="1" a="1"/>
  <c r="BC96" i="1" a="1"/>
  <c r="BJ45" i="1" a="1"/>
  <c r="BF58" i="1" a="1"/>
  <c r="AS77" i="1" a="1"/>
  <c r="BC93" i="1" a="1"/>
  <c r="BU104" i="1" a="1"/>
  <c r="AH116" i="1" a="1"/>
  <c r="BH121" i="1" a="1"/>
  <c r="BI131" i="1" a="1"/>
  <c r="AI144" i="1" a="1"/>
  <c r="AV57" i="1" a="1"/>
  <c r="AJ76" i="1" a="1"/>
  <c r="BB89" i="1" a="1"/>
  <c r="AJ111" i="1" a="1"/>
  <c r="BH95" i="1" a="1"/>
  <c r="AH113" i="1" a="1"/>
  <c r="AT117" i="1" a="1"/>
  <c r="AC135" i="1" a="1"/>
  <c r="BI33" i="1" a="1"/>
  <c r="AJ61" i="1" a="1"/>
  <c r="BD54" i="1" a="1"/>
  <c r="AT94" i="1" a="1"/>
  <c r="BE80" i="1" a="1"/>
  <c r="AY91" i="1" a="1"/>
  <c r="BV73" i="1" a="1"/>
  <c r="BK113" i="1" a="1"/>
  <c r="AL117" i="1" a="1"/>
  <c r="AJ102" i="1" a="1"/>
  <c r="BD60" i="1" a="1"/>
  <c r="AD62" i="1" a="1"/>
  <c r="AC81" i="1" a="1"/>
  <c r="Z92" i="1" a="1"/>
  <c r="AB78" i="1" a="1"/>
  <c r="AB96" i="1" a="1"/>
  <c r="AM88" i="1" a="1"/>
  <c r="AZ102" i="1" a="1"/>
  <c r="AX89" i="1" a="1"/>
  <c r="BJ57" i="1" a="1"/>
  <c r="BG70" i="1" a="1"/>
  <c r="AC85" i="1" a="1"/>
  <c r="AG109" i="1" a="1"/>
  <c r="AJ99" i="1" a="1"/>
  <c r="Z44" i="1" a="1"/>
  <c r="AH76" i="1" a="1"/>
  <c r="AS103" i="1" a="1"/>
  <c r="AZ95" i="1" a="1"/>
  <c r="AC94" i="1" a="1"/>
  <c r="AA116" i="1" a="1"/>
  <c r="AE118" i="1" a="1"/>
  <c r="AK24" i="1" a="1"/>
  <c r="AL62" i="1" a="1"/>
  <c r="BI71" i="1" a="1"/>
  <c r="Y94" i="1" a="1"/>
  <c r="AU101" i="1" a="1"/>
  <c r="AZ101" i="1" a="1"/>
  <c r="AV109" i="1" a="1"/>
  <c r="BV114" i="1" a="1"/>
  <c r="BT103" i="1" a="1"/>
  <c r="AC68" i="1" a="1"/>
  <c r="AI66" i="1" a="1"/>
  <c r="AM105" i="1" a="1"/>
  <c r="Z93" i="1" a="1"/>
  <c r="AV95" i="1" a="1"/>
  <c r="BL115" i="1" a="1"/>
  <c r="BG48" i="1" a="1"/>
  <c r="AE89" i="1" a="1"/>
  <c r="BA71" i="1" a="1"/>
  <c r="AY90" i="1" a="1"/>
  <c r="BK90" i="1" a="1"/>
  <c r="BS61" i="1" a="1"/>
  <c r="AM70" i="1" a="1"/>
  <c r="AS84" i="1" a="1"/>
  <c r="AK92" i="1" a="1"/>
  <c r="AJ109" i="1" a="1"/>
  <c r="BJ129" i="1" a="1"/>
  <c r="BR123" i="1" a="1"/>
  <c r="AI52" i="1" a="1"/>
  <c r="AI69" i="1" a="1"/>
  <c r="AL76" i="1" a="1"/>
  <c r="BA91" i="1" a="1"/>
  <c r="BC85" i="1" a="1"/>
  <c r="Z123" i="1" a="1"/>
  <c r="AC103" i="1" a="1"/>
  <c r="AI104" i="1" a="1"/>
  <c r="AB113" i="1" a="1"/>
  <c r="AS111" i="1" a="1"/>
  <c r="BC80" i="1" a="1"/>
  <c r="AW112" i="1" a="1"/>
  <c r="AZ125" i="1" a="1"/>
  <c r="BG88" i="1" a="1"/>
  <c r="BH112" i="1" a="1"/>
  <c r="AU126" i="1" a="1"/>
  <c r="AD128" i="1" a="1"/>
  <c r="BD130" i="1" a="1"/>
  <c r="BU137" i="1" a="1"/>
  <c r="BB149" i="1" a="1"/>
  <c r="AI65" i="1" a="1"/>
  <c r="AF101" i="1" a="1"/>
  <c r="BK124" i="1" a="1"/>
  <c r="BB134" i="1" a="1"/>
  <c r="AJ142" i="1" a="1"/>
  <c r="BU134" i="1" a="1"/>
  <c r="AD155" i="1" a="1"/>
  <c r="BN152" i="1" a="1"/>
  <c r="BN140" i="1" a="1"/>
  <c r="BO44" i="1" a="1"/>
  <c r="AR183" i="1" a="1"/>
  <c r="AP66" i="1" a="1"/>
  <c r="BQ98" i="1" a="1"/>
  <c r="BM173" i="1" a="1"/>
  <c r="AO62" i="1" a="1"/>
  <c r="AP123" i="1" a="1"/>
  <c r="AR27" i="1" a="1"/>
  <c r="BO108" i="1" a="1"/>
  <c r="BQ162" i="1" a="1"/>
  <c r="AR148" i="1" a="1"/>
  <c r="AP142" i="1" a="1"/>
  <c r="AQ102" i="1" a="1"/>
  <c r="AO46" i="1" a="1"/>
  <c r="AP84" i="1" a="1"/>
  <c r="AN127" i="1" a="1"/>
  <c r="AP116" i="1" a="1"/>
  <c r="AE8" i="1" a="1"/>
  <c r="AS33" i="1" a="1"/>
  <c r="BD20" i="1" a="1"/>
  <c r="BJ22" i="1" a="1"/>
  <c r="BV4" i="1" a="1"/>
  <c r="AM5" i="1" a="1"/>
  <c r="AB14" i="1" a="1"/>
  <c r="BF11" i="1" a="1"/>
  <c r="Z18" i="1" a="1"/>
  <c r="BV36" i="1" a="1"/>
  <c r="AV41" i="1" a="1"/>
  <c r="AM50" i="1" a="1"/>
  <c r="AY68" i="1" a="1"/>
  <c r="AG30" i="1" a="1"/>
  <c r="BF49" i="1" a="1"/>
  <c r="BA50" i="1" a="1"/>
  <c r="BI31" i="1" a="1"/>
  <c r="AD40" i="1" a="1"/>
  <c r="BA11" i="1" a="1"/>
  <c r="Y6" i="1" a="1"/>
  <c r="BK14" i="1" a="1"/>
  <c r="AM7" i="1" a="1"/>
  <c r="AG14" i="1" a="1"/>
  <c r="BD11" i="1" a="1"/>
  <c r="AY19" i="1" a="1"/>
  <c r="BT8" i="1" a="1"/>
  <c r="AK38" i="1" a="1"/>
  <c r="AZ6" i="1" a="1"/>
  <c r="BS22" i="1" a="1"/>
  <c r="BB24" i="1" a="1"/>
  <c r="BJ58" i="1" a="1"/>
  <c r="AI21" i="1" a="1"/>
  <c r="AL40" i="1" a="1"/>
  <c r="BL61" i="1" a="1"/>
  <c r="AA13" i="1" a="1"/>
  <c r="BF28" i="1" a="1"/>
  <c r="AW65" i="1" a="1"/>
  <c r="AK60" i="1" a="1"/>
  <c r="AJ78" i="1" a="1"/>
  <c r="AD14" i="1" a="1"/>
  <c r="AD42" i="1" a="1"/>
  <c r="BU41" i="1" a="1"/>
  <c r="AJ25" i="1" a="1"/>
  <c r="AS54" i="1" a="1"/>
  <c r="AG54" i="1" a="1"/>
  <c r="AK67" i="1" a="1"/>
  <c r="AX97" i="1" a="1"/>
  <c r="AF38" i="1" a="1"/>
  <c r="BE32" i="1" a="1"/>
  <c r="BJ60" i="1" a="1"/>
  <c r="AA11" i="1" a="1"/>
  <c r="AX38" i="1" a="1"/>
  <c r="BE27" i="1" a="1"/>
  <c r="BE42" i="1" a="1"/>
  <c r="BC59" i="1" a="1"/>
  <c r="AH31" i="1" a="1"/>
  <c r="AF57" i="1" a="1"/>
  <c r="AS55" i="1" a="1"/>
  <c r="BS55" i="1" a="1"/>
  <c r="BA30" i="1" a="1"/>
  <c r="BH43" i="1" a="1"/>
  <c r="AI24" i="1" a="1"/>
  <c r="BG36" i="1" a="1"/>
  <c r="BG31" i="1" a="1"/>
  <c r="AZ48" i="1" a="1"/>
  <c r="BB86" i="1" a="1"/>
  <c r="BJ30" i="1" a="1"/>
  <c r="AX42" i="1" a="1"/>
  <c r="BI36" i="1" a="1"/>
  <c r="BU49" i="1" a="1"/>
  <c r="BR67" i="1" a="1"/>
  <c r="BA75" i="1" a="1"/>
  <c r="AY57" i="1" a="1"/>
  <c r="AT31" i="1" a="1"/>
  <c r="BI42" i="1" a="1"/>
  <c r="AU33" i="1" a="1"/>
  <c r="BE41" i="1" a="1"/>
  <c r="AW45" i="1" a="1"/>
  <c r="BK46" i="1" a="1"/>
  <c r="AA62" i="1" a="1"/>
  <c r="AA7" i="1" a="1"/>
  <c r="AT27" i="1" a="1"/>
  <c r="AF23" i="1" a="1"/>
  <c r="AA27" i="1" a="1"/>
  <c r="AW61" i="1" a="1"/>
  <c r="AD50" i="1" a="1"/>
  <c r="AB13" i="1" a="1"/>
  <c r="AI22" i="1" a="1"/>
  <c r="BB28" i="1" a="1"/>
  <c r="AD55" i="1" a="1"/>
  <c r="AA46" i="1" a="1"/>
  <c r="BI46" i="1" a="1"/>
  <c r="AB66" i="1" a="1"/>
  <c r="Z84" i="1" a="1"/>
  <c r="AB85" i="1" a="1"/>
  <c r="AC8" i="1" a="1"/>
  <c r="AE7" i="1" a="1"/>
  <c r="AA18" i="1" a="1"/>
  <c r="BU29" i="1" a="1"/>
  <c r="AT25" i="1" a="1"/>
  <c r="AY17" i="1" a="1"/>
  <c r="AM16" i="1" a="1"/>
  <c r="AK26" i="1" a="1"/>
  <c r="AT35" i="1" a="1"/>
  <c r="BB62" i="1" a="1"/>
  <c r="AV52" i="1" a="1"/>
  <c r="BU63" i="1" a="1"/>
  <c r="AB79" i="1" a="1"/>
  <c r="AB19" i="1" a="1"/>
  <c r="BD30" i="1" a="1"/>
  <c r="AA30" i="1" a="1"/>
  <c r="BR36" i="1" a="1"/>
  <c r="AD73" i="1" a="1"/>
  <c r="Z72" i="1" a="1"/>
  <c r="BJ77" i="1" a="1"/>
  <c r="BJ80" i="1" a="1"/>
  <c r="AT57" i="1" a="1"/>
  <c r="AJ81" i="1" a="1"/>
  <c r="BI97" i="1" a="1"/>
  <c r="AF100" i="1" a="1"/>
  <c r="AL88" i="1" a="1"/>
  <c r="AU122" i="1" a="1"/>
  <c r="BS131" i="1" a="1"/>
  <c r="BE124" i="1" a="1"/>
  <c r="Y63" i="1" a="1"/>
  <c r="BJ86" i="1" a="1"/>
  <c r="AW75" i="1" a="1"/>
  <c r="AG105" i="1" a="1"/>
  <c r="BH92" i="1" a="1"/>
  <c r="BS118" i="1" a="1"/>
  <c r="BI65" i="1" a="1"/>
  <c r="AH87" i="1" a="1"/>
  <c r="BR77" i="1" a="1"/>
  <c r="AS105" i="1" a="1"/>
  <c r="AJ48" i="1" a="1"/>
  <c r="BE92" i="1" a="1"/>
  <c r="BU79" i="1" a="1"/>
  <c r="BJ90" i="1" a="1"/>
  <c r="AA99" i="1" a="1"/>
  <c r="BF112" i="1" a="1"/>
  <c r="AL113" i="1" a="1"/>
  <c r="AZ129" i="1" a="1"/>
  <c r="BA39" i="1" a="1"/>
  <c r="AB64" i="1" a="1"/>
  <c r="AY71" i="1" a="1"/>
  <c r="AF93" i="1" a="1"/>
  <c r="BT98" i="1" a="1"/>
  <c r="AD108" i="1" a="1"/>
  <c r="BT111" i="1" a="1"/>
  <c r="BA103" i="1" a="1"/>
  <c r="BL138" i="1" a="1"/>
  <c r="AE54" i="1" a="1"/>
  <c r="AI94" i="1" a="1"/>
  <c r="AG90" i="1" a="1"/>
  <c r="BT86" i="1" a="1"/>
  <c r="BH101" i="1" a="1"/>
  <c r="BS88" i="1" a="1"/>
  <c r="AL84" i="1" a="1"/>
  <c r="Y114" i="1" a="1"/>
  <c r="AX107" i="1" a="1"/>
  <c r="BT121" i="1" a="1"/>
  <c r="BB94" i="1" a="1"/>
  <c r="AG87" i="1" a="1"/>
  <c r="AE102" i="1" a="1"/>
  <c r="AK89" i="1" a="1"/>
  <c r="AF88" i="1" a="1"/>
  <c r="BG63" i="1" a="1"/>
  <c r="BK84" i="1" a="1"/>
  <c r="BI101" i="1" a="1"/>
  <c r="BI38" i="1" a="1"/>
  <c r="AY54" i="1" a="1"/>
  <c r="AU68" i="1" a="1"/>
  <c r="BS82" i="1" a="1"/>
  <c r="BH96" i="1" a="1"/>
  <c r="AB37" i="1" a="1"/>
  <c r="AJ58" i="1" a="1"/>
  <c r="AH79" i="1" a="1"/>
  <c r="BJ87" i="1" a="1"/>
  <c r="AT105" i="1" a="1"/>
  <c r="BI121" i="1" a="1"/>
  <c r="AE114" i="1" a="1"/>
  <c r="AW113" i="1" a="1"/>
  <c r="BS49" i="1" a="1"/>
  <c r="AY60" i="1" a="1"/>
  <c r="AB74" i="1" a="1"/>
  <c r="BD90" i="1" a="1"/>
  <c r="AZ76" i="1" a="1"/>
  <c r="BI100" i="1" a="1"/>
  <c r="AT106" i="1" a="1"/>
  <c r="AW129" i="1" a="1"/>
  <c r="BT117" i="1" a="1"/>
  <c r="AU67" i="1" a="1"/>
  <c r="AG64" i="1" a="1"/>
  <c r="AV104" i="1" a="1"/>
  <c r="AD106" i="1" a="1"/>
  <c r="AK97" i="1" a="1"/>
  <c r="AB106" i="1" a="1"/>
  <c r="AW60" i="1" a="1"/>
  <c r="AZ80" i="1" a="1"/>
  <c r="AX105" i="1" a="1"/>
  <c r="BC98" i="1" a="1"/>
  <c r="BA96" i="1" a="1"/>
  <c r="AS51" i="1" a="1"/>
  <c r="BE67" i="1" a="1"/>
  <c r="AY74" i="1" a="1"/>
  <c r="AA91" i="1" a="1"/>
  <c r="BG91" i="1" a="1"/>
  <c r="BC122" i="1" a="1"/>
  <c r="AV101" i="1" a="1"/>
  <c r="BE50" i="1" a="1"/>
  <c r="AI83" i="1" a="1"/>
  <c r="AH107" i="1" a="1"/>
  <c r="AY99" i="1" a="1"/>
  <c r="BC82" i="1" a="1"/>
  <c r="BB117" i="1" a="1"/>
  <c r="AI46" i="1" a="1"/>
  <c r="AL106" i="1" a="1"/>
  <c r="BB119" i="1" a="1"/>
  <c r="BV151" i="1" a="1"/>
  <c r="AV107" i="1" a="1"/>
  <c r="AM113" i="1" a="1"/>
  <c r="BB112" i="1" a="1"/>
  <c r="BJ108" i="1" a="1"/>
  <c r="AX113" i="1" a="1"/>
  <c r="BH113" i="1" a="1"/>
  <c r="BG126" i="1" a="1"/>
  <c r="BK149" i="1" a="1"/>
  <c r="BR147" i="1" a="1"/>
  <c r="AJ151" i="1" a="1"/>
  <c r="Z76" i="1" a="1"/>
  <c r="AU107" i="1" a="1"/>
  <c r="AX108" i="1" a="1"/>
  <c r="AC131" i="1" a="1"/>
  <c r="AF155" i="1" a="1"/>
  <c r="AJ147" i="1" a="1"/>
  <c r="BE148" i="1" a="1"/>
  <c r="AO29" i="1" a="1"/>
  <c r="AP108" i="1" a="1"/>
  <c r="AO131" i="1" a="1"/>
  <c r="BP121" i="1" a="1"/>
  <c r="BM124" i="1" a="1"/>
  <c r="BP136" i="1" a="1"/>
  <c r="AO19" i="1" a="1"/>
  <c r="AQ116" i="1" a="1"/>
  <c r="AN146" i="1" a="1"/>
  <c r="AR48" i="1" a="1"/>
  <c r="AN114" i="1" a="1"/>
  <c r="AP126" i="1" a="1"/>
  <c r="AP93" i="1" a="1"/>
  <c r="AQ3" i="1" a="1"/>
  <c r="BM168" i="1" a="1"/>
  <c r="AQ69" i="1" a="1"/>
  <c r="AQ119" i="1" a="1"/>
  <c r="AP185" i="1" a="1"/>
  <c r="AN134" i="1" a="1"/>
  <c r="AW11" i="1" a="1"/>
  <c r="BI6" i="1" a="1"/>
  <c r="Z9" i="1" a="1"/>
  <c r="AK10" i="1" a="1"/>
  <c r="AF7" i="1" a="1"/>
  <c r="Y4" i="1" a="1"/>
  <c r="BR34" i="1" a="1"/>
  <c r="AC13" i="1" a="1"/>
  <c r="BU23" i="1" a="1"/>
  <c r="Y36" i="1" a="1"/>
  <c r="BL48" i="1" a="1"/>
  <c r="AV40" i="1" a="1"/>
  <c r="AU24" i="1" a="1"/>
  <c r="AU31" i="1" a="1"/>
  <c r="BT73" i="1" a="1"/>
  <c r="BH70" i="1" a="1"/>
  <c r="AV30" i="1" a="1"/>
  <c r="AG50" i="1" a="1"/>
  <c r="BT70" i="1" a="1"/>
  <c r="AH86" i="1" a="1"/>
  <c r="AG24" i="1" a="1"/>
  <c r="AB39" i="1" a="1"/>
  <c r="AI56" i="1" a="1"/>
  <c r="AE27" i="1" a="1"/>
  <c r="AA42" i="1" a="1"/>
  <c r="AU62" i="1" a="1"/>
  <c r="BK67" i="1" a="1"/>
  <c r="AS107" i="1" a="1"/>
  <c r="BL29" i="1" a="1"/>
  <c r="BG32" i="1" a="1"/>
  <c r="Z56" i="1" a="1"/>
  <c r="BK17" i="1" a="1"/>
  <c r="BJ31" i="1" a="1"/>
  <c r="AX19" i="1" a="1"/>
  <c r="BL36" i="1" a="1"/>
  <c r="AI38" i="1" a="1"/>
  <c r="BE29" i="1" a="1"/>
  <c r="AE34" i="1" a="1"/>
  <c r="BE66" i="1" a="1"/>
  <c r="AX55" i="1" a="1"/>
  <c r="BA20" i="1" a="1"/>
  <c r="BL38" i="1" a="1"/>
  <c r="BF27" i="1" a="1"/>
  <c r="BC50" i="1" a="1"/>
  <c r="AZ45" i="1" a="1"/>
  <c r="BS38" i="1" a="1"/>
  <c r="Y48" i="1" a="1"/>
  <c r="BC23" i="1" a="1"/>
  <c r="AH43" i="1" a="1"/>
  <c r="AJ34" i="1" a="1"/>
  <c r="AA56" i="1" a="1"/>
  <c r="AJ40" i="1" a="1"/>
  <c r="AB62" i="1" a="1"/>
  <c r="AY70" i="1" a="1"/>
  <c r="AC28" i="1" a="1"/>
  <c r="AB9" i="1" a="1"/>
  <c r="AS26" i="1" a="1"/>
  <c r="BH20" i="1" a="1"/>
  <c r="AY41" i="1" a="1"/>
  <c r="AL61" i="1" a="1"/>
  <c r="AM49" i="1" a="1"/>
  <c r="BI8" i="1" a="1"/>
  <c r="AV33" i="1" a="1"/>
  <c r="BH27" i="1" a="1"/>
  <c r="AX45" i="1" a="1"/>
  <c r="AF70" i="1" a="1"/>
  <c r="AS45" i="1" a="1"/>
  <c r="BL18" i="1" a="1"/>
  <c r="BS14" i="1" a="1"/>
  <c r="Z21" i="1" a="1"/>
  <c r="BK39" i="1" a="1"/>
  <c r="BI59" i="1" a="1"/>
  <c r="AB53" i="1" a="1"/>
  <c r="AX78" i="1" a="1"/>
  <c r="AE70" i="1" a="1"/>
  <c r="AJ74" i="1" a="1"/>
  <c r="AF11" i="1" a="1"/>
  <c r="BB11" i="1" a="1"/>
  <c r="BG8" i="1" a="1"/>
  <c r="BV8" i="1" a="1"/>
  <c r="AD31" i="1" a="1"/>
  <c r="BS7" i="1" a="1"/>
  <c r="BT34" i="1" a="1"/>
  <c r="AL31" i="1" a="1"/>
  <c r="AY47" i="1" a="1"/>
  <c r="BD71" i="1" a="1"/>
  <c r="AB35" i="1" a="1"/>
  <c r="AV53" i="1" a="1"/>
  <c r="BU70" i="1" a="1"/>
  <c r="AF12" i="1" a="1"/>
  <c r="BV12" i="1" a="1"/>
  <c r="BL31" i="1" a="1"/>
  <c r="BR30" i="1" a="1"/>
  <c r="AA52" i="1" a="1"/>
  <c r="BR80" i="1" a="1"/>
  <c r="AT56" i="1" a="1"/>
  <c r="BR75" i="1" a="1"/>
  <c r="BF77" i="1" a="1"/>
  <c r="AD72" i="1" a="1"/>
  <c r="BR85" i="1" a="1"/>
  <c r="AJ110" i="1" a="1"/>
  <c r="AT102" i="1" a="1"/>
  <c r="AC112" i="1" a="1"/>
  <c r="AA115" i="1" a="1"/>
  <c r="AH132" i="1" a="1"/>
  <c r="AG58" i="1" a="1"/>
  <c r="AU81" i="1" a="1"/>
  <c r="AF98" i="1" a="1"/>
  <c r="AW100" i="1" a="1"/>
  <c r="AJ90" i="1" a="1"/>
  <c r="BL90" i="1" a="1"/>
  <c r="AY58" i="1" a="1"/>
  <c r="BF81" i="1" a="1"/>
  <c r="BA98" i="1" a="1"/>
  <c r="BD101" i="1" a="1"/>
  <c r="AL45" i="1" a="1"/>
  <c r="Z80" i="1" a="1"/>
  <c r="AB81" i="1" a="1"/>
  <c r="Y82" i="1" a="1"/>
  <c r="BH99" i="1" a="1"/>
  <c r="AU118" i="1" a="1"/>
  <c r="AY130" i="1" a="1"/>
  <c r="BR104" i="1" a="1"/>
  <c r="AX69" i="1" a="1"/>
  <c r="AC59" i="1" a="1"/>
  <c r="AZ72" i="1" a="1"/>
  <c r="AK85" i="1" a="1"/>
  <c r="AY103" i="1" a="1"/>
  <c r="AW124" i="1" a="1"/>
  <c r="AL105" i="1" a="1"/>
  <c r="AM125" i="1" a="1"/>
  <c r="BG136" i="1" a="1"/>
  <c r="Z50" i="1" a="1"/>
  <c r="AK82" i="1" a="1"/>
  <c r="AK53" i="1" a="1"/>
  <c r="BE81" i="1" a="1"/>
  <c r="BH87" i="1" a="1"/>
  <c r="BD100" i="1" a="1"/>
  <c r="BK99" i="1" a="1"/>
  <c r="BC105" i="1" a="1"/>
  <c r="BS125" i="1" a="1"/>
  <c r="AG110" i="1" a="1"/>
  <c r="BL53" i="1" a="1"/>
  <c r="AC82" i="1" a="1"/>
  <c r="BF88" i="1" a="1"/>
  <c r="AA101" i="1" a="1"/>
  <c r="BH100" i="1" a="1"/>
  <c r="Y64" i="1" a="1"/>
  <c r="BF79" i="1" a="1"/>
  <c r="BR91" i="1" a="1"/>
  <c r="AZ47" i="1" a="1"/>
  <c r="AY65" i="1" a="1"/>
  <c r="AA85" i="1" a="1"/>
  <c r="BI80" i="1" a="1"/>
  <c r="BV108" i="1" a="1"/>
  <c r="BV19" i="1" a="1"/>
  <c r="AW57" i="1" a="1"/>
  <c r="BJ70" i="1" a="1"/>
  <c r="AM84" i="1" a="1"/>
  <c r="BV96" i="1" a="1"/>
  <c r="AS112" i="1" a="1"/>
  <c r="AE104" i="1" a="1"/>
  <c r="AL125" i="1" a="1"/>
  <c r="AG60" i="1" a="1"/>
  <c r="BR66" i="1" a="1"/>
  <c r="BT62" i="1" a="1"/>
  <c r="BD103" i="1" a="1"/>
  <c r="BE105" i="1" a="1"/>
  <c r="BT96" i="1" a="1"/>
  <c r="Y104" i="1" a="1"/>
  <c r="AA138" i="1" a="1"/>
  <c r="AB121" i="1" a="1"/>
  <c r="AJ69" i="1" a="1"/>
  <c r="BU62" i="1" a="1"/>
  <c r="AL96" i="1" a="1"/>
  <c r="BK94" i="1" a="1"/>
  <c r="AK106" i="1" a="1"/>
  <c r="AC102" i="1" a="1"/>
  <c r="AB63" i="1" a="1"/>
  <c r="BK76" i="1" a="1"/>
  <c r="Z94" i="1" a="1"/>
  <c r="AV88" i="1" a="1"/>
  <c r="BB101" i="1" a="1"/>
  <c r="BL67" i="1" a="1"/>
  <c r="AG76" i="1" a="1"/>
  <c r="BR94" i="1" a="1"/>
  <c r="AI79" i="1" a="1"/>
  <c r="BD104" i="1" a="1"/>
  <c r="BK110" i="1" a="1"/>
  <c r="BH117" i="1" a="1"/>
  <c r="AK64" i="1" a="1"/>
  <c r="AE78" i="1" a="1"/>
  <c r="BS94" i="1" a="1"/>
  <c r="AH95" i="1" a="1"/>
  <c r="AT104" i="1" a="1"/>
  <c r="AX109" i="1" a="1"/>
  <c r="BU75" i="1" a="1"/>
  <c r="BD94" i="1" a="1"/>
  <c r="BH127" i="1" a="1"/>
  <c r="AW139" i="1" a="1"/>
  <c r="BC106" i="1" a="1"/>
  <c r="AY126" i="1" a="1"/>
  <c r="AV132" i="1" a="1"/>
  <c r="BK108" i="1" a="1"/>
  <c r="BJ126" i="1" a="1"/>
  <c r="BI133" i="1" a="1"/>
  <c r="BA119" i="1" a="1"/>
  <c r="BC144" i="1" a="1"/>
  <c r="BI165" i="1" a="1"/>
  <c r="AD154" i="1" a="1"/>
  <c r="BA95" i="1" a="1"/>
  <c r="BR112" i="1" a="1"/>
  <c r="AI126" i="1" a="1"/>
  <c r="BA142" i="1" a="1"/>
  <c r="AB133" i="1" a="1"/>
  <c r="AT157" i="1" a="1"/>
  <c r="AL161" i="1" a="1"/>
  <c r="BR167" i="1" a="1"/>
  <c r="BB176" i="1" a="1"/>
  <c r="AG79" i="1" a="1"/>
  <c r="BR124" i="1" a="1"/>
  <c r="AW96" i="1" a="1"/>
  <c r="AM145" i="1" a="1"/>
  <c r="AK161" i="1" a="1"/>
  <c r="AX137" i="1" a="1"/>
  <c r="BC148" i="1" a="1"/>
  <c r="BH158" i="1" a="1"/>
  <c r="Y81" i="1" a="1"/>
  <c r="AG126" i="1" a="1"/>
  <c r="BA106" i="1" a="1"/>
  <c r="BH145" i="1" a="1"/>
  <c r="BF161" i="1" a="1"/>
  <c r="BT137" i="1" a="1"/>
  <c r="BA149" i="1" a="1"/>
  <c r="AM159" i="1" a="1"/>
  <c r="AZ178" i="1" a="1"/>
  <c r="E117" i="5" a="1"/>
  <c r="BO42" i="1" a="1"/>
  <c r="AO38" i="1" a="1"/>
  <c r="BN6" i="1" a="1"/>
  <c r="BO131" i="1" a="1"/>
  <c r="BN151" i="1" a="1"/>
  <c r="BP12" i="1" a="1"/>
  <c r="AN98" i="1" a="1"/>
  <c r="AP169" i="1" a="1"/>
  <c r="BP47" i="1" a="1"/>
  <c r="AO134" i="1" a="1"/>
  <c r="AQ136" i="1" a="1"/>
  <c r="AO3" i="1" a="1"/>
  <c r="BQ52" i="1" a="1"/>
  <c r="BQ129" i="1" a="1"/>
  <c r="AP178" i="1" a="1"/>
  <c r="AO50" i="1" a="1"/>
  <c r="BN59" i="1" a="1"/>
  <c r="BQ58" i="1" a="1"/>
  <c r="AM18" i="1" a="1"/>
  <c r="AK9" i="1" a="1"/>
  <c r="BC17" i="1" a="1"/>
  <c r="BS6" i="1" a="1"/>
  <c r="AU9" i="1" a="1"/>
  <c r="AL5" i="1" a="1"/>
  <c r="AG11" i="1" a="1"/>
  <c r="AH4" i="1" a="1"/>
  <c r="BC9" i="1" a="1"/>
  <c r="F146" i="5" a="1"/>
  <c r="BP53" i="1" a="1"/>
  <c r="AO79" i="1" a="1"/>
  <c r="BP76" i="1" a="1"/>
  <c r="AO8" i="1" a="1"/>
  <c r="BO125" i="1" a="1"/>
  <c r="BM96" i="1" a="1"/>
  <c r="BM139" i="1" a="1"/>
  <c r="AN145" i="1" a="1"/>
  <c r="BL74" i="1" a="1"/>
  <c r="AG66" i="1" a="1"/>
  <c r="BL93" i="1" a="1"/>
  <c r="AU23" i="1" a="1"/>
  <c r="AU42" i="1" a="1"/>
  <c r="BR92" i="1" a="1"/>
  <c r="BV23" i="1" a="1"/>
  <c r="Y44" i="1" a="1"/>
  <c r="BD61" i="1" a="1"/>
  <c r="AG70" i="1" a="1"/>
  <c r="BI9" i="1" a="1"/>
  <c r="AL38" i="1" a="1"/>
  <c r="BL51" i="1" a="1"/>
  <c r="BF73" i="1" a="1"/>
  <c r="BV28" i="1" a="1"/>
  <c r="BR26" i="1" a="1"/>
  <c r="BL10" i="1" a="1"/>
  <c r="AW36" i="1" a="1"/>
  <c r="BJ66" i="1" a="1"/>
  <c r="AU26" i="1" a="1"/>
  <c r="BG46" i="1" a="1"/>
  <c r="AY63" i="1" a="1"/>
  <c r="AL69" i="1" a="1"/>
  <c r="BC12" i="1" a="1"/>
  <c r="AL30" i="1" a="1"/>
  <c r="BF18" i="1" a="1"/>
  <c r="BV57" i="1" a="1"/>
  <c r="BU37" i="1" a="1"/>
  <c r="AG56" i="1" a="1"/>
  <c r="AC11" i="1" a="1"/>
  <c r="AE28" i="1" a="1"/>
  <c r="BF21" i="1" a="1"/>
  <c r="AK44" i="1" a="1"/>
  <c r="AA68" i="1" a="1"/>
  <c r="AY39" i="1" a="1"/>
  <c r="BV56" i="1" a="1"/>
  <c r="BB5" i="1" a="1"/>
  <c r="BB32" i="1" a="1"/>
  <c r="AU11" i="1" a="1"/>
  <c r="BD28" i="1" a="1"/>
  <c r="BB37" i="1" a="1"/>
  <c r="Y49" i="1" a="1"/>
  <c r="BT69" i="1" a="1"/>
  <c r="AV66" i="1" a="1"/>
  <c r="AB6" i="1" a="1"/>
  <c r="BV38" i="1" a="1"/>
  <c r="BT27" i="1" a="1"/>
  <c r="AK46" i="1" a="1"/>
  <c r="BT49" i="1" a="1"/>
  <c r="BB78" i="1" a="1"/>
  <c r="AV13" i="1" a="1"/>
  <c r="AT21" i="1" a="1"/>
  <c r="AX52" i="1" a="1"/>
  <c r="AS48" i="1" a="1"/>
  <c r="AF45" i="1" a="1"/>
  <c r="AI54" i="1" a="1"/>
  <c r="BG73" i="1" a="1"/>
  <c r="AB90" i="1" a="1"/>
  <c r="BI82" i="1" a="1"/>
  <c r="BE12" i="1" a="1"/>
  <c r="AK22" i="1" a="1"/>
  <c r="AX35" i="1" a="1"/>
  <c r="AC29" i="1" a="1"/>
  <c r="Z39" i="1" a="1"/>
  <c r="AH9" i="1" a="1"/>
  <c r="AM12" i="1" a="1"/>
  <c r="AV31" i="1" a="1"/>
  <c r="Z24" i="1" a="1"/>
  <c r="AZ51" i="1" a="1"/>
  <c r="AW80" i="1" a="1"/>
  <c r="AF79" i="1" a="1"/>
  <c r="AG89" i="1" a="1"/>
  <c r="BA36" i="1" a="1"/>
  <c r="AU30" i="1" a="1"/>
  <c r="BB40" i="1" a="1"/>
  <c r="AY22" i="1" a="1"/>
  <c r="BC48" i="1" a="1"/>
  <c r="AK57" i="1" a="1"/>
  <c r="BL76" i="1" a="1"/>
  <c r="AU34" i="1" a="1"/>
  <c r="Y59" i="1" a="1"/>
  <c r="AZ68" i="1" a="1"/>
  <c r="BG90" i="1" a="1"/>
  <c r="Y97" i="1" a="1"/>
  <c r="AM102" i="1" a="1"/>
  <c r="AB108" i="1" a="1"/>
  <c r="BC110" i="1" a="1"/>
  <c r="BF40" i="1" a="1"/>
  <c r="AK56" i="1" a="1"/>
  <c r="BV75" i="1" a="1"/>
  <c r="AH92" i="1" a="1"/>
  <c r="AL104" i="1" a="1"/>
  <c r="BJ115" i="1" a="1"/>
  <c r="AL41" i="1" a="1"/>
  <c r="AD57" i="1" a="1"/>
  <c r="AE77" i="1" a="1"/>
  <c r="BF92" i="1" a="1"/>
  <c r="AX104" i="1" a="1"/>
  <c r="AV64" i="1" a="1"/>
  <c r="AE79" i="1" a="1"/>
  <c r="AL86" i="1" a="1"/>
  <c r="BA99" i="1" a="1"/>
  <c r="AI98" i="1" a="1"/>
  <c r="Z103" i="1" a="1"/>
  <c r="BU123" i="1" a="1"/>
  <c r="BC102" i="1" a="1"/>
  <c r="BS51" i="1" a="1"/>
  <c r="BS80" i="1" a="1"/>
  <c r="AW97" i="1" a="1"/>
  <c r="BT80" i="1" a="1"/>
  <c r="AE111" i="1" a="1"/>
  <c r="AL110" i="1" a="1"/>
  <c r="Z139" i="1" a="1"/>
  <c r="AB112" i="1" a="1"/>
  <c r="BV142" i="1" a="1"/>
  <c r="AE68" i="1" a="1"/>
  <c r="AT81" i="1" a="1"/>
  <c r="AD63" i="1" a="1"/>
  <c r="BF78" i="1" a="1"/>
  <c r="AF91" i="1" a="1"/>
  <c r="BD111" i="1" a="1"/>
  <c r="Z98" i="1" a="1"/>
  <c r="BE113" i="1" a="1"/>
  <c r="BS119" i="1" a="1"/>
  <c r="BE136" i="1" a="1"/>
  <c r="AS63" i="1" a="1"/>
  <c r="AT79" i="1" a="1"/>
  <c r="BF91" i="1" a="1"/>
  <c r="AL71" i="1" a="1"/>
  <c r="BR39" i="1" a="1"/>
  <c r="Z53" i="1" a="1"/>
  <c r="AG74" i="1" a="1"/>
  <c r="Y73" i="1" a="1"/>
  <c r="AA43" i="1" a="1"/>
  <c r="BK64" i="1" a="1"/>
  <c r="AI82" i="1" a="1"/>
  <c r="AX92" i="1" a="1"/>
  <c r="AW81" i="1" a="1"/>
  <c r="BT59" i="1" a="1"/>
  <c r="BA81" i="1" a="1"/>
  <c r="BC68" i="1" a="1"/>
  <c r="AS81" i="1" a="1"/>
  <c r="BJ97" i="1" a="1"/>
  <c r="BG106" i="1" a="1"/>
  <c r="BU128" i="1" a="1"/>
  <c r="BC121" i="1" a="1"/>
  <c r="BJ33" i="1" a="1"/>
  <c r="AM68" i="1" a="1"/>
  <c r="BS85" i="1" a="1"/>
  <c r="AG85" i="1" a="1"/>
  <c r="BF80" i="1" a="1"/>
  <c r="BE118" i="1" a="1"/>
  <c r="BH103" i="1" a="1"/>
  <c r="BR134" i="1" a="1"/>
  <c r="AU41" i="1" a="1"/>
  <c r="BG59" i="1" a="1"/>
  <c r="AI78" i="1" a="1"/>
  <c r="BD76" i="1" a="1"/>
  <c r="BB88" i="1" a="1"/>
  <c r="AT114" i="1" a="1"/>
  <c r="AK41" i="1" a="1"/>
  <c r="AT63" i="1" a="1"/>
  <c r="Y69" i="1" a="1"/>
  <c r="AE88" i="1" a="1"/>
  <c r="AX100" i="1" a="1"/>
  <c r="BJ113" i="1" a="1"/>
  <c r="BE63" i="1" a="1"/>
  <c r="BB77" i="1" a="1"/>
  <c r="BH94" i="1" a="1"/>
  <c r="AF94" i="1" a="1"/>
  <c r="BF102" i="1" a="1"/>
  <c r="AY108" i="1" a="1"/>
  <c r="AY44" i="1" a="1"/>
  <c r="BD64" i="1" a="1"/>
  <c r="BV67" i="1" a="1"/>
  <c r="BK88" i="1" a="1"/>
  <c r="AV102" i="1" a="1"/>
  <c r="AH114" i="1" a="1"/>
  <c r="AA109" i="1" a="1"/>
  <c r="AK83" i="1" a="1"/>
  <c r="BJ110" i="1" a="1"/>
  <c r="AZ124" i="1" a="1"/>
  <c r="BC57" i="1" a="1"/>
  <c r="AF87" i="1" a="1"/>
  <c r="AF128" i="1" a="1"/>
  <c r="BV61" i="1" a="1"/>
  <c r="AK88" i="1" a="1"/>
  <c r="BB128" i="1" a="1"/>
  <c r="AS140" i="1" a="1"/>
  <c r="BV138" i="1" a="1"/>
  <c r="BS137" i="1" a="1"/>
  <c r="AY141" i="1" a="1"/>
  <c r="BS176" i="1" a="1"/>
  <c r="BF82" i="1" a="1"/>
  <c r="BS109" i="1" a="1"/>
  <c r="AT119" i="1" a="1"/>
  <c r="BJ127" i="1" a="1"/>
  <c r="BG150" i="1" a="1"/>
  <c r="AI141" i="1" a="1"/>
  <c r="BL160" i="1" a="1"/>
  <c r="AJ170" i="1" a="1"/>
  <c r="BJ180" i="1" a="1"/>
  <c r="BB95" i="1" a="1"/>
  <c r="AW114" i="1" a="1"/>
  <c r="AD127" i="1" a="1"/>
  <c r="BK130" i="1" a="1"/>
  <c r="AC133" i="1" a="1"/>
  <c r="AF139" i="1" a="1"/>
  <c r="AV137" i="1" a="1"/>
  <c r="AD162" i="1" a="1"/>
  <c r="AV96" i="1" a="1"/>
  <c r="BS114" i="1" a="1"/>
  <c r="AZ127" i="1" a="1"/>
  <c r="BG131" i="1" a="1"/>
  <c r="AG134" i="1" a="1"/>
  <c r="BA139" i="1" a="1"/>
  <c r="AH139" i="1" a="1"/>
  <c r="BB163" i="1" a="1"/>
  <c r="Z176" i="1" a="1"/>
  <c r="BP54" i="1" a="1"/>
  <c r="AR71" i="1" a="1"/>
  <c r="BO103" i="1" a="1"/>
  <c r="AR182" i="1" a="1"/>
  <c r="AP85" i="1" a="1"/>
  <c r="BM131" i="1" a="1"/>
  <c r="BO64" i="1" a="1"/>
  <c r="BM55" i="1" a="1"/>
  <c r="BN118" i="1" a="1"/>
  <c r="AP40" i="1" a="1"/>
  <c r="AO178" i="1" a="1"/>
  <c r="AQ131" i="1" a="1"/>
  <c r="AP88" i="1" a="1"/>
  <c r="AQ174" i="1" a="1"/>
  <c r="AP132" i="1" a="1"/>
  <c r="BM176" i="1" a="1"/>
  <c r="AO75" i="1" a="1"/>
  <c r="AO71" i="1" a="1"/>
  <c r="AR162" i="1" a="1"/>
  <c r="AF24" i="1" a="1"/>
  <c r="AD13" i="1" a="1"/>
  <c r="AS6" i="1" a="1"/>
  <c r="AI7" i="1" a="1"/>
  <c r="AW25" i="1" a="1"/>
  <c r="AV12" i="1" a="1"/>
  <c r="AU12" i="1" a="1"/>
  <c r="BJ19" i="1" a="1"/>
  <c r="AH16" i="1" a="1"/>
  <c r="AN17" i="1" a="1"/>
  <c r="AO171" i="1" a="1"/>
  <c r="BQ77" i="1" a="1"/>
  <c r="AN71" i="1" a="1"/>
  <c r="AO126" i="1" a="1"/>
  <c r="BM157" i="1" a="1"/>
  <c r="BN30" i="1" a="1"/>
  <c r="BM46" i="1" a="1"/>
  <c r="BO164" i="1" a="1"/>
  <c r="Z74" i="1" a="1"/>
  <c r="BU80" i="1" a="1"/>
  <c r="BU78" i="1" a="1"/>
  <c r="AA36" i="1" a="1"/>
  <c r="AH75" i="1" a="1"/>
  <c r="AY56" i="1" a="1"/>
  <c r="AM40" i="1" a="1"/>
  <c r="AT45" i="1" a="1"/>
  <c r="AF69" i="1" a="1"/>
  <c r="AB77" i="1" a="1"/>
  <c r="BB27" i="1" a="1"/>
  <c r="AK55" i="1" a="1"/>
  <c r="AT54" i="1" a="1"/>
  <c r="Z49" i="1" a="1"/>
  <c r="BS25" i="1" a="1"/>
  <c r="AF13" i="1" a="1"/>
  <c r="AW30" i="1" a="1"/>
  <c r="BA56" i="1" a="1"/>
  <c r="BJ55" i="1" a="1"/>
  <c r="BD41" i="1" a="1"/>
  <c r="BH48" i="1" a="1"/>
  <c r="AC74" i="1" a="1"/>
  <c r="BD14" i="1" a="1"/>
  <c r="AI35" i="1" a="1"/>
  <c r="AB7" i="1" a="1"/>
  <c r="AY40" i="1" a="1"/>
  <c r="AJ44" i="1" a="1"/>
  <c r="AD45" i="1" a="1"/>
  <c r="BT60" i="1" a="1"/>
  <c r="AY14" i="1" a="1"/>
  <c r="AX37" i="1" a="1"/>
  <c r="BB26" i="1" a="1"/>
  <c r="AZ44" i="1" a="1"/>
  <c r="AE45" i="1" a="1"/>
  <c r="AD77" i="1" a="1"/>
  <c r="AH74" i="1" a="1"/>
  <c r="BJ16" i="1" a="1"/>
  <c r="BS37" i="1" a="1"/>
  <c r="BB20" i="1" a="1"/>
  <c r="AX16" i="1" a="1"/>
  <c r="AX60" i="1" a="1"/>
  <c r="AA35" i="1" a="1"/>
  <c r="AI47" i="1" a="1"/>
  <c r="AB71" i="1" a="1"/>
  <c r="AK34" i="1" a="1"/>
  <c r="AU25" i="1" a="1"/>
  <c r="BH36" i="1" a="1"/>
  <c r="AC41" i="1" a="1"/>
  <c r="AW42" i="1" a="1"/>
  <c r="AI51" i="1" a="1"/>
  <c r="BH15" i="1" a="1"/>
  <c r="AZ36" i="1" a="1"/>
  <c r="Z32" i="1" a="1"/>
  <c r="AZ40" i="1" a="1"/>
  <c r="BA59" i="1" a="1"/>
  <c r="BI61" i="1" a="1"/>
  <c r="BE60" i="1" a="1"/>
  <c r="AD71" i="1" a="1"/>
  <c r="AH103" i="1" a="1"/>
  <c r="AD17" i="1" a="1"/>
  <c r="BA33" i="1" a="1"/>
  <c r="AI33" i="1" a="1"/>
  <c r="BT44" i="1" a="1"/>
  <c r="BH39" i="1" a="1"/>
  <c r="BS35" i="1" a="1"/>
  <c r="AD30" i="1" a="1"/>
  <c r="BF39" i="1" a="1"/>
  <c r="BB43" i="1" a="1"/>
  <c r="AL48" i="1" a="1"/>
  <c r="Y56" i="1" a="1"/>
  <c r="Y68" i="1" a="1"/>
  <c r="AS72" i="1" a="1"/>
  <c r="BE33" i="1" a="1"/>
  <c r="AJ46" i="1" a="1"/>
  <c r="BD40" i="1" a="1"/>
  <c r="Z61" i="1" a="1"/>
  <c r="AT52" i="1" a="1"/>
  <c r="AB36" i="1" a="1"/>
  <c r="AX57" i="1" a="1"/>
  <c r="BG45" i="1" a="1"/>
  <c r="AZ78" i="1" a="1"/>
  <c r="AY78" i="1" a="1"/>
  <c r="AY77" i="1" a="1"/>
  <c r="AF97" i="1" a="1"/>
  <c r="BK117" i="1" a="1"/>
  <c r="BE125" i="1" a="1"/>
  <c r="BG120" i="1" a="1"/>
  <c r="AM51" i="1" a="1"/>
  <c r="BV89" i="1" a="1"/>
  <c r="AL79" i="1" a="1"/>
  <c r="BU89" i="1" a="1"/>
  <c r="AS98" i="1" a="1"/>
  <c r="AI112" i="1" a="1"/>
  <c r="AB46" i="1" a="1"/>
  <c r="AT92" i="1" a="1"/>
  <c r="AX79" i="1" a="1"/>
  <c r="AW90" i="1" a="1"/>
  <c r="BG98" i="1" a="1"/>
  <c r="BT52" i="1" a="1"/>
  <c r="AA75" i="1" a="1"/>
  <c r="Z89" i="1" a="1"/>
  <c r="Z111" i="1" a="1"/>
  <c r="AJ93" i="1" a="1"/>
  <c r="BU112" i="1" a="1"/>
  <c r="AZ116" i="1" a="1"/>
  <c r="Z134" i="1" a="1"/>
  <c r="AD61" i="1" a="1"/>
  <c r="AK70" i="1" a="1"/>
  <c r="AK100" i="1" a="1"/>
  <c r="BU93" i="1" a="1"/>
  <c r="AE109" i="1" a="1"/>
  <c r="AL114" i="1" a="1"/>
  <c r="AB114" i="1" a="1"/>
  <c r="BD124" i="1" a="1"/>
  <c r="AX125" i="1" a="1"/>
  <c r="AY61" i="1" a="1"/>
  <c r="AB43" i="1" a="1"/>
  <c r="BH66" i="1" a="1"/>
  <c r="AY72" i="1" a="1"/>
  <c r="BJ65" i="1" a="1"/>
  <c r="BR99" i="1" a="1"/>
  <c r="AT109" i="1" a="1"/>
  <c r="BC112" i="1" a="1"/>
  <c r="BL106" i="1" a="1"/>
  <c r="BV33" i="1" a="1"/>
  <c r="AU52" i="1" a="1"/>
  <c r="AG73" i="1" a="1"/>
  <c r="BV71" i="1" a="1"/>
  <c r="AH100" i="1" a="1"/>
  <c r="BE55" i="1" a="1"/>
  <c r="AE83" i="1" a="1"/>
  <c r="AU85" i="1" a="1"/>
  <c r="AJ88" i="1" a="1"/>
  <c r="BR51" i="1" a="1"/>
  <c r="BI88" i="1" a="1"/>
  <c r="BU102" i="1" a="1"/>
  <c r="AZ90" i="1" a="1"/>
  <c r="Z90" i="1" a="1"/>
  <c r="BF54" i="1" a="1"/>
  <c r="BE70" i="1" a="1"/>
  <c r="AM93" i="1" a="1"/>
  <c r="BC100" i="1" a="1"/>
  <c r="BG100" i="1" a="1"/>
  <c r="AH108" i="1" a="1"/>
  <c r="BS113" i="1" a="1"/>
  <c r="AK130" i="1" a="1"/>
  <c r="BE53" i="1" a="1"/>
  <c r="AX70" i="1" a="1"/>
  <c r="AY83" i="1" a="1"/>
  <c r="BF93" i="1" a="1"/>
  <c r="AZ81" i="1" a="1"/>
  <c r="AZ115" i="1" a="1"/>
  <c r="AW120" i="1" a="1"/>
  <c r="AF114" i="1" a="1"/>
  <c r="AB67" i="1" a="1"/>
  <c r="BE69" i="1" a="1"/>
  <c r="AL89" i="1" a="1"/>
  <c r="AM91" i="1" a="1"/>
  <c r="BK105" i="1" a="1"/>
  <c r="AZ121" i="1" a="1"/>
  <c r="AY69" i="1" a="1"/>
  <c r="AD85" i="1" a="1"/>
  <c r="AE75" i="1" a="1"/>
  <c r="BV83" i="1" a="1"/>
  <c r="BF90" i="1" a="1"/>
  <c r="BG30" i="1" a="1"/>
  <c r="Z64" i="1" a="1"/>
  <c r="AT64" i="1" a="1"/>
  <c r="AT88" i="1" a="1"/>
  <c r="BE101" i="1" a="1"/>
  <c r="BU113" i="1" a="1"/>
  <c r="AS108" i="1" a="1"/>
  <c r="AL72" i="1" a="1"/>
  <c r="AJ86" i="1" a="1"/>
  <c r="BJ75" i="1" a="1"/>
  <c r="AD86" i="1" a="1"/>
  <c r="AE93" i="1" a="1"/>
  <c r="BI109" i="1" a="1"/>
  <c r="AT101" i="1" a="1"/>
  <c r="AD93" i="1" a="1"/>
  <c r="AB110" i="1" a="1"/>
  <c r="AA120" i="1" a="1"/>
  <c r="BL84" i="1" a="1"/>
  <c r="BV110" i="1" a="1"/>
  <c r="BL124" i="1" a="1"/>
  <c r="AV61" i="1" a="1"/>
  <c r="BJ111" i="1" a="1"/>
  <c r="Z125" i="1" a="1"/>
  <c r="BV126" i="1" a="1"/>
  <c r="AK142" i="1" a="1"/>
  <c r="BT147" i="1" a="1"/>
  <c r="AE164" i="1" a="1"/>
  <c r="AG158" i="1" a="1"/>
  <c r="AA102" i="1" a="1"/>
  <c r="BC111" i="1" a="1"/>
  <c r="BT139" i="1" a="1"/>
  <c r="BL128" i="1" a="1"/>
  <c r="AH133" i="1" a="1"/>
  <c r="AI163" i="1" a="1"/>
  <c r="BS175" i="1" a="1"/>
  <c r="AH157" i="1" a="1"/>
  <c r="AK179" i="1" a="1"/>
  <c r="BS95" i="1" a="1"/>
  <c r="BC114" i="1" a="1"/>
  <c r="BS117" i="1" a="1"/>
  <c r="BL127" i="1" a="1"/>
  <c r="AV150" i="1" a="1"/>
  <c r="BA150" i="1" a="1"/>
  <c r="AL152" i="1" a="1"/>
  <c r="AW156" i="1" a="1"/>
  <c r="BU96" i="1" a="1"/>
  <c r="AB115" i="1" a="1"/>
  <c r="BI118" i="1" a="1"/>
  <c r="AX119" i="1" a="1"/>
  <c r="BS150" i="1" a="1"/>
  <c r="BV150" i="1" a="1"/>
  <c r="AG153" i="1" a="1"/>
  <c r="AF157" i="1" a="1"/>
  <c r="AC75" i="1" a="1"/>
  <c r="BO66" i="1" a="1"/>
  <c r="AN16" i="1" a="1"/>
  <c r="BP183" i="1" a="1"/>
  <c r="AN24" i="1" a="1"/>
  <c r="AR31" i="1" a="1"/>
  <c r="BQ155" i="1" a="1"/>
  <c r="BQ170" i="1" a="1"/>
  <c r="AQ47" i="1" a="1"/>
  <c r="AN75" i="1" a="1"/>
  <c r="AO164" i="1" a="1"/>
  <c r="AP79" i="1" a="1"/>
  <c r="AN144" i="1" a="1"/>
  <c r="BO79" i="1" a="1"/>
  <c r="AR153" i="1" a="1"/>
  <c r="AP78" i="1" a="1"/>
  <c r="AQ104" i="1" a="1"/>
  <c r="AN63" i="1" a="1"/>
  <c r="AR156" i="1" a="1"/>
  <c r="AP77" i="1" a="1"/>
  <c r="AY8" i="1" a="1"/>
  <c r="BF26" i="1" a="1"/>
  <c r="BE15" i="1" a="1"/>
  <c r="BI5" i="1" a="1"/>
  <c r="BI12" i="1" a="1"/>
  <c r="AJ14" i="1" a="1"/>
  <c r="AH46" i="1" a="1"/>
  <c r="BL22" i="1" a="1"/>
  <c r="BE6" i="1" a="1"/>
  <c r="AQ17" i="1" a="1"/>
  <c r="AO93" i="1" a="1"/>
  <c r="AP24" i="1" a="1"/>
  <c r="BO33" i="1" a="1"/>
  <c r="AN135" i="1" a="1"/>
  <c r="BN130" i="1" a="1"/>
  <c r="BP37" i="1" a="1"/>
  <c r="AO80" i="1" a="1"/>
  <c r="AQ145" i="1" a="1"/>
  <c r="AE52" i="1" a="1"/>
  <c r="AW72" i="1" a="1"/>
  <c r="AY11" i="1" a="1"/>
  <c r="AU47" i="1" a="1"/>
  <c r="BU59" i="1" a="1"/>
  <c r="AX14" i="1" a="1"/>
  <c r="BH29" i="1" a="1"/>
  <c r="BS65" i="1" a="1"/>
  <c r="AE62" i="1" a="1"/>
  <c r="Z79" i="1" a="1"/>
  <c r="AY24" i="1" a="1"/>
  <c r="AM27" i="1" a="1"/>
  <c r="AT50" i="1" a="1"/>
  <c r="BA87" i="1" a="1"/>
  <c r="BI40" i="1" a="1"/>
  <c r="BR15" i="1" a="1"/>
  <c r="AH58" i="1" a="1"/>
  <c r="BK31" i="1" a="1"/>
  <c r="AH24" i="1" a="1"/>
  <c r="AD33" i="1" a="1"/>
  <c r="AT67" i="1" a="1"/>
  <c r="BI63" i="1" a="1"/>
  <c r="AL18" i="1" a="1"/>
  <c r="Z59" i="1" a="1"/>
  <c r="AM30" i="1" a="1"/>
  <c r="Z15" i="1" a="1"/>
  <c r="BB31" i="1" a="1"/>
  <c r="BB55" i="1" a="1"/>
  <c r="AA53" i="1" a="1"/>
  <c r="AM32" i="1" a="1"/>
  <c r="Y19" i="1" a="1"/>
  <c r="BH34" i="1" a="1"/>
  <c r="AL39" i="1" a="1"/>
  <c r="BD56" i="1" a="1"/>
  <c r="BU51" i="1" a="1"/>
  <c r="AF63" i="1" a="1"/>
  <c r="AX32" i="1" a="1"/>
  <c r="AT19" i="1" a="1"/>
  <c r="BE31" i="1" a="1"/>
  <c r="BE17" i="1" a="1"/>
  <c r="AA39" i="1" a="1"/>
  <c r="BE51" i="1" a="1"/>
  <c r="AV37" i="1" a="1"/>
  <c r="AX76" i="1" a="1"/>
  <c r="BK30" i="1" a="1"/>
  <c r="AM44" i="1" a="1"/>
  <c r="BD37" i="1" a="1"/>
  <c r="AW59" i="1" a="1"/>
  <c r="BU46" i="1" a="1"/>
  <c r="AI5" i="1" a="1"/>
  <c r="AC34" i="1" a="1"/>
  <c r="AY42" i="1" a="1"/>
  <c r="AC47" i="1" a="1"/>
  <c r="AH48" i="1" a="1"/>
  <c r="AW64" i="1" a="1"/>
  <c r="BF67" i="1" a="1"/>
  <c r="AY93" i="1" a="1"/>
  <c r="BH78" i="1" a="1"/>
  <c r="BK13" i="1" a="1"/>
  <c r="BS8" i="1" a="1"/>
  <c r="BB10" i="1" a="1"/>
  <c r="AY34" i="1" a="1"/>
  <c r="BB30" i="1" a="1"/>
  <c r="AD47" i="1" a="1"/>
  <c r="AT33" i="1" a="1"/>
  <c r="AG45" i="1" a="1"/>
  <c r="Y40" i="1" a="1"/>
  <c r="BB60" i="1" a="1"/>
  <c r="BD51" i="1" a="1"/>
  <c r="AZ66" i="1" a="1"/>
  <c r="AM72" i="1" a="1"/>
  <c r="Y13" i="1" a="1"/>
  <c r="AG35" i="1" a="1"/>
  <c r="AK32" i="1" a="1"/>
  <c r="BT47" i="1" a="1"/>
  <c r="AA72" i="1" a="1"/>
  <c r="AJ38" i="1" a="1"/>
  <c r="AT37" i="1" a="1"/>
  <c r="BF76" i="1" a="1"/>
  <c r="AJ53" i="1" a="1"/>
  <c r="BJ76" i="1" a="1"/>
  <c r="AD81" i="1" a="1"/>
  <c r="AV97" i="1" a="1"/>
  <c r="BU90" i="1" a="1"/>
  <c r="BS99" i="1" a="1"/>
  <c r="BF122" i="1" a="1"/>
  <c r="BH128" i="1" a="1"/>
  <c r="AB80" i="1" a="1"/>
  <c r="AS85" i="1" a="1"/>
  <c r="AE98" i="1" a="1"/>
  <c r="BA86" i="1" a="1"/>
  <c r="AG107" i="1" a="1"/>
  <c r="BG112" i="1" a="1"/>
  <c r="AW84" i="1" a="1"/>
  <c r="BD85" i="1" a="1"/>
  <c r="AZ98" i="1" a="1"/>
  <c r="BS86" i="1" a="1"/>
  <c r="BC36" i="1" a="1"/>
  <c r="AV63" i="1" a="1"/>
  <c r="AG71" i="1" a="1"/>
  <c r="BH91" i="1" a="1"/>
  <c r="BE98" i="1" a="1"/>
  <c r="AB107" i="1" a="1"/>
  <c r="AH111" i="1" a="1"/>
  <c r="AB102" i="1" a="1"/>
  <c r="AD25" i="1" a="1"/>
  <c r="AV77" i="1" a="1"/>
  <c r="BI74" i="1" a="1"/>
  <c r="AZ75" i="1" a="1"/>
  <c r="AI102" i="1" a="1"/>
  <c r="BH111" i="1" a="1"/>
  <c r="BL112" i="1" a="1"/>
  <c r="BI105" i="1" a="1"/>
  <c r="BV147" i="1" a="1"/>
  <c r="AZ42" i="1" a="1"/>
  <c r="AJ65" i="1" a="1"/>
  <c r="AZ50" i="1" a="1"/>
  <c r="AV82" i="1" a="1"/>
  <c r="AF84" i="1" a="1"/>
  <c r="AW86" i="1" a="1"/>
  <c r="BS100" i="1" a="1"/>
  <c r="AZ119" i="1" a="1"/>
  <c r="AH131" i="1" a="1"/>
  <c r="BF113" i="1" a="1"/>
  <c r="BS54" i="1" a="1"/>
  <c r="BR82" i="1" a="1"/>
  <c r="BB84" i="1" a="1"/>
  <c r="AK87" i="1" a="1"/>
  <c r="AI101" i="1" a="1"/>
  <c r="AV56" i="1" a="1"/>
  <c r="BJ82" i="1" a="1"/>
  <c r="Y89" i="1" a="1"/>
  <c r="BA72" i="1" a="1"/>
  <c r="AM64" i="1" a="1"/>
  <c r="AI87" i="1" a="1"/>
  <c r="AF102" i="1" a="1"/>
  <c r="BU103" i="1" a="1"/>
  <c r="AY95" i="1" a="1"/>
  <c r="BS58" i="1" a="1"/>
  <c r="AB73" i="1" a="1"/>
  <c r="AA88" i="1" a="1"/>
  <c r="BB109" i="1" a="1"/>
  <c r="AX99" i="1" a="1"/>
  <c r="BR103" i="1" a="1"/>
  <c r="AA129" i="1" a="1"/>
  <c r="AJ32" i="1" a="1"/>
  <c r="AW66" i="1" a="1"/>
  <c r="BT63" i="1" a="1"/>
  <c r="AU104" i="1" a="1"/>
  <c r="BL92" i="1" a="1"/>
  <c r="BA94" i="1" a="1"/>
  <c r="BA115" i="1" a="1"/>
  <c r="AY116" i="1" a="1"/>
  <c r="AA126" i="1" a="1"/>
  <c r="BG62" i="1" a="1"/>
  <c r="AH85" i="1" a="1"/>
  <c r="BC92" i="1" a="1"/>
  <c r="BC81" i="1" a="1"/>
  <c r="BE104" i="1" a="1"/>
  <c r="BL110" i="1" a="1"/>
  <c r="BB65" i="1" a="1"/>
  <c r="BI72" i="1" a="1"/>
  <c r="BG94" i="1" a="1"/>
  <c r="AV73" i="1" a="1"/>
  <c r="AE103" i="1" a="1"/>
  <c r="AT71" i="1" a="1"/>
  <c r="Y86" i="1" a="1"/>
  <c r="AV75" i="1" a="1"/>
  <c r="BG85" i="1" a="1"/>
  <c r="AW91" i="1" a="1"/>
  <c r="AU109" i="1" a="1"/>
  <c r="BF98" i="1" a="1"/>
  <c r="BA68" i="1" a="1"/>
  <c r="Y77" i="1" a="1"/>
  <c r="AE95" i="1" a="1"/>
  <c r="AU80" i="1" a="1"/>
  <c r="AD105" i="1" a="1"/>
  <c r="Y111" i="1" a="1"/>
  <c r="AD118" i="1" a="1"/>
  <c r="BI104" i="1" a="1"/>
  <c r="BD125" i="1" a="1"/>
  <c r="Z132" i="1" a="1"/>
  <c r="BG75" i="1" a="1"/>
  <c r="AB111" i="1" a="1"/>
  <c r="AS102" i="1" a="1"/>
  <c r="BI84" i="1" a="1"/>
  <c r="AJ122" i="1" a="1"/>
  <c r="BF103" i="1" a="1"/>
  <c r="BF127" i="1" a="1"/>
  <c r="AZ147" i="1" a="1"/>
  <c r="BE146" i="1" a="1"/>
  <c r="AY146" i="1" a="1"/>
  <c r="AV86" i="1" a="1"/>
  <c r="BE114" i="1" a="1"/>
  <c r="BI139" i="1" a="1"/>
  <c r="AM133" i="1" a="1"/>
  <c r="AH152" i="1" a="1"/>
  <c r="AW151" i="1" a="1"/>
  <c r="AV163" i="1" a="1"/>
  <c r="BK153" i="1" a="1"/>
  <c r="BG184" i="1" a="1"/>
  <c r="AE53" i="1" a="1"/>
  <c r="AF89" i="1" a="1"/>
  <c r="AF109" i="1" a="1"/>
  <c r="BU127" i="1" a="1"/>
  <c r="BH142" i="1" a="1"/>
  <c r="AS134" i="1" a="1"/>
  <c r="BD155" i="1" a="1"/>
  <c r="BV166" i="1" a="1"/>
  <c r="AZ38" i="1" a="1"/>
  <c r="AZ92" i="1" a="1"/>
  <c r="AU113" i="1" a="1"/>
  <c r="AS128" i="1" a="1"/>
  <c r="AE143" i="1" a="1"/>
  <c r="AG131" i="1" a="1"/>
  <c r="BR155" i="1" a="1"/>
  <c r="AL167" i="1" a="1"/>
  <c r="BV164" i="1" a="1"/>
  <c r="H165" i="5" a="1"/>
  <c r="AQ64" i="1" a="1"/>
  <c r="BM98" i="1" a="1"/>
  <c r="AP39" i="1" a="1"/>
  <c r="BQ10" i="1" a="1"/>
  <c r="BP128" i="1" a="1"/>
  <c r="BP163" i="1" a="1"/>
  <c r="BQ47" i="1" a="1"/>
  <c r="AO184" i="1" a="1"/>
  <c r="AP148" i="1" a="1"/>
  <c r="BM8" i="1" a="1"/>
  <c r="BQ108" i="1" a="1"/>
  <c r="AQ140" i="1" a="1"/>
  <c r="AN43" i="1" a="1"/>
  <c r="BO118" i="1" a="1"/>
  <c r="AN183" i="1" a="1"/>
  <c r="AO87" i="1" a="1"/>
  <c r="BP66" i="1" a="1"/>
  <c r="AP124" i="1" a="1"/>
  <c r="AA16" i="1" a="1"/>
  <c r="BA40" i="1" a="1"/>
  <c r="BL11" i="1" a="1"/>
  <c r="AL21" i="1" a="1"/>
  <c r="AY21" i="1" a="1"/>
  <c r="AI31" i="1" a="1"/>
  <c r="BH4" i="1" a="1"/>
  <c r="BR19" i="1" a="1"/>
  <c r="AI12" i="1" a="1"/>
  <c r="G164" i="5" a="1"/>
  <c r="AO31" i="1" a="1"/>
  <c r="BO138" i="1" a="1"/>
  <c r="AO127" i="1" a="1"/>
  <c r="BM116" i="1" a="1"/>
  <c r="BQ149" i="1" a="1"/>
  <c r="BM160" i="1" a="1"/>
  <c r="BQ11" i="1" a="1"/>
  <c r="AO159" i="1" a="1"/>
  <c r="AQ124" i="1" a="1"/>
  <c r="BO59" i="1" a="1"/>
  <c r="BO57" i="1" a="1"/>
  <c r="AP70" i="1" a="1"/>
  <c r="BO168" i="1" a="1"/>
  <c r="BN160" i="1" a="1"/>
  <c r="AP112" i="1" a="1"/>
  <c r="AN87" i="1" a="1"/>
  <c r="BN121" i="1" a="1"/>
  <c r="AQ121" i="1" a="1"/>
  <c r="AW23" i="1" a="1"/>
  <c r="AJ15" i="1" a="1"/>
  <c r="AZ22" i="1" a="1"/>
  <c r="AL12" i="1" a="1"/>
  <c r="AW13" i="1" a="1"/>
  <c r="Y8" i="1" a="1"/>
  <c r="AF14" i="1" a="1"/>
  <c r="BB21" i="1" a="1"/>
  <c r="BU7" i="1" a="1"/>
  <c r="BL4" i="1" a="1"/>
  <c r="AA9" i="1" a="1"/>
  <c r="BF31" i="1" a="1"/>
  <c r="BJ81" i="1" a="1"/>
  <c r="AX25" i="1" a="1"/>
  <c r="AC64" i="1" a="1"/>
  <c r="BD52" i="1" a="1"/>
  <c r="BH8" i="1" a="1"/>
  <c r="AK31" i="1" a="1"/>
  <c r="BS63" i="1" a="1"/>
  <c r="AT65" i="1" a="1"/>
  <c r="AW74" i="1" a="1"/>
  <c r="BU24" i="1" a="1"/>
  <c r="BV53" i="1" a="1"/>
  <c r="BS53" i="1" a="1"/>
  <c r="BA8" i="1" a="1"/>
  <c r="AX56" i="1" a="1"/>
  <c r="BA51" i="1" a="1"/>
  <c r="BE58" i="1" a="1"/>
  <c r="BD91" i="1" a="1"/>
  <c r="BU25" i="1" a="1"/>
  <c r="AL43" i="1" a="1"/>
  <c r="AG94" i="1" a="1"/>
  <c r="AL7" i="1" a="1"/>
  <c r="Y28" i="1" a="1"/>
  <c r="AT29" i="1" a="1"/>
  <c r="BE30" i="1" a="1"/>
  <c r="AZ65" i="1" a="1"/>
  <c r="AI17" i="1" a="1"/>
  <c r="BC58" i="1" a="1"/>
  <c r="AF40" i="1" a="1"/>
  <c r="AX62" i="1" a="1"/>
  <c r="AC30" i="1" a="1"/>
  <c r="BJ37" i="1" a="1"/>
  <c r="AK50" i="1" a="1"/>
  <c r="BF70" i="1" a="1"/>
  <c r="BD32" i="1" a="1"/>
  <c r="AV67" i="1" a="1"/>
  <c r="AB84" i="1" a="1"/>
  <c r="BI56" i="1" a="1"/>
  <c r="BD62" i="1" a="1"/>
  <c r="BH30" i="1" a="1"/>
  <c r="AU59" i="1" a="1"/>
  <c r="AF44" i="1" a="1"/>
  <c r="AY13" i="1" a="1"/>
  <c r="AG46" i="1" a="1"/>
  <c r="BB50" i="1" a="1"/>
  <c r="BK79" i="1" a="1"/>
  <c r="AG8" i="1" a="1"/>
  <c r="AL27" i="1" a="1"/>
  <c r="BI69" i="1" a="1"/>
  <c r="BS10" i="1" a="1"/>
  <c r="AH28" i="1" a="1"/>
  <c r="AZ43" i="1" a="1"/>
  <c r="AI16" i="1" a="1"/>
  <c r="AA22" i="1" a="1"/>
  <c r="Y71" i="1" a="1"/>
  <c r="AJ68" i="1" a="1"/>
  <c r="BE82" i="1" a="1"/>
  <c r="Y22" i="1" a="1"/>
  <c r="AI13" i="1" a="1"/>
  <c r="AA6" i="1" a="1"/>
  <c r="BB29" i="1" a="1"/>
  <c r="AI48" i="1" a="1"/>
  <c r="BH67" i="1" a="1"/>
  <c r="BC14" i="1" a="1"/>
  <c r="AI45" i="1" a="1"/>
  <c r="BC55" i="1" a="1"/>
  <c r="AM76" i="1" a="1"/>
  <c r="AH73" i="1" a="1"/>
  <c r="AT99" i="1" a="1"/>
  <c r="BT109" i="1" a="1"/>
  <c r="AX127" i="1" a="1"/>
  <c r="AC78" i="1" a="1"/>
  <c r="AC88" i="1" a="1"/>
  <c r="BS102" i="1" a="1"/>
  <c r="BS78" i="1" a="1"/>
  <c r="BH88" i="1" a="1"/>
  <c r="AY49" i="1" a="1"/>
  <c r="AB97" i="1" a="1"/>
  <c r="BS110" i="1" a="1"/>
  <c r="BC138" i="1" a="1"/>
  <c r="AL42" i="1" a="1"/>
  <c r="BI87" i="1" a="1"/>
  <c r="BG89" i="1" a="1"/>
  <c r="AH127" i="1" a="1"/>
  <c r="AZ146" i="1" a="1"/>
  <c r="AF81" i="1" a="1"/>
  <c r="BJ71" i="1" a="1"/>
  <c r="AT76" i="1" a="1"/>
  <c r="BH114" i="1" a="1"/>
  <c r="AL128" i="1" a="1"/>
  <c r="BJ72" i="1" a="1"/>
  <c r="AF80" i="1" a="1"/>
  <c r="AJ56" i="1" a="1"/>
  <c r="AE85" i="1" a="1"/>
  <c r="AG57" i="1" a="1"/>
  <c r="Y72" i="1" a="1"/>
  <c r="BU47" i="1" a="1"/>
  <c r="AL85" i="1" a="1"/>
  <c r="AI109" i="1" a="1"/>
  <c r="BF99" i="1" a="1"/>
  <c r="BR47" i="1" a="1"/>
  <c r="Y83" i="1" a="1"/>
  <c r="BB93" i="1" a="1"/>
  <c r="BK96" i="1" a="1"/>
  <c r="BK29" i="1" a="1"/>
  <c r="AK81" i="1" a="1"/>
  <c r="AL107" i="1" a="1"/>
  <c r="Y115" i="1" a="1"/>
  <c r="AF67" i="1" a="1"/>
  <c r="BB106" i="1" a="1"/>
  <c r="BH54" i="1" a="1"/>
  <c r="AE106" i="1" a="1"/>
  <c r="AZ96" i="1" a="1"/>
  <c r="BC119" i="1" a="1"/>
  <c r="AL70" i="1" a="1"/>
  <c r="AZ108" i="1" a="1"/>
  <c r="AL108" i="1" a="1"/>
  <c r="AT86" i="1" a="1"/>
  <c r="AI132" i="1" a="1"/>
  <c r="AT121" i="1" a="1"/>
  <c r="BE99" i="1" a="1"/>
  <c r="BC125" i="1" a="1"/>
  <c r="AZ157" i="1" a="1"/>
  <c r="AK160" i="1" a="1"/>
  <c r="BB113" i="1" a="1"/>
  <c r="BV128" i="1" a="1"/>
  <c r="BI138" i="1" a="1"/>
  <c r="AC49" i="1" a="1"/>
  <c r="BV41" i="1" a="1"/>
  <c r="AT55" i="1" a="1"/>
  <c r="BH46" i="1" a="1"/>
  <c r="AD87" i="1" a="1"/>
  <c r="AE56" i="1" a="1"/>
  <c r="AK29" i="1" a="1"/>
  <c r="AA60" i="1" a="1"/>
  <c r="BR46" i="1" a="1"/>
  <c r="BH32" i="1" a="1"/>
  <c r="BD55" i="1" a="1"/>
  <c r="BL32" i="1" a="1"/>
  <c r="BK44" i="1" a="1"/>
  <c r="AG61" i="1" a="1"/>
  <c r="AI92" i="1" a="1"/>
  <c r="BE9" i="1" a="1"/>
  <c r="BA24" i="1" a="1"/>
  <c r="Y43" i="1" a="1"/>
  <c r="AY18" i="1" a="1"/>
  <c r="BI19" i="1" a="1"/>
  <c r="AX59" i="1" a="1"/>
  <c r="AX7" i="1" a="1"/>
  <c r="BH28" i="1" a="1"/>
  <c r="AJ50" i="1" a="1"/>
  <c r="AK77" i="1" a="1"/>
  <c r="Z85" i="1" a="1"/>
  <c r="BD18" i="1" a="1"/>
  <c r="AT30" i="1" a="1"/>
  <c r="BC28" i="1" a="1"/>
  <c r="BH42" i="1" a="1"/>
  <c r="AC31" i="1" a="1"/>
  <c r="BJ93" i="1" a="1"/>
  <c r="BD45" i="1" a="1"/>
  <c r="AE31" i="1" a="1"/>
  <c r="BB44" i="1" a="1"/>
  <c r="BA57" i="1" a="1"/>
  <c r="AJ36" i="1" a="1"/>
  <c r="BG68" i="1" a="1"/>
  <c r="BB45" i="1" a="1"/>
  <c r="AK47" i="1" a="1"/>
  <c r="BS46" i="1" a="1"/>
  <c r="AE57" i="1" a="1"/>
  <c r="AL44" i="1" a="1"/>
  <c r="AB44" i="1" a="1"/>
  <c r="AL59" i="1" a="1"/>
  <c r="BR63" i="1" a="1"/>
  <c r="AI32" i="1" a="1"/>
  <c r="BK70" i="1" a="1"/>
  <c r="AH13" i="1" a="1"/>
  <c r="BL23" i="1" a="1"/>
  <c r="BH61" i="1" a="1"/>
  <c r="AT62" i="1" a="1"/>
  <c r="AS70" i="1" a="1"/>
  <c r="AG17" i="1" a="1"/>
  <c r="BT12" i="1" a="1"/>
  <c r="BT55" i="1" a="1"/>
  <c r="AI34" i="1" a="1"/>
  <c r="BT46" i="1" a="1"/>
  <c r="AT70" i="1" a="1"/>
  <c r="AG65" i="1" a="1"/>
  <c r="AI58" i="1" a="1"/>
  <c r="AX66" i="1" a="1"/>
  <c r="BS76" i="1" a="1"/>
  <c r="BC53" i="1" a="1"/>
  <c r="AC62" i="1" a="1"/>
  <c r="AE49" i="1" a="1"/>
  <c r="BB33" i="1" a="1"/>
  <c r="BK33" i="1" a="1"/>
  <c r="BG27" i="1" a="1"/>
  <c r="BH33" i="1" a="1"/>
  <c r="AZ53" i="1" a="1"/>
  <c r="BU16" i="1" a="1"/>
  <c r="AY16" i="1" a="1"/>
  <c r="BG38" i="1" a="1"/>
  <c r="Y51" i="1" a="1"/>
  <c r="AG13" i="1" a="1"/>
  <c r="AC52" i="1" a="1"/>
  <c r="BE44" i="1" a="1"/>
  <c r="BF34" i="1" a="1"/>
  <c r="BA37" i="1" a="1"/>
  <c r="AJ45" i="1" a="1"/>
  <c r="AD66" i="1" a="1"/>
  <c r="AZ106" i="1" a="1"/>
  <c r="AZ25" i="1" a="1"/>
  <c r="BE37" i="1" a="1"/>
  <c r="BA9" i="1" a="1"/>
  <c r="AH54" i="1" a="1"/>
  <c r="BA48" i="1" a="1"/>
  <c r="BH51" i="1" a="1"/>
  <c r="AV19" i="1" a="1"/>
  <c r="BH38" i="1" a="1"/>
  <c r="AU60" i="1" a="1"/>
  <c r="AX68" i="1" a="1"/>
  <c r="BS71" i="1" a="1"/>
  <c r="BT74" i="1" a="1"/>
  <c r="BE131" i="1" a="1"/>
  <c r="BD113" i="1" a="1"/>
  <c r="AM56" i="1" a="1"/>
  <c r="AW82" i="1" a="1"/>
  <c r="AT123" i="1" a="1"/>
  <c r="BJ56" i="1" a="1"/>
  <c r="AA83" i="1" a="1"/>
  <c r="BC66" i="1" a="1"/>
  <c r="BC78" i="1" a="1"/>
  <c r="AD95" i="1" a="1"/>
  <c r="AK124" i="1" a="1"/>
  <c r="BE87" i="1" a="1"/>
  <c r="BC99" i="1" a="1"/>
  <c r="AD79" i="1" a="1"/>
  <c r="AU99" i="1" a="1"/>
  <c r="AC127" i="1" a="1"/>
  <c r="Y38" i="1" a="1"/>
  <c r="AK59" i="1" a="1"/>
  <c r="BS92" i="1" a="1"/>
  <c r="BG101" i="1" a="1"/>
  <c r="AW41" i="1" a="1"/>
  <c r="AJ64" i="1" a="1"/>
  <c r="BD93" i="1" a="1"/>
  <c r="BL78" i="1" a="1"/>
  <c r="AB75" i="1" a="1"/>
  <c r="Z86" i="1" a="1"/>
  <c r="AZ41" i="1" a="1"/>
  <c r="AA65" i="1" a="1"/>
  <c r="BV25" i="1" a="1"/>
  <c r="BL35" i="1" a="1"/>
  <c r="BR76" i="1" a="1"/>
  <c r="AT41" i="1" a="1"/>
  <c r="BK100" i="1" a="1"/>
  <c r="BL73" i="1" a="1"/>
  <c r="AA66" i="1" a="1"/>
  <c r="AH98" i="1" a="1"/>
  <c r="AC93" i="1" a="1"/>
  <c r="AD113" i="1" a="1"/>
  <c r="AB47" i="1" a="1"/>
  <c r="BH81" i="1" a="1"/>
  <c r="Y125" i="1" a="1"/>
  <c r="AL82" i="1" a="1"/>
  <c r="AS65" i="1" a="1"/>
  <c r="BT78" i="1" a="1"/>
  <c r="AS93" i="1" a="1"/>
  <c r="AT82" i="1" a="1"/>
  <c r="AL102" i="1" a="1"/>
  <c r="AL115" i="1" a="1"/>
  <c r="BG77" i="1" a="1"/>
  <c r="AC95" i="1" a="1"/>
  <c r="BR117" i="1" a="1"/>
  <c r="BU81" i="1" a="1"/>
  <c r="Y101" i="1" a="1"/>
  <c r="AC70" i="1" a="1"/>
  <c r="BS84" i="1" a="1"/>
  <c r="BD72" i="1" a="1"/>
  <c r="BE93" i="1" a="1"/>
  <c r="AF47" i="1" a="1"/>
  <c r="AK94" i="1" a="1"/>
  <c r="AG98" i="1" a="1"/>
  <c r="BJ99" i="1" a="1"/>
  <c r="AM98" i="1" a="1"/>
  <c r="BK93" i="1" a="1"/>
  <c r="BJ132" i="1" a="1"/>
  <c r="AJ138" i="1" a="1"/>
  <c r="AH90" i="1" a="1"/>
  <c r="AK127" i="1" a="1"/>
  <c r="AZ164" i="1" a="1"/>
  <c r="AJ154" i="1" a="1"/>
  <c r="AJ179" i="1" a="1"/>
  <c r="AC115" i="1" a="1"/>
  <c r="BJ114" i="1" a="1"/>
  <c r="BA137" i="1" a="1"/>
  <c r="BH151" i="1" a="1"/>
  <c r="BC149" i="1" a="1"/>
  <c r="AC160" i="1" a="1"/>
  <c r="BU115" i="1" a="1"/>
  <c r="AI115" i="1" a="1"/>
  <c r="Z138" i="1" a="1"/>
  <c r="BS151" i="1" a="1"/>
  <c r="AA150" i="1" a="1"/>
  <c r="BG160" i="1" a="1"/>
  <c r="AU100" i="1" a="1"/>
  <c r="AV114" i="1" a="1"/>
  <c r="AD102" i="1" a="1"/>
  <c r="AV144" i="1" a="1"/>
  <c r="AH135" i="1" a="1"/>
  <c r="AW158" i="1" a="1"/>
  <c r="Z104" i="1" a="1"/>
  <c r="BG114" i="1" a="1"/>
  <c r="BF107" i="1" a="1"/>
  <c r="BI145" i="1" a="1"/>
  <c r="AK136" i="1" a="1"/>
  <c r="BR158" i="1" a="1"/>
  <c r="AL103" i="1" a="1"/>
  <c r="BF62" i="1" a="1"/>
  <c r="BU117" i="1" a="1"/>
  <c r="BC115" i="1" a="1"/>
  <c r="AA97" i="1" a="1"/>
  <c r="AH93" i="1" a="1"/>
  <c r="AL126" i="1" a="1"/>
  <c r="BU124" i="1" a="1"/>
  <c r="BL140" i="1" a="1"/>
  <c r="AF154" i="1" a="1"/>
  <c r="AZ163" i="1" a="1"/>
  <c r="BC162" i="1" a="1"/>
  <c r="BH83" i="1" a="1"/>
  <c r="BF123" i="1" a="1"/>
  <c r="AB117" i="1" a="1"/>
  <c r="BL80" i="1" a="1"/>
  <c r="AT131" i="1" a="1"/>
  <c r="AZ118" i="1" a="1"/>
  <c r="AE150" i="1" a="1"/>
  <c r="BI136" i="1" a="1"/>
  <c r="BC69" i="1" a="1"/>
  <c r="BI125" i="1" a="1"/>
  <c r="AW131" i="1" a="1"/>
  <c r="AA117" i="1" a="1"/>
  <c r="AE86" i="1" a="1"/>
  <c r="BK120" i="1" a="1"/>
  <c r="AA130" i="1" a="1"/>
  <c r="BH133" i="1" a="1"/>
  <c r="BJ134" i="1" a="1"/>
  <c r="BA157" i="1" a="1"/>
  <c r="BD146" i="1" a="1"/>
  <c r="AK165" i="1" a="1"/>
  <c r="AK95" i="1" a="1"/>
  <c r="AS115" i="1" a="1"/>
  <c r="AD120" i="1" a="1"/>
  <c r="AZ131" i="1" a="1"/>
  <c r="AZ153" i="1" a="1"/>
  <c r="AC71" i="1" a="1"/>
  <c r="BU109" i="1" a="1"/>
  <c r="AK91" i="1" a="1"/>
  <c r="BV94" i="1" a="1"/>
  <c r="AG113" i="1" a="1"/>
  <c r="AU125" i="1" a="1"/>
  <c r="BS153" i="1" a="1"/>
  <c r="AH141" i="1" a="1"/>
  <c r="AK158" i="1" a="1"/>
  <c r="AH72" i="1" a="1"/>
  <c r="BC101" i="1" a="1"/>
  <c r="AX85" i="1" a="1"/>
  <c r="BU121" i="1" a="1"/>
  <c r="AG136" i="1" a="1"/>
  <c r="AM121" i="1" a="1"/>
  <c r="AS152" i="1" a="1"/>
  <c r="AW145" i="1" a="1"/>
  <c r="Z145" i="1" a="1"/>
  <c r="BC157" i="1" a="1"/>
  <c r="AB146" i="1" a="1"/>
  <c r="AI152" i="1" a="1"/>
  <c r="BB153" i="1" a="1"/>
  <c r="AZ175" i="1" a="1"/>
  <c r="B37" i="3" a="1"/>
  <c r="H179" i="1" a="1"/>
  <c r="AT40" i="1" a="1"/>
  <c r="AI81" i="1" a="1"/>
  <c r="Y34" i="1" a="1"/>
  <c r="AA57" i="1" a="1"/>
  <c r="AY100" i="1" a="1"/>
  <c r="BV21" i="1" a="1"/>
  <c r="BE97" i="1" a="1"/>
  <c r="AW69" i="1" a="1"/>
  <c r="AJ66" i="1" a="1"/>
  <c r="AA114" i="1" a="1"/>
  <c r="AA67" i="1" a="1"/>
  <c r="AB99" i="1" a="1"/>
  <c r="BJ61" i="1" a="1"/>
  <c r="BK81" i="1" a="1"/>
  <c r="BB107" i="1" a="1"/>
  <c r="AM82" i="1" a="1"/>
  <c r="BT77" i="1" a="1"/>
  <c r="BJ78" i="1" a="1"/>
  <c r="BJ101" i="1" a="1"/>
  <c r="BG87" i="1" a="1"/>
  <c r="AK111" i="1" a="1"/>
  <c r="AW38" i="1" a="1"/>
  <c r="AH80" i="1" a="1"/>
  <c r="BA122" i="1" a="1"/>
  <c r="BC117" i="1" a="1"/>
  <c r="AJ73" i="1" a="1"/>
  <c r="AY113" i="1" a="1"/>
  <c r="BK69" i="1" a="1"/>
  <c r="AJ92" i="1" a="1"/>
  <c r="BD87" i="1" a="1"/>
  <c r="BU94" i="1" a="1"/>
  <c r="AJ51" i="1" a="1"/>
  <c r="AY97" i="1" a="1"/>
  <c r="AV116" i="1" a="1"/>
  <c r="BK111" i="1" a="1"/>
  <c r="AC98" i="1" a="1"/>
  <c r="BV81" i="1" a="1"/>
  <c r="Z133" i="1" a="1"/>
  <c r="BL162" i="1" a="1"/>
  <c r="BE123" i="1" a="1"/>
  <c r="BC123" i="1" a="1"/>
  <c r="Y150" i="1" a="1"/>
  <c r="AX168" i="1" a="1"/>
  <c r="AK181" i="1" a="1"/>
  <c r="AZ113" i="1" a="1"/>
  <c r="AS119" i="1" a="1"/>
  <c r="AJ129" i="1" a="1"/>
  <c r="BH148" i="1" a="1"/>
  <c r="BR140" i="1" a="1"/>
  <c r="AT158" i="1" a="1"/>
  <c r="BV113" i="1" a="1"/>
  <c r="BI119" i="1" a="1"/>
  <c r="BC129" i="1" a="1"/>
  <c r="BT148" i="1" a="1"/>
  <c r="AE147" i="1" a="1"/>
  <c r="Y159" i="1" a="1"/>
  <c r="BD99" i="1" a="1"/>
  <c r="AF115" i="1" a="1"/>
  <c r="BK127" i="1" a="1"/>
  <c r="AL132" i="1" a="1"/>
  <c r="BH134" i="1" a="1"/>
  <c r="BH140" i="1" a="1"/>
  <c r="BV102" i="1" a="1"/>
  <c r="BB115" i="1" a="1"/>
  <c r="AI128" i="1" a="1"/>
  <c r="AH120" i="1" a="1"/>
  <c r="BK136" i="1" a="1"/>
  <c r="BV140" i="1" a="1"/>
  <c r="BE77" i="1" a="1"/>
  <c r="AU71" i="1" a="1"/>
  <c r="BR128" i="1" a="1"/>
  <c r="BD115" i="1" a="1"/>
  <c r="BU108" i="1" a="1"/>
  <c r="BT100" i="1" a="1"/>
  <c r="BF121" i="1" a="1"/>
  <c r="BC130" i="1" a="1"/>
  <c r="AL135" i="1" a="1"/>
  <c r="AU154" i="1" a="1"/>
  <c r="AL142" i="1" a="1"/>
  <c r="BF163" i="1" a="1"/>
  <c r="Z87" i="1" a="1"/>
  <c r="BR116" i="1" a="1"/>
  <c r="BR111" i="1" a="1"/>
  <c r="BB76" i="1" a="1"/>
  <c r="AZ117" i="1" a="1"/>
  <c r="AX131" i="1" a="1"/>
  <c r="AF135" i="1" a="1"/>
  <c r="BJ147" i="1" a="1"/>
  <c r="BD89" i="1" a="1"/>
  <c r="AI37" i="1" a="1"/>
  <c r="AX63" i="1" a="1"/>
  <c r="AH49" i="1" a="1"/>
  <c r="BB71" i="1" a="1"/>
  <c r="BS93" i="1" a="1"/>
  <c r="AK122" i="1" a="1"/>
  <c r="AG75" i="1" a="1"/>
  <c r="AM78" i="1" a="1"/>
  <c r="AU72" i="1" a="1"/>
  <c r="BK107" i="1" a="1"/>
  <c r="AJ52" i="1" a="1"/>
  <c r="BI92" i="1" a="1"/>
  <c r="BI34" i="1" a="1"/>
  <c r="AG88" i="1" a="1"/>
  <c r="BD127" i="1" a="1"/>
  <c r="AY64" i="1" a="1"/>
  <c r="AU58" i="1" a="1"/>
  <c r="BC75" i="1" a="1"/>
  <c r="BB102" i="1" a="1"/>
  <c r="BA80" i="1" a="1"/>
  <c r="BE102" i="1" a="1"/>
  <c r="AD110" i="1" a="1"/>
  <c r="AA77" i="1" a="1"/>
  <c r="BN116" i="1" a="1"/>
  <c r="AR125" i="1" a="1"/>
  <c r="AN80" i="1" a="1"/>
  <c r="BO38" i="1" a="1"/>
  <c r="BP119" i="1" a="1"/>
  <c r="BP85" i="1" a="1"/>
  <c r="AQ87" i="1" a="1"/>
  <c r="AO33" i="1" a="1"/>
  <c r="BM14" i="1" a="1"/>
  <c r="BM78" i="1" a="1"/>
  <c r="AD12" i="1" a="1"/>
  <c r="AH18" i="1" a="1"/>
  <c r="BR9" i="1" a="1"/>
  <c r="BG19" i="1" a="1"/>
  <c r="BL20" i="1" a="1"/>
  <c r="AV8" i="1" a="1"/>
  <c r="BJ4" i="1" a="1"/>
  <c r="BA14" i="1" a="1"/>
  <c r="Z7" i="1" a="1"/>
  <c r="AH20" i="1" a="1"/>
  <c r="BE46" i="1" a="1"/>
  <c r="AK61" i="1" a="1"/>
  <c r="BB49" i="1" a="1"/>
  <c r="BT17" i="1" a="1"/>
  <c r="AB38" i="1" a="1"/>
  <c r="AL53" i="1" a="1"/>
  <c r="BK25" i="1" a="1"/>
  <c r="AX64" i="1" a="1"/>
  <c r="AG53" i="1" a="1"/>
  <c r="BG56" i="1" a="1"/>
  <c r="Z100" i="1" a="1"/>
  <c r="BF20" i="1" a="1"/>
  <c r="BG58" i="1" a="1"/>
  <c r="AB49" i="1" a="1"/>
  <c r="AZ17" i="1" a="1"/>
  <c r="AA29" i="1" a="1"/>
  <c r="BD46" i="1" a="1"/>
  <c r="BH68" i="1" a="1"/>
  <c r="AY85" i="1" a="1"/>
  <c r="AH38" i="1" a="1"/>
  <c r="AK76" i="1" a="1"/>
  <c r="AF58" i="1" a="1"/>
  <c r="AX10" i="1" a="1"/>
  <c r="BK57" i="1" a="1"/>
  <c r="AH26" i="1" a="1"/>
  <c r="AV46" i="1" a="1"/>
  <c r="BR62" i="1" a="1"/>
  <c r="AL20" i="1" a="1"/>
  <c r="BH37" i="1" a="1"/>
  <c r="AU40" i="1" a="1"/>
  <c r="BS70" i="1" a="1"/>
  <c r="Y27" i="1" a="1"/>
  <c r="Z73" i="1" a="1"/>
  <c r="AC22" i="1" a="1"/>
  <c r="BH85" i="1" a="1"/>
  <c r="BJ13" i="1" a="1"/>
  <c r="BJ102" i="1" a="1"/>
  <c r="AA73" i="1" a="1"/>
  <c r="AG55" i="1" a="1"/>
  <c r="BV68" i="1" a="1"/>
  <c r="AY26" i="1" a="1"/>
  <c r="Z40" i="1" a="1"/>
  <c r="BH47" i="1" a="1"/>
  <c r="AE18" i="1" a="1"/>
  <c r="AS32" i="1" a="1"/>
  <c r="AJ87" i="1" a="1"/>
  <c r="BI15" i="1" a="1"/>
  <c r="BI32" i="1" a="1"/>
  <c r="AI36" i="1" a="1"/>
  <c r="AG40" i="1" a="1"/>
  <c r="BL46" i="1" a="1"/>
  <c r="AF49" i="1" a="1"/>
  <c r="AW49" i="1" a="1"/>
  <c r="BJ32" i="1" a="1"/>
  <c r="BC40" i="1" a="1"/>
  <c r="AB41" i="1" a="1"/>
  <c r="BF60" i="1" a="1"/>
  <c r="AI10" i="1" a="1"/>
  <c r="BJ42" i="1" a="1"/>
  <c r="BR33" i="1" a="1"/>
  <c r="AS17" i="1" a="1"/>
  <c r="AK51" i="1" a="1"/>
  <c r="AC51" i="1" a="1"/>
  <c r="BK63" i="1" a="1"/>
  <c r="BA21" i="1" a="1"/>
  <c r="AM34" i="1" a="1"/>
  <c r="BI54" i="1" a="1"/>
  <c r="AA49" i="1" a="1"/>
  <c r="AJ77" i="1" a="1"/>
  <c r="BD68" i="1" a="1"/>
  <c r="AZ105" i="1" a="1"/>
  <c r="BG97" i="1" a="1"/>
  <c r="AZ79" i="1" a="1"/>
  <c r="AA79" i="1" a="1"/>
  <c r="BV117" i="1" a="1"/>
  <c r="BL79" i="1" a="1"/>
  <c r="BJ79" i="1" a="1"/>
  <c r="Z77" i="1" a="1"/>
  <c r="BE74" i="1" a="1"/>
  <c r="AV111" i="1" a="1"/>
  <c r="BA104" i="1" a="1"/>
  <c r="AE67" i="1" a="1"/>
  <c r="AA80" i="1" a="1"/>
  <c r="AX95" i="1" a="1"/>
  <c r="AY124" i="1" a="1"/>
  <c r="AJ30" i="1" a="1"/>
  <c r="AK72" i="1" a="1"/>
  <c r="BC76" i="1" a="1"/>
  <c r="AM104" i="1" a="1"/>
  <c r="BR110" i="1" a="1"/>
  <c r="BK40" i="1" a="1"/>
  <c r="AT77" i="1" a="1"/>
  <c r="AY104" i="1" a="1"/>
  <c r="AV84" i="1" a="1"/>
  <c r="AA84" i="1" a="1"/>
  <c r="AH83" i="1" a="1"/>
  <c r="AF76" i="1" a="1"/>
  <c r="BK56" i="1" a="1"/>
  <c r="BC103" i="1" a="1"/>
  <c r="BK91" i="1" a="1"/>
  <c r="AW115" i="1" a="1"/>
  <c r="AD65" i="1" a="1"/>
  <c r="BU88" i="1" a="1"/>
  <c r="BB104" i="1" a="1"/>
  <c r="BK133" i="1" a="1"/>
  <c r="AM46" i="1" a="1"/>
  <c r="BB69" i="1" a="1"/>
  <c r="AA89" i="1" a="1"/>
  <c r="AC46" i="1" a="1"/>
  <c r="BU83" i="1" a="1"/>
  <c r="AX94" i="1" a="1"/>
  <c r="Y55" i="1" a="1"/>
  <c r="BK86" i="1" a="1"/>
  <c r="BK95" i="1" a="1"/>
  <c r="BI49" i="1" a="1"/>
  <c r="BU85" i="1" a="1"/>
  <c r="BJ95" i="1" a="1"/>
  <c r="AG124" i="1" a="1"/>
  <c r="BR106" i="1" a="1"/>
  <c r="BT87" i="1" a="1"/>
  <c r="AC100" i="1" a="1"/>
  <c r="BJ104" i="1" a="1"/>
  <c r="AU130" i="1" a="1"/>
  <c r="AJ146" i="1" a="1"/>
  <c r="AB24" i="1" a="1"/>
  <c r="AW106" i="1" a="1"/>
  <c r="AM142" i="1" a="1"/>
  <c r="AB155" i="1" a="1"/>
  <c r="AV43" i="1" a="1"/>
  <c r="BH11" i="1" a="1"/>
  <c r="BV88" i="1" a="1"/>
  <c r="BJ24" i="1" a="1"/>
  <c r="AL94" i="1" a="1"/>
  <c r="AI20" i="1" a="1"/>
  <c r="AW51" i="1" a="1"/>
  <c r="AZ89" i="1" a="1"/>
  <c r="BE13" i="1" a="1"/>
  <c r="AJ43" i="1" a="1"/>
  <c r="Z35" i="1" a="1"/>
  <c r="Y16" i="1" a="1"/>
  <c r="AL46" i="1" a="1"/>
  <c r="AG51" i="1" a="1"/>
  <c r="BU6" i="1" a="1"/>
  <c r="BV45" i="1" a="1"/>
  <c r="BI48" i="1" a="1"/>
  <c r="BC47" i="1" a="1"/>
  <c r="BG14" i="1" a="1"/>
  <c r="BS28" i="1" a="1"/>
  <c r="AE59" i="1" a="1"/>
  <c r="BK32" i="1" a="1"/>
  <c r="Z38" i="1" a="1"/>
  <c r="BE48" i="1" a="1"/>
  <c r="AM71" i="1" a="1"/>
  <c r="BB14" i="1" a="1"/>
  <c r="AT7" i="1" a="1"/>
  <c r="AY73" i="1" a="1"/>
  <c r="AM62" i="1" a="1"/>
  <c r="BA67" i="1" a="1"/>
  <c r="AD60" i="1" a="1"/>
  <c r="BU82" i="1" a="1"/>
  <c r="BL55" i="1" a="1"/>
  <c r="AK35" i="1" a="1"/>
  <c r="BE95" i="1" a="1"/>
  <c r="AD37" i="1" a="1"/>
  <c r="AL36" i="1" a="1"/>
  <c r="AW67" i="1" a="1"/>
  <c r="AZ19" i="1" a="1"/>
  <c r="BD53" i="1" a="1"/>
  <c r="AZ35" i="1" a="1"/>
  <c r="BV7" i="1" a="1"/>
  <c r="BL17" i="1" a="1"/>
  <c r="AX27" i="1" a="1"/>
  <c r="AT49" i="1" a="1"/>
  <c r="AK8" i="1" a="1"/>
  <c r="BU39" i="1" a="1"/>
  <c r="AB52" i="1" a="1"/>
  <c r="AY9" i="1" a="1"/>
  <c r="BK61" i="1" a="1"/>
  <c r="AK48" i="1" a="1"/>
  <c r="AS47" i="1" a="1"/>
  <c r="AU96" i="1" a="1"/>
  <c r="AE37" i="1" a="1"/>
  <c r="AV25" i="1" a="1"/>
  <c r="AU13" i="1" a="1"/>
  <c r="AT44" i="1" a="1"/>
  <c r="AC21" i="1" a="1"/>
  <c r="AG18" i="1" a="1"/>
  <c r="AV18" i="1" a="1"/>
  <c r="AF37" i="1" a="1"/>
  <c r="BK15" i="1" a="1"/>
  <c r="AJ26" i="1" a="1"/>
  <c r="AT74" i="1" a="1"/>
  <c r="AB12" i="1" a="1"/>
  <c r="BH22" i="1" a="1"/>
  <c r="BK43" i="1" a="1"/>
  <c r="AI76" i="1" a="1"/>
  <c r="AH34" i="1" a="1"/>
  <c r="AM38" i="1" a="1"/>
  <c r="AE60" i="1" a="1"/>
  <c r="BR10" i="1" a="1"/>
  <c r="BL15" i="1" a="1"/>
  <c r="AT23" i="1" a="1"/>
  <c r="AH52" i="1" a="1"/>
  <c r="BF33" i="1" a="1"/>
  <c r="BT45" i="1" a="1"/>
  <c r="AL64" i="1" a="1"/>
  <c r="BG33" i="1" a="1"/>
  <c r="BU45" i="1" a="1"/>
  <c r="BF46" i="1" a="1"/>
  <c r="AH69" i="1" a="1"/>
  <c r="BV16" i="1" a="1"/>
  <c r="BT23" i="1" a="1"/>
  <c r="AD21" i="1" a="1"/>
  <c r="AS36" i="1" a="1"/>
  <c r="BK48" i="1" a="1"/>
  <c r="BG66" i="1" a="1"/>
  <c r="AL57" i="1" a="1"/>
  <c r="Y21" i="1" a="1"/>
  <c r="AF42" i="1" a="1"/>
  <c r="BB57" i="1" a="1"/>
  <c r="Y66" i="1" a="1"/>
  <c r="AY86" i="1" a="1"/>
  <c r="BH104" i="1" a="1"/>
  <c r="BH118" i="1" a="1"/>
  <c r="AS135" i="1" a="1"/>
  <c r="AG91" i="1" a="1"/>
  <c r="BA92" i="1" a="1"/>
  <c r="AF113" i="1" a="1"/>
  <c r="BH62" i="1" a="1"/>
  <c r="AL93" i="1" a="1"/>
  <c r="BB73" i="1" a="1"/>
  <c r="AM80" i="1" a="1"/>
  <c r="AG97" i="1" a="1"/>
  <c r="BF115" i="1" a="1"/>
  <c r="BE59" i="1" a="1"/>
  <c r="AB94" i="1" a="1"/>
  <c r="AS116" i="1" a="1"/>
  <c r="BT131" i="1" a="1"/>
  <c r="AS46" i="1" a="1"/>
  <c r="BD35" i="1" a="1"/>
  <c r="Z88" i="1" a="1"/>
  <c r="AG96" i="1" a="1"/>
  <c r="Y95" i="1" a="1"/>
  <c r="BT50" i="1" a="1"/>
  <c r="BE88" i="1" a="1"/>
  <c r="AV98" i="1" a="1"/>
  <c r="BL69" i="1" a="1"/>
  <c r="BU21" i="1" a="1"/>
  <c r="BS34" i="1" a="1"/>
  <c r="BC60" i="1" a="1"/>
  <c r="BV9" i="1" a="1"/>
  <c r="AG49" i="1" a="1"/>
  <c r="BJ68" i="1" a="1"/>
  <c r="AB105" i="1" a="1"/>
  <c r="BF75" i="1" a="1"/>
  <c r="AV110" i="1" a="1"/>
  <c r="AD70" i="1" a="1"/>
  <c r="BI83" i="1" a="1"/>
  <c r="AY101" i="1" a="1"/>
  <c r="AI80" i="1" a="1"/>
  <c r="BT114" i="1" a="1"/>
  <c r="BG67" i="1" a="1"/>
  <c r="BG107" i="1" a="1"/>
  <c r="BV107" i="1" a="1"/>
  <c r="BR107" i="1" a="1"/>
  <c r="AL81" i="1" a="1"/>
  <c r="BK102" i="1" a="1"/>
  <c r="AX46" i="1" a="1"/>
  <c r="BA93" i="1" a="1"/>
  <c r="AW109" i="1" a="1"/>
  <c r="BD38" i="1" a="1"/>
  <c r="BF104" i="1" a="1"/>
  <c r="AJ120" i="1" a="1"/>
  <c r="AZ57" i="1" a="1"/>
  <c r="AS91" i="1" a="1"/>
  <c r="BJ109" i="1" a="1"/>
  <c r="AA87" i="1" a="1"/>
  <c r="AE105" i="1" a="1"/>
  <c r="BV78" i="1" a="1"/>
  <c r="BB98" i="1" a="1"/>
  <c r="BC72" i="1" a="1"/>
  <c r="AM92" i="1" a="1"/>
  <c r="AJ106" i="1" a="1"/>
  <c r="AC140" i="1" a="1"/>
  <c r="Y112" i="1" a="1"/>
  <c r="BG99" i="1" a="1"/>
  <c r="AI127" i="1" a="1"/>
  <c r="BV160" i="1" a="1"/>
  <c r="BT113" i="1" a="1"/>
  <c r="AG143" i="1" a="1"/>
  <c r="BR151" i="1" a="1"/>
  <c r="AD163" i="1" a="1"/>
  <c r="Z58" i="1" a="1"/>
  <c r="BS103" i="1" a="1"/>
  <c r="BT126" i="1" a="1"/>
  <c r="BC152" i="1" a="1"/>
  <c r="AY150" i="1" a="1"/>
  <c r="AU163" i="1" a="1"/>
  <c r="Y65" i="1" a="1"/>
  <c r="AZ97" i="1" a="1"/>
  <c r="AG127" i="1" a="1"/>
  <c r="Z153" i="1" a="1"/>
  <c r="BR152" i="1" a="1"/>
  <c r="BK163" i="1" a="1"/>
  <c r="AH185" i="1" a="1"/>
  <c r="BC88" i="1" a="1"/>
  <c r="BG111" i="1" a="1"/>
  <c r="BL122" i="1" a="1"/>
  <c r="AM119" i="1" a="1"/>
  <c r="BJ131" i="1" a="1"/>
  <c r="AD146" i="1" a="1"/>
  <c r="AC92" i="1" a="1"/>
  <c r="AZ122" i="1" a="1"/>
  <c r="AB123" i="1" a="1"/>
  <c r="BB120" i="1" a="1"/>
  <c r="BI134" i="1" a="1"/>
  <c r="AT51" i="1" a="1"/>
  <c r="AS100" i="1" a="1"/>
  <c r="Y80" i="1" a="1"/>
  <c r="Y116" i="1" a="1"/>
  <c r="AC110" i="1" a="1"/>
  <c r="BK78" i="1" a="1"/>
  <c r="BT94" i="1" a="1"/>
  <c r="AS144" i="1" a="1"/>
  <c r="BJ133" i="1" a="1"/>
  <c r="BE138" i="1" a="1"/>
  <c r="BH144" i="1" a="1"/>
  <c r="BS177" i="1" a="1"/>
  <c r="Y164" i="1" a="1"/>
  <c r="BA83" i="1" a="1"/>
  <c r="BR115" i="1" a="1"/>
  <c r="AD125" i="1" a="1"/>
  <c r="BC95" i="1" a="1"/>
  <c r="AW118" i="1" a="1"/>
  <c r="BD108" i="1" a="1"/>
  <c r="AD131" i="1" a="1"/>
  <c r="AE141" i="1" a="1"/>
  <c r="AX93" i="1" a="1"/>
  <c r="AD96" i="1" a="1"/>
  <c r="BA118" i="1" a="1"/>
  <c r="BD47" i="1" a="1"/>
  <c r="BU106" i="1" a="1"/>
  <c r="AG123" i="1" a="1"/>
  <c r="BR136" i="1" a="1"/>
  <c r="BU132" i="1" a="1"/>
  <c r="BK142" i="1" a="1"/>
  <c r="Y163" i="1" a="1"/>
  <c r="AY172" i="1" a="1"/>
  <c r="AF75" i="1" a="1"/>
  <c r="AG95" i="1" a="1"/>
  <c r="BD119" i="1" a="1"/>
  <c r="BR126" i="1" a="1"/>
  <c r="AV133" i="1" a="1"/>
  <c r="BG146" i="1" a="1"/>
  <c r="BF100" i="1" a="1"/>
  <c r="AE107" i="1" a="1"/>
  <c r="AM99" i="1" a="1"/>
  <c r="AB118" i="1" a="1"/>
  <c r="BJ120" i="1" a="1"/>
  <c r="BT132" i="1" a="1"/>
  <c r="AJ155" i="1" a="1"/>
  <c r="BK169" i="1" a="1"/>
  <c r="AY154" i="1" a="1"/>
  <c r="AM85" i="1" a="1"/>
  <c r="BF120" i="1" a="1"/>
  <c r="AF73" i="1" a="1"/>
  <c r="AC104" i="1" a="1"/>
  <c r="BH115" i="1" a="1"/>
  <c r="AE127" i="1" a="1"/>
  <c r="AT129" i="1" a="1"/>
  <c r="BC143" i="1" a="1"/>
  <c r="AA159" i="1" a="1"/>
  <c r="AL120" i="1" a="1"/>
  <c r="AG149" i="1" a="1"/>
  <c r="BF156" i="1" a="1"/>
  <c r="AL185" i="1" a="1"/>
  <c r="BC181" i="1" a="1"/>
  <c r="Q82" i="1" a="1"/>
  <c r="BC22" i="1" a="1"/>
  <c r="AE55" i="1" a="1"/>
  <c r="AD19" i="1" a="1"/>
  <c r="BE52" i="1" a="1"/>
  <c r="AA55" i="1" a="1"/>
  <c r="Y123" i="1" a="1"/>
  <c r="BB61" i="1" a="1"/>
  <c r="BL103" i="1" a="1"/>
  <c r="AV91" i="1" a="1"/>
  <c r="AS99" i="1" a="1"/>
  <c r="BT112" i="1" a="1"/>
  <c r="AG84" i="1" a="1"/>
  <c r="AD103" i="1" a="1"/>
  <c r="BB22" i="1" a="1"/>
  <c r="Y103" i="1" a="1"/>
  <c r="BR28" i="1" a="1"/>
  <c r="AJ104" i="1" a="1"/>
  <c r="BS89" i="1" a="1"/>
  <c r="AF92" i="1" a="1"/>
  <c r="BL59" i="1" a="1"/>
  <c r="Y74" i="1" a="1"/>
  <c r="AY102" i="1" a="1"/>
  <c r="AB56" i="1" a="1"/>
  <c r="AS88" i="1" a="1"/>
  <c r="AZ110" i="1" a="1"/>
  <c r="AL68" i="1" a="1"/>
  <c r="AV87" i="1" a="1"/>
  <c r="BH116" i="1" a="1"/>
  <c r="AV78" i="1" a="1"/>
  <c r="Y107" i="1" a="1"/>
  <c r="AH84" i="1" a="1"/>
  <c r="AC108" i="1" a="1"/>
  <c r="AJ71" i="1" a="1"/>
  <c r="AH94" i="1" a="1"/>
  <c r="AX115" i="1" a="1"/>
  <c r="BA136" i="1" a="1"/>
  <c r="BF108" i="1" a="1"/>
  <c r="AS114" i="1" a="1"/>
  <c r="BR127" i="1" a="1"/>
  <c r="AW162" i="1" a="1"/>
  <c r="AS127" i="1" a="1"/>
  <c r="AB148" i="1" a="1"/>
  <c r="BG154" i="1" a="1"/>
  <c r="AC179" i="1" a="1"/>
  <c r="AW73" i="1" a="1"/>
  <c r="AE112" i="1" a="1"/>
  <c r="AA141" i="1" a="1"/>
  <c r="AV143" i="1" a="1"/>
  <c r="BE151" i="1" a="1"/>
  <c r="AE176" i="1" a="1"/>
  <c r="AE74" i="1" a="1"/>
  <c r="Y113" i="1" a="1"/>
  <c r="AV141" i="1" a="1"/>
  <c r="BI143" i="1" a="1"/>
  <c r="BD152" i="1" a="1"/>
  <c r="AY176" i="1" a="1"/>
  <c r="BS155" i="1" a="1"/>
  <c r="BU97" i="1" a="1"/>
  <c r="BI115" i="1" a="1"/>
  <c r="AA119" i="1" a="1"/>
  <c r="BL120" i="1" a="1"/>
  <c r="BK131" i="1" a="1"/>
  <c r="BF151" i="1" a="1"/>
  <c r="BT102" i="1" a="1"/>
  <c r="BT115" i="1" a="1"/>
  <c r="AU119" i="1" a="1"/>
  <c r="BL121" i="1" a="1"/>
  <c r="AF133" i="1" a="1"/>
  <c r="BH58" i="1" a="1"/>
  <c r="BH110" i="1" a="1"/>
  <c r="BI81" i="1" a="1"/>
  <c r="BS116" i="1" a="1"/>
  <c r="AF54" i="1" a="1"/>
  <c r="AW99" i="1" a="1"/>
  <c r="BR119" i="1" a="1"/>
  <c r="AL133" i="1" a="1"/>
  <c r="BF130" i="1" a="1"/>
  <c r="AC139" i="1" a="1"/>
  <c r="BE158" i="1" a="1"/>
  <c r="BB169" i="1" a="1"/>
  <c r="AM170" i="1" a="1"/>
  <c r="AI100" i="1" a="1"/>
  <c r="BV100" i="1" a="1"/>
  <c r="AW126" i="1" a="1"/>
  <c r="BS74" i="1" a="1"/>
  <c r="BB111" i="1" a="1"/>
  <c r="BJ122" i="1" a="1"/>
  <c r="Y126" i="1" a="1"/>
  <c r="Z152" i="1" a="1"/>
  <c r="Z96" i="1" a="1"/>
  <c r="Y42" i="1" a="1"/>
  <c r="BI13" i="1" a="1"/>
  <c r="AV50" i="1" a="1"/>
  <c r="Y47" i="1" a="1"/>
  <c r="AA82" i="1" a="1"/>
  <c r="AE51" i="1" a="1"/>
  <c r="AY110" i="1" a="1"/>
  <c r="BE96" i="1" a="1"/>
  <c r="AE84" i="1" a="1"/>
  <c r="AG93" i="1" a="1"/>
  <c r="BK82" i="1" a="1"/>
  <c r="AX102" i="1" a="1"/>
  <c r="AU73" i="1" a="1"/>
  <c r="AT84" i="1" a="1"/>
  <c r="Z120" i="1" a="1"/>
  <c r="AX67" i="1" a="1"/>
  <c r="AM89" i="1" a="1"/>
  <c r="BV86" i="1" a="1"/>
  <c r="BD120" i="1" a="1"/>
  <c r="AC90" i="1" a="1"/>
  <c r="BF114" i="1" a="1"/>
  <c r="BE34" i="1" a="1"/>
  <c r="AG103" i="1" a="1"/>
  <c r="AR9" i="1" a="1"/>
  <c r="AR91" i="1" a="1"/>
  <c r="AO148" i="1" a="1"/>
  <c r="AQ185" i="1" a="1"/>
  <c r="AP101" i="1" a="1"/>
  <c r="AP121" i="1" a="1"/>
  <c r="BO182" i="1" a="1"/>
  <c r="AN95" i="1" a="1"/>
  <c r="AQ30" i="1" a="1"/>
  <c r="AO74" i="1" a="1"/>
  <c r="BC5" i="1" a="1"/>
  <c r="AC18" i="1" a="1"/>
  <c r="AS11" i="1" a="1"/>
  <c r="AT4" i="1" a="1"/>
  <c r="AV11" i="1" a="1"/>
  <c r="BG21" i="1" a="1"/>
  <c r="AE11" i="1" a="1"/>
  <c r="AL9" i="1" a="1"/>
  <c r="BJ6" i="1" a="1"/>
  <c r="AD8" i="1" a="1"/>
  <c r="AF32" i="1" a="1"/>
  <c r="AD53" i="1" a="1"/>
  <c r="BV79" i="1" a="1"/>
  <c r="AY23" i="1" a="1"/>
  <c r="BI27" i="1" a="1"/>
  <c r="AT59" i="1" a="1"/>
  <c r="AH19" i="1" a="1"/>
  <c r="AU38" i="1" a="1"/>
  <c r="AX53" i="1" a="1"/>
  <c r="AK80" i="1" a="1"/>
  <c r="AU76" i="1" a="1"/>
  <c r="AD29" i="1" a="1"/>
  <c r="AY37" i="1" a="1"/>
  <c r="BK54" i="1" a="1"/>
  <c r="AB20" i="1" a="1"/>
  <c r="BL33" i="1" a="1"/>
  <c r="BI64" i="1" a="1"/>
  <c r="AD67" i="1" a="1"/>
  <c r="AG19" i="1" a="1"/>
  <c r="AC48" i="1" a="1"/>
  <c r="AS60" i="1" a="1"/>
  <c r="BI67" i="1" a="1"/>
  <c r="BJ18" i="1" a="1"/>
  <c r="AL32" i="1" a="1"/>
  <c r="BT40" i="1" a="1"/>
  <c r="AM48" i="1" a="1"/>
  <c r="BC73" i="1" a="1"/>
  <c r="BG11" i="1" a="1"/>
  <c r="AW27" i="1" a="1"/>
  <c r="AZ67" i="1" a="1"/>
  <c r="AC72" i="1" a="1"/>
  <c r="AJ7" i="1" a="1"/>
  <c r="BT10" i="1" a="1"/>
  <c r="AE23" i="1" a="1"/>
  <c r="AX39" i="1" a="1"/>
  <c r="BF47" i="1" a="1"/>
  <c r="AW18" i="1" a="1"/>
  <c r="AT38" i="1" a="1"/>
  <c r="AJ21" i="1" a="1"/>
  <c r="AS31" i="1" a="1"/>
  <c r="AV27" i="1" a="1"/>
  <c r="Z31" i="1" a="1"/>
  <c r="AB69" i="1" a="1"/>
  <c r="AE29" i="1" a="1"/>
  <c r="AC69" i="1" a="1"/>
  <c r="AZ59" i="1" a="1"/>
  <c r="BI14" i="1" a="1"/>
  <c r="AK33" i="1" a="1"/>
  <c r="AA45" i="1" a="1"/>
  <c r="BL42" i="1" a="1"/>
  <c r="BS21" i="1" a="1"/>
  <c r="BG54" i="1" a="1"/>
  <c r="AU44" i="1" a="1"/>
  <c r="AM29" i="1" a="1"/>
  <c r="AA33" i="1" a="1"/>
  <c r="AM67" i="1" a="1"/>
  <c r="AM75" i="1" a="1"/>
  <c r="AX5" i="1" a="1"/>
  <c r="AH12" i="1" a="1"/>
  <c r="BR43" i="1" a="1"/>
  <c r="BG16" i="1" a="1"/>
  <c r="BL56" i="1" a="1"/>
  <c r="AI42" i="1" a="1"/>
  <c r="BG84" i="1" a="1"/>
  <c r="AX18" i="1" a="1"/>
  <c r="Z41" i="1" a="1"/>
  <c r="AJ91" i="1" a="1"/>
  <c r="AF31" i="1" a="1"/>
  <c r="AE72" i="1" a="1"/>
  <c r="AL99" i="1" a="1"/>
  <c r="AF110" i="1" a="1"/>
  <c r="AV145" i="1" a="1"/>
  <c r="BK72" i="1" a="1"/>
  <c r="AT110" i="1" a="1"/>
  <c r="AY112" i="1" a="1"/>
  <c r="BK73" i="1" a="1"/>
  <c r="BD110" i="1" a="1"/>
  <c r="BH80" i="1" a="1"/>
  <c r="AS80" i="1" a="1"/>
  <c r="BV109" i="1" a="1"/>
  <c r="BE108" i="1" a="1"/>
  <c r="AC76" i="1" a="1"/>
  <c r="BT81" i="1" a="1"/>
  <c r="AD98" i="1" a="1"/>
  <c r="AE117" i="1" a="1"/>
  <c r="BU53" i="1" a="1"/>
  <c r="BV62" i="1" a="1"/>
  <c r="AC101" i="1" a="1"/>
  <c r="AH88" i="1" a="1"/>
  <c r="Z115" i="1" a="1"/>
  <c r="AI64" i="1" a="1"/>
  <c r="AX101" i="1" a="1"/>
  <c r="AI25" i="1" a="1"/>
  <c r="AF78" i="1" a="1"/>
  <c r="BC29" i="1" a="1"/>
  <c r="AD75" i="1" a="1"/>
  <c r="AE101" i="1" a="1"/>
  <c r="BT66" i="1" a="1"/>
  <c r="AM81" i="1" a="1"/>
  <c r="AH118" i="1" a="1"/>
  <c r="AB134" i="1" a="1"/>
  <c r="BU67" i="1" a="1"/>
  <c r="AA96" i="1" a="1"/>
  <c r="AA105" i="1" a="1"/>
  <c r="AI123" i="1" a="1"/>
  <c r="BA60" i="1" a="1"/>
  <c r="BC89" i="1" a="1"/>
  <c r="BV122" i="1" a="1"/>
  <c r="AW68" i="1" a="1"/>
  <c r="Z70" i="1" a="1"/>
  <c r="BB97" i="1" a="1"/>
  <c r="BH73" i="1" a="1"/>
  <c r="BT93" i="1" a="1"/>
  <c r="AK116" i="1" a="1"/>
  <c r="BR73" i="1" a="1"/>
  <c r="BD80" i="1" a="1"/>
  <c r="AE100" i="1" a="1"/>
  <c r="BR64" i="1" a="1"/>
  <c r="AS122" i="1" a="1"/>
  <c r="BF97" i="1" a="1"/>
  <c r="AF125" i="1" a="1"/>
  <c r="BH124" i="1" a="1"/>
  <c r="AD136" i="1" a="1"/>
  <c r="AU138" i="1" a="1"/>
  <c r="AF95" i="1" a="1"/>
  <c r="BF126" i="1" a="1"/>
  <c r="AS132" i="1" a="1"/>
  <c r="AF8" i="1" a="1"/>
  <c r="AZ13" i="1" a="1"/>
  <c r="BF55" i="1" a="1"/>
  <c r="BG37" i="1" a="1"/>
  <c r="AT39" i="1" a="1"/>
  <c r="BJ23" i="1" a="1"/>
  <c r="AX48" i="1" a="1"/>
  <c r="AD28" i="1" a="1"/>
  <c r="BU26" i="1" a="1"/>
  <c r="AC37" i="1" a="1"/>
  <c r="BT38" i="1" a="1"/>
  <c r="AH51" i="1" a="1"/>
  <c r="AI41" i="1" a="1"/>
  <c r="BA45" i="1" a="1"/>
  <c r="AE65" i="1" a="1"/>
  <c r="AJ33" i="1" a="1"/>
  <c r="AM20" i="1" a="1"/>
  <c r="AL54" i="1" a="1"/>
  <c r="AW40" i="1" a="1"/>
  <c r="AM11" i="1" a="1"/>
  <c r="AG39" i="1" a="1"/>
  <c r="AW52" i="1" a="1"/>
  <c r="AS39" i="1" a="1"/>
  <c r="AE47" i="1" a="1"/>
  <c r="AJ79" i="1" a="1"/>
  <c r="AX88" i="1" a="1"/>
  <c r="BC15" i="1" a="1"/>
  <c r="BT7" i="1" a="1"/>
  <c r="AV70" i="1" a="1"/>
  <c r="AM15" i="1" a="1"/>
  <c r="BH84" i="1" a="1"/>
  <c r="AA24" i="1" a="1"/>
  <c r="AL16" i="1" a="1"/>
  <c r="AS27" i="1" a="1"/>
  <c r="BH57" i="1" a="1"/>
  <c r="BJ84" i="1" a="1"/>
  <c r="AY30" i="1" a="1"/>
  <c r="BJ47" i="1" a="1"/>
  <c r="AS64" i="1" a="1"/>
  <c r="AA44" i="1" a="1"/>
  <c r="BU38" i="1" a="1"/>
  <c r="BT65" i="1" a="1"/>
  <c r="BL45" i="1" a="1"/>
  <c r="AZ28" i="1" a="1"/>
  <c r="AJ37" i="1" a="1"/>
  <c r="BA46" i="1" a="1"/>
  <c r="AF16" i="1" a="1"/>
  <c r="Y29" i="1" a="1"/>
  <c r="AW53" i="1" a="1"/>
  <c r="BU9" i="1" a="1"/>
  <c r="AF29" i="1" a="1"/>
  <c r="BR50" i="1" a="1"/>
  <c r="BL75" i="1" a="1"/>
  <c r="BC21" i="1" a="1"/>
  <c r="BI4" i="1" a="1"/>
  <c r="AL29" i="1" a="1"/>
  <c r="AK21" i="1" a="1"/>
  <c r="BK5" i="1" a="1"/>
  <c r="AX21" i="1" a="1"/>
  <c r="AK30" i="1" a="1"/>
  <c r="BI25" i="1" a="1"/>
  <c r="AS75" i="1" a="1"/>
  <c r="AU43" i="1" a="1"/>
  <c r="BB8" i="1" a="1"/>
  <c r="BD39" i="1" a="1"/>
  <c r="AB42" i="1" a="1"/>
  <c r="BU42" i="1" a="1"/>
  <c r="BA55" i="1" a="1"/>
  <c r="AG16" i="1" a="1"/>
  <c r="BD22" i="1" a="1"/>
  <c r="BB56" i="1" a="1"/>
  <c r="BA76" i="1" a="1"/>
  <c r="AF28" i="1" a="1"/>
  <c r="Z20" i="1" a="1"/>
  <c r="AV36" i="1" a="1"/>
  <c r="AB88" i="1" a="1"/>
  <c r="AT20" i="1" a="1"/>
  <c r="BV47" i="1" a="1"/>
  <c r="BH53" i="1" a="1"/>
  <c r="AD26" i="1" a="1"/>
  <c r="BG41" i="1" a="1"/>
  <c r="BF52" i="1" a="1"/>
  <c r="AS68" i="1" a="1"/>
  <c r="AL34" i="1" a="1"/>
  <c r="AT17" i="1" a="1"/>
  <c r="AM35" i="1" a="1"/>
  <c r="AH23" i="1" a="1"/>
  <c r="BA28" i="1" a="1"/>
  <c r="BU57" i="1" a="1"/>
  <c r="BI90" i="1" a="1"/>
  <c r="AG38" i="1" a="1"/>
  <c r="BB42" i="1" a="1"/>
  <c r="AH62" i="1" a="1"/>
  <c r="BV70" i="1" a="1"/>
  <c r="BT85" i="1" a="1"/>
  <c r="AW83" i="1" a="1"/>
  <c r="AC126" i="1" a="1"/>
  <c r="BS59" i="1" a="1"/>
  <c r="BB68" i="1" a="1"/>
  <c r="AS101" i="1" a="1"/>
  <c r="AF60" i="1" a="1"/>
  <c r="AK71" i="1" a="1"/>
  <c r="AW102" i="1" a="1"/>
  <c r="BT58" i="1" a="1"/>
  <c r="Z107" i="1" a="1"/>
  <c r="BH90" i="1" a="1"/>
  <c r="BR100" i="1" a="1"/>
  <c r="AX86" i="1" a="1"/>
  <c r="BU87" i="1" a="1"/>
  <c r="BA113" i="1" a="1"/>
  <c r="BI120" i="1" a="1"/>
  <c r="BS67" i="1" a="1"/>
  <c r="AI74" i="1" a="1"/>
  <c r="AL77" i="1" a="1"/>
  <c r="BU110" i="1" a="1"/>
  <c r="AM124" i="1" a="1"/>
  <c r="BR49" i="1" a="1"/>
  <c r="AA78" i="1" a="1"/>
  <c r="BB54" i="1" a="1"/>
  <c r="BE65" i="1" a="1"/>
  <c r="BC61" i="1" a="1"/>
  <c r="BS47" i="1" a="1"/>
  <c r="AH57" i="1" a="1"/>
  <c r="BH10" i="1" a="1"/>
  <c r="AB60" i="1" a="1"/>
  <c r="AV83" i="1" a="1"/>
  <c r="BL116" i="1" a="1"/>
  <c r="BL72" i="1" a="1"/>
  <c r="BL13" i="1" a="1"/>
  <c r="AD101" i="1" a="1"/>
  <c r="Z97" i="1" a="1"/>
  <c r="AD124" i="1" a="1"/>
  <c r="Y91" i="1" a="1"/>
  <c r="BK129" i="1" a="1"/>
  <c r="AT68" i="1" a="1"/>
  <c r="AJ97" i="1" a="1"/>
  <c r="BF69" i="1" a="1"/>
  <c r="BL34" i="1" a="1"/>
  <c r="Y46" i="1" a="1"/>
  <c r="AH89" i="1" a="1"/>
  <c r="BL65" i="1" a="1"/>
  <c r="BU76" i="1" a="1"/>
  <c r="AG119" i="1" a="1"/>
  <c r="BR58" i="1" a="1"/>
  <c r="AJ89" i="1" a="1"/>
  <c r="AG114" i="1" a="1"/>
  <c r="AU61" i="1" a="1"/>
  <c r="AX72" i="1" a="1"/>
  <c r="AE40" i="1" a="1"/>
  <c r="AB93" i="1" a="1"/>
  <c r="BE47" i="1" a="1"/>
  <c r="BG78" i="1" a="1"/>
  <c r="AH97" i="1" a="1"/>
  <c r="AM73" i="1" a="1"/>
  <c r="AM94" i="1" a="1"/>
  <c r="AC60" i="1" a="1"/>
  <c r="AY109" i="1" a="1"/>
  <c r="AH123" i="1" a="1"/>
  <c r="BF109" i="1" a="1"/>
  <c r="AZ130" i="1" a="1"/>
  <c r="AD169" i="1" a="1"/>
  <c r="BU125" i="1" a="1"/>
  <c r="AL138" i="1" a="1"/>
  <c r="BI178" i="1" a="1"/>
  <c r="BS157" i="1" a="1"/>
  <c r="BS90" i="1" a="1"/>
  <c r="AS125" i="1" a="1"/>
  <c r="AZ133" i="1" a="1"/>
  <c r="AZ148" i="1" a="1"/>
  <c r="BJ143" i="1" a="1"/>
  <c r="AS155" i="1" a="1"/>
  <c r="AH91" i="1" a="1"/>
  <c r="BE129" i="1" a="1"/>
  <c r="AC134" i="1" a="1"/>
  <c r="BL148" i="1" a="1"/>
  <c r="AZ145" i="1" a="1"/>
  <c r="AC156" i="1" a="1"/>
  <c r="AS168" i="1" a="1"/>
  <c r="AM109" i="1" a="1"/>
  <c r="AM107" i="1" a="1"/>
  <c r="BI142" i="1" a="1"/>
  <c r="BT130" i="1" a="1"/>
  <c r="BS134" i="1" a="1"/>
  <c r="BG164" i="1" a="1"/>
  <c r="BH109" i="1" a="1"/>
  <c r="AK108" i="1" a="1"/>
  <c r="AF143" i="1" a="1"/>
  <c r="AT132" i="1" a="1"/>
  <c r="AU135" i="1" a="1"/>
  <c r="AJ63" i="1" a="1"/>
  <c r="AD115" i="1" a="1"/>
  <c r="BD96" i="1" a="1"/>
  <c r="AU124" i="1" a="1"/>
  <c r="BU74" i="1" a="1"/>
  <c r="AS118" i="1" a="1"/>
  <c r="AC116" i="1" a="1"/>
  <c r="AD138" i="1" a="1"/>
  <c r="BS154" i="1" a="1"/>
  <c r="AA154" i="1" a="1"/>
  <c r="BU136" i="1" a="1"/>
  <c r="BL164" i="1" a="1"/>
  <c r="AD179" i="1" a="1"/>
  <c r="BV77" i="1" a="1"/>
  <c r="BS132" i="1" a="1"/>
  <c r="AH125" i="1" a="1"/>
  <c r="Z110" i="1" a="1"/>
  <c r="Z118" i="1" a="1"/>
  <c r="AY122" i="1" a="1"/>
  <c r="AJ131" i="1" a="1"/>
  <c r="AM137" i="1" a="1"/>
  <c r="BJ92" i="1" a="1"/>
  <c r="BA116" i="1" a="1"/>
  <c r="AV128" i="1" a="1"/>
  <c r="AW71" i="1" a="1"/>
  <c r="BI99" i="1" a="1"/>
  <c r="AL119" i="1" a="1"/>
  <c r="BU150" i="1" a="1"/>
  <c r="AZ137" i="1" a="1"/>
  <c r="AC143" i="1" a="1"/>
  <c r="AZ156" i="1" a="1"/>
  <c r="BL166" i="1" a="1"/>
  <c r="BD65" i="1" a="1"/>
  <c r="BK119" i="1" a="1"/>
  <c r="AT133" i="1" a="1"/>
  <c r="BT136" i="1" a="1"/>
  <c r="BJ148" i="1" a="1"/>
  <c r="BT143" i="1" a="1"/>
  <c r="AU94" i="1" a="1"/>
  <c r="BT71" i="1" a="1"/>
  <c r="AT100" i="1" a="1"/>
  <c r="BR120" i="1" a="1"/>
  <c r="AU128" i="1" a="1"/>
  <c r="AA135" i="1" a="1"/>
  <c r="AH147" i="1" a="1"/>
  <c r="AM146" i="1" a="1"/>
  <c r="BL163" i="1" a="1"/>
  <c r="AF72" i="1" a="1"/>
  <c r="AV92" i="1" a="1"/>
  <c r="BT84" i="1" a="1"/>
  <c r="AW119" i="1" a="1"/>
  <c r="AC123" i="1" a="1"/>
  <c r="AL134" i="1" a="1"/>
  <c r="AM156" i="1" a="1"/>
  <c r="AG170" i="1" a="1"/>
  <c r="BU155" i="1" a="1"/>
  <c r="AK121" i="1" a="1"/>
  <c r="AT154" i="1" a="1"/>
  <c r="BH165" i="1" a="1"/>
  <c r="AL180" i="1" a="1"/>
  <c r="AV176" i="1" a="1"/>
  <c r="Q156" i="1" a="1"/>
  <c r="AS24" i="1" a="1"/>
  <c r="BB90" i="1" a="1"/>
  <c r="BE26" i="1" a="1"/>
  <c r="AS43" i="1" a="1"/>
  <c r="Z68" i="1" a="1"/>
  <c r="BC116" i="1" a="1"/>
  <c r="Z69" i="1" a="1"/>
  <c r="AT26" i="1" a="1"/>
  <c r="Y98" i="1" a="1"/>
  <c r="BI93" i="1" a="1"/>
  <c r="AE124" i="1" a="1"/>
  <c r="AU97" i="1" a="1"/>
  <c r="BC124" i="1" a="1"/>
  <c r="BA79" i="1" a="1"/>
  <c r="BD114" i="1" a="1"/>
  <c r="BG51" i="1" a="1"/>
  <c r="BC44" i="1" a="1"/>
  <c r="BE56" i="1" a="1"/>
  <c r="AZ86" i="1" a="1"/>
  <c r="BS57" i="1" a="1"/>
  <c r="AW104" i="1" a="1"/>
  <c r="AX132" i="1" a="1"/>
  <c r="AL60" i="1" a="1"/>
  <c r="AA81" i="1" a="1"/>
  <c r="Z122" i="1" a="1"/>
  <c r="BL62" i="1" a="1"/>
  <c r="AK98" i="1" a="1"/>
  <c r="BI41" i="1" a="1"/>
  <c r="BG96" i="1" a="1"/>
  <c r="AV49" i="1" a="1"/>
  <c r="AD97" i="1" a="1"/>
  <c r="BL111" i="1" a="1"/>
  <c r="AA74" i="1" a="1"/>
  <c r="BF95" i="1" a="1"/>
  <c r="BB67" i="1" a="1"/>
  <c r="BB123" i="1" a="1"/>
  <c r="AS137" i="1" a="1"/>
  <c r="AI108" i="1" a="1"/>
  <c r="BF133" i="1" a="1"/>
  <c r="BJ152" i="1" a="1"/>
  <c r="AZ112" i="1" a="1"/>
  <c r="AA137" i="1" a="1"/>
  <c r="AD170" i="1" a="1"/>
  <c r="Z174" i="1" a="1"/>
  <c r="AI88" i="1" a="1"/>
  <c r="AT115" i="1" a="1"/>
  <c r="AX128" i="1" a="1"/>
  <c r="BK135" i="1" a="1"/>
  <c r="BD163" i="1" a="1"/>
  <c r="AY161" i="1" a="1"/>
  <c r="AZ88" i="1" a="1"/>
  <c r="BV92" i="1" a="1"/>
  <c r="BT128" i="1" a="1"/>
  <c r="AM136" i="1" a="1"/>
  <c r="AL164" i="1" a="1"/>
  <c r="Y162" i="1" a="1"/>
  <c r="BV179" i="1" a="1"/>
  <c r="AV79" i="1" a="1"/>
  <c r="Z114" i="1" a="1"/>
  <c r="BF129" i="1" a="1"/>
  <c r="AZ143" i="1" a="1"/>
  <c r="BT134" i="1" a="1"/>
  <c r="AI67" i="1" a="1"/>
  <c r="AC87" i="1" a="1"/>
  <c r="AB116" i="1" a="1"/>
  <c r="Z130" i="1" a="1"/>
  <c r="BF111" i="1" a="1"/>
  <c r="Y137" i="1" a="1"/>
  <c r="AZ69" i="1" a="1"/>
  <c r="AJ118" i="1" a="1"/>
  <c r="BT104" i="1" a="1"/>
  <c r="AX98" i="1" a="1"/>
  <c r="BK71" i="1" a="1"/>
  <c r="BB130" i="1" a="1"/>
  <c r="AU117" i="1" a="1"/>
  <c r="AM149" i="1" a="1"/>
  <c r="BE134" i="1" a="1"/>
  <c r="BG140" i="1" a="1"/>
  <c r="AG155" i="1" a="1"/>
  <c r="AX164" i="1" a="1"/>
  <c r="AM168" i="1" a="1"/>
  <c r="BL86" i="1" a="1"/>
  <c r="AU106" i="1" a="1"/>
  <c r="AA145" i="1" a="1"/>
  <c r="BA108" i="1" a="1"/>
  <c r="AJ107" i="1" a="1"/>
  <c r="AI117" i="1" a="1"/>
  <c r="BB129" i="1" a="1"/>
  <c r="AM152" i="1" a="1"/>
  <c r="BU44" i="1" a="1"/>
  <c r="AJ60" i="1" a="1"/>
  <c r="AK37" i="1" a="1"/>
  <c r="AS34" i="1" a="1"/>
  <c r="AK69" i="1" a="1"/>
  <c r="AX124" i="1" a="1"/>
  <c r="BK77" i="1" a="1"/>
  <c r="BH106" i="1" a="1"/>
  <c r="AB76" i="1" a="1"/>
  <c r="AW70" i="1" a="1"/>
  <c r="BT122" i="1" a="1"/>
  <c r="AI99" i="1" a="1"/>
  <c r="AS133" i="1" a="1"/>
  <c r="AG47" i="1" a="1"/>
  <c r="BG95" i="1" a="1"/>
  <c r="BB52" i="1" a="1"/>
  <c r="AC96" i="1" a="1"/>
  <c r="AZ99" i="1" a="1"/>
  <c r="AU87" i="1" a="1"/>
  <c r="AV58" i="1" a="1"/>
  <c r="BU92" i="1" a="1"/>
  <c r="BA97" i="1" a="1"/>
  <c r="BB34" i="1" a="1"/>
  <c r="BK75" i="1" a="1"/>
  <c r="AR124" i="1" a="1"/>
  <c r="AN165" i="1" a="1"/>
  <c r="AN88" i="1" a="1"/>
  <c r="BN176" i="1" a="1"/>
  <c r="AP87" i="1" a="1"/>
  <c r="BO179" i="1" a="1"/>
  <c r="AQ50" i="1" a="1"/>
  <c r="AO51" i="1" a="1"/>
  <c r="AR171" i="1" a="1"/>
  <c r="AN72" i="1" a="1"/>
  <c r="AK14" i="1" a="1"/>
  <c r="BK24" i="1" a="1"/>
  <c r="BV6" i="1" a="1"/>
  <c r="BF8" i="1" a="1"/>
  <c r="AY5" i="1" a="1"/>
  <c r="BV26" i="1" a="1"/>
  <c r="AY28" i="1" a="1"/>
  <c r="BS15" i="1" a="1"/>
  <c r="BI11" i="1" a="1"/>
  <c r="AB34" i="1" a="1"/>
  <c r="AJ41" i="1" a="1"/>
  <c r="BU33" i="1" a="1"/>
  <c r="BJ26" i="1" a="1"/>
  <c r="AZ30" i="1" a="1"/>
  <c r="BH63" i="1" a="1"/>
  <c r="AF65" i="1" a="1"/>
  <c r="BJ25" i="1" a="1"/>
  <c r="BE28" i="1" a="1"/>
  <c r="BK59" i="1" a="1"/>
  <c r="AI85" i="1" a="1"/>
  <c r="AA8" i="1" a="1"/>
  <c r="AL35" i="1" a="1"/>
  <c r="AW50" i="1" a="1"/>
  <c r="AC26" i="1" a="1"/>
  <c r="BE25" i="1" a="1"/>
  <c r="AC53" i="1" a="1"/>
  <c r="AV48" i="1" a="1"/>
  <c r="AF86" i="1" a="1"/>
  <c r="AG27" i="1" a="1"/>
  <c r="BI39" i="1" a="1"/>
  <c r="AU57" i="1" a="1"/>
  <c r="AZ87" i="1" a="1"/>
  <c r="AV9" i="1" a="1"/>
  <c r="Z23" i="1" a="1"/>
  <c r="AT32" i="1" a="1"/>
  <c r="Y67" i="1" a="1"/>
  <c r="BV13" i="1" a="1"/>
  <c r="AG31" i="1" a="1"/>
  <c r="AB57" i="1" a="1"/>
  <c r="AS57" i="1" a="1"/>
  <c r="BR24" i="1" a="1"/>
  <c r="AB31" i="1" a="1"/>
  <c r="AU55" i="1" a="1"/>
  <c r="Z52" i="1" a="1"/>
  <c r="BC42" i="1" a="1"/>
  <c r="AH60" i="1" a="1"/>
  <c r="BK37" i="1" a="1"/>
  <c r="BU30" i="1" a="1"/>
  <c r="BK49" i="1" a="1"/>
  <c r="AV39" i="1" a="1"/>
  <c r="BL26" i="1" a="1"/>
  <c r="AB58" i="1" a="1"/>
  <c r="AM14" i="1" a="1"/>
  <c r="AG37" i="1" a="1"/>
  <c r="BH49" i="1" a="1"/>
  <c r="BD59" i="1" a="1"/>
  <c r="AL19" i="1" a="1"/>
  <c r="BL7" i="1" a="1"/>
  <c r="AI40" i="1" a="1"/>
  <c r="BF57" i="1" a="1"/>
  <c r="BH44" i="1" a="1"/>
  <c r="BK27" i="1" a="1"/>
  <c r="AF48" i="1" a="1"/>
  <c r="BS24" i="1" a="1"/>
  <c r="BH52" i="1" a="1"/>
  <c r="BT76" i="1" a="1"/>
  <c r="AJ67" i="1" a="1"/>
  <c r="AX34" i="1" a="1"/>
  <c r="BT20" i="1" a="1"/>
  <c r="BS32" i="1" a="1"/>
  <c r="AG26" i="1" a="1"/>
  <c r="BF32" i="1" a="1"/>
  <c r="AM54" i="1" a="1"/>
  <c r="BV82" i="1" a="1"/>
  <c r="AZ34" i="1" a="1"/>
  <c r="AC73" i="1" a="1"/>
  <c r="BK51" i="1" a="1"/>
  <c r="AK49" i="1" a="1"/>
  <c r="Y96" i="1" a="1"/>
  <c r="AE110" i="1" a="1"/>
  <c r="BS136" i="1" a="1"/>
  <c r="AY46" i="1" a="1"/>
  <c r="BS79" i="1" a="1"/>
  <c r="BL97" i="1" a="1"/>
  <c r="AA41" i="1" a="1"/>
  <c r="AX80" i="1" a="1"/>
  <c r="AV24" i="1" a="1"/>
  <c r="AU74" i="1" a="1"/>
  <c r="BT101" i="1" a="1"/>
  <c r="BA112" i="1" a="1"/>
  <c r="BA147" i="1" a="1"/>
  <c r="AC61" i="1" a="1"/>
  <c r="AK107" i="1" a="1"/>
  <c r="AZ94" i="1" a="1"/>
  <c r="AB104" i="1" a="1"/>
  <c r="BI78" i="1" a="1"/>
  <c r="BR61" i="1" a="1"/>
  <c r="AA86" i="1" a="1"/>
  <c r="BJ125" i="1" a="1"/>
  <c r="BK125" i="1" a="1"/>
  <c r="AK62" i="1" a="1"/>
  <c r="AT89" i="1" a="1"/>
  <c r="BI60" i="1" a="1"/>
  <c r="AJ100" i="1" a="1"/>
  <c r="BR56" i="1" a="1"/>
  <c r="BA89" i="1" a="1"/>
  <c r="BA101" i="1" a="1"/>
  <c r="BT88" i="1" a="1"/>
  <c r="BB91" i="1" a="1"/>
  <c r="BR114" i="1" a="1"/>
  <c r="AE125" i="1" a="1"/>
  <c r="AI68" i="1" a="1"/>
  <c r="Z91" i="1" a="1"/>
  <c r="AD121" i="1" a="1"/>
  <c r="BH119" i="1" a="1"/>
  <c r="BL87" i="1" a="1"/>
  <c r="AL90" i="1" a="1"/>
  <c r="BK121" i="1" a="1"/>
  <c r="BU71" i="1" a="1"/>
  <c r="BC94" i="1" a="1"/>
  <c r="AY43" i="1" a="1"/>
  <c r="BB59" i="1" a="1"/>
  <c r="BA88" i="1" a="1"/>
  <c r="AV105" i="1" a="1"/>
  <c r="BU73" i="1" a="1"/>
  <c r="AL95" i="1" a="1"/>
  <c r="AU116" i="1" a="1"/>
  <c r="AD74" i="1" a="1"/>
  <c r="AM116" i="1" a="1"/>
  <c r="AH101" i="1" a="1"/>
  <c r="Y70" i="1" a="1"/>
  <c r="BC107" i="1" a="1"/>
  <c r="BI154" i="1" a="1"/>
  <c r="AF148" i="1" a="1"/>
  <c r="AB82" i="1" a="1"/>
  <c r="BL125" i="1" a="1"/>
  <c r="BF132" i="1" a="1"/>
  <c r="AV29" i="1" a="1"/>
  <c r="AS25" i="1" a="1"/>
  <c r="BK50" i="1" a="1"/>
  <c r="AA50" i="1" a="1"/>
  <c r="AU56" i="1" a="1"/>
  <c r="AE66" i="1" a="1"/>
  <c r="BD25" i="1" a="1"/>
  <c r="AI43" i="1" a="1"/>
  <c r="BK34" i="1" a="1"/>
  <c r="BC18" i="1" a="1"/>
  <c r="BD67" i="1" a="1"/>
  <c r="AH22" i="1" a="1"/>
  <c r="Z51" i="1" a="1"/>
  <c r="AV42" i="1" a="1"/>
  <c r="AI72" i="1" a="1"/>
  <c r="BG17" i="1" a="1"/>
  <c r="AW44" i="1" a="1"/>
  <c r="BD24" i="1" a="1"/>
  <c r="AE69" i="1" a="1"/>
  <c r="BH35" i="1" a="1"/>
  <c r="BT39" i="1" a="1"/>
  <c r="AS61" i="1" a="1"/>
  <c r="AX44" i="1" a="1"/>
  <c r="BH59" i="1" a="1"/>
  <c r="BL64" i="1" a="1"/>
  <c r="BR79" i="1" a="1"/>
  <c r="BV11" i="1" a="1"/>
  <c r="BD21" i="1" a="1"/>
  <c r="Y15" i="1" a="1"/>
  <c r="Z27" i="1" a="1"/>
  <c r="AY33" i="1" a="1"/>
  <c r="BK42" i="1" a="1"/>
  <c r="BF29" i="1" a="1"/>
  <c r="BR40" i="1" a="1"/>
  <c r="AJ13" i="1" a="1"/>
  <c r="AW32" i="1" a="1"/>
  <c r="AM42" i="1" a="1"/>
  <c r="AZ49" i="1" a="1"/>
  <c r="BH5" i="1" a="1"/>
  <c r="AK19" i="1" a="1"/>
  <c r="BL40" i="1" a="1"/>
  <c r="BV63" i="1" a="1"/>
  <c r="BS19" i="1" a="1"/>
  <c r="BA38" i="1" a="1"/>
  <c r="AY45" i="1" a="1"/>
  <c r="AG78" i="1" a="1"/>
  <c r="AK7" i="1" a="1"/>
  <c r="BL37" i="1" a="1"/>
  <c r="AW88" i="1" a="1"/>
  <c r="AI18" i="1" a="1"/>
  <c r="AC36" i="1" a="1"/>
  <c r="AZ52" i="1" a="1"/>
  <c r="AS79" i="1" a="1"/>
  <c r="Y17" i="1" a="1"/>
  <c r="BT16" i="1" a="1"/>
  <c r="AS50" i="1" a="1"/>
  <c r="AL17" i="1" a="1"/>
  <c r="BT43" i="1" a="1"/>
  <c r="AL51" i="1" a="1"/>
  <c r="BA62" i="1" a="1"/>
  <c r="BA74" i="1" a="1"/>
  <c r="BU56" i="1" a="1"/>
  <c r="Z48" i="1" a="1"/>
  <c r="BK38" i="1" a="1"/>
  <c r="AC44" i="1" a="1"/>
  <c r="BJ34" i="1" a="1"/>
  <c r="BR22" i="1" a="1"/>
  <c r="BD44" i="1" a="1"/>
  <c r="AV34" i="1" a="1"/>
  <c r="AS58" i="1" a="1"/>
  <c r="AS56" i="1" a="1"/>
  <c r="AM58" i="1" a="1"/>
  <c r="AF35" i="1" a="1"/>
  <c r="AY31" i="1" a="1"/>
  <c r="BS69" i="1" a="1"/>
  <c r="BL60" i="1" a="1"/>
  <c r="AC42" i="1" a="1"/>
  <c r="AW47" i="1" a="1"/>
  <c r="AH6" i="1" a="1"/>
  <c r="AZ29" i="1" a="1"/>
  <c r="BA70" i="1" a="1"/>
  <c r="BS45" i="1" a="1"/>
  <c r="BB66" i="1" a="1"/>
  <c r="AX29" i="1" a="1"/>
  <c r="AB18" i="1" a="1"/>
  <c r="BA4" i="1" a="1"/>
  <c r="BC45" i="1" a="1"/>
  <c r="AI50" i="1" a="1"/>
  <c r="AT69" i="1" a="1"/>
  <c r="AU28" i="1" a="1"/>
  <c r="AD24" i="1" a="1"/>
  <c r="AA61" i="1" a="1"/>
  <c r="AE42" i="1" a="1"/>
  <c r="BI62" i="1" a="1"/>
  <c r="BD74" i="1" a="1"/>
  <c r="BS91" i="1" a="1"/>
  <c r="BS122" i="1" a="1"/>
  <c r="BC77" i="1" a="1"/>
  <c r="BK98" i="1" a="1"/>
  <c r="BE107" i="1" a="1"/>
  <c r="AU78" i="1" a="1"/>
  <c r="AH99" i="1" a="1"/>
  <c r="AX36" i="1" a="1"/>
  <c r="AM87" i="1" a="1"/>
  <c r="BL88" i="1" a="1"/>
  <c r="BU126" i="1" a="1"/>
  <c r="BB48" i="1" a="1"/>
  <c r="BS77" i="1" a="1"/>
  <c r="AI105" i="1" a="1"/>
  <c r="AE122" i="1" a="1"/>
  <c r="BD144" i="1" a="1"/>
  <c r="AI77" i="1" a="1"/>
  <c r="BG69" i="1" a="1"/>
  <c r="BH98" i="1" a="1"/>
  <c r="BA100" i="1" a="1"/>
  <c r="Z126" i="1" a="1"/>
  <c r="BG71" i="1" a="1"/>
  <c r="AE99" i="1" a="1"/>
  <c r="AT53" i="1" a="1"/>
  <c r="BK83" i="1" a="1"/>
  <c r="BF56" i="1" a="1"/>
  <c r="BR37" i="1" a="1"/>
  <c r="BT54" i="1" a="1"/>
  <c r="BC54" i="1" a="1"/>
  <c r="AX58" i="1" a="1"/>
  <c r="AA94" i="1" a="1"/>
  <c r="AJ121" i="1" a="1"/>
  <c r="AZ63" i="1" a="1"/>
  <c r="AE76" i="1" a="1"/>
  <c r="BF50" i="1" a="1"/>
  <c r="AY92" i="1" a="1"/>
  <c r="AX50" i="1" a="1"/>
  <c r="BT99" i="1" a="1"/>
  <c r="AT130" i="1" a="1"/>
  <c r="AE64" i="1" a="1"/>
  <c r="AT97" i="1" a="1"/>
  <c r="AK66" i="1" a="1"/>
  <c r="BU52" i="1" a="1"/>
  <c r="BG64" i="1" a="1"/>
  <c r="AH105" i="1" a="1"/>
  <c r="AC84" i="1" a="1"/>
  <c r="BH86" i="1" a="1"/>
  <c r="AY121" i="1" a="1"/>
  <c r="BR86" i="1" a="1"/>
  <c r="AY87" i="1" a="1"/>
  <c r="BR118" i="1" a="1"/>
  <c r="AB72" i="1" a="1"/>
  <c r="AG108" i="1" a="1"/>
  <c r="BC63" i="1" a="1"/>
  <c r="AZ91" i="1" a="1"/>
  <c r="AT72" i="1" a="1"/>
  <c r="BL91" i="1" a="1"/>
  <c r="AM115" i="1" a="1"/>
  <c r="BG61" i="1" a="1"/>
  <c r="AM106" i="1" a="1"/>
  <c r="AV93" i="1" a="1"/>
  <c r="BS66" i="1" a="1"/>
  <c r="BK114" i="1" a="1"/>
  <c r="BV125" i="1" a="1"/>
  <c r="AU134" i="1" a="1"/>
  <c r="AU69" i="1" a="1"/>
  <c r="BD140" i="1" a="1"/>
  <c r="AH150" i="1" a="1"/>
  <c r="AA162" i="1" a="1"/>
  <c r="BD176" i="1" a="1"/>
  <c r="BV104" i="1" a="1"/>
  <c r="AF140" i="1" a="1"/>
  <c r="BA128" i="1" a="1"/>
  <c r="AJ159" i="1" a="1"/>
  <c r="BI164" i="1" a="1"/>
  <c r="BF167" i="1" a="1"/>
  <c r="AG106" i="1" a="1"/>
  <c r="BA140" i="1" a="1"/>
  <c r="AJ113" i="1" a="1"/>
  <c r="BA129" i="1" a="1"/>
  <c r="AF165" i="1" a="1"/>
  <c r="AV168" i="1" a="1"/>
  <c r="AA71" i="1" a="1"/>
  <c r="BE116" i="1" a="1"/>
  <c r="AT95" i="1" a="1"/>
  <c r="AH136" i="1" a="1"/>
  <c r="AK153" i="1" a="1"/>
  <c r="AF152" i="1" a="1"/>
  <c r="AC80" i="1" a="1"/>
  <c r="AY117" i="1" a="1"/>
  <c r="AT103" i="1" a="1"/>
  <c r="AT136" i="1" a="1"/>
  <c r="BF153" i="1" a="1"/>
  <c r="BA152" i="1" a="1"/>
  <c r="BE89" i="1" a="1"/>
  <c r="AZ103" i="1" a="1"/>
  <c r="AY111" i="1" a="1"/>
  <c r="BE111" i="1" a="1"/>
  <c r="BB80" i="1" a="1"/>
  <c r="BG116" i="1" a="1"/>
  <c r="BF110" i="1" a="1"/>
  <c r="BV146" i="1" a="1"/>
  <c r="BD133" i="1" a="1"/>
  <c r="BB160" i="1" a="1"/>
  <c r="AX163" i="1" a="1"/>
  <c r="BK171" i="1" a="1"/>
  <c r="BI66" i="1" a="1"/>
  <c r="BD118" i="1" a="1"/>
  <c r="AA131" i="1" a="1"/>
  <c r="Y60" i="1" a="1"/>
  <c r="AF103" i="1" a="1"/>
  <c r="AH121" i="1" a="1"/>
  <c r="BD135" i="1" a="1"/>
  <c r="AU132" i="1" a="1"/>
  <c r="AG142" i="1" a="1"/>
  <c r="AT96" i="1" a="1"/>
  <c r="BC134" i="1" a="1"/>
  <c r="BT127" i="1" a="1"/>
  <c r="BL98" i="1" a="1"/>
  <c r="AF96" i="1" a="1"/>
  <c r="AF116" i="1" a="1"/>
  <c r="AZ132" i="1" a="1"/>
  <c r="AJ143" i="1" a="1"/>
  <c r="AX144" i="1" a="1"/>
  <c r="BG148" i="1" a="1"/>
  <c r="BT169" i="1" a="1"/>
  <c r="AL80" i="1" a="1"/>
  <c r="AC114" i="1" a="1"/>
  <c r="BS104" i="1" a="1"/>
  <c r="AX120" i="1" a="1"/>
  <c r="AC153" i="1" a="1"/>
  <c r="AD161" i="1" a="1"/>
  <c r="Z95" i="1" a="1"/>
  <c r="BI79" i="1" a="1"/>
  <c r="AI120" i="1" a="1"/>
  <c r="AW134" i="1" a="1"/>
  <c r="AM117" i="1" a="1"/>
  <c r="AG150" i="1" a="1"/>
  <c r="BV144" i="1" a="1"/>
  <c r="AA143" i="1" a="1"/>
  <c r="AX155" i="1" a="1"/>
  <c r="BL100" i="1" a="1"/>
  <c r="BD58" i="1" a="1"/>
  <c r="AG102" i="1" a="1"/>
  <c r="AD122" i="1" a="1"/>
  <c r="BC131" i="1" a="1"/>
  <c r="AC137" i="1" a="1"/>
  <c r="BG147" i="1" a="1"/>
  <c r="AM150" i="1" a="1"/>
  <c r="BJ164" i="1" a="1"/>
  <c r="AK126" i="1" a="1"/>
  <c r="BH159" i="1" a="1"/>
  <c r="AG161" i="1" a="1"/>
  <c r="BT178" i="1" a="1"/>
  <c r="AB173" i="1" a="1"/>
  <c r="H65" i="1" a="1"/>
  <c r="AV23" i="1" a="1"/>
  <c r="AE63" i="1" a="1"/>
  <c r="AV51" i="1" a="1"/>
  <c r="BT72" i="1" a="1"/>
  <c r="BS81" i="1" a="1"/>
  <c r="AL123" i="1" a="1"/>
  <c r="AI91" i="1" a="1"/>
  <c r="AG63" i="1" a="1"/>
  <c r="AM57" i="1" a="1"/>
  <c r="BH108" i="1" a="1"/>
  <c r="AZ39" i="1" a="1"/>
  <c r="AK93" i="1" a="1"/>
  <c r="AZ128" i="1" a="1"/>
  <c r="AY76" i="1" a="1"/>
  <c r="AK113" i="1" a="1"/>
  <c r="BD77" i="1" a="1"/>
  <c r="AH63" i="1" a="1"/>
  <c r="BG57" i="1" a="1"/>
  <c r="AJ105" i="1" a="1"/>
  <c r="AT87" i="1" a="1"/>
  <c r="BB103" i="1" a="1"/>
  <c r="BB116" i="1" a="1"/>
  <c r="BU84" i="1" a="1"/>
  <c r="AS106" i="1" a="1"/>
  <c r="Z117" i="1" a="1"/>
  <c r="AD80" i="1" a="1"/>
  <c r="BI89" i="1" a="1"/>
  <c r="AV69" i="1" a="1"/>
  <c r="AW93" i="1" a="1"/>
  <c r="AJ70" i="1" a="1"/>
  <c r="BH82" i="1" a="1"/>
  <c r="AA122" i="1" a="1"/>
  <c r="AK79" i="1" a="1"/>
  <c r="AT108" i="1" a="1"/>
  <c r="BI96" i="1" a="1"/>
  <c r="BD73" i="1" a="1"/>
  <c r="AJ139" i="1" a="1"/>
  <c r="BG118" i="1" a="1"/>
  <c r="AL151" i="1" a="1"/>
  <c r="AB89" i="1" a="1"/>
  <c r="AU144" i="1" a="1"/>
  <c r="AF166" i="1" a="1"/>
  <c r="BB161" i="1" a="1"/>
  <c r="BL183" i="1" a="1"/>
  <c r="AD104" i="1" a="1"/>
  <c r="AS126" i="1" a="1"/>
  <c r="AH119" i="1" a="1"/>
  <c r="AE131" i="1" a="1"/>
  <c r="BU164" i="1" a="1"/>
  <c r="AE167" i="1" a="1"/>
  <c r="AU108" i="1" a="1"/>
  <c r="BD126" i="1" a="1"/>
  <c r="BS124" i="1" a="1"/>
  <c r="BE132" i="1" a="1"/>
  <c r="AJ166" i="1" a="1"/>
  <c r="BS167" i="1" a="1"/>
  <c r="AU83" i="1" a="1"/>
  <c r="BB126" i="1" a="1"/>
  <c r="AL109" i="1" a="1"/>
  <c r="AE146" i="1" a="1"/>
  <c r="AC162" i="1" a="1"/>
  <c r="BH138" i="1" a="1"/>
  <c r="AI89" i="1" a="1"/>
  <c r="Y127" i="1" a="1"/>
  <c r="BR109" i="1" a="1"/>
  <c r="BU146" i="1" a="1"/>
  <c r="BI128" i="1" a="1"/>
  <c r="AE139" i="1" a="1"/>
  <c r="AD68" i="1" a="1"/>
  <c r="AD44" i="1" a="1"/>
  <c r="AI97" i="1" a="1"/>
  <c r="AJ119" i="1" a="1"/>
  <c r="BL83" i="1" a="1"/>
  <c r="AA118" i="1" a="1"/>
  <c r="BE103" i="1" a="1"/>
  <c r="AE130" i="1" a="1"/>
  <c r="AV140" i="1" a="1"/>
  <c r="AD143" i="1" a="1"/>
  <c r="AE145" i="1" a="1"/>
  <c r="BH168" i="1" a="1"/>
  <c r="BB75" i="1" a="1"/>
  <c r="Z99" i="1" a="1"/>
  <c r="BE119" i="1" a="1"/>
  <c r="AH56" i="1" a="1"/>
  <c r="AB91" i="1" a="1"/>
  <c r="BL117" i="1" a="1"/>
  <c r="AF121" i="1" a="1"/>
  <c r="BS142" i="1" a="1"/>
  <c r="AG144" i="1" a="1"/>
  <c r="BH18" i="1" a="1"/>
  <c r="AC65" i="1" a="1"/>
  <c r="Z46" i="1" a="1"/>
  <c r="AV68" i="1" a="1"/>
  <c r="AM79" i="1" a="1"/>
  <c r="BL109" i="1" a="1"/>
  <c r="AJ96" i="1" a="1"/>
  <c r="BF48" i="1" a="1"/>
  <c r="BV49" i="1" a="1"/>
  <c r="AY88" i="1" a="1"/>
  <c r="BL133" i="1" a="1"/>
  <c r="AU102" i="1" a="1"/>
  <c r="AM126" i="1" a="1"/>
  <c r="AW77" i="1" a="1"/>
  <c r="AZ100" i="1" a="1"/>
  <c r="AL78" i="1" a="1"/>
  <c r="AK52" i="1" a="1"/>
  <c r="AM66" i="1" a="1"/>
  <c r="BI94" i="1" a="1"/>
  <c r="AG68" i="1" a="1"/>
  <c r="AS90" i="1" a="1"/>
  <c r="AW127" i="1" a="1"/>
  <c r="AB59" i="1" a="1"/>
  <c r="BC97" i="1" a="1"/>
  <c r="BS87" i="1" a="1"/>
  <c r="AV117" i="1" a="1"/>
  <c r="BH74" i="1" a="1"/>
  <c r="BD102" i="1" a="1"/>
  <c r="BV48" i="1" a="1"/>
  <c r="AF82" i="1" a="1"/>
  <c r="AM61" i="1" a="1"/>
  <c r="AE108" i="1" a="1"/>
  <c r="Z135" i="1" a="1"/>
  <c r="AA93" i="1" a="1"/>
  <c r="AB98" i="1" a="1"/>
  <c r="BL96" i="1" a="1"/>
  <c r="Y87" i="1" a="1"/>
  <c r="AM60" i="1" a="1"/>
  <c r="AH117" i="1" a="1"/>
  <c r="Y157" i="1" a="1"/>
  <c r="BE68" i="1" a="1"/>
  <c r="AY127" i="1" a="1"/>
  <c r="BG142" i="1" a="1"/>
  <c r="BB166" i="1" a="1"/>
  <c r="AI175" i="1" a="1"/>
  <c r="BE94" i="1" a="1"/>
  <c r="AA110" i="1" a="1"/>
  <c r="BF128" i="1" a="1"/>
  <c r="BG138" i="1" a="1"/>
  <c r="BU149" i="1" a="1"/>
  <c r="BI170" i="1" a="1"/>
  <c r="AM96" i="1" a="1"/>
  <c r="AM111" i="1" a="1"/>
  <c r="AD116" i="1" a="1"/>
  <c r="AD139" i="1" a="1"/>
  <c r="BK150" i="1" a="1"/>
  <c r="BT170" i="1" a="1"/>
  <c r="AH78" i="1" a="1"/>
  <c r="AI114" i="1" a="1"/>
  <c r="AB129" i="1" a="1"/>
  <c r="BI130" i="1" a="1"/>
  <c r="AY144" i="1" a="1"/>
  <c r="AS149" i="1" a="1"/>
  <c r="AW85" i="1" a="1"/>
  <c r="AU114" i="1" a="1"/>
  <c r="AT43" i="1" a="1"/>
  <c r="AJ101" i="1" a="1"/>
  <c r="BR71" i="1" a="1"/>
  <c r="AG59" i="1" a="1"/>
  <c r="BA64" i="1" a="1"/>
  <c r="AX91" i="1" a="1"/>
  <c r="BD106" i="1" a="1"/>
  <c r="AI116" i="1" a="1"/>
  <c r="Z124" i="1" a="1"/>
  <c r="BI175" i="1" a="1"/>
  <c r="AD177" i="1" a="1"/>
  <c r="BC133" i="1" a="1"/>
  <c r="AY128" i="1" a="1"/>
  <c r="BG171" i="1" a="1"/>
  <c r="BC127" i="1" a="1"/>
  <c r="AF85" i="1" a="1"/>
  <c r="BF136" i="1" a="1"/>
  <c r="AH142" i="1" a="1"/>
  <c r="AL116" i="1" a="1"/>
  <c r="BD131" i="1" a="1"/>
  <c r="AK123" i="1" a="1"/>
  <c r="BT135" i="1" a="1"/>
  <c r="BT151" i="1" a="1"/>
  <c r="BH150" i="1" a="1"/>
  <c r="AX84" i="1" a="1"/>
  <c r="BU114" i="1" a="1"/>
  <c r="AS110" i="1" a="1"/>
  <c r="AM134" i="1" a="1"/>
  <c r="AT111" i="1" a="1"/>
  <c r="AY118" i="1" a="1"/>
  <c r="BR74" i="1" a="1"/>
  <c r="BL99" i="1" a="1"/>
  <c r="AF127" i="1" a="1"/>
  <c r="AM130" i="1" a="1"/>
  <c r="AT153" i="1" a="1"/>
  <c r="AM166" i="1" a="1"/>
  <c r="BF86" i="1" a="1"/>
  <c r="BV105" i="1" a="1"/>
  <c r="AL130" i="1" a="1"/>
  <c r="AI149" i="1" a="1"/>
  <c r="AU131" i="1" a="1"/>
  <c r="BF106" i="1" a="1"/>
  <c r="AT78" i="1" a="1"/>
  <c r="BV123" i="1" a="1"/>
  <c r="BE115" i="1" a="1"/>
  <c r="BB143" i="1" a="1"/>
  <c r="AY140" i="1" a="1"/>
  <c r="AB55" i="1" a="1"/>
  <c r="AW108" i="1" a="1"/>
  <c r="BA105" i="1" a="1"/>
  <c r="BJ123" i="1" a="1"/>
  <c r="AH124" i="1" a="1"/>
  <c r="AS146" i="1" a="1"/>
  <c r="AU162" i="1" a="1"/>
  <c r="AT128" i="1" a="1"/>
  <c r="AF162" i="1" a="1"/>
  <c r="Z159" i="1" a="1"/>
  <c r="BJ174" i="1" a="1"/>
  <c r="Q169" i="1" a="1"/>
  <c r="AM128" i="1" a="1"/>
  <c r="AE152" i="1" a="1"/>
  <c r="AX170" i="1" a="1"/>
  <c r="AS177" i="1" a="1"/>
  <c r="AT185" i="1" a="1"/>
  <c r="H75" i="1" a="1"/>
  <c r="V75" i="1" a="1"/>
  <c r="AJ134" i="1" a="1"/>
  <c r="BD138" i="1" a="1"/>
  <c r="BR164" i="1" a="1"/>
  <c r="AW133" i="1" a="1"/>
  <c r="BT160" i="1" a="1"/>
  <c r="BK157" i="1" a="1"/>
  <c r="Y180" i="1" a="1"/>
  <c r="AW174" i="1" a="1"/>
  <c r="Q117" i="1" a="1"/>
  <c r="W21" i="1" a="1"/>
  <c r="U137" i="1" a="1"/>
  <c r="BB151" i="1" a="1"/>
  <c r="AW155" i="1" a="1"/>
  <c r="AX171" i="1" a="1"/>
  <c r="BU178" i="1" a="1"/>
  <c r="B48" i="3" a="1"/>
  <c r="H148" i="1" a="1"/>
  <c r="S81" i="1" a="1"/>
  <c r="T99" i="1" a="1"/>
  <c r="W34" i="1" a="1"/>
  <c r="BL141" i="1" a="1"/>
  <c r="AX150" i="1" a="1"/>
  <c r="BL172" i="1" a="1"/>
  <c r="AY179" i="1" a="1"/>
  <c r="Q20" i="1" a="1"/>
  <c r="H181" i="1" a="1"/>
  <c r="AI122" i="1" a="1"/>
  <c r="AI153" i="1" a="1"/>
  <c r="AE165" i="1" a="1"/>
  <c r="BE144" i="1" a="1"/>
  <c r="BL153" i="1" a="1"/>
  <c r="AK174" i="1" a="1"/>
  <c r="AB180" i="1" a="1"/>
  <c r="BG134" i="1" a="1"/>
  <c r="BJ140" i="1" a="1"/>
  <c r="BL169" i="1" a="1"/>
  <c r="BH173" i="1" a="1"/>
  <c r="B49" i="3" a="1"/>
  <c r="H40" i="1" a="1"/>
  <c r="W13" i="1" a="1"/>
  <c r="BK118" i="1" a="1"/>
  <c r="AU145" i="1" a="1"/>
  <c r="AY174" i="1" a="1"/>
  <c r="BG177" i="1" a="1"/>
  <c r="BH174" i="1" a="1"/>
  <c r="Q94" i="1" a="1"/>
  <c r="AW136" i="1" a="1"/>
  <c r="BT156" i="1" a="1"/>
  <c r="AK176" i="1" a="1"/>
  <c r="AG141" i="1" a="1"/>
  <c r="BR137" i="1" a="1"/>
  <c r="BG183" i="1" a="1"/>
  <c r="Z171" i="1" a="1"/>
  <c r="Q121" i="1" a="1"/>
  <c r="H143" i="1" a="1"/>
  <c r="U153" i="1" a="1"/>
  <c r="AJ127" i="1" a="1"/>
  <c r="AI156" i="1" a="1"/>
  <c r="BB164" i="1" a="1"/>
  <c r="AA183" i="1" a="1"/>
  <c r="BF181" i="1" a="1"/>
  <c r="AL148" i="1" a="1"/>
  <c r="AX159" i="1" a="1"/>
  <c r="AD166" i="1" a="1"/>
  <c r="BA180" i="1" a="1"/>
  <c r="BI183" i="1" a="1"/>
  <c r="AS145" i="1" a="1"/>
  <c r="BC159" i="1" a="1"/>
  <c r="BR179" i="1" a="1"/>
  <c r="BV167" i="1" a="1"/>
  <c r="Q184" i="1" a="1"/>
  <c r="AG146" i="1" a="1"/>
  <c r="AU151" i="1" a="1"/>
  <c r="AU180" i="1" a="1"/>
  <c r="BD168" i="1" a="1"/>
  <c r="AJ140" i="1" a="1"/>
  <c r="AH140" i="1" a="1"/>
  <c r="BH154" i="1" a="1"/>
  <c r="BG165" i="1" a="1"/>
  <c r="AX182" i="1" a="1"/>
  <c r="AI183" i="1" a="1"/>
  <c r="BC184" i="1" a="1"/>
  <c r="H153" i="1" a="1"/>
  <c r="S117" i="1" a="1"/>
  <c r="V36" i="1" a="1"/>
  <c r="V104" i="1" a="1"/>
  <c r="AW180" i="1" a="1"/>
  <c r="H54" i="1" a="1"/>
  <c r="U114" i="1" a="1"/>
  <c r="S31" i="1" a="1"/>
  <c r="T100" i="1" a="1"/>
  <c r="H21" i="1" a="1"/>
  <c r="T175" i="1" a="1"/>
  <c r="AM158" i="1" a="1"/>
  <c r="Q116" i="1" a="1"/>
  <c r="W3" i="1" a="1"/>
  <c r="S102" i="1" a="1"/>
  <c r="S180" i="1" a="1"/>
  <c r="U176" i="1" a="1"/>
  <c r="S114" i="1" a="1"/>
  <c r="T85" i="1" a="1"/>
  <c r="BF174" i="1" a="1"/>
  <c r="H180" i="1" a="1"/>
  <c r="V74" i="1" a="1"/>
  <c r="V76" i="1" a="1"/>
  <c r="H123" i="1" a="1"/>
  <c r="U53" i="1" a="1"/>
  <c r="AU174" i="1" a="1"/>
  <c r="S59" i="1" a="1"/>
  <c r="BV168" i="1" a="1"/>
  <c r="Q167" i="1" a="1"/>
  <c r="T169" i="1" a="1"/>
  <c r="T73" i="1" a="1"/>
  <c r="AG173" i="1" a="1"/>
  <c r="BS165" i="1" a="1"/>
  <c r="W116" i="1" a="1"/>
  <c r="V83" i="1" a="1"/>
  <c r="T160" i="1" a="1"/>
  <c r="T39" i="1" a="1"/>
  <c r="BE181" i="1" a="1"/>
  <c r="H184" i="1" a="1"/>
  <c r="T91" i="1" a="1"/>
  <c r="T145" i="1" a="1"/>
  <c r="U105" i="1" a="1"/>
  <c r="U174" i="1" a="1"/>
  <c r="AT180" i="1" a="1"/>
  <c r="Q157" i="1" a="1"/>
  <c r="V52" i="1" a="1"/>
  <c r="H61" i="1" a="1"/>
  <c r="T50" i="1" a="1"/>
  <c r="Q109" i="1" a="1"/>
  <c r="BT173" i="1" a="1"/>
  <c r="T102" i="1" a="1"/>
  <c r="T142" i="1" a="1"/>
  <c r="S144" i="1" a="1"/>
  <c r="BD183" i="1" a="1"/>
  <c r="BU3" i="1" a="1"/>
  <c r="W82" i="1" a="1"/>
  <c r="V4" i="1" a="1"/>
  <c r="W164" i="1" a="1"/>
  <c r="AE171" i="1" a="1"/>
  <c r="BT3" i="1" a="1"/>
  <c r="T80" i="1" a="1"/>
  <c r="S13" i="1" a="1"/>
  <c r="BE183" i="1" a="1"/>
  <c r="BS3" i="1" a="1"/>
  <c r="BU174" i="1" a="1"/>
  <c r="BL156" i="1" a="1"/>
  <c r="Q95" i="1" a="1"/>
  <c r="W106" i="1" a="1"/>
  <c r="T43" i="1" a="1"/>
  <c r="AI185" i="1" a="1"/>
  <c r="Y122" i="1" a="1"/>
  <c r="B52" i="3" a="1"/>
  <c r="BB156" i="1" a="1"/>
  <c r="Q70" i="1" a="1"/>
  <c r="V127" i="1" a="1"/>
  <c r="U119" i="1" a="1"/>
  <c r="T121" i="1" a="1"/>
  <c r="Q127" i="1" a="1"/>
  <c r="BJ159" i="1" a="1"/>
  <c r="Q90" i="1" a="1"/>
  <c r="V125" i="1" a="1"/>
  <c r="T110" i="1" a="1"/>
  <c r="U115" i="1" a="1"/>
  <c r="W69" i="1" a="1"/>
  <c r="BU138" i="1" a="1"/>
  <c r="BS129" i="1" a="1"/>
  <c r="BR138" i="1" a="1"/>
  <c r="AD117" i="1" a="1"/>
  <c r="BH126" i="1" a="1"/>
  <c r="BJ112" i="1" a="1"/>
  <c r="AS97" i="1" a="1"/>
  <c r="AH130" i="1" a="1"/>
  <c r="AD149" i="1" a="1"/>
  <c r="BR93" i="1" a="1"/>
  <c r="AG115" i="1" a="1"/>
  <c r="AZ73" i="1" a="1"/>
  <c r="AD107" i="1" a="1"/>
  <c r="AE136" i="1" a="1"/>
  <c r="BT145" i="1" a="1"/>
  <c r="AJ75" i="1" a="1"/>
  <c r="Y128" i="1" a="1"/>
  <c r="BT161" i="1" a="1"/>
  <c r="BL157" i="1" a="1"/>
  <c r="AS175" i="1" a="1"/>
  <c r="AY131" i="1" a="1"/>
  <c r="BC164" i="1" a="1"/>
  <c r="BU181" i="1" a="1"/>
  <c r="BE19" i="1" a="1"/>
  <c r="BS97" i="1" a="1"/>
  <c r="BK66" i="1" a="1"/>
  <c r="AD135" i="1" a="1"/>
  <c r="BV65" i="1" a="1"/>
  <c r="BF101" i="1" a="1"/>
  <c r="BS127" i="1" a="1"/>
  <c r="BB79" i="1" a="1"/>
  <c r="AS69" i="1" a="1"/>
  <c r="BA117" i="1" a="1"/>
  <c r="AF134" i="1" a="1"/>
  <c r="AS109" i="1" a="1"/>
  <c r="BT155" i="1" a="1"/>
  <c r="AA144" i="1" a="1"/>
  <c r="AL56" i="1" a="1"/>
  <c r="BK144" i="1" a="1"/>
  <c r="AH129" i="1" a="1"/>
  <c r="AI129" i="1" a="1"/>
  <c r="AY80" i="1" a="1"/>
  <c r="AF90" i="1" a="1"/>
  <c r="AI60" i="1" a="1"/>
  <c r="BV116" i="1" a="1"/>
  <c r="AC142" i="1" a="1"/>
  <c r="AL150" i="1" a="1"/>
  <c r="AV172" i="1" a="1"/>
  <c r="AH106" i="1" a="1"/>
  <c r="AK90" i="1" a="1"/>
  <c r="AK128" i="1" a="1"/>
  <c r="AB140" i="1" a="1"/>
  <c r="BK101" i="1" a="1"/>
  <c r="AA113" i="1" a="1"/>
  <c r="AK96" i="1" a="1"/>
  <c r="AF112" i="1" a="1"/>
  <c r="BU119" i="1" a="1"/>
  <c r="AK137" i="1" a="1"/>
  <c r="BU168" i="1" a="1"/>
  <c r="BE165" i="1" a="1"/>
  <c r="Y99" i="1" a="1"/>
  <c r="AC136" i="1" a="1"/>
  <c r="AI140" i="1" a="1"/>
  <c r="AX143" i="1" a="1"/>
  <c r="BT75" i="1" a="1"/>
  <c r="BI91" i="1" a="1"/>
  <c r="BT105" i="1" a="1"/>
  <c r="AA106" i="1" a="1"/>
  <c r="BJ138" i="1" a="1"/>
  <c r="AW144" i="1" a="1"/>
  <c r="BE156" i="1" a="1"/>
  <c r="Z62" i="1" a="1"/>
  <c r="Z75" i="1" a="1"/>
  <c r="Y110" i="1" a="1"/>
  <c r="AZ109" i="1" a="1"/>
  <c r="BB137" i="1" a="1"/>
  <c r="BJ155" i="1" a="1"/>
  <c r="AG147" i="1" a="1"/>
  <c r="BR130" i="1" a="1"/>
  <c r="AB156" i="1" a="1"/>
  <c r="AK172" i="1" a="1"/>
  <c r="AV181" i="1" a="1"/>
  <c r="H160" i="1" a="1"/>
  <c r="AE157" i="1" a="1"/>
  <c r="AT144" i="1" a="1"/>
  <c r="Y185" i="1" a="1"/>
  <c r="AL177" i="1" a="1"/>
  <c r="B3" i="3" a="1"/>
  <c r="H170" i="1" a="1"/>
  <c r="V138" i="1" a="1"/>
  <c r="AI150" i="1" a="1"/>
  <c r="BD154" i="1" a="1"/>
  <c r="AI168" i="1" a="1"/>
  <c r="AC147" i="1" a="1"/>
  <c r="AB160" i="1" a="1"/>
  <c r="BG181" i="1" a="1"/>
  <c r="AX183" i="1" a="1"/>
  <c r="B38" i="3" a="1"/>
  <c r="H68" i="1" a="1"/>
  <c r="T148" i="1" a="1"/>
  <c r="AB120" i="1" a="1"/>
  <c r="AI142" i="1" a="1"/>
  <c r="AF163" i="1" a="1"/>
  <c r="Y176" i="1" a="1"/>
  <c r="AU176" i="1" a="1"/>
  <c r="Q103" i="1" a="1"/>
  <c r="H43" i="1" a="1"/>
  <c r="U106" i="1" a="1"/>
  <c r="U9" i="1" a="1"/>
  <c r="BE140" i="1" a="1"/>
  <c r="BF146" i="1" a="1"/>
  <c r="AY164" i="1" a="1"/>
  <c r="AM171" i="1" a="1"/>
  <c r="AT177" i="1" a="1"/>
  <c r="Q75" i="1" a="1"/>
  <c r="W97" i="1" a="1"/>
  <c r="AM138" i="1" a="1"/>
  <c r="AH162" i="1" a="1"/>
  <c r="BB124" i="1" a="1"/>
  <c r="AY153" i="1" a="1"/>
  <c r="BU165" i="1" a="1"/>
  <c r="BK173" i="1" a="1"/>
  <c r="AG111" i="1" a="1"/>
  <c r="AS157" i="1" a="1"/>
  <c r="AC170" i="1" a="1"/>
  <c r="Z167" i="1" a="1"/>
  <c r="AM174" i="1" a="1"/>
  <c r="Q185" i="1" a="1"/>
  <c r="W171" i="1" a="1"/>
  <c r="T7" i="1" a="1"/>
  <c r="AD130" i="1" a="1"/>
  <c r="BT152" i="1" a="1"/>
  <c r="BD167" i="1" a="1"/>
  <c r="AY184" i="1" a="1"/>
  <c r="AF184" i="1" a="1"/>
  <c r="BE137" i="1" a="1"/>
  <c r="BB155" i="1" a="1"/>
  <c r="BF169" i="1" a="1"/>
  <c r="AF151" i="1" a="1"/>
  <c r="BH143" i="1" a="1"/>
  <c r="BL151" i="1" a="1"/>
  <c r="Y181" i="1" a="1"/>
  <c r="AT182" i="1" a="1"/>
  <c r="Q136" i="1" a="1"/>
  <c r="W45" i="1" a="1"/>
  <c r="U91" i="1" a="1"/>
  <c r="BA145" i="1" a="1"/>
  <c r="AT146" i="1" a="1"/>
  <c r="AH155" i="1" a="1"/>
  <c r="AX166" i="1" a="1"/>
  <c r="BT108" i="1" a="1"/>
  <c r="AI131" i="1" a="1"/>
  <c r="AE177" i="1" a="1"/>
  <c r="AH180" i="1" a="1"/>
  <c r="AM177" i="1" a="1"/>
  <c r="AZ142" i="1" a="1"/>
  <c r="BD159" i="1" a="1"/>
  <c r="AH158" i="1" a="1"/>
  <c r="AH177" i="1" a="1"/>
  <c r="BJ171" i="1" a="1"/>
  <c r="BU142" i="1" a="1"/>
  <c r="AZ162" i="1" a="1"/>
  <c r="BK158" i="1" a="1"/>
  <c r="BK177" i="1" a="1"/>
  <c r="AB172" i="1" a="1"/>
  <c r="BK155" i="1" a="1"/>
  <c r="AG118" i="1" a="1"/>
  <c r="AC157" i="1" a="1"/>
  <c r="AW159" i="1" a="1"/>
  <c r="AI177" i="1" a="1"/>
  <c r="BF157" i="1" a="1"/>
  <c r="Q120" i="1" a="1"/>
  <c r="V121" i="1" a="1"/>
  <c r="U90" i="1" a="1"/>
  <c r="U102" i="1" a="1"/>
  <c r="AX158" i="1" a="1"/>
  <c r="Q130" i="1" a="1"/>
  <c r="V119" i="1" a="1"/>
  <c r="S85" i="1" a="1"/>
  <c r="U86" i="1" a="1"/>
  <c r="W154" i="1" a="1"/>
  <c r="S84" i="1" a="1"/>
  <c r="V160" i="1" a="1"/>
  <c r="AJ173" i="1" a="1"/>
  <c r="H150" i="1" a="1"/>
  <c r="T77" i="1" a="1"/>
  <c r="V116" i="1" a="1"/>
  <c r="H63" i="1" a="1"/>
  <c r="W96" i="1" a="1"/>
  <c r="V182" i="1" a="1"/>
  <c r="U133" i="1" a="1"/>
  <c r="AI181" i="1" a="1"/>
  <c r="W53" i="1" a="1"/>
  <c r="T65" i="1" a="1"/>
  <c r="U143" i="1" a="1"/>
  <c r="S72" i="1" a="1"/>
  <c r="BK143" i="1" a="1"/>
  <c r="Q23" i="1" a="1"/>
  <c r="W36" i="1" a="1"/>
  <c r="BB175" i="1" a="1"/>
  <c r="H175" i="1" a="1"/>
  <c r="S63" i="1" a="1"/>
  <c r="U21" i="1" a="1"/>
  <c r="BI137" i="1" a="1"/>
  <c r="Q10" i="1" a="1"/>
  <c r="U50" i="1" a="1"/>
  <c r="W62" i="1" a="1"/>
  <c r="S179" i="1" a="1"/>
  <c r="AG167" i="1" a="1"/>
  <c r="Q81" i="1" a="1"/>
  <c r="V97" i="1" a="1"/>
  <c r="S14" i="1" a="1"/>
  <c r="W24" i="1" a="1"/>
  <c r="U59" i="1" a="1"/>
  <c r="U180" i="1" a="1"/>
  <c r="BL179" i="1" a="1"/>
  <c r="H19" i="1" a="1"/>
  <c r="W128" i="1" a="1"/>
  <c r="S142" i="1" a="1"/>
  <c r="W6" i="1" a="1"/>
  <c r="AB167" i="1" a="1"/>
  <c r="Q155" i="1" a="1"/>
  <c r="U25" i="1" a="1"/>
  <c r="T32" i="1" a="1"/>
  <c r="AK138" i="1" a="1"/>
  <c r="Q141" i="1" a="1"/>
  <c r="V89" i="1" a="1"/>
  <c r="S173" i="1" a="1"/>
  <c r="W32" i="1" a="1"/>
  <c r="BE154" i="1" a="1"/>
  <c r="Q161" i="1" a="1"/>
  <c r="V87" i="1" a="1"/>
  <c r="T149" i="1" a="1"/>
  <c r="BU145" i="1" a="1"/>
  <c r="Q181" i="1" a="1"/>
  <c r="V85" i="1" a="1"/>
  <c r="BS183" i="1" a="1"/>
  <c r="BS171" i="1" a="1"/>
  <c r="H59" i="1" a="1"/>
  <c r="AT112" i="1" a="1"/>
  <c r="AF131" i="1" a="1"/>
  <c r="AV94" i="1" a="1"/>
  <c r="AW128" i="1" a="1"/>
  <c r="AS87" i="1" a="1"/>
  <c r="Y106" i="1" a="1"/>
  <c r="BS68" i="1" a="1"/>
  <c r="AV106" i="1" a="1"/>
  <c r="BI45" i="1" a="1"/>
  <c r="AU88" i="1" a="1"/>
  <c r="AA112" i="1" a="1"/>
  <c r="Z105" i="1" a="1"/>
  <c r="AE97" i="1" a="1"/>
  <c r="Z101" i="1" a="1"/>
  <c r="AF142" i="1" a="1"/>
  <c r="BC153" i="1" a="1"/>
  <c r="AU112" i="1" a="1"/>
  <c r="AV139" i="1" a="1"/>
  <c r="BI148" i="1" a="1"/>
  <c r="AY159" i="1" a="1"/>
  <c r="AH59" i="1" a="1"/>
  <c r="AX110" i="1" a="1"/>
  <c r="BJ119" i="1" a="1"/>
  <c r="BS139" i="1" a="1"/>
  <c r="AI148" i="1" a="1"/>
  <c r="AB161" i="1" a="1"/>
  <c r="BC74" i="1" a="1"/>
  <c r="AX111" i="1" a="1"/>
  <c r="Y121" i="1" a="1"/>
  <c r="AG140" i="1" a="1"/>
  <c r="AH149" i="1" a="1"/>
  <c r="AZ161" i="1" a="1"/>
  <c r="AZ167" i="1" a="1"/>
  <c r="BJ94" i="1" a="1"/>
  <c r="AB100" i="1" a="1"/>
  <c r="AG117" i="1" a="1"/>
  <c r="BE117" i="1" a="1"/>
  <c r="Z149" i="1" a="1"/>
  <c r="AH153" i="1" a="1"/>
  <c r="AS82" i="1" a="1"/>
  <c r="BK53" i="1" a="1"/>
  <c r="BT90" i="1" a="1"/>
  <c r="AF99" i="1" a="1"/>
  <c r="AJ123" i="1" a="1"/>
  <c r="BS111" i="1" a="1"/>
  <c r="BH89" i="1" a="1"/>
  <c r="BL114" i="1" a="1"/>
  <c r="BH105" i="1" a="1"/>
  <c r="BL63" i="1" a="1"/>
  <c r="AB103" i="1" a="1"/>
  <c r="BI127" i="1" a="1"/>
  <c r="BL95" i="1" a="1"/>
  <c r="BA166" i="1" a="1"/>
  <c r="BE135" i="1" a="1"/>
  <c r="AU177" i="1" a="1"/>
  <c r="AX138" i="1" a="1"/>
  <c r="BG113" i="1" a="1"/>
  <c r="BD128" i="1" a="1"/>
  <c r="BF41" i="1" a="1"/>
  <c r="BA73" i="1" a="1"/>
  <c r="AX112" i="1" a="1"/>
  <c r="AC132" i="1" a="1"/>
  <c r="BB140" i="1" a="1"/>
  <c r="AV156" i="1" a="1"/>
  <c r="BG163" i="1" a="1"/>
  <c r="BB110" i="1" a="1"/>
  <c r="BC90" i="1" a="1"/>
  <c r="Z113" i="1" a="1"/>
  <c r="AI135" i="1" a="1"/>
  <c r="AT93" i="1" a="1"/>
  <c r="BI114" i="1" a="1"/>
  <c r="BV93" i="1" a="1"/>
  <c r="BE106" i="1" a="1"/>
  <c r="AI125" i="1" a="1"/>
  <c r="AA161" i="1" a="1"/>
  <c r="AU156" i="1" a="1"/>
  <c r="BS161" i="1" a="1"/>
  <c r="AC97" i="1" a="1"/>
  <c r="AS121" i="1" a="1"/>
  <c r="AG121" i="1" a="1"/>
  <c r="AM139" i="1" a="1"/>
  <c r="BK87" i="1" a="1"/>
  <c r="AA103" i="1" a="1"/>
  <c r="AK110" i="1" a="1"/>
  <c r="AM118" i="1" a="1"/>
  <c r="BG123" i="1" a="1"/>
  <c r="AK131" i="1" a="1"/>
  <c r="BL150" i="1" a="1"/>
  <c r="BV76" i="1" a="1"/>
  <c r="BT110" i="1" a="1"/>
  <c r="AD109" i="1" a="1"/>
  <c r="BT107" i="1" a="1"/>
  <c r="AU139" i="1" a="1"/>
  <c r="BH146" i="1" a="1"/>
  <c r="AW157" i="1" a="1"/>
  <c r="BG127" i="1" a="1"/>
  <c r="BS163" i="1" a="1"/>
  <c r="BB174" i="1" a="1"/>
  <c r="AH176" i="1" a="1"/>
  <c r="H174" i="1" a="1"/>
  <c r="BE142" i="1" a="1"/>
  <c r="BR156" i="1" a="1"/>
  <c r="BT180" i="1" a="1"/>
  <c r="BJ185" i="1" a="1"/>
  <c r="B29" i="3" a="1"/>
  <c r="H94" i="1" a="1"/>
  <c r="V32" i="1" a="1"/>
  <c r="Y129" i="1" a="1"/>
  <c r="AH165" i="1" a="1"/>
  <c r="BG162" i="1" a="1"/>
  <c r="AU150" i="1" a="1"/>
  <c r="BT154" i="1" a="1"/>
  <c r="BR169" i="1" a="1"/>
  <c r="AZ177" i="1" a="1"/>
  <c r="B32" i="3" a="1"/>
  <c r="H27" i="1" a="1"/>
  <c r="V31" i="1" a="1"/>
  <c r="BI135" i="1" a="1"/>
  <c r="AS153" i="1" a="1"/>
  <c r="AY167" i="1" a="1"/>
  <c r="BS168" i="1" a="1"/>
  <c r="BC183" i="1" a="1"/>
  <c r="Q51" i="1" a="1"/>
  <c r="H62" i="1" a="1"/>
  <c r="T181" i="1" a="1"/>
  <c r="U12" i="1" a="1"/>
  <c r="AB122" i="1" a="1"/>
  <c r="AZ135" i="1" a="1"/>
  <c r="BK151" i="1" a="1"/>
  <c r="Z178" i="1" a="1"/>
  <c r="AF183" i="1" a="1"/>
  <c r="Q54" i="1" a="1"/>
  <c r="W137" i="1" a="1"/>
  <c r="AC111" i="1" a="1"/>
  <c r="Y148" i="1" a="1"/>
  <c r="BC135" i="1" a="1"/>
  <c r="AY137" i="1" a="1"/>
  <c r="AX157" i="1" a="1"/>
  <c r="BH179" i="1" a="1"/>
  <c r="BF117" i="1" a="1"/>
  <c r="BF143" i="1" a="1"/>
  <c r="AD172" i="1" a="1"/>
  <c r="AL176" i="1" a="1"/>
  <c r="AT174" i="1" a="1"/>
  <c r="Q34" i="1" a="1"/>
  <c r="H115" i="1" a="1"/>
  <c r="V162" i="1" a="1"/>
  <c r="AG137" i="1" a="1"/>
  <c r="AM155" i="1" a="1"/>
  <c r="AS169" i="1" a="1"/>
  <c r="BC174" i="1" a="1"/>
  <c r="BH166" i="1" a="1"/>
  <c r="AV149" i="1" a="1"/>
  <c r="AU143" i="1" a="1"/>
  <c r="AY147" i="1" a="1"/>
  <c r="BS106" i="1" a="1"/>
  <c r="BI151" i="1" a="1"/>
  <c r="BL159" i="1" a="1"/>
  <c r="BU179" i="1" a="1"/>
  <c r="Y179" i="1" a="1"/>
  <c r="Q77" i="1" a="1"/>
  <c r="W85" i="1" a="1"/>
  <c r="T46" i="1" a="1"/>
  <c r="AX147" i="1" a="1"/>
  <c r="BJ158" i="1" a="1"/>
  <c r="AL165" i="1" a="1"/>
  <c r="Z180" i="1" a="1"/>
  <c r="BA178" i="1" a="1"/>
  <c r="BG144" i="1" a="1"/>
  <c r="AC159" i="1" a="1"/>
  <c r="BE179" i="1" a="1"/>
  <c r="AZ166" i="1" a="1"/>
  <c r="BR131" i="1" a="1"/>
  <c r="AW146" i="1" a="1"/>
  <c r="AH163" i="1" a="1"/>
  <c r="BK181" i="1" a="1"/>
  <c r="BH181" i="1" a="1"/>
  <c r="BC137" i="1" a="1"/>
  <c r="AG138" i="1" a="1"/>
  <c r="AH164" i="1" a="1"/>
  <c r="Y182" i="1" a="1"/>
  <c r="AV182" i="1" a="1"/>
  <c r="AB138" i="1" a="1"/>
  <c r="AE126" i="1" a="1"/>
  <c r="AT160" i="1" a="1"/>
  <c r="AE161" i="1" a="1"/>
  <c r="AZ184" i="1" a="1"/>
  <c r="AA127" i="1" a="1"/>
  <c r="BG3" i="1" a="1"/>
  <c r="V173" i="1" a="1"/>
  <c r="S174" i="1" a="1"/>
  <c r="T70" i="1" a="1"/>
  <c r="BA110" i="1" a="1"/>
  <c r="B35" i="3" a="1"/>
  <c r="V171" i="1" a="1"/>
  <c r="V170" i="1" a="1"/>
  <c r="V64" i="1" a="1"/>
  <c r="U73" i="1" a="1"/>
  <c r="U58" i="1" a="1"/>
  <c r="S24" i="1" a="1"/>
  <c r="AM184" i="1" a="1"/>
  <c r="H119" i="1" a="1"/>
  <c r="T159" i="1" a="1"/>
  <c r="S55" i="1" a="1"/>
  <c r="S96" i="1" a="1"/>
  <c r="T34" i="1" a="1"/>
  <c r="T40" i="1" a="1"/>
  <c r="S65" i="1" a="1"/>
  <c r="BL178" i="1" a="1"/>
  <c r="W113" i="1" a="1"/>
  <c r="U128" i="1" a="1"/>
  <c r="U110" i="1" a="1"/>
  <c r="S153" i="1" a="1"/>
  <c r="AW130" i="1" a="1"/>
  <c r="B5" i="3" a="1"/>
  <c r="S62" i="1" a="1"/>
  <c r="AL175" i="1" a="1"/>
  <c r="H95" i="1" a="1"/>
  <c r="T144" i="1" a="1"/>
  <c r="U146" i="1" a="1"/>
  <c r="BT142" i="1" a="1"/>
  <c r="Q28" i="1" a="1"/>
  <c r="S5" i="1" a="1"/>
  <c r="W28" i="1" a="1"/>
  <c r="W78" i="1" a="1"/>
  <c r="AW140" i="1" a="1"/>
  <c r="B8" i="3" a="1"/>
  <c r="V159" i="1" a="1"/>
  <c r="U164" i="1" a="1"/>
  <c r="S134" i="1" a="1"/>
  <c r="S145" i="1" a="1"/>
  <c r="V23" i="1" a="1"/>
  <c r="AC184" i="1" a="1"/>
  <c r="H84" i="1" a="1"/>
  <c r="U57" i="1" a="1"/>
  <c r="T124" i="1" a="1"/>
  <c r="S35" i="1" a="1"/>
  <c r="AF153" i="1" a="1"/>
  <c r="Q131" i="1" a="1"/>
  <c r="T130" i="1" a="1"/>
  <c r="S127" i="1" a="1"/>
  <c r="AF146" i="1" a="1"/>
  <c r="B10" i="3" a="1"/>
  <c r="V145" i="1" a="1"/>
  <c r="W148" i="1" a="1"/>
  <c r="U99" i="1" a="1"/>
  <c r="AT159" i="1" a="1"/>
  <c r="B20" i="3" a="1"/>
  <c r="V143" i="1" a="1"/>
  <c r="S140" i="1" a="1"/>
  <c r="AF124" i="1" a="1"/>
  <c r="B11" i="3" a="1"/>
  <c r="V139" i="1" a="1"/>
  <c r="BL171" i="1" a="1"/>
  <c r="BU173" i="1" a="1"/>
  <c r="H87" i="1" a="1"/>
  <c r="S118" i="1" a="1"/>
  <c r="AZ152" i="1" a="1"/>
  <c r="Q145" i="1" a="1"/>
  <c r="BE155" i="1" a="1"/>
  <c r="Q142" i="1" a="1"/>
  <c r="AE155" i="1" a="1"/>
  <c r="Q27" i="1" a="1"/>
  <c r="U18" i="1" a="1"/>
  <c r="V148" i="1" a="1"/>
  <c r="BR149" i="1" a="1"/>
  <c r="H74" i="1" a="1"/>
  <c r="BF145" i="1" a="1"/>
  <c r="Q87" i="1" a="1"/>
  <c r="W15" i="1" a="1"/>
  <c r="W132" i="1" a="1"/>
  <c r="Z147" i="1" a="1"/>
  <c r="V92" i="1" a="1"/>
  <c r="BI70" i="1" a="1"/>
  <c r="BD116" i="1" a="1"/>
  <c r="AV159" i="1" a="1"/>
  <c r="AM131" i="1" a="1"/>
  <c r="AH156" i="1" a="1"/>
  <c r="BT118" i="1" a="1"/>
  <c r="AS113" i="1" a="1"/>
  <c r="Z157" i="1" a="1"/>
  <c r="AC169" i="1" a="1"/>
  <c r="BL101" i="1" a="1"/>
  <c r="AD137" i="1" a="1"/>
  <c r="AM108" i="1" a="1"/>
  <c r="AF126" i="1" a="1"/>
  <c r="AC146" i="1" a="1"/>
  <c r="BS162" i="1" a="1"/>
  <c r="BU111" i="1" a="1"/>
  <c r="BB136" i="1" a="1"/>
  <c r="AK151" i="1" a="1"/>
  <c r="AW143" i="1" a="1"/>
  <c r="BV177" i="1" a="1"/>
  <c r="AU142" i="1" a="1"/>
  <c r="AG172" i="1" a="1"/>
  <c r="B12" i="3" a="1"/>
  <c r="AG52" i="1" a="1"/>
  <c r="AX106" i="1" a="1"/>
  <c r="AM103" i="1" a="1"/>
  <c r="BB81" i="1" a="1"/>
  <c r="BC64" i="1" a="1"/>
  <c r="BV136" i="1" a="1"/>
  <c r="AU84" i="1" a="1"/>
  <c r="BF65" i="1" a="1"/>
  <c r="BR96" i="1" a="1"/>
  <c r="AV138" i="1" a="1"/>
  <c r="AM147" i="1" a="1"/>
  <c r="AK125" i="1" a="1"/>
  <c r="AT168" i="1" a="1"/>
  <c r="AD148" i="1" a="1"/>
  <c r="AB109" i="1" a="1"/>
  <c r="BF140" i="1" a="1"/>
  <c r="AM129" i="1" a="1"/>
  <c r="AL146" i="1" a="1"/>
  <c r="AI96" i="1" a="1"/>
  <c r="BG104" i="1" a="1"/>
  <c r="AT90" i="1" a="1"/>
  <c r="BD121" i="1" a="1"/>
  <c r="BR150" i="1" a="1"/>
  <c r="AI155" i="1" a="1"/>
  <c r="AS78" i="1" a="1"/>
  <c r="AF118" i="1" a="1"/>
  <c r="AF122" i="1" a="1"/>
  <c r="AB141" i="1" a="1"/>
  <c r="BS41" i="1" a="1"/>
  <c r="AF119" i="1" a="1"/>
  <c r="BD117" i="1" a="1"/>
  <c r="BL94" i="1" a="1"/>
  <c r="BH131" i="1" a="1"/>
  <c r="AU115" i="1" a="1"/>
  <c r="AE153" i="1" a="1"/>
  <c r="BH160" i="1" a="1"/>
  <c r="AM148" i="1" a="1"/>
  <c r="AM100" i="1" a="1"/>
  <c r="BG122" i="1" a="1"/>
  <c r="Y108" i="1" a="1"/>
  <c r="Y143" i="1" a="1"/>
  <c r="BF85" i="1" a="1"/>
  <c r="AU79" i="1" a="1"/>
  <c r="AK102" i="1" a="1"/>
  <c r="BI150" i="1" a="1"/>
  <c r="Y140" i="1" a="1"/>
  <c r="AD159" i="1" a="1"/>
  <c r="AH159" i="1" a="1"/>
  <c r="BR98" i="1" a="1"/>
  <c r="BL77" i="1" a="1"/>
  <c r="AG112" i="1" a="1"/>
  <c r="Y139" i="1" a="1"/>
  <c r="BH135" i="1" a="1"/>
  <c r="BF144" i="1" a="1"/>
  <c r="BI173" i="1" a="1"/>
  <c r="AF141" i="1" a="1"/>
  <c r="BF158" i="1" a="1"/>
  <c r="AM185" i="1" a="1"/>
  <c r="B33" i="3" a="1"/>
  <c r="AM110" i="1" a="1"/>
  <c r="Y161" i="1" a="1"/>
  <c r="AK159" i="1" a="1"/>
  <c r="BA172" i="1" a="1"/>
  <c r="BD184" i="1" a="1"/>
  <c r="Q92" i="1" a="1"/>
  <c r="W185" i="1" a="1"/>
  <c r="BH129" i="1" a="1"/>
  <c r="AA151" i="1" a="1"/>
  <c r="AA165" i="1" a="1"/>
  <c r="BB118" i="1" a="1"/>
  <c r="BS141" i="1" a="1"/>
  <c r="BK162" i="1" a="1"/>
  <c r="BJ175" i="1" a="1"/>
  <c r="AG176" i="1" a="1"/>
  <c r="B2" i="3" a="1"/>
  <c r="H161" i="1" a="1"/>
  <c r="T89" i="1" a="1"/>
  <c r="AV126" i="1" a="1"/>
  <c r="BK168" i="1" a="1"/>
  <c r="AG165" i="1" a="1"/>
  <c r="BD169" i="1" a="1"/>
  <c r="BH182" i="1" a="1"/>
  <c r="Q79" i="1" a="1"/>
  <c r="W59" i="1" a="1"/>
  <c r="S159" i="1" a="1"/>
  <c r="T83" i="1" a="1"/>
  <c r="AC118" i="1" a="1"/>
  <c r="AT147" i="1" a="1"/>
  <c r="BI168" i="1" a="1"/>
  <c r="AH167" i="1" a="1"/>
  <c r="AV184" i="1" a="1"/>
  <c r="Q12" i="1" a="1"/>
  <c r="V107" i="1" a="1"/>
  <c r="AX153" i="1" a="1"/>
  <c r="BD156" i="1" a="1"/>
  <c r="AX116" i="1" a="1"/>
  <c r="AT149" i="1" a="1"/>
  <c r="BI169" i="1" a="1"/>
  <c r="BC170" i="1" a="1"/>
  <c r="AF123" i="1" a="1"/>
  <c r="Y152" i="1" a="1"/>
  <c r="AD167" i="1" a="1"/>
  <c r="Z184" i="1" a="1"/>
  <c r="BE182" i="1" a="1"/>
  <c r="Q159" i="1" a="1"/>
  <c r="V181" i="1" a="1"/>
  <c r="T120" i="1" a="1"/>
  <c r="AJ141" i="1" a="1"/>
  <c r="BV165" i="1" a="1"/>
  <c r="BS164" i="1" a="1"/>
  <c r="AB184" i="1" a="1"/>
  <c r="AB179" i="1" a="1"/>
  <c r="BG132" i="1" a="1"/>
  <c r="AZ141" i="1" a="1"/>
  <c r="Y172" i="1" a="1"/>
  <c r="AU123" i="1" a="1"/>
  <c r="AH154" i="1" a="1"/>
  <c r="AK164" i="1" a="1"/>
  <c r="BL182" i="1" a="1"/>
  <c r="BD177" i="1" a="1"/>
  <c r="H86" i="1" a="1"/>
  <c r="V55" i="1" a="1"/>
  <c r="AH138" i="1" a="1"/>
  <c r="BS147" i="1" a="1"/>
  <c r="BI176" i="1" a="1"/>
  <c r="BS179" i="1" a="1"/>
  <c r="BH176" i="1" a="1"/>
  <c r="BH141" i="1" a="1"/>
  <c r="BB158" i="1" a="1"/>
  <c r="BS156" i="1" a="1"/>
  <c r="BC176" i="1" a="1"/>
  <c r="AT171" i="1" a="1"/>
  <c r="AT139" i="1" a="1"/>
  <c r="BF150" i="1" a="1"/>
  <c r="AI154" i="1" a="1"/>
  <c r="BL175" i="1" a="1"/>
  <c r="BI162" i="1" a="1"/>
  <c r="BR139" i="1" a="1"/>
  <c r="BI152" i="1" a="1"/>
  <c r="BJ157" i="1" a="1"/>
  <c r="BE176" i="1" a="1"/>
  <c r="AW167" i="1" a="1"/>
  <c r="BD151" i="1" a="1"/>
  <c r="Y142" i="1" a="1"/>
  <c r="BI153" i="1" a="1"/>
  <c r="BF149" i="1" a="1"/>
  <c r="AZ173" i="1" a="1"/>
  <c r="AV169" i="1" a="1"/>
  <c r="Q148" i="1" a="1"/>
  <c r="W9" i="1" a="1"/>
  <c r="S119" i="1" a="1"/>
  <c r="H163" i="1" a="1"/>
  <c r="AC161" i="1" a="1"/>
  <c r="Q58" i="1" a="1"/>
  <c r="W5" i="1" a="1"/>
  <c r="T107" i="1" a="1"/>
  <c r="H144" i="1" a="1"/>
  <c r="W104" i="1" a="1"/>
  <c r="U8" i="1" a="1"/>
  <c r="U179" i="1" a="1"/>
  <c r="AW176" i="1" a="1"/>
  <c r="W115" i="1" a="1"/>
  <c r="S131" i="1" a="1"/>
  <c r="T122" i="1" a="1"/>
  <c r="U166" i="1" a="1"/>
  <c r="H101" i="1" a="1"/>
  <c r="V70" i="1" a="1"/>
  <c r="BV161" i="1" a="1"/>
  <c r="Q36" i="1" a="1"/>
  <c r="U169" i="1" a="1"/>
  <c r="U158" i="1" a="1"/>
  <c r="W98" i="1" a="1"/>
  <c r="U168" i="1" a="1"/>
  <c r="AG162" i="1" a="1"/>
  <c r="V105" i="1" a="1"/>
  <c r="BS130" i="1" a="1"/>
  <c r="B42" i="3" a="1"/>
  <c r="W109" i="1" a="1"/>
  <c r="V122" i="1" a="1"/>
  <c r="S82" i="1" a="1"/>
  <c r="BT158" i="1" a="1"/>
  <c r="W43" i="1" a="1"/>
  <c r="S64" i="1" a="1"/>
  <c r="U13" i="1" a="1"/>
  <c r="H117" i="1" a="1"/>
  <c r="BD179" i="1" a="1"/>
  <c r="Q168" i="1" a="1"/>
  <c r="S163" i="1" a="1"/>
  <c r="T63" i="1" a="1"/>
  <c r="S111" i="1" a="1"/>
  <c r="W93" i="1" a="1"/>
  <c r="U85" i="1" a="1"/>
  <c r="BE173" i="1" a="1"/>
  <c r="W155" i="1" a="1"/>
  <c r="S183" i="1" a="1"/>
  <c r="T184" i="1" a="1"/>
  <c r="U69" i="1" a="1"/>
  <c r="Z185" i="1" a="1"/>
  <c r="H24" i="1" a="1"/>
  <c r="W20" i="1" a="1"/>
  <c r="T97" i="1" a="1"/>
  <c r="BH167" i="1" a="1"/>
  <c r="Q96" i="1" a="1"/>
  <c r="U135" i="1" a="1"/>
  <c r="V42" i="1" a="1"/>
  <c r="V5" i="1" a="1"/>
  <c r="AT179" i="1" a="1"/>
  <c r="Q69" i="1" a="1"/>
  <c r="U89" i="1" a="1"/>
  <c r="T33" i="1" a="1"/>
  <c r="BJ169" i="1" a="1"/>
  <c r="Q176" i="1" a="1"/>
  <c r="BC139" i="1" a="1"/>
  <c r="V94" i="1" a="1"/>
  <c r="BV172" i="1" a="1"/>
  <c r="AW116" i="1" a="1"/>
  <c r="AD64" i="1" a="1"/>
  <c r="BJ91" i="1" a="1"/>
  <c r="AF107" i="1" a="1"/>
  <c r="BA90" i="1" a="1"/>
  <c r="AY119" i="1" a="1"/>
  <c r="AD92" i="1" a="1"/>
  <c r="AT118" i="1" a="1"/>
  <c r="AW55" i="1" a="1"/>
  <c r="BD88" i="1" a="1"/>
  <c r="AK135" i="1" a="1"/>
  <c r="AY96" i="1" a="1"/>
  <c r="BI107" i="1" a="1"/>
  <c r="AK112" i="1" a="1"/>
  <c r="BV139" i="1" a="1"/>
  <c r="AZ160" i="1" a="1"/>
  <c r="Z131" i="1" a="1"/>
  <c r="AJ150" i="1" a="1"/>
  <c r="BK160" i="1" a="1"/>
  <c r="BU177" i="1" a="1"/>
  <c r="BH77" i="1" a="1"/>
  <c r="AU110" i="1" a="1"/>
  <c r="AL141" i="1" a="1"/>
  <c r="BA155" i="1" a="1"/>
  <c r="AT142" i="1" a="1"/>
  <c r="BS178" i="1" a="1"/>
  <c r="BU77" i="1" a="1"/>
  <c r="AU111" i="1" a="1"/>
  <c r="BG141" i="1" a="1"/>
  <c r="BV155" i="1" a="1"/>
  <c r="BE143" i="1" a="1"/>
  <c r="AE179" i="1" a="1"/>
  <c r="AI166" i="1" a="1"/>
  <c r="BU95" i="1" a="1"/>
  <c r="BJ128" i="1" a="1"/>
  <c r="AA136" i="1" a="1"/>
  <c r="BK128" i="1" a="1"/>
  <c r="BB148" i="1" a="1"/>
  <c r="BU166" i="1" a="1"/>
  <c r="BV97" i="1" a="1"/>
  <c r="AW54" i="1" a="1"/>
  <c r="BS112" i="1" a="1"/>
  <c r="BT83" i="1" a="1"/>
  <c r="AJ54" i="1" a="1"/>
  <c r="BV91" i="1" a="1"/>
  <c r="BI113" i="1" a="1"/>
  <c r="AI59" i="1" a="1"/>
  <c r="AT116" i="1" a="1"/>
  <c r="BD97" i="1" a="1"/>
  <c r="Y109" i="1" a="1"/>
  <c r="AD147" i="1" a="1"/>
  <c r="AC128" i="1" a="1"/>
  <c r="AL171" i="1" a="1"/>
  <c r="BF134" i="1" a="1"/>
  <c r="AZ77" i="1" a="1"/>
  <c r="BL131" i="1" a="1"/>
  <c r="AL129" i="1" a="1"/>
  <c r="Y145" i="1" a="1"/>
  <c r="AG81" i="1" a="1"/>
  <c r="BG93" i="1" a="1"/>
  <c r="AV74" i="1" a="1"/>
  <c r="BC113" i="1" a="1"/>
  <c r="AF159" i="1" a="1"/>
  <c r="BV153" i="1" a="1"/>
  <c r="AU53" i="1" a="1"/>
  <c r="AS117" i="1" a="1"/>
  <c r="AC89" i="1" a="1"/>
  <c r="BI146" i="1" a="1"/>
  <c r="BD143" i="1" a="1"/>
  <c r="BU101" i="1" a="1"/>
  <c r="AA128" i="1" a="1"/>
  <c r="AA90" i="1" a="1"/>
  <c r="AK119" i="1" a="1"/>
  <c r="AT137" i="1" a="1"/>
  <c r="AY143" i="1" a="1"/>
  <c r="BE141" i="1" a="1"/>
  <c r="BD157" i="1" a="1"/>
  <c r="AA92" i="1" a="1"/>
  <c r="AF132" i="1" a="1"/>
  <c r="BL118" i="1" a="1"/>
  <c r="BJ137" i="1" a="1"/>
  <c r="AH77" i="1" a="1"/>
  <c r="AW76" i="1" a="1"/>
  <c r="AV103" i="1" a="1"/>
  <c r="AX133" i="1" a="1"/>
  <c r="AC158" i="1" a="1"/>
  <c r="AK146" i="1" a="1"/>
  <c r="AE174" i="1" a="1"/>
  <c r="BJ100" i="1" a="1"/>
  <c r="BL82" i="1" a="1"/>
  <c r="BG103" i="1" a="1"/>
  <c r="BA151" i="1" a="1"/>
  <c r="Y141" i="1" a="1"/>
  <c r="BD160" i="1" a="1"/>
  <c r="AD164" i="1" a="1"/>
  <c r="BA159" i="1" a="1"/>
  <c r="BI159" i="1" a="1"/>
  <c r="BR178" i="1" a="1"/>
  <c r="BL3" i="1" a="1"/>
  <c r="BV129" i="1" a="1"/>
  <c r="AE132" i="1" a="1"/>
  <c r="AM160" i="1" a="1"/>
  <c r="AG175" i="1" a="1"/>
  <c r="Y175" i="1" a="1"/>
  <c r="Q112" i="1" a="1"/>
  <c r="H13" i="1" a="1"/>
  <c r="AJ124" i="1" a="1"/>
  <c r="BR133" i="1" a="1"/>
  <c r="Z165" i="1" a="1"/>
  <c r="BA132" i="1" a="1"/>
  <c r="BV152" i="1" a="1"/>
  <c r="AG166" i="1" a="1"/>
  <c r="BG167" i="1" a="1"/>
  <c r="AD183" i="1" a="1"/>
  <c r="B23" i="3" a="1"/>
  <c r="H122" i="1" a="1"/>
  <c r="U129" i="1" a="1"/>
  <c r="BK132" i="1" a="1"/>
  <c r="AT135" i="1" a="1"/>
  <c r="AW160" i="1" a="1"/>
  <c r="Z182" i="1" a="1"/>
  <c r="AD180" i="1" a="1"/>
  <c r="Q35" i="1" a="1"/>
  <c r="W99" i="1" a="1"/>
  <c r="T66" i="1" a="1"/>
  <c r="S107" i="1" a="1"/>
  <c r="AE133" i="1" a="1"/>
  <c r="AW148" i="1" a="1"/>
  <c r="AY160" i="1" a="1"/>
  <c r="AM181" i="1" a="1"/>
  <c r="BK178" i="1" a="1"/>
  <c r="Q67" i="1" a="1"/>
  <c r="V147" i="1" a="1"/>
  <c r="AD129" i="1" a="1"/>
  <c r="BF148" i="1" a="1"/>
  <c r="BD122" i="1" a="1"/>
  <c r="BC150" i="1" a="1"/>
  <c r="BC161" i="1" a="1"/>
  <c r="BL181" i="1" a="1"/>
  <c r="AB130" i="1" a="1"/>
  <c r="AE154" i="1" a="1"/>
  <c r="BF168" i="1" a="1"/>
  <c r="AA174" i="1" a="1"/>
  <c r="BK165" i="1" a="1"/>
  <c r="Q179" i="1" a="1"/>
  <c r="W51" i="1" a="1"/>
  <c r="V134" i="1" a="1"/>
  <c r="BU129" i="1" a="1"/>
  <c r="AK140" i="1" a="1"/>
  <c r="BB171" i="1" a="1"/>
  <c r="BR172" i="1" a="1"/>
  <c r="AF179" i="1" a="1"/>
  <c r="BE122" i="1" a="1"/>
  <c r="AM153" i="1" a="1"/>
  <c r="BT163" i="1" a="1"/>
  <c r="AM123" i="1" a="1"/>
  <c r="BA153" i="1" a="1"/>
  <c r="BH170" i="1" a="1"/>
  <c r="AB174" i="1" a="1"/>
  <c r="AD168" i="1" a="1"/>
  <c r="H34" i="1" a="1"/>
  <c r="V95" i="1" a="1"/>
  <c r="S177" i="1" a="1"/>
  <c r="Z143" i="1" a="1"/>
  <c r="BA158" i="1" a="1"/>
  <c r="AK178" i="1" a="1"/>
  <c r="AL183" i="1" a="1"/>
  <c r="BG130" i="1" a="1"/>
  <c r="AX145" i="1" a="1"/>
  <c r="AV162" i="1" a="1"/>
  <c r="AX181" i="1" a="1"/>
  <c r="AV180" i="1" a="1"/>
  <c r="AV119" i="1" a="1"/>
  <c r="BB157" i="1" a="1"/>
  <c r="BU154" i="1" a="1"/>
  <c r="AZ183" i="1" a="1"/>
  <c r="AS183" i="1" a="1"/>
  <c r="AX123" i="1" a="1"/>
  <c r="AE158" i="1" a="1"/>
  <c r="BG155" i="1" a="1"/>
  <c r="AA184" i="1" a="1"/>
  <c r="BF185" i="1" a="1"/>
  <c r="BB146" i="1" a="1"/>
  <c r="AV153" i="1" a="1"/>
  <c r="AJ162" i="1" a="1"/>
  <c r="AT152" i="1" a="1"/>
  <c r="AC182" i="1" a="1"/>
  <c r="AZ154" i="1" a="1"/>
  <c r="Q149" i="1" a="1"/>
  <c r="W86" i="1" a="1"/>
  <c r="T113" i="1" a="1"/>
  <c r="T3" i="1" a="1"/>
  <c r="AB150" i="1" a="1"/>
  <c r="Q177" i="1" a="1"/>
  <c r="U78" i="1" a="1"/>
  <c r="U107" i="1" a="1"/>
  <c r="U44" i="1" a="1"/>
  <c r="U11" i="1" a="1"/>
  <c r="T54" i="1" a="1"/>
  <c r="H45" i="1" a="1"/>
  <c r="BH172" i="1" a="1"/>
  <c r="W169" i="1" a="1"/>
  <c r="V48" i="1" a="1"/>
  <c r="S17" i="1" a="1"/>
  <c r="S136" i="1" a="1"/>
  <c r="Q72" i="1" a="1"/>
  <c r="T72" i="1" a="1"/>
  <c r="BE152" i="1" a="1"/>
  <c r="Q65" i="1" a="1"/>
  <c r="V51" i="1" a="1"/>
  <c r="T28" i="1" a="1"/>
  <c r="U83" i="1" a="1"/>
  <c r="V120" i="1" a="1"/>
  <c r="AW166" i="1" a="1"/>
  <c r="W49" i="1" a="1"/>
  <c r="T88" i="1" a="1"/>
  <c r="AJ181" i="1" a="1"/>
  <c r="W161" i="1" a="1"/>
  <c r="S37" i="1" a="1"/>
  <c r="S56" i="1" a="1"/>
  <c r="BS140" i="1" a="1"/>
  <c r="H98" i="1" a="1"/>
  <c r="T183" i="1" a="1"/>
  <c r="U93" i="1" a="1"/>
  <c r="T151" i="1" a="1"/>
  <c r="AA160" i="1" a="1"/>
  <c r="Q129" i="1" a="1"/>
  <c r="T55" i="1" a="1"/>
  <c r="S53" i="1" a="1"/>
  <c r="V28" i="1" a="1"/>
  <c r="H149" i="1" a="1"/>
  <c r="S152" i="1" a="1"/>
  <c r="AV185" i="1" a="1"/>
  <c r="H125" i="1" a="1"/>
  <c r="V88" i="1" a="1"/>
  <c r="W48" i="1" a="1"/>
  <c r="T133" i="1" a="1"/>
  <c r="AU175" i="1" a="1"/>
  <c r="Q89" i="1" a="1"/>
  <c r="V7" i="1" a="1"/>
  <c r="W120" i="1" a="1"/>
  <c r="BS159" i="1" a="1"/>
  <c r="Q108" i="1" a="1"/>
  <c r="W46" i="1" a="1"/>
  <c r="U33" i="1" a="1"/>
  <c r="W170" i="1" a="1"/>
  <c r="BT185" i="1" a="1"/>
  <c r="Q158" i="1" a="1"/>
  <c r="T44" i="1" a="1"/>
  <c r="S29" i="1" a="1"/>
  <c r="AT165" i="1" a="1"/>
  <c r="Q59" i="1" a="1"/>
  <c r="AT163" i="1" a="1"/>
  <c r="W129" i="1" a="1"/>
  <c r="AK175" i="1" a="1"/>
  <c r="H182" i="1" a="1"/>
  <c r="T156" i="1" a="1"/>
  <c r="AV173" i="1" a="1"/>
  <c r="H97" i="1" a="1"/>
  <c r="BR176" i="1" a="1"/>
  <c r="H155" i="1" a="1"/>
  <c r="AJ183" i="1" a="1"/>
  <c r="H108" i="1" a="1"/>
  <c r="S26" i="1" a="1"/>
  <c r="V146" i="1" a="1"/>
  <c r="BC182" i="1" a="1"/>
  <c r="U141" i="1" a="1"/>
  <c r="AW184" i="1" a="1"/>
  <c r="H168" i="1" a="1"/>
  <c r="W180" i="1" a="1"/>
  <c r="V13" i="1" a="1"/>
  <c r="BJ184" i="1" a="1"/>
  <c r="T60" i="1" a="1"/>
  <c r="BA65" i="1" a="1"/>
  <c r="AF130" i="1" a="1"/>
  <c r="AW163" i="1" a="1"/>
  <c r="BI77" i="1" a="1"/>
  <c r="AU65" i="1" a="1"/>
  <c r="AF147" i="1" a="1"/>
  <c r="AI121" i="1" a="1"/>
  <c r="AB142" i="1" a="1"/>
  <c r="AL158" i="1" a="1"/>
  <c r="AY114" i="1" a="1"/>
  <c r="BD142" i="1" a="1"/>
  <c r="AJ55" i="1" a="1"/>
  <c r="BS128" i="1" a="1"/>
  <c r="AW154" i="1" a="1"/>
  <c r="AG92" i="1" a="1"/>
  <c r="AG125" i="1" a="1"/>
  <c r="AB145" i="1" a="1"/>
  <c r="AB157" i="1" a="1"/>
  <c r="AK170" i="1" a="1"/>
  <c r="Q64" i="1" a="1"/>
  <c r="AW164" i="1" a="1"/>
  <c r="AC167" i="1" a="1"/>
  <c r="Q76" i="1" a="1"/>
  <c r="BT29" i="1" a="1"/>
  <c r="AJ82" i="1" a="1"/>
  <c r="AH25" i="1" a="1"/>
  <c r="AL111" i="1" a="1"/>
  <c r="AV89" i="1" a="1"/>
  <c r="AB68" i="1" a="1"/>
  <c r="AG100" i="1" a="1"/>
  <c r="AA95" i="1" a="1"/>
  <c r="BA78" i="1" a="1"/>
  <c r="BD132" i="1" a="1"/>
  <c r="BU160" i="1" a="1"/>
  <c r="AS143" i="1" a="1"/>
  <c r="AU90" i="1" a="1"/>
  <c r="AK156" i="1" a="1"/>
  <c r="BC126" i="1" a="1"/>
  <c r="BH56" i="1" a="1"/>
  <c r="AV136" i="1" a="1"/>
  <c r="BL149" i="1" a="1"/>
  <c r="BJ117" i="1" a="1"/>
  <c r="BA107" i="1" a="1"/>
  <c r="AF105" i="1" a="1"/>
  <c r="AM112" i="1" a="1"/>
  <c r="AB143" i="1" a="1"/>
  <c r="BC158" i="1" a="1"/>
  <c r="BC109" i="1" a="1"/>
  <c r="AL122" i="1" a="1"/>
  <c r="AE116" i="1" a="1"/>
  <c r="BC132" i="1" a="1"/>
  <c r="BT97" i="1" a="1"/>
  <c r="BS108" i="1" a="1"/>
  <c r="AX139" i="1" a="1"/>
  <c r="BI95" i="1" a="1"/>
  <c r="AH115" i="1" a="1"/>
  <c r="BE130" i="1" a="1"/>
  <c r="AI146" i="1" a="1"/>
  <c r="BC165" i="1" a="1"/>
  <c r="Z172" i="1" a="1"/>
  <c r="BL108" i="1" a="1"/>
  <c r="BI116" i="1" a="1"/>
  <c r="BT120" i="1" a="1"/>
  <c r="BV156" i="1" a="1"/>
  <c r="AK74" i="1" a="1"/>
  <c r="BB87" i="1" a="1"/>
  <c r="BU116" i="1" a="1"/>
  <c r="BJ118" i="1" a="1"/>
  <c r="AK143" i="1" a="1"/>
  <c r="BG151" i="1" a="1"/>
  <c r="AE168" i="1" a="1"/>
  <c r="AI111" i="1" a="1"/>
  <c r="BG102" i="1" a="1"/>
  <c r="AL127" i="1" a="1"/>
  <c r="BK139" i="1" a="1"/>
  <c r="AC148" i="1" a="1"/>
  <c r="BV135" i="1" a="1"/>
  <c r="BR163" i="1" a="1"/>
  <c r="AG160" i="1" a="1"/>
  <c r="AM164" i="1" a="1"/>
  <c r="AW185" i="1" a="1"/>
  <c r="Q93" i="1" a="1"/>
  <c r="BC128" i="1" a="1"/>
  <c r="AD165" i="1" a="1"/>
  <c r="AY148" i="1" a="1"/>
  <c r="BJ179" i="1" a="1"/>
  <c r="BK176" i="1" a="1"/>
  <c r="Q166" i="1" a="1"/>
  <c r="W25" i="1" a="1"/>
  <c r="BF124" i="1" a="1"/>
  <c r="Z155" i="1" a="1"/>
  <c r="AY155" i="1" a="1"/>
  <c r="BI124" i="1" a="1"/>
  <c r="BA168" i="1" a="1"/>
  <c r="AJ164" i="1" a="1"/>
  <c r="AB169" i="1" a="1"/>
  <c r="BH180" i="1" a="1"/>
  <c r="Q173" i="1" a="1"/>
  <c r="W141" i="1" a="1"/>
  <c r="T126" i="1" a="1"/>
  <c r="BV137" i="1" a="1"/>
  <c r="AT155" i="1" a="1"/>
  <c r="BC171" i="1" a="1"/>
  <c r="BV180" i="1" a="1"/>
  <c r="BH185" i="1" a="1"/>
  <c r="H16" i="1" a="1"/>
  <c r="V69" i="1" a="1"/>
  <c r="S120" i="1" a="1"/>
  <c r="U30" i="1" a="1"/>
  <c r="Y138" i="1" a="1"/>
  <c r="AH143" i="1" a="1"/>
  <c r="AZ165" i="1" a="1"/>
  <c r="BA176" i="1" a="1"/>
  <c r="B58" i="3" a="1"/>
  <c r="H158" i="1" a="1"/>
  <c r="AW123" i="1" a="1"/>
  <c r="BI155" i="1" a="1"/>
  <c r="AB168" i="1" a="1"/>
  <c r="BA130" i="1" a="1"/>
  <c r="AF149" i="1" a="1"/>
  <c r="AM169" i="1" a="1"/>
  <c r="AT173" i="1" a="1"/>
  <c r="BG139" i="1" a="1"/>
  <c r="BA165" i="1" a="1"/>
  <c r="BD164" i="1" a="1"/>
  <c r="AB183" i="1" a="1"/>
  <c r="AW178" i="1" a="1"/>
  <c r="H77" i="1" a="1"/>
  <c r="V21" i="1" a="1"/>
  <c r="S51" i="1" a="1"/>
  <c r="AD133" i="1" a="1"/>
  <c r="AY158" i="1" a="1"/>
  <c r="AX174" i="1" a="1"/>
  <c r="AF176" i="1" a="1"/>
  <c r="B6" i="3" a="1"/>
  <c r="AA140" i="1" a="1"/>
  <c r="AI143" i="1" a="1"/>
  <c r="AX149" i="1" a="1"/>
  <c r="BK146" i="1" a="1"/>
  <c r="AV158" i="1" a="1"/>
  <c r="AK162" i="1" a="1"/>
  <c r="BK179" i="1" a="1"/>
  <c r="AX172" i="1" a="1"/>
  <c r="H70" i="1" a="1"/>
  <c r="W7" i="1" a="1"/>
  <c r="AT140" i="1" a="1"/>
  <c r="BU156" i="1" a="1"/>
  <c r="Z148" i="1" a="1"/>
  <c r="AA176" i="1" a="1"/>
  <c r="AD171" i="1" a="1"/>
  <c r="BL134" i="1" a="1"/>
  <c r="AW149" i="1" a="1"/>
  <c r="Z151" i="1" a="1"/>
  <c r="BT174" i="1" a="1"/>
  <c r="Y184" i="1" a="1"/>
  <c r="BH137" i="1" a="1"/>
  <c r="AG148" i="1" a="1"/>
  <c r="BE159" i="1" a="1"/>
  <c r="Y171" i="1" a="1"/>
  <c r="B18" i="3" a="1"/>
  <c r="BD139" i="1" a="1"/>
  <c r="Z150" i="1" a="1"/>
  <c r="AI160" i="1" a="1"/>
  <c r="BE172" i="1" a="1"/>
  <c r="BL119" i="1" a="1"/>
  <c r="AV125" i="1" a="1"/>
  <c r="AI145" i="1" a="1"/>
  <c r="AY178" i="1" a="1"/>
  <c r="BC167" i="1" a="1"/>
  <c r="AC180" i="1" a="1"/>
  <c r="AZ181" i="1" a="1"/>
  <c r="H39" i="1" a="1"/>
  <c r="V168" i="1" a="1"/>
  <c r="T42" i="1" a="1"/>
  <c r="T56" i="1" a="1"/>
  <c r="AZ182" i="1" a="1"/>
  <c r="H49" i="1" a="1"/>
  <c r="U165" i="1" a="1"/>
  <c r="T128" i="1" a="1"/>
  <c r="W66" i="1" a="1"/>
  <c r="S54" i="1" a="1"/>
  <c r="W74" i="1" a="1"/>
  <c r="BU162" i="1" a="1"/>
  <c r="Q25" i="1" a="1"/>
  <c r="V53" i="1" a="1"/>
  <c r="U32" i="1" a="1"/>
  <c r="V14" i="1" a="1"/>
  <c r="S47" i="1" a="1"/>
  <c r="S19" i="1" a="1"/>
  <c r="H139" i="1" a="1"/>
  <c r="Y167" i="1" a="1"/>
  <c r="H96" i="1" a="1"/>
  <c r="T172" i="1" a="1"/>
  <c r="V124" i="1" a="1"/>
  <c r="Q66" i="1" a="1"/>
  <c r="T18" i="1" a="1"/>
  <c r="AA185" i="1" a="1"/>
  <c r="S33" i="1" a="1"/>
  <c r="AA156" i="1" a="1"/>
  <c r="Q115" i="1" a="1"/>
  <c r="V47" i="1" a="1"/>
  <c r="U16" i="1" a="1"/>
  <c r="T16" i="1" a="1"/>
  <c r="Y177" i="1" a="1"/>
  <c r="U71" i="1" a="1"/>
  <c r="H132" i="1" a="1"/>
  <c r="W23" i="1" a="1"/>
  <c r="T5" i="1" a="1"/>
  <c r="BB183" i="1" a="1"/>
  <c r="H128" i="1" a="1"/>
  <c r="S132" i="1" a="1"/>
  <c r="U124" i="1" a="1"/>
  <c r="V22" i="1" a="1"/>
  <c r="U37" i="1" a="1"/>
  <c r="AL143" i="1" a="1"/>
  <c r="Q111" i="1" a="1"/>
  <c r="V93" i="1" a="1"/>
  <c r="U19" i="1" a="1"/>
  <c r="S125" i="1" a="1"/>
  <c r="U23" i="1" a="1"/>
  <c r="AE183" i="1" a="1"/>
  <c r="W153" i="1" a="1"/>
  <c r="V112" i="1" a="1"/>
  <c r="H131" i="1" a="1"/>
  <c r="BE178" i="1" a="1"/>
  <c r="H145" i="1" a="1"/>
  <c r="T117" i="1" a="1"/>
  <c r="U61" i="1" a="1"/>
  <c r="S143" i="1" a="1"/>
  <c r="AF174" i="1" a="1"/>
  <c r="H20" i="1" a="1"/>
  <c r="V114" i="1" a="1"/>
  <c r="U56" i="1" a="1"/>
  <c r="AB182" i="1" a="1"/>
  <c r="H30" i="1" a="1"/>
  <c r="AB170" i="1" a="1"/>
  <c r="U95" i="1" a="1"/>
  <c r="BS185" i="1" a="1"/>
  <c r="BK112" i="1" a="1"/>
  <c r="AA69" i="1" a="1"/>
  <c r="BT82" i="1" a="1"/>
  <c r="AC33" i="1" a="1"/>
  <c r="BV85" i="1" a="1"/>
  <c r="BA42" i="1" a="1"/>
  <c r="AJ80" i="1" a="1"/>
  <c r="BU107" i="1" a="1"/>
  <c r="AS89" i="1" a="1"/>
  <c r="Z108" i="1" a="1"/>
  <c r="BI85" i="1" a="1"/>
  <c r="BK138" i="1" a="1"/>
  <c r="AY125" i="1" a="1"/>
  <c r="BI123" i="1" a="1"/>
  <c r="BV149" i="1" a="1"/>
  <c r="AB48" i="1" a="1"/>
  <c r="BK116" i="1" a="1"/>
  <c r="AH148" i="1" a="1"/>
  <c r="AF158" i="1" a="1"/>
  <c r="AM165" i="1" a="1"/>
  <c r="Y85" i="1" a="1"/>
  <c r="AS95" i="1" a="1"/>
  <c r="BU131" i="1" a="1"/>
  <c r="AA152" i="1" a="1"/>
  <c r="BL144" i="1" a="1"/>
  <c r="AX162" i="1" a="1"/>
  <c r="BL85" i="1" a="1"/>
  <c r="AJ103" i="1" a="1"/>
  <c r="AY132" i="1" a="1"/>
  <c r="AV152" i="1" a="1"/>
  <c r="BC145" i="1" a="1"/>
  <c r="AK163" i="1" a="1"/>
  <c r="AK65" i="1" a="1"/>
  <c r="AJ98" i="1" a="1"/>
  <c r="BD105" i="1" a="1"/>
  <c r="AD142" i="1" a="1"/>
  <c r="BC140" i="1" a="1"/>
  <c r="AL140" i="1" a="1"/>
  <c r="BT56" i="1" a="1"/>
  <c r="AY98" i="1" a="1"/>
  <c r="BD17" i="1" a="1"/>
  <c r="BA77" i="1" a="1"/>
  <c r="BA124" i="1" a="1"/>
  <c r="BI111" i="1" a="1"/>
  <c r="AI90" i="1" a="1"/>
  <c r="AV60" i="1" a="1"/>
  <c r="AZ83" i="1" a="1"/>
  <c r="AZ93" i="1" a="1"/>
  <c r="BS52" i="1" a="1"/>
  <c r="BU151" i="1" a="1"/>
  <c r="BI166" i="1" a="1"/>
  <c r="AE135" i="1" a="1"/>
  <c r="AM97" i="1" a="1"/>
  <c r="BK166" i="1" a="1"/>
  <c r="AC130" i="1" a="1"/>
  <c r="BS148" i="1" a="1"/>
  <c r="BE121" i="1" a="1"/>
  <c r="AL137" i="1" a="1"/>
  <c r="AE90" i="1" a="1"/>
  <c r="AH122" i="1" a="1"/>
  <c r="AS96" i="1" a="1"/>
  <c r="BH123" i="1" a="1"/>
  <c r="BT138" i="1" a="1"/>
  <c r="AT166" i="1" a="1"/>
  <c r="AI95" i="1" a="1"/>
  <c r="BR121" i="1" a="1"/>
  <c r="AC99" i="1" a="1"/>
  <c r="AA148" i="1" a="1"/>
  <c r="AW79" i="1" a="1"/>
  <c r="AE120" i="1" a="1"/>
  <c r="BL123" i="1" a="1"/>
  <c r="BF94" i="1" a="1"/>
  <c r="BU118" i="1" a="1"/>
  <c r="AJ130" i="1" a="1"/>
  <c r="AU146" i="1" a="1"/>
  <c r="AI158" i="1" a="1"/>
  <c r="AD157" i="1" a="1"/>
  <c r="AH104" i="1" a="1"/>
  <c r="BG119" i="1" a="1"/>
  <c r="BU133" i="1" a="1"/>
  <c r="BT146" i="1" a="1"/>
  <c r="BV95" i="1" a="1"/>
  <c r="AD88" i="1" a="1"/>
  <c r="BK137" i="1" a="1"/>
  <c r="AM141" i="1" a="1"/>
  <c r="AB144" i="1" a="1"/>
  <c r="BR160" i="1" a="1"/>
  <c r="AW161" i="1" a="1"/>
  <c r="BV90" i="1" a="1"/>
  <c r="Y93" i="1" a="1"/>
  <c r="AI119" i="1" a="1"/>
  <c r="AM122" i="1" a="1"/>
  <c r="BB145" i="1" a="1"/>
  <c r="BU152" i="1" a="1"/>
  <c r="BJ142" i="1" a="1"/>
  <c r="BH147" i="1" a="1"/>
  <c r="Z144" i="1" a="1"/>
  <c r="AC185" i="1" a="1"/>
  <c r="Q165" i="1" a="1"/>
  <c r="AV148" i="1" a="1"/>
  <c r="BK167" i="1" a="1"/>
  <c r="AU159" i="1" a="1"/>
  <c r="AF167" i="1" a="1"/>
  <c r="BS180" i="1" a="1"/>
  <c r="Q178" i="1" a="1"/>
  <c r="W65" i="1" a="1"/>
  <c r="AW132" i="1" a="1"/>
  <c r="AI138" i="1" a="1"/>
  <c r="BT153" i="1" a="1"/>
  <c r="AJ132" i="1" a="1"/>
  <c r="AM157" i="1" a="1"/>
  <c r="AL156" i="1" a="1"/>
  <c r="AY181" i="1" a="1"/>
  <c r="Z179" i="1" a="1"/>
  <c r="Q144" i="1" a="1"/>
  <c r="W181" i="1" a="1"/>
  <c r="T26" i="1" a="1"/>
  <c r="Y134" i="1" a="1"/>
  <c r="AH161" i="1" a="1"/>
  <c r="BU158" i="1" a="1"/>
  <c r="AM180" i="1" a="1"/>
  <c r="AB175" i="1" a="1"/>
  <c r="Q9" i="1" a="1"/>
  <c r="V109" i="1" a="1"/>
  <c r="T177" i="1" a="1"/>
  <c r="T36" i="1" a="1"/>
  <c r="AI137" i="1" a="1"/>
  <c r="AV151" i="1" a="1"/>
  <c r="AG151" i="1" a="1"/>
  <c r="AC176" i="1" a="1"/>
  <c r="BC179" i="1" a="1"/>
  <c r="H88" i="1" a="1"/>
  <c r="BG124" i="1" a="1"/>
  <c r="BA141" i="1" a="1"/>
  <c r="AC172" i="1" a="1"/>
  <c r="BI140" i="1" a="1"/>
  <c r="BK152" i="1" a="1"/>
  <c r="AY156" i="1" a="1"/>
  <c r="AJ177" i="1" a="1"/>
  <c r="AJ126" i="1" a="1"/>
  <c r="BE150" i="1" a="1"/>
  <c r="AG171" i="1" a="1"/>
  <c r="BV170" i="1" a="1"/>
  <c r="BV175" i="1" a="1"/>
  <c r="H56" i="1" a="1"/>
  <c r="V61" i="1" a="1"/>
  <c r="U108" i="1" a="1"/>
  <c r="AL136" i="1" a="1"/>
  <c r="BV141" i="1" a="1"/>
  <c r="BS145" i="1" a="1"/>
  <c r="AT175" i="1" a="1"/>
  <c r="B36" i="3" a="1"/>
  <c r="AX146" i="1" a="1"/>
  <c r="BT157" i="1" a="1"/>
  <c r="AI161" i="1" a="1"/>
  <c r="BS149" i="1" a="1"/>
  <c r="BH163" i="1" a="1"/>
  <c r="AX156" i="1" a="1"/>
  <c r="AE169" i="1" a="1"/>
  <c r="AX167" i="1" a="1"/>
  <c r="H69" i="1" a="1"/>
  <c r="S61" i="1" a="1"/>
  <c r="BT116" i="1" a="1"/>
  <c r="AK144" i="1" a="1"/>
  <c r="AU160" i="1" a="1"/>
  <c r="AL181" i="1" a="1"/>
  <c r="AT183" i="1" a="1"/>
  <c r="AE129" i="1" a="1"/>
  <c r="BJ156" i="1" a="1"/>
  <c r="AH168" i="1" a="1"/>
  <c r="AM183" i="1" a="1"/>
  <c r="AS182" i="1" a="1"/>
  <c r="BV148" i="1" a="1"/>
  <c r="AX160" i="1" a="1"/>
  <c r="BF166" i="1" a="1"/>
  <c r="AB181" i="1" a="1"/>
  <c r="AI172" i="1" a="1"/>
  <c r="BD150" i="1" a="1"/>
  <c r="BJ160" i="1" a="1"/>
  <c r="BS166" i="1" a="1"/>
  <c r="BA183" i="1" a="1"/>
  <c r="AV122" i="1" a="1"/>
  <c r="BR141" i="1" a="1"/>
  <c r="AE149" i="1" a="1"/>
  <c r="AK155" i="1" a="1"/>
  <c r="AT169" i="1" a="1"/>
  <c r="BA173" i="1" a="1"/>
  <c r="Y183" i="1" a="1"/>
  <c r="H157" i="1" a="1"/>
  <c r="U159" i="1" a="1"/>
  <c r="T96" i="1" a="1"/>
  <c r="T58" i="1" a="1"/>
  <c r="AA169" i="1" a="1"/>
  <c r="H167" i="1" a="1"/>
  <c r="T153" i="1" a="1"/>
  <c r="U28" i="1" a="1"/>
  <c r="V49" i="1" a="1"/>
  <c r="T10" i="1" a="1"/>
  <c r="U7" i="1" a="1"/>
  <c r="AV157" i="1" a="1"/>
  <c r="Q140" i="1" a="1"/>
  <c r="V117" i="1" a="1"/>
  <c r="T76" i="1" a="1"/>
  <c r="S89" i="1" a="1"/>
  <c r="V56" i="1" a="1"/>
  <c r="U136" i="1" a="1"/>
  <c r="S69" i="1" a="1"/>
  <c r="AT151" i="1" a="1"/>
  <c r="Q17" i="1" a="1"/>
  <c r="W100" i="1" a="1"/>
  <c r="U52" i="1" a="1"/>
  <c r="Q106" i="1" a="1"/>
  <c r="U55" i="1" a="1"/>
  <c r="AA178" i="1" a="1"/>
  <c r="T62" i="1" a="1"/>
  <c r="AC163" i="1" a="1"/>
  <c r="Q21" i="1" a="1"/>
  <c r="V103" i="1" a="1"/>
  <c r="S49" i="1" a="1"/>
  <c r="S44" i="1" a="1"/>
  <c r="AD176" i="1" a="1"/>
  <c r="W140" i="1" a="1"/>
  <c r="H50" i="1" a="1"/>
  <c r="U151" i="1" a="1"/>
  <c r="T112" i="1" a="1"/>
  <c r="AI173" i="1" a="1"/>
  <c r="H169" i="1" a="1"/>
  <c r="U77" i="1" a="1"/>
  <c r="U148" i="1" a="1"/>
  <c r="W52" i="1" a="1"/>
  <c r="S50" i="1" a="1"/>
  <c r="AF160" i="1" a="1"/>
  <c r="B9" i="3" a="1"/>
  <c r="V157" i="1" a="1"/>
  <c r="S108" i="1" a="1"/>
  <c r="S8" i="1" a="1"/>
  <c r="U66" i="1" a="1"/>
  <c r="AW181" i="1" a="1"/>
  <c r="H12" i="1" a="1"/>
  <c r="V20" i="1" a="1"/>
  <c r="U22" i="1" a="1"/>
  <c r="BH177" i="1" a="1"/>
  <c r="H29" i="1" a="1"/>
  <c r="U17" i="1" a="1"/>
  <c r="W118" i="1" a="1"/>
  <c r="W110" i="1" a="1"/>
  <c r="BK185" i="1" a="1"/>
  <c r="H89" i="1" a="1"/>
  <c r="V34" i="1" a="1"/>
  <c r="T101" i="1" a="1"/>
  <c r="BV182" i="1" a="1"/>
  <c r="H109" i="1" a="1"/>
  <c r="AL168" i="1" a="1"/>
  <c r="T23" i="1" a="1"/>
  <c r="AE172" i="1" a="1"/>
  <c r="W27" i="1" a="1"/>
  <c r="T155" i="1" a="1"/>
  <c r="AM175" i="1" a="1"/>
  <c r="H83" i="1" a="1"/>
  <c r="BU183" i="1" a="1"/>
  <c r="V185" i="1" a="1"/>
  <c r="AA175" i="1" a="1"/>
  <c r="AV3" i="1" a="1"/>
  <c r="V108" i="1" a="1"/>
  <c r="U65" i="1" a="1"/>
  <c r="B57" i="3" a="1"/>
  <c r="T143" i="1" a="1"/>
  <c r="BC175" i="1" a="1"/>
  <c r="AW3" i="1" a="1"/>
  <c r="S66" i="1" a="1"/>
  <c r="W60" i="1" a="1"/>
  <c r="H36" i="1" a="1"/>
  <c r="BT67" i="1" a="1"/>
  <c r="BA114" i="1" a="1"/>
  <c r="AV131" i="1" a="1"/>
  <c r="AU181" i="1" a="1"/>
  <c r="AF104" i="1" a="1"/>
  <c r="BT89" i="1" a="1"/>
  <c r="AM90" i="1" a="1"/>
  <c r="Y130" i="1" a="1"/>
  <c r="AD160" i="1" a="1"/>
  <c r="Y169" i="1" a="1"/>
  <c r="BK97" i="1" a="1"/>
  <c r="BG143" i="1" a="1"/>
  <c r="AL97" i="1" a="1"/>
  <c r="BB138" i="1" a="1"/>
  <c r="AB164" i="1" a="1"/>
  <c r="AW110" i="1" a="1"/>
  <c r="BI122" i="1" a="1"/>
  <c r="BD149" i="1" a="1"/>
  <c r="AX142" i="1" a="1"/>
  <c r="BV184" i="1" a="1"/>
  <c r="BU100" i="1" a="1"/>
  <c r="AS164" i="1" a="1"/>
  <c r="AS174" i="1" a="1"/>
  <c r="H141" i="1" a="1"/>
  <c r="BT41" i="1" a="1"/>
  <c r="AB61" i="1" a="1"/>
  <c r="AW89" i="1" a="1"/>
  <c r="AK84" i="1" a="1"/>
  <c r="BD63" i="1" a="1"/>
  <c r="AA107" i="1" a="1"/>
  <c r="AZ70" i="1" a="1"/>
  <c r="AZ104" i="1" a="1"/>
  <c r="BG129" i="1" a="1"/>
  <c r="BR78" i="1" a="1"/>
  <c r="AV179" i="1" a="1"/>
  <c r="BC147" i="1" a="1"/>
  <c r="BH125" i="1" a="1"/>
  <c r="BG168" i="1" a="1"/>
  <c r="BR135" i="1" a="1"/>
  <c r="BG109" i="1" a="1"/>
  <c r="BF131" i="1" a="1"/>
  <c r="BE149" i="1" a="1"/>
  <c r="BK52" i="1" a="1"/>
  <c r="AZ114" i="1" a="1"/>
  <c r="BR108" i="1" a="1"/>
  <c r="AW122" i="1" a="1"/>
  <c r="AL157" i="1" a="1"/>
  <c r="AD152" i="1" a="1"/>
  <c r="Y131" i="1" a="1"/>
  <c r="BJ64" i="1" a="1"/>
  <c r="AL131" i="1" a="1"/>
  <c r="BJ146" i="1" a="1"/>
  <c r="BD109" i="1" a="1"/>
  <c r="BA120" i="1" a="1"/>
  <c r="BL81" i="1" a="1"/>
  <c r="BL104" i="1" a="1"/>
  <c r="AB119" i="1" a="1"/>
  <c r="AK148" i="1" a="1"/>
  <c r="AB162" i="1" a="1"/>
  <c r="AY162" i="1" a="1"/>
  <c r="AX90" i="1" a="1"/>
  <c r="BV101" i="1" a="1"/>
  <c r="BV130" i="1" a="1"/>
  <c r="AK157" i="1" a="1"/>
  <c r="AK145" i="1" a="1"/>
  <c r="AY105" i="1" a="1"/>
  <c r="AD99" i="1" a="1"/>
  <c r="BA121" i="1" a="1"/>
  <c r="BG121" i="1" a="1"/>
  <c r="BR145" i="1" a="1"/>
  <c r="Y160" i="1" a="1"/>
  <c r="BB74" i="1" a="1"/>
  <c r="BK109" i="1" a="1"/>
  <c r="BG92" i="1" a="1"/>
  <c r="BK123" i="1" a="1"/>
  <c r="AI124" i="1" a="1"/>
  <c r="Y136" i="1" a="1"/>
  <c r="AL160" i="1" a="1"/>
  <c r="AC106" i="1" a="1"/>
  <c r="BE163" i="1" a="1"/>
  <c r="BG180" i="1" a="1"/>
  <c r="AE184" i="1" a="1"/>
  <c r="Q18" i="1" a="1"/>
  <c r="AH160" i="1" a="1"/>
  <c r="AF144" i="1" a="1"/>
  <c r="Y170" i="1" a="1"/>
  <c r="AC174" i="1" a="1"/>
  <c r="BT175" i="1" a="1"/>
  <c r="H7" i="1" a="1"/>
  <c r="V35" i="1" a="1"/>
  <c r="AJ133" i="1" a="1"/>
  <c r="AV160" i="1" a="1"/>
  <c r="AJ152" i="1" a="1"/>
  <c r="BA135" i="1" a="1"/>
  <c r="AL154" i="1" a="1"/>
  <c r="AH171" i="1" a="1"/>
  <c r="BG179" i="1" a="1"/>
  <c r="BU184" i="1" a="1"/>
  <c r="Q88" i="1" a="1"/>
  <c r="V151" i="1" a="1"/>
  <c r="T71" i="1" a="1"/>
  <c r="BA148" i="1" a="1"/>
  <c r="BL161" i="1" a="1"/>
  <c r="BT181" i="1" a="1"/>
  <c r="AG164" i="1" a="1"/>
  <c r="B40" i="3" a="1"/>
  <c r="H159" i="1" a="1"/>
  <c r="T24" i="1" a="1"/>
  <c r="V80" i="1" a="1"/>
  <c r="AD123" i="1" a="1"/>
  <c r="AW137" i="1" a="1"/>
  <c r="BF171" i="1" a="1"/>
  <c r="AL174" i="1" a="1"/>
  <c r="BG172" i="1" a="1"/>
  <c r="Q61" i="1" a="1"/>
  <c r="H72" i="1" a="1"/>
  <c r="BI112" i="1" a="1"/>
  <c r="AT145" i="1" a="1"/>
  <c r="BD129" i="1" a="1"/>
  <c r="BL142" i="1" a="1"/>
  <c r="AV171" i="1" a="1"/>
  <c r="BG175" i="1" a="1"/>
  <c r="AM173" i="1" a="1"/>
  <c r="BL130" i="1" a="1"/>
  <c r="BV157" i="1" a="1"/>
  <c r="AJ174" i="1" a="1"/>
  <c r="BA175" i="1" a="1"/>
  <c r="B15" i="3" a="1"/>
  <c r="H11" i="1" a="1"/>
  <c r="U29" i="1" a="1"/>
  <c r="BS120" i="1" a="1"/>
  <c r="AD132" i="1" a="1"/>
  <c r="BB170" i="1" a="1"/>
  <c r="BI167" i="1" a="1"/>
  <c r="BH175" i="1" a="1"/>
  <c r="AS131" i="1" a="1"/>
  <c r="BS146" i="1" a="1"/>
  <c r="BS174" i="1" a="1"/>
  <c r="AB166" i="1" a="1"/>
  <c r="BL137" i="1" a="1"/>
  <c r="AJ157" i="1" a="1"/>
  <c r="AZ176" i="1" a="1"/>
  <c r="AK184" i="1" a="1"/>
  <c r="Q134" i="1" a="1"/>
  <c r="BV3" i="1" a="1"/>
  <c r="U150" i="1" a="1"/>
  <c r="AY134" i="1" a="1"/>
  <c r="BE145" i="1" a="1"/>
  <c r="BK148" i="1" a="1"/>
  <c r="BE174" i="1" a="1"/>
  <c r="BV183" i="1" a="1"/>
  <c r="AG129" i="1" a="1"/>
  <c r="BF147" i="1" a="1"/>
  <c r="AB159" i="1" a="1"/>
  <c r="AJ167" i="1" a="1"/>
  <c r="Z116" i="1" a="1"/>
  <c r="AV142" i="1" a="1"/>
  <c r="AY177" i="1" a="1"/>
  <c r="BJ183" i="1" a="1"/>
  <c r="AT178" i="1" a="1"/>
  <c r="AX118" i="1" a="1"/>
  <c r="BS143" i="1" a="1"/>
  <c r="BI177" i="1" a="1"/>
  <c r="Y165" i="1" a="1"/>
  <c r="BH178" i="1" a="1"/>
  <c r="AT125" i="1" a="1"/>
  <c r="AU148" i="1" a="1"/>
  <c r="BR148" i="1" a="1"/>
  <c r="BA163" i="1" a="1"/>
  <c r="BC178" i="1" a="1"/>
  <c r="Z173" i="1" a="1"/>
  <c r="BV181" i="1" a="1"/>
  <c r="W175" i="1" a="1"/>
  <c r="S57" i="1" a="1"/>
  <c r="T41" i="1" a="1"/>
  <c r="T158" i="1" a="1"/>
  <c r="AS167" i="1" a="1"/>
  <c r="W173" i="1" a="1"/>
  <c r="T51" i="1" a="1"/>
  <c r="V26" i="1" a="1"/>
  <c r="T125" i="1" a="1"/>
  <c r="H173" i="1" a="1"/>
  <c r="S32" i="1" a="1"/>
  <c r="BI160" i="1" a="1"/>
  <c r="Q7" i="1" a="1"/>
  <c r="S104" i="1" a="1"/>
  <c r="S68" i="1" a="1"/>
  <c r="V150" i="1" a="1"/>
  <c r="T176" i="1" a="1"/>
  <c r="V79" i="1" a="1"/>
  <c r="V9" i="1" a="1"/>
  <c r="BE170" i="1" a="1"/>
  <c r="H113" i="1" a="1"/>
  <c r="S138" i="1" a="1"/>
  <c r="U76" i="1" a="1"/>
  <c r="T163" i="1" a="1"/>
  <c r="W76" i="1" a="1"/>
  <c r="Z175" i="1" a="1"/>
  <c r="H48" i="1" a="1"/>
  <c r="AH179" i="1" a="1"/>
  <c r="Q19" i="1" a="1"/>
  <c r="U92" i="1" a="1"/>
  <c r="U62" i="1" a="1"/>
  <c r="BI179" i="1" a="1"/>
  <c r="B17" i="3" a="1"/>
  <c r="T167" i="1" a="1"/>
  <c r="S110" i="1" a="1"/>
  <c r="T15" i="1" a="1"/>
  <c r="U41" i="1" a="1"/>
  <c r="AI182" i="1" a="1"/>
  <c r="W157" i="1" a="1"/>
  <c r="T31" i="1" a="1"/>
  <c r="W162" i="1" a="1"/>
  <c r="U138" i="1" a="1"/>
  <c r="T105" i="1" a="1"/>
  <c r="Y174" i="1" a="1"/>
  <c r="Q97" i="1" a="1"/>
  <c r="T154" i="1" a="1"/>
  <c r="H3" i="1" a="1"/>
  <c r="S10" i="1" a="1"/>
  <c r="AJ117" i="1" a="1"/>
  <c r="B56" i="3" a="1"/>
  <c r="V38" i="1" a="1"/>
  <c r="Q22" i="1" a="1"/>
  <c r="U125" i="1" a="1"/>
  <c r="BR183" i="1" a="1"/>
  <c r="W151" i="1" a="1"/>
  <c r="S171" i="1" a="1"/>
  <c r="T171" i="1" a="1"/>
  <c r="S150" i="1" a="1"/>
  <c r="BL174" i="1" a="1"/>
  <c r="W149" i="1" a="1"/>
  <c r="T162" i="1" a="1"/>
  <c r="V3" i="1" a="1"/>
  <c r="BS184" i="1" a="1"/>
  <c r="W147" i="1" a="1"/>
  <c r="AS171" i="1" a="1"/>
  <c r="AD141" i="1" a="1"/>
  <c r="Q137" i="1" a="1"/>
  <c r="AS3" i="1" a="1"/>
  <c r="U54" i="1" a="1"/>
  <c r="AW173" i="1" a="1"/>
  <c r="H79" i="1" a="1"/>
  <c r="AD185" i="1" a="1"/>
  <c r="H90" i="1" a="1"/>
  <c r="BV176" i="1" a="1"/>
  <c r="H100" i="1" a="1"/>
  <c r="S92" i="1" a="1"/>
  <c r="V11" i="1" a="1"/>
  <c r="AM178" i="1" a="1"/>
  <c r="S166" i="1" a="1"/>
  <c r="AJ185" i="1" a="1"/>
  <c r="H110" i="1" a="1"/>
  <c r="W88" i="1" a="1"/>
  <c r="V8" i="1" a="1"/>
  <c r="BB3" i="1" a="1"/>
  <c r="V44" i="1" a="1"/>
  <c r="BE127" i="1" a="1"/>
  <c r="BK122" i="1" a="1"/>
  <c r="Z160" i="1" a="1"/>
  <c r="AG101" i="1" a="1"/>
  <c r="Z142" i="1" a="1"/>
  <c r="AA123" i="1" a="1"/>
  <c r="AZ123" i="1" a="1"/>
  <c r="BA156" i="1" a="1"/>
  <c r="BL71" i="1" a="1"/>
  <c r="AA149" i="1" a="1"/>
  <c r="AX54" i="1" a="1"/>
  <c r="BK85" i="1" a="1"/>
  <c r="BH122" i="1" a="1"/>
  <c r="AL159" i="1" a="1"/>
  <c r="AK105" i="1" a="1"/>
  <c r="BB131" i="1" a="1"/>
  <c r="AB136" i="1" a="1"/>
  <c r="AV127" i="1" a="1"/>
  <c r="BJ163" i="1" a="1"/>
  <c r="AS130" i="1" a="1"/>
  <c r="BE168" i="1" a="1"/>
  <c r="B25" i="3" a="1"/>
  <c r="BC33" i="1" a="1"/>
  <c r="BC91" i="1" a="1"/>
  <c r="BT57" i="1" a="1"/>
  <c r="AS71" i="1" a="1"/>
  <c r="BJ73" i="1" a="1"/>
  <c r="BR95" i="1" a="1"/>
  <c r="AW95" i="1" a="1"/>
  <c r="BT95" i="1" a="1"/>
  <c r="AH112" i="1" a="1"/>
  <c r="AF150" i="1" a="1"/>
  <c r="BJ165" i="1" a="1"/>
  <c r="AA125" i="1" a="1"/>
  <c r="BI108" i="1" a="1"/>
  <c r="BJ161" i="1" a="1"/>
  <c r="AD100" i="1" a="1"/>
  <c r="AC83" i="1" a="1"/>
  <c r="AU98" i="1" a="1"/>
  <c r="AF71" i="1" a="1"/>
  <c r="AG72" i="1" a="1"/>
  <c r="B21" i="3" a="1"/>
  <c r="AZ71" i="1" a="1"/>
  <c r="AX47" i="1" a="1"/>
  <c r="Z161" i="1" a="1"/>
  <c r="AL91" i="1" a="1"/>
  <c r="AC77" i="1" a="1"/>
  <c r="AL147" i="1" a="1"/>
  <c r="BH93" i="1" a="1"/>
  <c r="BS126" i="1" a="1"/>
  <c r="BJ141" i="1" a="1"/>
  <c r="AV123" i="1" a="1"/>
  <c r="BD69" i="1" a="1"/>
  <c r="Y135" i="1" a="1"/>
  <c r="AJ108" i="1" a="1"/>
  <c r="BI174" i="1" a="1"/>
  <c r="BE175" i="1" a="1"/>
  <c r="AY163" i="1" a="1"/>
  <c r="U160" i="1" a="1"/>
  <c r="BG153" i="1" a="1"/>
  <c r="BB133" i="1" a="1"/>
  <c r="BD145" i="1" a="1"/>
  <c r="BL176" i="1" a="1"/>
  <c r="V111" i="1" a="1"/>
  <c r="BL139" i="1" a="1"/>
  <c r="AT170" i="1" a="1"/>
  <c r="B54" i="3" a="1"/>
  <c r="U109" i="1" a="1"/>
  <c r="AK109" i="1" a="1"/>
  <c r="BL167" i="1" a="1"/>
  <c r="AD184" i="1" a="1"/>
  <c r="H53" i="1" a="1"/>
  <c r="BA169" i="1" a="1"/>
  <c r="AF156" i="1" a="1"/>
  <c r="AC165" i="1" a="1"/>
  <c r="BL135" i="1" a="1"/>
  <c r="BT182" i="1" a="1"/>
  <c r="Q50" i="1" a="1"/>
  <c r="S75" i="1" a="1"/>
  <c r="BV145" i="1" a="1"/>
  <c r="AG179" i="1" a="1"/>
  <c r="AT122" i="1" a="1"/>
  <c r="AA171" i="1" a="1"/>
  <c r="AU147" i="1" a="1"/>
  <c r="BF179" i="1" a="1"/>
  <c r="Q32" i="1" a="1"/>
  <c r="U184" i="1" a="1"/>
  <c r="BS138" i="1" a="1"/>
  <c r="BA185" i="1" a="1"/>
  <c r="AS141" i="1" a="1"/>
  <c r="AX176" i="1" a="1"/>
  <c r="BE110" i="1" a="1"/>
  <c r="BS173" i="1" a="1"/>
  <c r="BG166" i="1" a="1"/>
  <c r="BB141" i="1" a="1"/>
  <c r="AJ172" i="1" a="1"/>
  <c r="BA125" i="1" a="1"/>
  <c r="AA164" i="1" a="1"/>
  <c r="BJ181" i="1" a="1"/>
  <c r="AA179" i="1" a="1"/>
  <c r="U140" i="1" a="1"/>
  <c r="U14" i="1" a="1"/>
  <c r="W117" i="1" a="1"/>
  <c r="W160" i="1" a="1"/>
  <c r="W159" i="1" a="1"/>
  <c r="AW169" i="1" a="1"/>
  <c r="S181" i="1" a="1"/>
  <c r="V84" i="1" a="1"/>
  <c r="T11" i="1" a="1"/>
  <c r="AG174" i="1" a="1"/>
  <c r="W102" i="1" a="1"/>
  <c r="U175" i="1" a="1"/>
  <c r="AT181" i="1" a="1"/>
  <c r="BL185" i="1" a="1"/>
  <c r="V156" i="1" a="1"/>
  <c r="Q53" i="1" a="1"/>
  <c r="T68" i="1" a="1"/>
  <c r="U88" i="1" a="1"/>
  <c r="BK172" i="1" a="1"/>
  <c r="T114" i="1" a="1"/>
  <c r="T137" i="1" a="1"/>
  <c r="Z183" i="1" a="1"/>
  <c r="T78" i="1" a="1"/>
  <c r="T170" i="1" a="1"/>
  <c r="B53" i="3" a="1"/>
  <c r="BR3" i="1" a="1"/>
  <c r="AJ182" i="1" a="1"/>
  <c r="V102" i="1" a="1"/>
  <c r="BA146" i="1" a="1"/>
  <c r="W87" i="1" a="1"/>
  <c r="W108" i="1" a="1"/>
  <c r="W83" i="1" a="1"/>
  <c r="Y173" i="1" a="1"/>
  <c r="T129" i="1" a="1"/>
  <c r="Q62" i="1" a="1"/>
  <c r="Q40" i="1" a="1"/>
  <c r="Q152" i="1" a="1"/>
  <c r="T179" i="1" a="1"/>
  <c r="H178" i="1" a="1"/>
  <c r="Q162" i="1" a="1"/>
  <c r="U170" i="1" a="1"/>
  <c r="V123" i="1" a="1"/>
  <c r="AT161" i="1" a="1"/>
  <c r="BD137" i="1" a="1"/>
  <c r="AJ156" i="1" a="1"/>
  <c r="AJ184" i="1" a="1"/>
  <c r="H33" i="1" a="1"/>
  <c r="AD114" i="1" a="1"/>
  <c r="AW165" i="1" a="1"/>
  <c r="BH183" i="1" a="1"/>
  <c r="V149" i="1" a="1"/>
  <c r="S146" i="1" a="1"/>
  <c r="BH155" i="1" a="1"/>
  <c r="AK183" i="1" a="1"/>
  <c r="H47" i="1" a="1"/>
  <c r="AM143" i="1" a="1"/>
  <c r="AY145" i="1" a="1"/>
  <c r="AC149" i="1" a="1"/>
  <c r="AD126" i="1" a="1"/>
  <c r="AE162" i="1" a="1"/>
  <c r="AE180" i="1" a="1"/>
  <c r="V101" i="1" a="1"/>
  <c r="BU141" i="1" a="1"/>
  <c r="AE160" i="1" a="1"/>
  <c r="BH184" i="1" a="1"/>
  <c r="AM163" i="1" a="1"/>
  <c r="AK129" i="1" a="1"/>
  <c r="BL165" i="1" a="1"/>
  <c r="BR181" i="1" a="1"/>
  <c r="U118" i="1" a="1"/>
  <c r="AG152" i="1" a="1"/>
  <c r="AJ180" i="1" a="1"/>
  <c r="BI102" i="1" a="1"/>
  <c r="AC105" i="1" a="1"/>
  <c r="BR162" i="1" a="1"/>
  <c r="AV113" i="1" a="1"/>
  <c r="BI110" i="1" a="1"/>
  <c r="AS151" i="1" a="1"/>
  <c r="AC124" i="1" a="1"/>
  <c r="AS136" i="1" a="1"/>
  <c r="BS144" i="1" a="1"/>
  <c r="Y120" i="1" a="1"/>
  <c r="AK104" i="1" a="1"/>
  <c r="BA162" i="1" a="1"/>
  <c r="AK139" i="1" a="1"/>
  <c r="AT162" i="1" a="1"/>
  <c r="Q170" i="1" a="1"/>
  <c r="AY180" i="1" a="1"/>
  <c r="S90" i="1" a="1"/>
  <c r="AM114" i="1" a="1"/>
  <c r="BB105" i="1" a="1"/>
  <c r="BU143" i="1" a="1"/>
  <c r="AI93" i="1" a="1"/>
  <c r="AM132" i="1" a="1"/>
  <c r="AL166" i="1" a="1"/>
  <c r="AX114" i="1" a="1"/>
  <c r="AD119" i="1" a="1"/>
  <c r="Z154" i="1" a="1"/>
  <c r="AK133" i="1" a="1"/>
  <c r="AA134" i="1" a="1"/>
  <c r="Y154" i="1" a="1"/>
  <c r="Y124" i="1" a="1"/>
  <c r="BA167" i="1" a="1"/>
  <c r="BL126" i="1" a="1"/>
  <c r="BD173" i="1" a="1"/>
  <c r="AG120" i="1" a="1"/>
  <c r="BU159" i="1" a="1"/>
  <c r="AT141" i="1" a="1"/>
  <c r="BL180" i="1" a="1"/>
  <c r="Q164" i="1" a="1"/>
  <c r="W68" i="1" a="1"/>
  <c r="AE151" i="1" a="1"/>
  <c r="AX175" i="1" a="1"/>
  <c r="H37" i="1" a="1"/>
  <c r="V62" i="1" a="1"/>
  <c r="AK152" i="1" a="1"/>
  <c r="AF172" i="1" a="1"/>
  <c r="B50" i="3" a="1"/>
  <c r="Z106" i="1" a="1"/>
  <c r="BD165" i="1" a="1"/>
  <c r="BI157" i="1" a="1"/>
  <c r="BB185" i="1" a="1"/>
  <c r="BV158" i="1" a="1"/>
  <c r="Z164" i="1" a="1"/>
  <c r="H129" i="1" a="1"/>
  <c r="V176" i="1" a="1"/>
  <c r="AJ165" i="1" a="1"/>
  <c r="AI170" i="1" a="1"/>
  <c r="AF138" i="1" a="1"/>
  <c r="AC175" i="1" a="1"/>
  <c r="AM144" i="1" a="1"/>
  <c r="AM161" i="1" a="1"/>
  <c r="H41" i="1" a="1"/>
  <c r="AI136" i="1" a="1"/>
  <c r="AH170" i="1" a="1"/>
  <c r="BF180" i="1" a="1"/>
  <c r="BK141" i="1" a="1"/>
  <c r="AA180" i="1" a="1"/>
  <c r="BR142" i="1" a="1"/>
  <c r="AC177" i="1" a="1"/>
  <c r="Q110" i="1" a="1"/>
  <c r="AI151" i="1" a="1"/>
  <c r="BI182" i="1" a="1"/>
  <c r="BC108" i="1" a="1"/>
  <c r="BA154" i="1" a="1"/>
  <c r="BB173" i="1" a="1"/>
  <c r="H130" i="1" a="1"/>
  <c r="T14" i="1" a="1"/>
  <c r="BT172" i="1" a="1"/>
  <c r="U80" i="1" a="1"/>
  <c r="S160" i="1" a="1"/>
  <c r="S151" i="1" a="1"/>
  <c r="Q45" i="1" a="1"/>
  <c r="U182" i="1" a="1"/>
  <c r="W138" i="1" a="1"/>
  <c r="S124" i="1" a="1"/>
  <c r="H8" i="1" a="1"/>
  <c r="U155" i="1" a="1"/>
  <c r="U82" i="1" a="1"/>
  <c r="U154" i="1" a="1"/>
  <c r="Q43" i="1" a="1"/>
  <c r="T141" i="1" a="1"/>
  <c r="AF181" i="1" a="1"/>
  <c r="W81" i="1" a="1"/>
  <c r="W142" i="1" a="1"/>
  <c r="H31" i="1" a="1"/>
  <c r="T146" i="1" a="1"/>
  <c r="U120" i="1" a="1"/>
  <c r="Q125" i="1" a="1"/>
  <c r="W12" i="1" a="1"/>
  <c r="V96" i="1" a="1"/>
  <c r="T152" i="1" a="1"/>
  <c r="S101" i="1" a="1"/>
  <c r="H71" i="1" a="1"/>
  <c r="S78" i="1" a="1"/>
  <c r="AE185" i="1" a="1"/>
  <c r="U40" i="1" a="1"/>
  <c r="AK173" i="1" a="1"/>
  <c r="AW168" i="1" a="1"/>
  <c r="Q42" i="1" a="1"/>
  <c r="U130" i="1" a="1"/>
  <c r="W133" i="1" a="1"/>
  <c r="T136" i="1" a="1"/>
  <c r="W73" i="1" a="1"/>
  <c r="W54" i="1" a="1"/>
  <c r="T108" i="1" a="1"/>
  <c r="W71" i="1" a="1"/>
  <c r="W44" i="1" a="1"/>
  <c r="AG77" i="1" a="1"/>
  <c r="BA102" i="1" a="1"/>
  <c r="BE112" i="1" a="1"/>
  <c r="BV134" i="1" a="1"/>
  <c r="AE119" i="1" a="1"/>
  <c r="BR102" i="1" a="1"/>
  <c r="AL118" i="1" a="1"/>
  <c r="BJ106" i="1" a="1"/>
  <c r="AS148" i="1" a="1"/>
  <c r="AJ94" i="1" a="1"/>
  <c r="AG67" i="1" a="1"/>
  <c r="AX134" i="1" a="1"/>
  <c r="BL102" i="1" a="1"/>
  <c r="BS133" i="1" a="1"/>
  <c r="AY171" i="1" a="1"/>
  <c r="AY152" i="1" a="1"/>
  <c r="H165" i="1" a="1"/>
  <c r="AK134" i="1" a="1"/>
  <c r="BJ107" i="1" a="1"/>
  <c r="BB165" i="1" a="1"/>
  <c r="BI171" i="1" a="1"/>
  <c r="H114" i="1" a="1"/>
  <c r="AL139" i="1" a="1"/>
  <c r="AJ163" i="1" a="1"/>
  <c r="AJ171" i="1" a="1"/>
  <c r="W139" i="1" a="1"/>
  <c r="U67" i="1" a="1"/>
  <c r="AG169" i="1" a="1"/>
  <c r="AE170" i="1" a="1"/>
  <c r="BT168" i="1" a="1"/>
  <c r="W91" i="1" a="1"/>
  <c r="BB150" i="1" a="1"/>
  <c r="V135" i="1" a="1"/>
  <c r="BJ151" i="1" a="1"/>
  <c r="BL170" i="1" a="1"/>
  <c r="BU172" i="1" a="1"/>
  <c r="BT184" i="1" a="1"/>
  <c r="AG156" i="1" a="1"/>
  <c r="AK185" i="1" a="1"/>
  <c r="T48" i="1" a="1"/>
  <c r="V98" i="1" a="1"/>
  <c r="Z156" i="1" a="1"/>
  <c r="W111" i="1" a="1"/>
  <c r="BL184" i="1" a="1"/>
  <c r="H58" i="1" a="1"/>
  <c r="AC173" i="1" a="1"/>
  <c r="AJ178" i="1" a="1"/>
  <c r="S30" i="1" a="1"/>
  <c r="U51" i="1" a="1"/>
  <c r="BA160" i="1" a="1"/>
  <c r="V136" i="1" a="1"/>
  <c r="T61" i="1" a="1"/>
  <c r="V180" i="1" a="1"/>
  <c r="H42" i="1" a="1"/>
  <c r="H92" i="1" a="1"/>
  <c r="V19" i="1" a="1"/>
  <c r="AC3" i="1" a="1"/>
  <c r="T140" i="1" a="1"/>
  <c r="B27" i="3" a="1"/>
  <c r="W183" i="1" a="1"/>
  <c r="BC141" i="1" a="1"/>
  <c r="BV112" i="1" a="1"/>
  <c r="BB125" i="1" a="1"/>
  <c r="AW175" i="1" a="1"/>
  <c r="BC156" i="1" a="1"/>
  <c r="W72" i="1" a="1"/>
  <c r="Q39" i="1" a="1"/>
  <c r="V113" i="1" a="1"/>
  <c r="BS182" i="1" a="1"/>
  <c r="T93" i="1" a="1"/>
  <c r="AF185" i="1" a="1"/>
  <c r="V17" i="1" a="1"/>
  <c r="T115" i="1" a="1"/>
  <c r="U20" i="1" a="1"/>
  <c r="AZ168" i="1" a="1"/>
  <c r="B14" i="3" a="1"/>
  <c r="AD156" i="1" a="1"/>
  <c r="BS170" i="1" a="1"/>
  <c r="AC154" i="1" a="1"/>
  <c r="BU171" i="1" a="1"/>
  <c r="H46" i="1" a="1"/>
  <c r="V165" i="1" a="1"/>
  <c r="V58" i="1" a="1"/>
  <c r="T119" i="1" a="1"/>
  <c r="S7" i="1" a="1"/>
  <c r="U144" i="1" a="1"/>
  <c r="S99" i="1" a="1"/>
  <c r="H166" i="1" a="1"/>
  <c r="BJ167" i="1" a="1"/>
  <c r="H121" i="1" a="1"/>
  <c r="U171" i="1" a="1"/>
  <c r="H103" i="1" a="1"/>
  <c r="BD141" i="1" a="1"/>
  <c r="BL129" i="1" a="1"/>
  <c r="AW138" i="1" a="1"/>
  <c r="AG154" i="1" a="1"/>
  <c r="BC146" i="1" a="1"/>
  <c r="Y153" i="1" a="1"/>
  <c r="AF129" i="1" a="1"/>
  <c r="BD181" i="1" a="1"/>
  <c r="AA166" i="1" a="1"/>
  <c r="W67" i="1" a="1"/>
  <c r="BR185" i="1" a="1"/>
  <c r="U24" i="1" a="1"/>
  <c r="H177" i="1" a="1"/>
  <c r="U142" i="1" a="1"/>
  <c r="W167" i="1" a="1"/>
  <c r="W16" i="1" a="1"/>
  <c r="H118" i="1" a="1"/>
  <c r="Q135" i="1" a="1"/>
  <c r="BL143" i="1" a="1"/>
  <c r="U81" i="1" a="1"/>
  <c r="H146" i="1" a="1"/>
  <c r="AF161" i="1" a="1"/>
  <c r="T81" i="1" a="1"/>
  <c r="U84" i="1" a="1"/>
  <c r="S168" i="1" a="1"/>
  <c r="BU185" i="1" a="1"/>
  <c r="BR157" i="1" a="1"/>
  <c r="Y166" i="1" a="1"/>
  <c r="AA146" i="1" a="1"/>
  <c r="T95" i="1" a="1"/>
  <c r="AI184" i="1" a="1"/>
  <c r="AU170" i="1" a="1"/>
  <c r="BB152" i="1" a="1"/>
  <c r="AA173" i="1" a="1"/>
  <c r="AA168" i="1" a="1"/>
  <c r="AK168" i="1" a="1"/>
  <c r="AC171" i="1" a="1"/>
  <c r="W14" i="1" a="1"/>
  <c r="U15" i="1" a="1"/>
  <c r="T67" i="1" a="1"/>
  <c r="S15" i="1" a="1"/>
  <c r="U121" i="1" a="1"/>
  <c r="Q183" i="1" a="1"/>
  <c r="H111" i="1" a="1"/>
  <c r="H127" i="1" a="1"/>
  <c r="S113" i="1" a="1"/>
  <c r="BC168" i="1" a="1"/>
  <c r="AU183" i="1" a="1"/>
  <c r="AF171" i="1" a="1"/>
  <c r="AX154" i="1" a="1"/>
  <c r="BG185" i="1" a="1"/>
  <c r="H66" i="1" a="1"/>
  <c r="V169" i="1" a="1"/>
  <c r="V178" i="1" a="1"/>
  <c r="V163" i="1" a="1"/>
  <c r="H136" i="1" a="1"/>
  <c r="V18" i="1" a="1"/>
  <c r="S129" i="1" a="1"/>
  <c r="H57" i="1" a="1"/>
  <c r="AM179" i="1" a="1"/>
  <c r="BI181" i="1" a="1"/>
  <c r="I127" i="5" a="1"/>
  <c r="I81" i="5" a="1"/>
  <c r="I39" i="5" a="1"/>
  <c r="I6" i="5" a="1"/>
  <c r="I183" i="5" a="1"/>
  <c r="I64" i="5" a="1"/>
  <c r="I31" i="5" a="1"/>
  <c r="I84" i="5" a="1"/>
  <c r="I54" i="5" a="1"/>
  <c r="I20" i="5" a="1"/>
  <c r="I174" i="5" a="1"/>
  <c r="I50" i="5" a="1"/>
  <c r="AD3" i="1" a="1"/>
  <c r="I124" i="5" a="1"/>
  <c r="I27" i="5" a="1"/>
  <c r="I5" i="5" a="1"/>
  <c r="I92" i="5" a="1"/>
  <c r="I48" i="5" a="1"/>
  <c r="I22" i="5" a="1"/>
  <c r="Z3" i="1" a="1"/>
  <c r="I74" i="5" a="1"/>
  <c r="I89" i="5" a="1"/>
  <c r="I134" i="5" a="1"/>
  <c r="I49" i="5" a="1"/>
  <c r="I129" i="5" a="1"/>
  <c r="I33" i="5" a="1"/>
  <c r="I66" i="5" a="1"/>
  <c r="I176" i="5" a="1"/>
  <c r="I136" i="5" a="1"/>
  <c r="I125" i="5" a="1"/>
  <c r="BI3" i="1" a="1"/>
  <c r="I7" i="5" a="1"/>
  <c r="I156" i="5" a="1"/>
  <c r="AX3" i="1" a="1"/>
  <c r="I25" i="5" a="1"/>
  <c r="I113" i="5" a="1"/>
  <c r="I100" i="5" a="1"/>
  <c r="I58" i="5" a="1"/>
  <c r="I47" i="5" a="1"/>
  <c r="I119" i="5" a="1"/>
  <c r="I103" i="5" a="1"/>
  <c r="I168" i="5" a="1"/>
  <c r="I166" i="5" a="1"/>
  <c r="I45" i="5" a="1"/>
  <c r="I111" i="5" a="1"/>
  <c r="BK3" i="1" a="1"/>
  <c r="AF3" i="1" a="1"/>
  <c r="I29" i="5" a="1"/>
  <c r="I11" i="5" a="1"/>
  <c r="I131" i="5" a="1"/>
  <c r="I56" i="5" a="1"/>
  <c r="I88" i="5" a="1"/>
  <c r="V133" i="1" a="1"/>
  <c r="T157" i="1" a="1"/>
  <c r="BU182" i="1" a="1"/>
  <c r="AT3" i="1" a="1"/>
  <c r="AH174" i="1" a="1"/>
  <c r="V129" i="1" a="1"/>
  <c r="BR177" i="1" a="1"/>
  <c r="W127" i="1" a="1"/>
  <c r="V152" i="1" a="1"/>
  <c r="V60" i="1" a="1"/>
  <c r="B28" i="3" a="1"/>
  <c r="W130" i="1" a="1"/>
  <c r="BR180" i="1" a="1"/>
  <c r="W123" i="1" a="1"/>
  <c r="U149" i="1" a="1"/>
  <c r="S175" i="1" a="1"/>
  <c r="H147" i="1" a="1"/>
  <c r="AL100" i="1" a="1"/>
  <c r="BD112" i="1" a="1"/>
  <c r="BK145" i="1" a="1"/>
  <c r="BF105" i="1" a="1"/>
  <c r="AM120" i="1" a="1"/>
  <c r="AU77" i="1" a="1"/>
  <c r="AZ150" i="1" a="1"/>
  <c r="BJ139" i="1" a="1"/>
  <c r="BR159" i="1" a="1"/>
  <c r="Y90" i="1" a="1"/>
  <c r="BS115" i="1" a="1"/>
  <c r="AX81" i="1" a="1"/>
  <c r="AH110" i="1" a="1"/>
  <c r="AX130" i="1" a="1"/>
  <c r="AE173" i="1" a="1"/>
  <c r="BH102" i="1" a="1"/>
  <c r="BR125" i="1" a="1"/>
  <c r="AS163" i="1" a="1"/>
  <c r="BH156" i="1" a="1"/>
  <c r="BG176" i="1" a="1"/>
  <c r="AS160" i="1" a="1"/>
  <c r="BK161" i="1" a="1"/>
  <c r="Q123" i="1" a="1"/>
  <c r="BF84" i="1" a="1"/>
  <c r="BV121" i="1" a="1"/>
  <c r="AB124" i="1" a="1"/>
  <c r="AG99" i="1" a="1"/>
  <c r="AE80" i="1" a="1"/>
  <c r="AX117" i="1" a="1"/>
  <c r="BU60" i="1" a="1"/>
  <c r="Z129" i="1" a="1"/>
  <c r="AB83" i="1" a="1"/>
  <c r="AH109" i="1" a="1"/>
  <c r="BE169" i="1" a="1"/>
  <c r="Z137" i="1" a="1"/>
  <c r="AC129" i="1" a="1"/>
  <c r="AK169" i="1" a="1"/>
  <c r="BL132" i="1" a="1"/>
  <c r="AJ114" i="1" a="1"/>
  <c r="AA157" i="1" a="1"/>
  <c r="AK73" i="1" a="1"/>
  <c r="AY84" i="1" a="1"/>
  <c r="BT179" i="1" a="1"/>
  <c r="Z60" i="1" a="1"/>
  <c r="AH96" i="1" a="1"/>
  <c r="BL113" i="1" a="1"/>
  <c r="BL136" i="1" a="1"/>
  <c r="AX103" i="1" a="1"/>
  <c r="AU167" i="1" a="1"/>
  <c r="AU127" i="1" a="1"/>
  <c r="AU93" i="1" a="1"/>
  <c r="AK150" i="1" a="1"/>
  <c r="BF137" i="1" a="1"/>
  <c r="AY107" i="1" a="1"/>
  <c r="AC150" i="1" a="1"/>
  <c r="AE137" i="1" a="1"/>
  <c r="BK159" i="1" a="1"/>
  <c r="AX121" i="1" a="1"/>
  <c r="AD182" i="1" a="1"/>
  <c r="AW117" i="1" a="1"/>
  <c r="AS161" i="1" a="1"/>
  <c r="BE161" i="1" a="1"/>
  <c r="AV175" i="1" a="1"/>
  <c r="Q41" i="1" a="1"/>
  <c r="V126" i="1" a="1"/>
  <c r="BU147" i="1" a="1"/>
  <c r="AA181" i="1" a="1"/>
  <c r="Q139" i="1" a="1"/>
  <c r="T131" i="1" a="1"/>
  <c r="AB135" i="1" a="1"/>
  <c r="BE160" i="1" a="1"/>
  <c r="BD175" i="1" a="1"/>
  <c r="V67" i="1" a="1"/>
  <c r="BH162" i="1" a="1"/>
  <c r="AS162" i="1" a="1"/>
  <c r="BA182" i="1" a="1"/>
  <c r="BA170" i="1" a="1"/>
  <c r="AL172" i="1" a="1"/>
  <c r="Q47" i="1" a="1"/>
  <c r="S165" i="1" a="1"/>
  <c r="AJ161" i="1" a="1"/>
  <c r="AI167" i="1" a="1"/>
  <c r="BG125" i="1" a="1"/>
  <c r="AX165" i="1" a="1"/>
  <c r="Y144" i="1" a="1"/>
  <c r="BL173" i="1" a="1"/>
  <c r="H107" i="1" a="1"/>
  <c r="BE133" i="1" a="1"/>
  <c r="BS172" i="1" a="1"/>
  <c r="AX185" i="1" a="1"/>
  <c r="BI156" i="1" a="1"/>
  <c r="AF177" i="1" a="1"/>
  <c r="AZ134" i="1" a="1"/>
  <c r="BR166" i="1" a="1"/>
  <c r="AS184" i="1" a="1"/>
  <c r="AZ149" i="1" a="1"/>
  <c r="BV174" i="1" a="1"/>
  <c r="BD148" i="1" a="1"/>
  <c r="AU153" i="1" a="1"/>
  <c r="BJ182" i="1" a="1"/>
  <c r="Q6" i="1" a="1"/>
  <c r="W18" i="1" a="1"/>
  <c r="BL168" i="1" a="1"/>
  <c r="V106" i="1" a="1"/>
  <c r="H105" i="1" a="1"/>
  <c r="S133" i="1" a="1"/>
  <c r="AI178" i="1" a="1"/>
  <c r="U68" i="1" a="1"/>
  <c r="T20" i="1" a="1"/>
  <c r="S135" i="1" a="1"/>
  <c r="Q78" i="1" a="1"/>
  <c r="S79" i="1" a="1"/>
  <c r="V140" i="1" a="1"/>
  <c r="W134" i="1" a="1"/>
  <c r="B51" i="3" a="1"/>
  <c r="W56" i="1" a="1"/>
  <c r="AY168" i="1" a="1"/>
  <c r="V46" i="1" a="1"/>
  <c r="V77" i="1" a="1"/>
  <c r="Q3" i="1" a="1"/>
  <c r="S38" i="1" a="1"/>
  <c r="W37" i="1" a="1"/>
  <c r="B46" i="3" a="1"/>
  <c r="S11" i="1" a="1"/>
  <c r="T123" i="1" a="1"/>
  <c r="H156" i="1" a="1"/>
  <c r="U152" i="1" a="1"/>
  <c r="H5" i="1" a="1"/>
  <c r="S12" i="1" a="1"/>
  <c r="AW182" i="1" a="1"/>
  <c r="S182" i="1" a="1"/>
  <c r="AL178" i="1" a="1"/>
  <c r="AL163" i="1" a="1"/>
  <c r="BT177" i="1" a="1"/>
  <c r="T168" i="1" a="1"/>
  <c r="H80" i="1" a="1"/>
  <c r="AU3" i="1" a="1"/>
  <c r="H151" i="1" a="1"/>
  <c r="S88" i="1" a="1"/>
  <c r="S172" i="1" a="1"/>
  <c r="H82" i="1" a="1"/>
  <c r="W4" i="1" a="1"/>
  <c r="T19" i="1" a="1"/>
  <c r="AA147" i="1" a="1"/>
  <c r="AE134" i="1" a="1"/>
  <c r="AB163" i="1" a="1"/>
  <c r="B45" i="3" a="1"/>
  <c r="V71" i="1" a="1"/>
  <c r="AY136" i="1" a="1"/>
  <c r="BG173" i="1" a="1"/>
  <c r="B4" i="3" a="1"/>
  <c r="V86" i="1" a="1"/>
  <c r="BV120" i="1" a="1"/>
  <c r="AT164" i="1" a="1"/>
  <c r="BJ176" i="1" a="1"/>
  <c r="W177" i="1" a="1"/>
  <c r="BU148" i="1" a="1"/>
  <c r="AJ145" i="1" a="1"/>
  <c r="Y178" i="1" a="1"/>
  <c r="AF145" i="1" a="1"/>
  <c r="AZ174" i="1" a="1"/>
  <c r="Q91" i="1" a="1"/>
  <c r="W168" i="1" a="1"/>
  <c r="BT141" i="1" a="1"/>
  <c r="AX180" i="1" a="1"/>
  <c r="Y105" i="1" a="1"/>
  <c r="AU157" i="1" a="1"/>
  <c r="Z136" i="1" a="1"/>
  <c r="AZ169" i="1" a="1"/>
  <c r="Q33" i="1" a="1"/>
  <c r="S103" i="1" a="1"/>
  <c r="AU166" i="1" a="1"/>
  <c r="AF170" i="1" a="1"/>
  <c r="BD82" i="1" a="1"/>
  <c r="BT68" i="1" a="1"/>
  <c r="BA134" i="1" a="1"/>
  <c r="BS152" i="1" a="1"/>
  <c r="BV115" i="1" a="1"/>
  <c r="Z158" i="1" a="1"/>
  <c r="BH136" i="1" a="1"/>
  <c r="AC79" i="1" a="1"/>
  <c r="AU168" i="1" a="1"/>
  <c r="Y118" i="1" a="1"/>
  <c r="BD123" i="1" a="1"/>
  <c r="BR146" i="1" a="1"/>
  <c r="AE142" i="1" a="1"/>
  <c r="AS139" i="1" a="1"/>
  <c r="BS123" i="1" a="1"/>
  <c r="Z177" i="1" a="1"/>
  <c r="AY48" i="1" a="1"/>
  <c r="AJ31" i="1" a="1"/>
  <c r="AE121" i="1" a="1"/>
  <c r="AK114" i="1" a="1"/>
  <c r="AY142" i="1" a="1"/>
  <c r="BF116" i="1" a="1"/>
  <c r="AL101" i="1" a="1"/>
  <c r="BL89" i="1" a="1"/>
  <c r="BG128" i="1" a="1"/>
  <c r="AL66" i="1" a="1"/>
  <c r="BE153" i="1" a="1"/>
  <c r="BT123" i="1" a="1"/>
  <c r="AC107" i="1" a="1"/>
  <c r="BR144" i="1" a="1"/>
  <c r="AL169" i="1" a="1"/>
  <c r="BT159" i="1" a="1"/>
  <c r="Q11" i="1" a="1"/>
  <c r="BB144" i="1" a="1"/>
  <c r="AH181" i="1" a="1"/>
  <c r="BL147" i="1" a="1"/>
  <c r="BG178" i="1" a="1"/>
  <c r="H138" i="1" a="1"/>
  <c r="BB114" i="1" a="1"/>
  <c r="AW147" i="1" a="1"/>
  <c r="AF182" i="1" a="1"/>
  <c r="W179" i="1" a="1"/>
  <c r="V118" i="1" a="1"/>
  <c r="BB142" i="1" a="1"/>
  <c r="AY182" i="1" a="1"/>
  <c r="Q107" i="1" a="1"/>
  <c r="AL145" i="1" a="1"/>
  <c r="AF120" i="1" a="1"/>
  <c r="BA164" i="1" a="1"/>
  <c r="BS121" i="1" a="1"/>
  <c r="BR171" i="1" a="1"/>
  <c r="AG178" i="1" a="1"/>
  <c r="W131" i="1" a="1"/>
  <c r="BV131" i="1" a="1"/>
  <c r="BH169" i="1" a="1"/>
  <c r="BJ166" i="1" a="1"/>
  <c r="AL153" i="1" a="1"/>
  <c r="BA138" i="1" a="1"/>
  <c r="BF170" i="1" a="1"/>
  <c r="AC168" i="1" a="1"/>
  <c r="V175" i="1" a="1"/>
  <c r="BE139" i="1" a="1"/>
  <c r="AJ176" i="1" a="1"/>
  <c r="BJ135" i="1" a="1"/>
  <c r="AY173" i="1" a="1"/>
  <c r="AM162" i="1" a="1"/>
  <c r="AD158" i="1" a="1"/>
  <c r="BI185" i="1" a="1"/>
  <c r="AB139" i="1" a="1"/>
  <c r="BC172" i="1" a="1"/>
  <c r="AG182" i="1" a="1"/>
  <c r="AY138" i="1" a="1"/>
  <c r="AJ168" i="1" a="1"/>
  <c r="BG156" i="1" a="1"/>
  <c r="V59" i="1" a="1"/>
  <c r="V12" i="1" a="1"/>
  <c r="Q174" i="1" a="1"/>
  <c r="U36" i="1" a="1"/>
  <c r="T45" i="1" a="1"/>
  <c r="Q104" i="1" a="1"/>
  <c r="H93" i="1" a="1"/>
  <c r="T87" i="1" a="1"/>
  <c r="S93" i="1" a="1"/>
  <c r="AL121" i="1" a="1"/>
  <c r="V167" i="1" a="1"/>
  <c r="S25" i="1" a="1"/>
  <c r="AJ153" i="1" a="1"/>
  <c r="U87" i="1" a="1"/>
  <c r="H133" i="1" a="1"/>
  <c r="T21" i="1" a="1"/>
  <c r="H126" i="1" a="1"/>
  <c r="T173" i="1" a="1"/>
  <c r="AA142" i="1" a="1"/>
  <c r="V43" i="1" a="1"/>
  <c r="S116" i="1" a="1"/>
  <c r="T53" i="1" a="1"/>
  <c r="H51" i="1" a="1"/>
  <c r="U72" i="1" a="1"/>
  <c r="BD162" i="1" a="1"/>
  <c r="U39" i="1" a="1"/>
  <c r="BR161" i="1" a="1"/>
  <c r="V37" i="1" a="1"/>
  <c r="S42" i="1" a="1"/>
  <c r="Q171" i="1" a="1"/>
  <c r="S76" i="1" a="1"/>
  <c r="Q52" i="1" a="1"/>
  <c r="W114" i="1" a="1"/>
  <c r="H60" i="1" a="1"/>
  <c r="BT164" i="1" a="1"/>
  <c r="AV170" i="1" a="1"/>
  <c r="BK180" i="1" a="1"/>
  <c r="S148" i="1" a="1"/>
  <c r="AZ180" i="1" a="1"/>
  <c r="AL182" i="1" a="1"/>
  <c r="V144" i="1" a="1"/>
  <c r="AI157" i="1" a="1"/>
  <c r="BE84" i="1" a="1"/>
  <c r="AB128" i="1" a="1"/>
  <c r="AT98" i="1" a="1"/>
  <c r="AG180" i="1" a="1"/>
  <c r="AS154" i="1" a="1"/>
  <c r="BF125" i="1" a="1"/>
  <c r="Y88" i="1" a="1"/>
  <c r="AG132" i="1" a="1"/>
  <c r="AX148" i="1" a="1"/>
  <c r="BV106" i="1" a="1"/>
  <c r="BU105" i="1" a="1"/>
  <c r="AT148" i="1" a="1"/>
  <c r="AW111" i="1" a="1"/>
  <c r="BG137" i="1" a="1"/>
  <c r="AS180" i="1" a="1"/>
  <c r="BT165" i="1" a="1"/>
  <c r="V115" i="1" a="1"/>
  <c r="BU135" i="1" a="1"/>
  <c r="AM135" i="1" a="1"/>
  <c r="AI165" i="1" a="1"/>
  <c r="AV183" i="1" a="1"/>
  <c r="W61" i="1" a="1"/>
  <c r="AJ136" i="1" a="1"/>
  <c r="BF164" i="1" a="1"/>
  <c r="B55" i="3" a="1"/>
  <c r="W144" i="1" a="1"/>
  <c r="S128" i="1" a="1"/>
  <c r="Z162" i="1" a="1"/>
  <c r="Q119" i="1" a="1"/>
  <c r="BA143" i="1" a="1"/>
  <c r="BE126" i="1" a="1"/>
  <c r="BG135" i="1" a="1"/>
  <c r="BF142" i="1" a="1"/>
  <c r="BE166" i="1" a="1"/>
  <c r="AW150" i="1" a="1"/>
  <c r="Q151" i="1" a="1"/>
  <c r="AL173" i="1" a="1"/>
  <c r="BH153" i="1" a="1"/>
  <c r="H142" i="1" a="1"/>
  <c r="BV185" i="1" a="1"/>
  <c r="U131" i="1" a="1"/>
  <c r="Q56" i="1" a="1"/>
  <c r="V166" i="1" a="1"/>
  <c r="H124" i="1" a="1"/>
  <c r="U127" i="1" a="1"/>
  <c r="Q128" i="1" a="1"/>
  <c r="AT184" i="1" a="1"/>
  <c r="S162" i="1" a="1"/>
  <c r="T166" i="1" a="1"/>
  <c r="Q73" i="1" a="1"/>
  <c r="B22" i="3" a="1"/>
  <c r="W156" i="1" a="1"/>
  <c r="U123" i="1" a="1"/>
  <c r="U177" i="1" a="1"/>
  <c r="BA184" i="1" a="1"/>
  <c r="S20" i="1" a="1"/>
  <c r="AT124" i="1" a="1"/>
  <c r="S122" i="1" a="1"/>
  <c r="V179" i="1" a="1"/>
  <c r="W17" i="1" a="1"/>
  <c r="AK180" i="1" a="1"/>
  <c r="AY185" i="1" a="1"/>
  <c r="AU164" i="1" a="1"/>
  <c r="AV121" i="1" a="1"/>
  <c r="BE164" i="1" a="1"/>
  <c r="Q124" i="1" a="1"/>
  <c r="H134" i="1" a="1"/>
  <c r="U64" i="1" a="1"/>
  <c r="S97" i="1" a="1"/>
  <c r="Q63" i="1" a="1"/>
  <c r="U31" i="1" a="1"/>
  <c r="Q153" i="1" a="1"/>
  <c r="AW153" i="1" a="1"/>
  <c r="AU179" i="1" a="1"/>
  <c r="BD178" i="1" a="1"/>
  <c r="AE163" i="1" a="1"/>
  <c r="AD140" i="1" a="1"/>
  <c r="BA179" i="1" a="1"/>
  <c r="AI162" i="1" a="1"/>
  <c r="BU144" i="1" a="1"/>
  <c r="S9" i="1" a="1"/>
  <c r="U70" i="1" a="1"/>
  <c r="U134" i="1" a="1"/>
  <c r="W42" i="1" a="1"/>
  <c r="T147" i="1" a="1"/>
  <c r="S48" i="1" a="1"/>
  <c r="T37" i="1" a="1"/>
  <c r="S36" i="1" a="1"/>
  <c r="AH145" i="1" a="1"/>
  <c r="W75" i="1" a="1"/>
  <c r="H64" i="1" a="1"/>
  <c r="AB137" i="1" a="1"/>
  <c r="BB159" i="1" a="1"/>
  <c r="BU175" i="1" a="1"/>
  <c r="BF175" i="1" a="1"/>
  <c r="BD174" i="1" a="1"/>
  <c r="AH184" i="1" a="1"/>
  <c r="AB165" i="1" a="1"/>
  <c r="AB154" i="1" a="1"/>
  <c r="BA111" i="1" a="1"/>
  <c r="AW177" i="1" a="1"/>
  <c r="T74" i="1" a="1"/>
  <c r="W63" i="1" a="1"/>
  <c r="W107" i="1" a="1"/>
  <c r="S147" i="1" a="1"/>
  <c r="W152" i="1" a="1"/>
  <c r="S46" i="1" a="1"/>
  <c r="AS173" i="1" a="1"/>
  <c r="U117" i="1" a="1"/>
  <c r="U157" i="1" a="1"/>
  <c r="B26" i="3" a="1"/>
  <c r="W40" i="1" a="1"/>
  <c r="S141" i="1" a="1"/>
  <c r="B19" i="3" a="1"/>
  <c r="AI174" i="1" a="1"/>
  <c r="BF138" i="1" a="1"/>
  <c r="W166" i="1" a="1"/>
  <c r="Z163" i="1" a="1"/>
  <c r="Q132" i="1" a="1"/>
  <c r="Q49" i="1" a="1"/>
  <c r="H102" i="1" a="1"/>
  <c r="S170" i="1" a="1"/>
  <c r="BU169" i="1" a="1"/>
  <c r="AA155" i="1" a="1"/>
  <c r="BK183" i="1" a="1"/>
  <c r="BF159" i="1" a="1"/>
  <c r="BD172" i="1" a="1"/>
  <c r="S176" i="1" a="1"/>
  <c r="S106" i="1" a="1"/>
  <c r="Q150" i="1" a="1"/>
  <c r="H23" i="1" a="1"/>
  <c r="AS165" i="1" a="1"/>
  <c r="H154" i="1" a="1"/>
  <c r="BJ153" i="1" a="1"/>
  <c r="S74" i="1" a="1"/>
  <c r="BT166" i="1" a="1"/>
  <c r="U139" i="1" a="1"/>
  <c r="W122" i="1" a="1"/>
  <c r="AX177" i="1" a="1"/>
  <c r="BV178" i="1" a="1"/>
  <c r="BJ172" i="1" a="1"/>
  <c r="BE162" i="1" a="1"/>
  <c r="AE166" i="1" a="1"/>
  <c r="S28" i="1" a="1"/>
  <c r="U79" i="1" a="1"/>
  <c r="Q85" i="1" a="1"/>
  <c r="AX179" i="1" a="1"/>
  <c r="U27" i="1" a="1"/>
  <c r="BA177" i="1" a="1"/>
  <c r="S27" i="1" a="1"/>
  <c r="T164" i="1" a="1"/>
  <c r="AF175" i="1" a="1"/>
  <c r="S126" i="1" a="1"/>
  <c r="I104" i="5" a="1"/>
  <c r="I182" i="5" a="1"/>
  <c r="I86" i="5" a="1"/>
  <c r="I142" i="5" a="1"/>
  <c r="I102" i="5" a="1"/>
  <c r="I41" i="5" a="1"/>
  <c r="I51" i="5" a="1"/>
  <c r="I118" i="5" a="1"/>
  <c r="I151" i="5" a="1"/>
  <c r="I152" i="5" a="1"/>
  <c r="I147" i="5" a="1"/>
  <c r="BD3" i="1" a="1"/>
  <c r="AG3" i="1" a="1"/>
  <c r="I79" i="5" a="1"/>
  <c r="I160" i="5" a="1"/>
  <c r="I184" i="5" a="1"/>
  <c r="I169" i="5" a="1"/>
  <c r="I14" i="5" a="1"/>
  <c r="I170" i="5" a="1"/>
  <c r="BJ3" i="1" a="1"/>
  <c r="I62" i="5" a="1"/>
  <c r="I120" i="5" a="1"/>
  <c r="I94" i="5" a="1"/>
  <c r="I162" i="5" a="1"/>
  <c r="AZ3" i="1" a="1"/>
  <c r="I185" i="5" a="1"/>
  <c r="I69" i="5" a="1"/>
  <c r="I153" i="5" a="1"/>
  <c r="I43" i="5" a="1"/>
  <c r="I126" i="5" a="1"/>
  <c r="AI3" i="1" a="1"/>
  <c r="I165" i="5" a="1"/>
  <c r="I26" i="5" a="1"/>
  <c r="I28" i="5" a="1"/>
  <c r="I173" i="5" a="1"/>
  <c r="I154" i="5" a="1"/>
  <c r="I24" i="5" a="1"/>
  <c r="I3" i="5" a="1"/>
  <c r="I32" i="5" a="1"/>
  <c r="I15" i="5" a="1"/>
  <c r="I148" i="5" a="1"/>
  <c r="I121" i="5" a="1"/>
  <c r="I36" i="5" a="1"/>
  <c r="I114" i="5" a="1"/>
  <c r="I141" i="5" a="1"/>
  <c r="BF3" i="1" a="1"/>
  <c r="BM3" i="1" a="1"/>
  <c r="I117" i="5" a="1"/>
  <c r="I21" i="5" a="1"/>
  <c r="I16" i="5" a="1"/>
  <c r="I161" i="5" a="1"/>
  <c r="I9" i="5" a="1"/>
  <c r="T35" i="1" a="1"/>
  <c r="BR129" i="1" a="1"/>
  <c r="Q30" i="1" a="1"/>
  <c r="BR154" i="1" a="1"/>
  <c r="B31" i="3" a="1"/>
  <c r="BT149" i="1" a="1"/>
  <c r="Q143" i="1" a="1"/>
  <c r="V73" i="1" a="1"/>
  <c r="W94" i="1" a="1"/>
  <c r="W38" i="1" a="1"/>
  <c r="Q38" i="1" a="1"/>
  <c r="BL145" i="1" a="1"/>
  <c r="Q163" i="1" a="1"/>
  <c r="V65" i="1" a="1"/>
  <c r="S58" i="1" a="1"/>
  <c r="T29" i="1" a="1"/>
  <c r="V177" i="1" a="1"/>
  <c r="AD134" i="1" a="1"/>
  <c r="BU66" i="1" a="1"/>
  <c r="BI144" i="1" a="1"/>
  <c r="AI106" i="1" a="1"/>
  <c r="AA139" i="1" a="1"/>
  <c r="BJ88" i="1" a="1"/>
  <c r="BC79" i="1" a="1"/>
  <c r="BF119" i="1" a="1"/>
  <c r="AG157" i="1" a="1"/>
  <c r="AK117" i="1" a="1"/>
  <c r="AG139" i="1" a="1"/>
  <c r="BV119" i="1" a="1"/>
  <c r="BB121" i="1" a="1"/>
  <c r="AT134" i="1" a="1"/>
  <c r="AT83" i="1" a="1"/>
  <c r="AZ111" i="1" a="1"/>
  <c r="AC151" i="1" a="1"/>
  <c r="BE147" i="1" a="1"/>
  <c r="BJ150" i="1" a="1"/>
  <c r="BS181" i="1" a="1"/>
  <c r="AA158" i="1" a="1"/>
  <c r="AZ185" i="1" a="1"/>
  <c r="H28" i="1" a="1"/>
  <c r="AI57" i="1" a="1"/>
  <c r="BI98" i="1" a="1"/>
  <c r="AI73" i="1" a="1"/>
  <c r="BF139" i="1" a="1"/>
  <c r="BS83" i="1" a="1"/>
  <c r="Z81" i="1" a="1"/>
  <c r="BD95" i="1" a="1"/>
  <c r="BE72" i="1" a="1"/>
  <c r="AY75" i="1" a="1"/>
  <c r="AE128" i="1" a="1"/>
  <c r="AG104" i="1" a="1"/>
  <c r="AX161" i="1" a="1"/>
  <c r="BK126" i="1" a="1"/>
  <c r="AT80" i="1" a="1"/>
  <c r="AS156" i="1" a="1"/>
  <c r="BU130" i="1" a="1"/>
  <c r="AG133" i="1" a="1"/>
  <c r="BU139" i="1" a="1"/>
  <c r="BF135" i="1" a="1"/>
  <c r="BF72" i="1" a="1"/>
  <c r="BS101" i="1" a="1"/>
  <c r="AU82" i="1" a="1"/>
  <c r="BV154" i="1" a="1"/>
  <c r="AZ107" i="1" a="1"/>
  <c r="AY66" i="1" a="1"/>
  <c r="AF55" i="1" a="1"/>
  <c r="AX141" i="1" a="1"/>
  <c r="AT113" i="1" a="1"/>
  <c r="AS170" i="1" a="1"/>
  <c r="AC144" i="1" a="1"/>
  <c r="BH130" i="1" a="1"/>
  <c r="BK92" i="1" a="1"/>
  <c r="BS158" i="1" a="1"/>
  <c r="AC164" i="1" a="1"/>
  <c r="AD150" i="1" a="1"/>
  <c r="Q180" i="1" a="1"/>
  <c r="BV133" i="1" a="1"/>
  <c r="BU170" i="1" a="1"/>
  <c r="BD147" i="1" a="1"/>
  <c r="AJ175" i="1" a="1"/>
  <c r="Q13" i="1" a="1"/>
  <c r="W22" i="1" a="1"/>
  <c r="BI149" i="1" a="1"/>
  <c r="AL179" i="1" a="1"/>
  <c r="H162" i="1" a="1"/>
  <c r="S164" i="1" a="1"/>
  <c r="AV154" i="1" a="1"/>
  <c r="AY169" i="1" a="1"/>
  <c r="Q113" i="1" a="1"/>
  <c r="AU121" i="1" a="1"/>
  <c r="AL124" i="1" a="1"/>
  <c r="BB168" i="1" a="1"/>
  <c r="AZ171" i="1" a="1"/>
  <c r="BU163" i="1" a="1"/>
  <c r="AF169" i="1" a="1"/>
  <c r="H112" i="1" a="1"/>
  <c r="AX122" i="1" a="1"/>
  <c r="BK156" i="1" a="1"/>
  <c r="AU178" i="1" a="1"/>
  <c r="AX135" i="1" a="1"/>
  <c r="AX136" i="1" a="1"/>
  <c r="AY175" i="1" a="1"/>
  <c r="AT176" i="1" a="1"/>
  <c r="W165" i="1" a="1"/>
  <c r="BA131" i="1" a="1"/>
  <c r="AC166" i="1" a="1"/>
  <c r="BF182" i="1" a="1"/>
  <c r="AJ149" i="1" a="1"/>
  <c r="BV173" i="1" a="1"/>
  <c r="BU140" i="1" a="1"/>
  <c r="BR170" i="1" a="1"/>
  <c r="BC120" i="1" a="1"/>
  <c r="AE175" i="1" a="1"/>
  <c r="Z168" i="1" a="1"/>
  <c r="BI141" i="1" a="1"/>
  <c r="AC152" i="1" a="1"/>
  <c r="AG183" i="1" a="1"/>
  <c r="W119" i="1" a="1"/>
  <c r="T174" i="1" a="1"/>
  <c r="BB179" i="1" a="1"/>
  <c r="S137" i="1" a="1"/>
  <c r="S60" i="1" a="1"/>
  <c r="V164" i="1" a="1"/>
  <c r="H76" i="1" a="1"/>
  <c r="U147" i="1" a="1"/>
  <c r="S87" i="1" a="1"/>
  <c r="S158" i="1" a="1"/>
  <c r="H85" i="1" a="1"/>
  <c r="S18" i="1" a="1"/>
  <c r="S16" i="1" a="1"/>
  <c r="T106" i="1" a="1"/>
  <c r="H116" i="1" a="1"/>
  <c r="V78" i="1" a="1"/>
  <c r="Q71" i="1" a="1"/>
  <c r="U172" i="1" a="1"/>
  <c r="U4" i="1" a="1"/>
  <c r="W103" i="1" a="1"/>
  <c r="W64" i="1" a="1"/>
  <c r="T180" i="1" a="1"/>
  <c r="H14" i="1" a="1"/>
  <c r="V153" i="1" a="1"/>
  <c r="AU155" i="1" a="1"/>
  <c r="U47" i="1" a="1"/>
  <c r="U101" i="1" a="1"/>
  <c r="W89" i="1" a="1"/>
  <c r="S155" i="1" a="1"/>
  <c r="B39" i="3" a="1"/>
  <c r="S100" i="1" a="1"/>
  <c r="AU171" i="1" a="1"/>
  <c r="BE184" i="1" a="1"/>
  <c r="Q146" i="1" a="1"/>
  <c r="AV147" i="1" a="1"/>
  <c r="AI159" i="1" a="1"/>
  <c r="AE159" i="1" a="1"/>
  <c r="U181" i="1" a="1"/>
  <c r="U43" i="1" a="1"/>
  <c r="AE178" i="1" a="1"/>
  <c r="T185" i="1" a="1"/>
  <c r="V15" i="1" a="1"/>
  <c r="AS120" i="1" a="1"/>
  <c r="BS160" i="1" a="1"/>
  <c r="AS142" i="1" a="1"/>
  <c r="BC169" i="1" a="1"/>
  <c r="Q182" i="1" a="1"/>
  <c r="S109" i="1" a="1"/>
  <c r="AH146" i="1" a="1"/>
  <c r="AJ160" i="1" a="1"/>
  <c r="Q138" i="1" a="1"/>
  <c r="V68" i="1" a="1"/>
  <c r="AS138" i="1" a="1"/>
  <c r="AU172" i="1" a="1"/>
  <c r="BV169" i="1" a="1"/>
  <c r="V27" i="1" a="1"/>
  <c r="BC151" i="1" a="1"/>
  <c r="BG157" i="1" a="1"/>
  <c r="AX184" i="1" a="1"/>
  <c r="Y151" i="1" a="1"/>
  <c r="AA182" i="1" a="1"/>
  <c r="H4" i="1" a="1"/>
  <c r="W158" i="1" a="1"/>
  <c r="BB154" i="1" a="1"/>
  <c r="AC178" i="1" a="1"/>
  <c r="AU149" i="1" a="1"/>
  <c r="AC155" i="1" a="1"/>
  <c r="BJ136" i="1" a="1"/>
  <c r="AB185" i="1" a="1"/>
  <c r="H185" i="1" a="1"/>
  <c r="BA123" i="1" a="1"/>
  <c r="AF164" i="1" a="1"/>
  <c r="BJ7" i="1" a="1"/>
  <c r="BE100" i="1" a="1"/>
  <c r="AY106" i="1" a="1"/>
  <c r="BJ67" i="1" a="1"/>
  <c r="BC118" i="1" a="1"/>
  <c r="BJ103" i="1" a="1"/>
  <c r="AD90" i="1" a="1"/>
  <c r="AE71" i="1" a="1"/>
  <c r="Y133" i="1" a="1"/>
  <c r="BC163" i="1" a="1"/>
  <c r="BR143" i="1" a="1"/>
  <c r="AE123" i="1" a="1"/>
  <c r="AK101" i="1" a="1"/>
  <c r="AC145" i="1" a="1"/>
  <c r="AJ158" i="1" a="1"/>
  <c r="BJ154" i="1" a="1"/>
  <c r="Q84" i="1" a="1"/>
  <c r="AB95" i="1" a="1"/>
  <c r="AE91" i="1" a="1"/>
  <c r="AA163" i="1" a="1"/>
  <c r="AL155" i="1" a="1"/>
  <c r="BT140" i="1" a="1"/>
  <c r="AA133" i="1" a="1"/>
  <c r="AY133" i="1" a="1"/>
  <c r="AW121" i="1" a="1"/>
  <c r="BB135" i="1" a="1"/>
  <c r="BK104" i="1" a="1"/>
  <c r="BB96" i="1" a="1"/>
  <c r="AX140" i="1" a="1"/>
  <c r="AX96" i="1" a="1"/>
  <c r="BT144" i="1" a="1"/>
  <c r="BC166" i="1" a="1"/>
  <c r="Y149" i="1" a="1"/>
  <c r="V155" i="1" a="1"/>
  <c r="AG168" i="1" a="1"/>
  <c r="AI130" i="1" a="1"/>
  <c r="BF155" i="1" a="1"/>
  <c r="BC177" i="1" a="1"/>
  <c r="W101" i="1" a="1"/>
  <c r="AG135" i="1" a="1"/>
  <c r="AK149" i="1" a="1"/>
  <c r="BE177" i="1" a="1"/>
  <c r="V29" i="1" a="1"/>
  <c r="W92" i="1" a="1"/>
  <c r="BL155" i="1" a="1"/>
  <c r="BB182" i="1" a="1"/>
  <c r="H10" i="1" a="1"/>
  <c r="BJ144" i="1" a="1"/>
  <c r="BK154" i="1" a="1"/>
  <c r="BF173" i="1" a="1"/>
  <c r="Y146" i="1" a="1"/>
  <c r="AD151" i="1" a="1"/>
  <c r="AM176" i="1" a="1"/>
  <c r="W126" i="1" a="1"/>
  <c r="AY129" i="1" a="1"/>
  <c r="AH183" i="1" a="1"/>
  <c r="Q60" i="1" a="1"/>
  <c r="AZ159" i="1" a="1"/>
  <c r="BC142" i="1" a="1"/>
  <c r="AU152" i="1" a="1"/>
  <c r="B7" i="3" a="1"/>
  <c r="W150" i="1" a="1"/>
  <c r="BC155" i="1" a="1"/>
  <c r="AW170" i="1" a="1"/>
  <c r="BH132" i="1" a="1"/>
  <c r="BD166" i="1" a="1"/>
  <c r="BF183" i="1" a="1"/>
  <c r="AT150" i="1" a="1"/>
  <c r="BI180" i="1" a="1"/>
  <c r="AD145" i="1" a="1"/>
  <c r="BF177" i="1" a="1"/>
  <c r="AZ138" i="1" a="1"/>
  <c r="AH144" i="1" a="1"/>
  <c r="AU173" i="1" a="1"/>
  <c r="AM172" i="1" a="1"/>
  <c r="S83" i="1" a="1"/>
  <c r="U75" i="1" a="1"/>
  <c r="H140" i="1" a="1"/>
  <c r="U163" i="1" a="1"/>
  <c r="T27" i="1" a="1"/>
  <c r="AJ137" i="1" a="1"/>
  <c r="V172" i="1" a="1"/>
  <c r="H164" i="1" a="1"/>
  <c r="S73" i="1" a="1"/>
  <c r="AH175" i="1" a="1"/>
  <c r="T138" i="1" a="1"/>
  <c r="Q8" i="1" a="1"/>
  <c r="BF176" i="1" a="1"/>
  <c r="AJ169" i="1" a="1"/>
  <c r="S157" i="1" a="1"/>
  <c r="U26" i="1" a="1"/>
  <c r="U94" i="1" a="1"/>
  <c r="T104" i="1" a="1"/>
  <c r="AD178" i="1" a="1"/>
  <c r="T57" i="1" a="1"/>
  <c r="S22" i="1" a="1"/>
  <c r="AY166" i="1" a="1"/>
  <c r="V41" i="1" a="1"/>
  <c r="S94" i="1" a="1"/>
  <c r="BR182" i="1" a="1"/>
  <c r="S77" i="1" a="1"/>
  <c r="BI184" i="1" a="1"/>
  <c r="S43" i="1" a="1"/>
  <c r="T79" i="1" a="1"/>
  <c r="H81" i="1" a="1"/>
  <c r="S67" i="1" a="1"/>
  <c r="H91" i="1" a="1"/>
  <c r="BV124" i="1" a="1"/>
  <c r="V81" i="1" a="1"/>
  <c r="AV167" i="1" a="1"/>
  <c r="AB177" i="1" a="1"/>
  <c r="AH3" i="1" a="1"/>
  <c r="V82" i="1" a="1"/>
  <c r="Q100" i="1" a="1"/>
  <c r="AM3" i="1" a="1"/>
  <c r="S80" i="1" a="1"/>
  <c r="H120" i="1" a="1"/>
  <c r="AU95" i="1" a="1"/>
  <c r="AH64" i="1" a="1"/>
  <c r="BT48" i="1" a="1"/>
  <c r="AH128" i="1" a="1"/>
  <c r="AU64" i="1" a="1"/>
  <c r="BU167" i="1" a="1"/>
  <c r="AK118" i="1" a="1"/>
  <c r="BT79" i="1" a="1"/>
  <c r="AT156" i="1" a="1"/>
  <c r="AF137" i="1" a="1"/>
  <c r="AI110" i="1" a="1"/>
  <c r="AU137" i="1" a="1"/>
  <c r="BV118" i="1" a="1"/>
  <c r="AS147" i="1" a="1"/>
  <c r="H18" i="1" a="1"/>
  <c r="BU176" i="1" a="1"/>
  <c r="T135" i="1" a="1"/>
  <c r="Z146" i="1" a="1"/>
  <c r="AW135" i="1" a="1"/>
  <c r="AD173" i="1" a="1"/>
  <c r="B44" i="3" a="1"/>
  <c r="W26" i="1" a="1"/>
  <c r="AZ144" i="1" a="1"/>
  <c r="AZ170" i="1" a="1"/>
  <c r="Q24" i="1" a="1"/>
  <c r="S123" i="1" a="1"/>
  <c r="BA127" i="1" a="1"/>
  <c r="AV165" i="1" a="1"/>
  <c r="BB139" i="1" a="1"/>
  <c r="BG158" i="1" a="1"/>
  <c r="BT162" i="1" a="1"/>
  <c r="BG169" i="1" a="1"/>
  <c r="BT183" i="1" a="1"/>
  <c r="BI161" i="1" a="1"/>
  <c r="BK147" i="1" a="1"/>
  <c r="AH151" i="1" a="1"/>
  <c r="AJ148" i="1" a="1"/>
  <c r="Z169" i="1" a="1"/>
  <c r="T165" i="1" a="1"/>
  <c r="H172" i="1" a="1"/>
  <c r="W30" i="1" a="1"/>
  <c r="T75" i="1" a="1"/>
  <c r="U42" i="1" a="1"/>
  <c r="U156" i="1" a="1"/>
  <c r="AD174" i="1" a="1"/>
  <c r="T64" i="1" a="1"/>
  <c r="U34" i="1" a="1"/>
  <c r="BJ178" i="1" a="1"/>
  <c r="T139" i="1" a="1"/>
  <c r="S130" i="1" a="1"/>
  <c r="AF173" i="1" a="1"/>
  <c r="AB171" i="1" a="1"/>
  <c r="V131" i="1" a="1"/>
  <c r="S105" i="1" a="1"/>
  <c r="AV146" i="1" a="1"/>
  <c r="BR173" i="1" a="1"/>
  <c r="B41" i="3" a="1"/>
  <c r="Q114" i="1" a="1"/>
  <c r="W136" i="1" a="1"/>
  <c r="AW152" i="1" a="1"/>
  <c r="V54" i="1" a="1"/>
  <c r="U74" i="1" a="1"/>
  <c r="BD180" i="1" a="1"/>
  <c r="BV171" i="1" a="1"/>
  <c r="BE167" i="1" a="1"/>
  <c r="T134" i="1" a="1"/>
  <c r="V45" i="1" a="1"/>
  <c r="BF162" i="1" a="1"/>
  <c r="AS150" i="1" a="1"/>
  <c r="U113" i="1" a="1"/>
  <c r="T25" i="1" a="1"/>
  <c r="W90" i="1" a="1"/>
  <c r="AI147" i="1" a="1"/>
  <c r="AB178" i="1" a="1"/>
  <c r="W174" i="1" a="1"/>
  <c r="AM154" i="1" a="1"/>
  <c r="AL162" i="1" a="1"/>
  <c r="BD158" i="1" a="1"/>
  <c r="AW171" i="1" a="1"/>
  <c r="BF154" i="1" a="1"/>
  <c r="BR168" i="1" a="1"/>
  <c r="B13" i="3" a="1"/>
  <c r="Q29" i="1" a="1"/>
  <c r="B16" i="3" a="1"/>
  <c r="U10" i="1" a="1"/>
  <c r="BU153" i="1" a="1"/>
  <c r="H38" i="1" a="1"/>
  <c r="AW179" i="1" a="1"/>
  <c r="AS179" i="1" a="1"/>
  <c r="H183" i="1" a="1"/>
  <c r="U46" i="1" a="1"/>
  <c r="AI134" i="1" a="1"/>
  <c r="BU180" i="1" a="1"/>
  <c r="Q101" i="1" a="1"/>
  <c r="Q80" i="1" a="1"/>
  <c r="AF168" i="1" a="1"/>
  <c r="BF172" i="1" a="1"/>
  <c r="AL184" i="1" a="1"/>
  <c r="AH166" i="1" a="1"/>
  <c r="AU129" i="1" a="1"/>
  <c r="BK174" i="1" a="1"/>
  <c r="T49" i="1" a="1"/>
  <c r="S71" i="1" a="1"/>
  <c r="V142" i="1" a="1"/>
  <c r="T6" i="1" a="1"/>
  <c r="W10" i="1" a="1"/>
  <c r="S154" i="1" a="1"/>
  <c r="U161" i="1" a="1"/>
  <c r="S167" i="1" a="1"/>
  <c r="T17" i="1" a="1"/>
  <c r="W41" i="1" a="1"/>
  <c r="V110" i="1" a="1"/>
  <c r="V91" i="1" a="1"/>
  <c r="V100" i="1" a="1"/>
  <c r="W35" i="1" a="1"/>
  <c r="B34" i="3" a="1"/>
  <c r="AI176" i="1" a="1"/>
  <c r="H55" i="1" a="1"/>
  <c r="AZ158" i="1" a="1"/>
  <c r="U98" i="1" a="1"/>
  <c r="AS172" i="1" a="1"/>
  <c r="BF141" i="1" a="1"/>
  <c r="Q46" i="1" a="1"/>
  <c r="Q4" i="1" a="1"/>
  <c r="AV120" i="1" a="1"/>
  <c r="AB176" i="1" a="1"/>
  <c r="Q133" i="1" a="1"/>
  <c r="T52" i="1" a="1"/>
  <c r="T22" i="1" a="1"/>
  <c r="V66" i="1" a="1"/>
  <c r="T8" i="1" a="1"/>
  <c r="V132" i="1" a="1"/>
  <c r="T132" i="1" a="1"/>
  <c r="S121" i="1" a="1"/>
  <c r="Q44" i="1" a="1"/>
  <c r="H135" i="1" a="1"/>
  <c r="U112" i="1" a="1"/>
  <c r="BI132" i="1" a="1"/>
  <c r="W70" i="1" a="1"/>
  <c r="BJ124" i="1" a="1"/>
  <c r="AA167" i="1" a="1"/>
  <c r="BI117" i="1" a="1"/>
  <c r="U132" i="1" a="1"/>
  <c r="T116" i="1" a="1"/>
  <c r="T94" i="1" a="1"/>
  <c r="Z170" i="1" a="1"/>
  <c r="H67" i="1" a="1"/>
  <c r="V39" i="1" a="1"/>
  <c r="V158" i="1" a="1"/>
  <c r="H17" i="1" a="1"/>
  <c r="W79" i="1" a="1"/>
  <c r="V128" i="1" a="1"/>
  <c r="Q15" i="1" a="1"/>
  <c r="I163" i="5" a="1"/>
  <c r="I75" i="5" a="1"/>
  <c r="I19" i="5" a="1"/>
  <c r="I87" i="5" a="1"/>
  <c r="I110" i="5" a="1"/>
  <c r="I8" i="5" a="1"/>
  <c r="I73" i="5" a="1"/>
  <c r="I98" i="5" a="1"/>
  <c r="I37" i="5" a="1"/>
  <c r="I52" i="5" a="1"/>
  <c r="I150" i="5" a="1"/>
  <c r="Y3" i="1" a="1"/>
  <c r="S3" i="1" a="1"/>
  <c r="I85" i="5" a="1"/>
  <c r="I65" i="5" a="1"/>
  <c r="I60" i="5" a="1"/>
  <c r="I71" i="5" a="1"/>
  <c r="I55" i="5" a="1"/>
  <c r="I23" i="5" a="1"/>
  <c r="AB3" i="1" a="1"/>
  <c r="I63" i="5" a="1"/>
  <c r="I44" i="5" a="1"/>
  <c r="I181" i="5" a="1"/>
  <c r="I164" i="5" a="1"/>
  <c r="AL3" i="1" a="1"/>
  <c r="I35" i="5" a="1"/>
  <c r="I107" i="5" a="1"/>
  <c r="I99" i="5" a="1"/>
  <c r="I132" i="5" a="1"/>
  <c r="I34" i="5" a="1"/>
  <c r="AE3" i="1" a="1"/>
  <c r="I59" i="5" a="1"/>
  <c r="I72" i="5" a="1"/>
  <c r="I105" i="5" a="1"/>
  <c r="I17" i="5" a="1"/>
  <c r="I38" i="5" a="1"/>
  <c r="I97" i="5" a="1"/>
  <c r="I123" i="5" a="1"/>
  <c r="I180" i="5" a="1"/>
  <c r="I145" i="5" a="1"/>
  <c r="I140" i="5" a="1"/>
  <c r="I171" i="5" a="1"/>
  <c r="I130" i="5" a="1"/>
  <c r="I91" i="5" a="1"/>
  <c r="I116" i="5" a="1"/>
  <c r="AY3" i="1" a="1"/>
  <c r="I46" i="5" a="1"/>
  <c r="I4" i="5" a="1"/>
  <c r="I70" i="5" a="1"/>
  <c r="I128" i="5" a="1"/>
  <c r="I158" i="5" a="1"/>
  <c r="BC3" i="1" a="1"/>
  <c r="T13" i="1" a="1"/>
  <c r="AB153" i="1" a="1"/>
  <c r="Q147" i="1" a="1"/>
  <c r="AY165" i="1" a="1"/>
  <c r="Q26" i="1" a="1"/>
  <c r="AI171" i="1" a="1"/>
  <c r="Q14" i="1" a="1"/>
  <c r="T118" i="1" a="1"/>
  <c r="T47" i="1" a="1"/>
  <c r="AD175" i="1" a="1"/>
  <c r="W121" i="1" a="1"/>
  <c r="AW172" i="1" a="1"/>
  <c r="Q5" i="1" a="1"/>
  <c r="S115" i="1" a="1"/>
  <c r="T38" i="1" a="1"/>
  <c r="AI169" i="1" a="1"/>
  <c r="W11" i="1" a="1"/>
  <c r="AM151" i="1" a="1"/>
  <c r="AK115" i="1" a="1"/>
  <c r="AZ151" i="1" a="1"/>
  <c r="AI113" i="1" a="1"/>
  <c r="AJ128" i="1" a="1"/>
  <c r="AD111" i="1" a="1"/>
  <c r="BR105" i="1" a="1"/>
  <c r="BF152" i="1" a="1"/>
  <c r="BR153" i="1" a="1"/>
  <c r="BT119" i="1" a="1"/>
  <c r="AG145" i="1" a="1"/>
  <c r="BR101" i="1" a="1"/>
  <c r="AC138" i="1" a="1"/>
  <c r="AT138" i="1" a="1"/>
  <c r="AE96" i="1" a="1"/>
  <c r="AF136" i="1" a="1"/>
  <c r="AW141" i="1" a="1"/>
  <c r="BC154" i="1" a="1"/>
  <c r="BB167" i="1" a="1"/>
  <c r="H176" i="1" a="1"/>
  <c r="BK164" i="1" a="1"/>
  <c r="Y168" i="1" a="1"/>
  <c r="W145" i="1" a="1"/>
  <c r="BG76" i="1" a="1"/>
  <c r="AD78" i="1" a="1"/>
  <c r="AC109" i="1" a="1"/>
  <c r="BB99" i="1" a="1"/>
  <c r="Y76" i="1" a="1"/>
  <c r="AS104" i="1" a="1"/>
  <c r="BU72" i="1" a="1"/>
  <c r="AT120" i="1" a="1"/>
  <c r="BH139" i="1" a="1"/>
  <c r="AE148" i="1" a="1"/>
  <c r="AT126" i="1" a="1"/>
  <c r="BJ168" i="1" a="1"/>
  <c r="AY139" i="1" a="1"/>
  <c r="AJ112" i="1" a="1"/>
  <c r="AB151" i="1" a="1"/>
  <c r="BJ105" i="1" a="1"/>
  <c r="BI103" i="1" a="1"/>
  <c r="Y155" i="1" a="1"/>
  <c r="BF71" i="1" a="1"/>
  <c r="AT107" i="1" a="1"/>
  <c r="AU120" i="1" a="1"/>
  <c r="BB100" i="1" a="1"/>
  <c r="AL144" i="1" a="1"/>
  <c r="Z141" i="1" a="1"/>
  <c r="BT129" i="1" a="1"/>
  <c r="AZ120" i="1" a="1"/>
  <c r="AI118" i="1" a="1"/>
  <c r="AU136" i="1" a="1"/>
  <c r="AC91" i="1" a="1"/>
  <c r="BJ98" i="1" a="1"/>
  <c r="BG149" i="1" a="1"/>
  <c r="AT85" i="1" a="1"/>
  <c r="AK147" i="1" a="1"/>
  <c r="BG159" i="1" a="1"/>
  <c r="BJ162" i="1" a="1"/>
  <c r="H32" i="1" a="1"/>
  <c r="BT133" i="1" a="1"/>
  <c r="AA121" i="1" a="1"/>
  <c r="AG163" i="1" a="1"/>
  <c r="BD185" i="1" a="1"/>
  <c r="H52" i="1" a="1"/>
  <c r="AA132" i="1" a="1"/>
  <c r="BH157" i="1" a="1"/>
  <c r="AH178" i="1" a="1"/>
  <c r="W19" i="1" a="1"/>
  <c r="V130" i="1" a="1"/>
  <c r="BH161" i="1" a="1"/>
  <c r="BA181" i="1" a="1"/>
  <c r="H26" i="1" a="1"/>
  <c r="BG133" i="1" a="1"/>
  <c r="AI139" i="1" a="1"/>
  <c r="BV163" i="1" a="1"/>
  <c r="AV130" i="1" a="1"/>
  <c r="AU169" i="1" a="1"/>
  <c r="AW183" i="1" a="1"/>
  <c r="V141" i="1" a="1"/>
  <c r="Y147" i="1" a="1"/>
  <c r="AK154" i="1" a="1"/>
  <c r="BH164" i="1" a="1"/>
  <c r="AS166" i="1" a="1"/>
  <c r="AI133" i="1" a="1"/>
  <c r="AT172" i="1" a="1"/>
  <c r="AI180" i="1" a="1"/>
  <c r="U185" i="1" a="1"/>
  <c r="AZ139" i="1" a="1"/>
  <c r="AA170" i="1" a="1"/>
  <c r="AH137" i="1" a="1"/>
  <c r="BG170" i="1" a="1"/>
  <c r="AG181" i="1" a="1"/>
  <c r="BG145" i="1" a="1"/>
  <c r="BB181" i="1" a="1"/>
  <c r="BD136" i="1" a="1"/>
  <c r="AT167" i="1" a="1"/>
  <c r="BR184" i="1" a="1"/>
  <c r="AY149" i="1" a="1"/>
  <c r="AX178" i="1" a="1"/>
  <c r="AU158" i="1" a="1"/>
  <c r="T109" i="1" a="1"/>
  <c r="U183" i="1" a="1"/>
  <c r="Q16" i="1" a="1"/>
  <c r="T12" i="1" a="1"/>
  <c r="U103" i="1" a="1"/>
  <c r="S139" i="1" a="1"/>
  <c r="W55" i="1" a="1"/>
  <c r="W172" i="1" a="1"/>
  <c r="U49" i="1" a="1"/>
  <c r="Y158" i="1" a="1"/>
  <c r="V72" i="1" a="1"/>
  <c r="Q160" i="1" a="1"/>
  <c r="AX152" i="1" a="1"/>
  <c r="BA144" i="1" a="1"/>
  <c r="W47" i="1" a="1"/>
  <c r="T103" i="1" a="1"/>
  <c r="V99" i="1" a="1"/>
  <c r="U6" i="1" a="1"/>
  <c r="BJ173" i="1" a="1"/>
  <c r="W80" i="1" a="1"/>
  <c r="S161" i="1" a="1"/>
  <c r="BH149" i="1" a="1"/>
  <c r="W95" i="1" a="1"/>
  <c r="S6" i="1" a="1"/>
  <c r="BL177" i="1" a="1"/>
  <c r="T92" i="1" a="1"/>
  <c r="AU185" i="1" a="1"/>
  <c r="T69" i="1" a="1"/>
  <c r="V10" i="1" a="1"/>
  <c r="H25" i="1" a="1"/>
  <c r="W8" i="1" a="1"/>
  <c r="H35" i="1" a="1"/>
  <c r="S156" i="1" a="1"/>
  <c r="W135" i="1" a="1"/>
  <c r="AZ179" i="1" a="1"/>
  <c r="BB184" i="1" a="1"/>
  <c r="BC180" i="1" a="1"/>
  <c r="S178" i="1" a="1"/>
  <c r="AA177" i="1" a="1"/>
  <c r="AD181" i="1" a="1"/>
  <c r="V174" i="1" a="1"/>
  <c r="Q172" i="1" a="1"/>
  <c r="BR132" i="1" a="1"/>
  <c r="AL170" i="1" a="1"/>
  <c r="Z166" i="1" a="1"/>
  <c r="AF178" i="1" a="1"/>
  <c r="H6" i="1" a="1"/>
  <c r="AG116" i="1" a="1"/>
  <c r="AK171" i="1" a="1"/>
  <c r="AA172" i="1" a="1"/>
  <c r="H171" i="1" a="1"/>
  <c r="V24" i="1" a="1"/>
  <c r="AW142" i="1" a="1"/>
  <c r="AG177" i="1" a="1"/>
  <c r="Q105" i="1" a="1"/>
  <c r="AY120" i="1" a="1"/>
  <c r="AJ115" i="1" a="1"/>
  <c r="BR165" i="1" a="1"/>
  <c r="BB177" i="1" a="1"/>
  <c r="AZ155" i="1" a="1"/>
  <c r="BB180" i="1" a="1"/>
  <c r="H152" i="1" a="1"/>
  <c r="BV143" i="1" a="1"/>
  <c r="BU161" i="1" a="1"/>
  <c r="AG184" i="1" a="1"/>
  <c r="AX151" i="1" a="1"/>
  <c r="AX129" i="1" a="1"/>
  <c r="BI172" i="1" a="1"/>
  <c r="AK182" i="1" a="1"/>
  <c r="W125" i="1" a="1"/>
  <c r="AY151" i="1" a="1"/>
  <c r="AS158" i="1" a="1"/>
  <c r="AH55" i="1" a="1"/>
  <c r="AB27" i="1" a="1"/>
  <c r="Z109" i="1" a="1"/>
  <c r="AB158" i="1" a="1"/>
  <c r="BJ149" i="1" a="1"/>
  <c r="AD112" i="1" a="1"/>
  <c r="BL105" i="1" a="1"/>
  <c r="BC104" i="1" a="1"/>
  <c r="BA109" i="1" a="1"/>
  <c r="AI107" i="1" a="1"/>
  <c r="AL98" i="1" a="1"/>
  <c r="AU140" i="1" a="1"/>
  <c r="AS92" i="1" a="1"/>
  <c r="BD161" i="1" a="1"/>
  <c r="AX173" i="1" a="1"/>
  <c r="AB152" i="1" a="1"/>
  <c r="W105" i="1" a="1"/>
  <c r="BA84" i="1" a="1"/>
  <c r="AV108" i="1" a="1"/>
  <c r="BI163" i="1" a="1"/>
  <c r="BH120" i="1" a="1"/>
  <c r="AE115" i="1" a="1"/>
  <c r="AY135" i="1" a="1"/>
  <c r="AH134" i="1" a="1"/>
  <c r="BS135" i="1" a="1"/>
  <c r="AT143" i="1" a="1"/>
  <c r="BB127" i="1" a="1"/>
  <c r="BD98" i="1" a="1"/>
  <c r="AU161" i="1" a="1"/>
  <c r="AW125" i="1" a="1"/>
  <c r="BR113" i="1" a="1"/>
  <c r="Q37" i="1" a="1"/>
  <c r="AI179" i="1" a="1"/>
  <c r="S95" i="1" a="1"/>
  <c r="BL158" i="1" a="1"/>
  <c r="BK134" i="1" a="1"/>
  <c r="BS169" i="1" a="1"/>
  <c r="B30" i="3" a="1"/>
  <c r="T84" i="1" a="1"/>
  <c r="AU133" i="1" a="1"/>
  <c r="AV177" i="1" a="1"/>
  <c r="Q55" i="1" a="1"/>
  <c r="S23" i="1" a="1"/>
  <c r="BA133" i="1" a="1"/>
  <c r="BA161" i="1" a="1"/>
  <c r="BE180" i="1" a="1"/>
  <c r="W57" i="1" a="1"/>
  <c r="Y156" i="1" a="1"/>
  <c r="BL146" i="1" a="1"/>
  <c r="AY183" i="1" a="1"/>
  <c r="BJ145" i="1" a="1"/>
  <c r="BB178" i="1" a="1"/>
  <c r="Q175" i="1" a="1"/>
  <c r="S112" i="1" a="1"/>
  <c r="AV135" i="1" a="1"/>
  <c r="BB172" i="1" a="1"/>
  <c r="BD134" i="1" a="1"/>
  <c r="AH169" i="1" a="1"/>
  <c r="AE156" i="1" a="1"/>
  <c r="BK175" i="1" a="1"/>
  <c r="Q118" i="1" a="1"/>
  <c r="T111" i="1" a="1"/>
  <c r="BI147" i="1" a="1"/>
  <c r="BC185" i="1" a="1"/>
  <c r="AM140" i="1" a="1"/>
  <c r="AY170" i="1" a="1"/>
  <c r="AE138" i="1" a="1"/>
  <c r="AH172" i="1" a="1"/>
  <c r="AS181" i="1" a="1"/>
  <c r="AS159" i="1" a="1"/>
  <c r="AZ172" i="1" a="1"/>
  <c r="AA153" i="1" a="1"/>
  <c r="AE144" i="1" a="1"/>
  <c r="AS178" i="1" a="1"/>
  <c r="Q154" i="1" a="1"/>
  <c r="V40" i="1" a="1"/>
  <c r="AY157" i="1" a="1"/>
  <c r="V57" i="1" a="1"/>
  <c r="S4" i="1" a="1"/>
  <c r="U97" i="1" a="1"/>
  <c r="BT167" i="1" a="1"/>
  <c r="W146" i="1" a="1"/>
  <c r="V161" i="1" a="1"/>
  <c r="V50" i="1" a="1"/>
  <c r="B24" i="3" a="1"/>
  <c r="W182" i="1" a="1"/>
  <c r="W143" i="1" a="1"/>
  <c r="H106" i="1" a="1"/>
  <c r="AV178" i="1" a="1"/>
  <c r="U111" i="1" a="1"/>
  <c r="AV164" i="1" a="1"/>
  <c r="V25" i="1" a="1"/>
  <c r="U5" i="1" a="1"/>
  <c r="Q74" i="1" a="1"/>
  <c r="U104" i="1" a="1"/>
  <c r="T59" i="1" a="1"/>
  <c r="AE182" i="1" a="1"/>
  <c r="S52" i="1" a="1"/>
  <c r="S39" i="1" a="1"/>
  <c r="Q83" i="1" a="1"/>
  <c r="T82" i="1" a="1"/>
  <c r="Q31" i="1" a="1"/>
  <c r="W84" i="1" a="1"/>
  <c r="AI164" i="1" a="1"/>
  <c r="V33" i="1" a="1"/>
  <c r="BB162" i="1" a="1"/>
  <c r="BA126" i="1" a="1"/>
  <c r="BD171" i="1" a="1"/>
  <c r="U100" i="1" a="1"/>
  <c r="Q98" i="1" a="1"/>
  <c r="Q126" i="1" a="1"/>
  <c r="H15" i="1" a="1"/>
  <c r="V30" i="1" a="1"/>
  <c r="V63" i="1" a="1"/>
  <c r="H44" i="1" a="1"/>
  <c r="T30" i="1" a="1"/>
  <c r="T86" i="1" a="1"/>
  <c r="BC83" i="1" a="1"/>
  <c r="AZ55" i="1" a="1"/>
  <c r="BE157" i="1" a="1"/>
  <c r="Z102" i="1" a="1"/>
  <c r="BI129" i="1" a="1"/>
  <c r="BJ170" i="1" a="1"/>
  <c r="BV159" i="1" a="1"/>
  <c r="Y117" i="1" a="1"/>
  <c r="BD153" i="1" a="1"/>
  <c r="AV161" i="1" a="1"/>
  <c r="BU120" i="1" a="1"/>
  <c r="AE82" i="1" a="1"/>
  <c r="AC125" i="1" a="1"/>
  <c r="AZ140" i="1" a="1"/>
  <c r="AB147" i="1" a="1"/>
  <c r="B47" i="3" a="1"/>
  <c r="AV129" i="1" a="1"/>
  <c r="AD153" i="1" a="1"/>
  <c r="AE140" i="1" a="1"/>
  <c r="AC183" i="1" a="1"/>
  <c r="Q57" i="1" a="1"/>
  <c r="U162" i="1" a="1"/>
  <c r="AK166" i="1" a="1"/>
  <c r="BA174" i="1" a="1"/>
  <c r="H78" i="1" a="1"/>
  <c r="U167" i="1" a="1"/>
  <c r="AB149" i="1" a="1"/>
  <c r="AH182" i="1" a="1"/>
  <c r="Z127" i="1" a="1"/>
  <c r="AF180" i="1" a="1"/>
  <c r="BR175" i="1" a="1"/>
  <c r="BE185" i="1" a="1"/>
  <c r="BK170" i="1" a="1"/>
  <c r="BD170" i="1" a="1"/>
  <c r="AU184" i="1" a="1"/>
  <c r="AL149" i="1" a="1"/>
  <c r="Z121" i="1" a="1"/>
  <c r="BD182" i="1" a="1"/>
  <c r="U116" i="1" a="1"/>
  <c r="T150" i="1" a="1"/>
  <c r="S41" i="1" a="1"/>
  <c r="U96" i="1" a="1"/>
  <c r="T9" i="1" a="1"/>
  <c r="U178" i="1" a="1"/>
  <c r="V16" i="1" a="1"/>
  <c r="U63" i="1" a="1"/>
  <c r="W29" i="1" a="1"/>
  <c r="H104" i="1" a="1"/>
  <c r="S86" i="1" a="1"/>
  <c r="U35" i="1" a="1"/>
  <c r="T90" i="1" a="1"/>
  <c r="H22" i="1" a="1"/>
  <c r="BF184" i="1" a="1"/>
  <c r="BF165" i="1" a="1"/>
  <c r="Q102" i="1" a="1"/>
  <c r="W77" i="1" a="1"/>
  <c r="V183" i="1" a="1"/>
  <c r="AK141" i="1" a="1"/>
  <c r="S98" i="1" a="1"/>
  <c r="BT171" i="1" a="1"/>
  <c r="AM182" i="1" a="1"/>
  <c r="AC141" i="1" a="1"/>
  <c r="AG159" i="1" a="1"/>
  <c r="BC173" i="1" a="1"/>
  <c r="T182" i="1" a="1"/>
  <c r="S45" i="1" a="1"/>
  <c r="BI158" i="1" a="1"/>
  <c r="W163" i="1" a="1"/>
  <c r="S184" i="1" a="1"/>
  <c r="T127" i="1" a="1"/>
  <c r="Q86" i="1" a="1"/>
  <c r="AX169" i="1" a="1"/>
  <c r="W58" i="1" a="1"/>
  <c r="T178" i="1" a="1"/>
  <c r="BK182" i="1" a="1"/>
  <c r="H9" i="1" a="1"/>
  <c r="H73" i="1" a="1"/>
  <c r="BR174" i="1" a="1"/>
  <c r="AK167" i="1" a="1"/>
  <c r="BG174" i="1" a="1"/>
  <c r="V184" i="1" a="1"/>
  <c r="T161" i="1" a="1"/>
  <c r="V90" i="1" a="1"/>
  <c r="U173" i="1" a="1"/>
  <c r="Z181" i="1" a="1"/>
  <c r="B43" i="3" a="1"/>
  <c r="W124" i="1" a="1"/>
  <c r="U126" i="1" a="1"/>
  <c r="S91" i="1" a="1"/>
  <c r="W50" i="1" a="1"/>
  <c r="AM167" i="1" a="1"/>
  <c r="BG182" i="1" a="1"/>
  <c r="S70" i="1" a="1"/>
  <c r="AU165" i="1" a="1"/>
  <c r="W184" i="1" a="1"/>
  <c r="AD144" i="1" a="1"/>
  <c r="Z128" i="1" a="1"/>
  <c r="AE181" i="1" a="1"/>
  <c r="BK184" i="1" a="1"/>
  <c r="BF160" i="1" a="1"/>
  <c r="AS185" i="1" a="1"/>
  <c r="U45" i="1" a="1"/>
  <c r="T4" i="1" a="1"/>
  <c r="AH173" i="1" a="1"/>
  <c r="W112" i="1" a="1"/>
  <c r="AV174" i="1" a="1"/>
  <c r="T98" i="1" a="1"/>
  <c r="BF178" i="1" a="1"/>
  <c r="Q68" i="1" a="1"/>
  <c r="S34" i="1" a="1"/>
  <c r="U48" i="1" a="1"/>
  <c r="BT176" i="1" a="1"/>
  <c r="U122" i="1" a="1"/>
  <c r="V137" i="1" a="1"/>
  <c r="W176" i="1" a="1"/>
  <c r="W33" i="1" a="1"/>
  <c r="W31" i="1" a="1"/>
  <c r="S169" i="1" a="1"/>
  <c r="Q122" i="1" a="1"/>
  <c r="V6" i="1" a="1"/>
  <c r="Q99" i="1" a="1"/>
  <c r="S185" i="1" a="1"/>
  <c r="BG152" i="1" a="1"/>
  <c r="BH171" i="1" a="1"/>
  <c r="BA171" i="1" a="1"/>
  <c r="BK140" i="1" a="1"/>
  <c r="V154" i="1" a="1"/>
  <c r="U60" i="1" a="1"/>
  <c r="U3" i="1" a="1"/>
  <c r="U38" i="1" a="1"/>
  <c r="H99" i="1" a="1"/>
  <c r="S40" i="1" a="1"/>
  <c r="AU182" i="1" a="1"/>
  <c r="U145" i="1" a="1"/>
  <c r="AS176" i="1" a="1"/>
  <c r="Q48" i="1" a="1"/>
  <c r="H137" i="1" a="1"/>
  <c r="BL152" i="1" a="1"/>
  <c r="AC181" i="1" a="1"/>
  <c r="AZ126" i="1" a="1"/>
  <c r="BE171" i="1" a="1"/>
  <c r="BH152" i="1" a="1"/>
  <c r="S149" i="1" a="1"/>
  <c r="BE120" i="1" a="1"/>
  <c r="BG161" i="1" a="1"/>
  <c r="BV162" i="1" a="1"/>
  <c r="S21" i="1" a="1"/>
  <c r="W39" i="1" a="1"/>
  <c r="BJ177" i="1" a="1"/>
  <c r="W178" i="1" a="1"/>
  <c r="AK177" i="1" a="1"/>
  <c r="AG185" i="1" a="1"/>
  <c r="I157" i="5" a="1"/>
  <c r="I10" i="5" a="1"/>
  <c r="I82" i="5" a="1"/>
  <c r="I12" i="5" a="1"/>
  <c r="I18" i="5" a="1"/>
  <c r="I67" i="5" a="1"/>
  <c r="I138" i="5" a="1"/>
  <c r="I42" i="5" a="1"/>
  <c r="I167" i="5" a="1"/>
  <c r="I93" i="5" a="1"/>
  <c r="I146" i="5" a="1"/>
  <c r="I78" i="5" a="1"/>
  <c r="BA3" i="1" a="1"/>
  <c r="I112" i="5" a="1"/>
  <c r="I155" i="5" a="1"/>
  <c r="I13" i="5" a="1"/>
  <c r="I53" i="5" a="1"/>
  <c r="I106" i="5" a="1"/>
  <c r="I177" i="5" a="1"/>
  <c r="I137" i="5" a="1"/>
  <c r="I144" i="5" a="1"/>
  <c r="I76" i="5" a="1"/>
  <c r="I159" i="5" a="1"/>
  <c r="I179" i="5" a="1"/>
  <c r="I175" i="5" a="1"/>
  <c r="I122" i="5" a="1"/>
  <c r="I143" i="5" a="1"/>
  <c r="I40" i="5" a="1"/>
  <c r="I61" i="5" a="1"/>
  <c r="I178" i="5" a="1"/>
  <c r="BE3" i="1" a="1"/>
  <c r="I115" i="5" a="1"/>
  <c r="I108" i="5" a="1"/>
  <c r="BH3" i="1" a="1"/>
  <c r="I95" i="5" a="1"/>
  <c r="I101" i="5" a="1"/>
  <c r="I139" i="5" a="1"/>
  <c r="I133" i="5" a="1"/>
  <c r="I77" i="5" a="1"/>
  <c r="I90" i="5" a="1"/>
  <c r="I135" i="5" a="1"/>
  <c r="I57" i="5" a="1"/>
  <c r="I30" i="5" a="1"/>
  <c r="I172" i="5" a="1"/>
  <c r="I149" i="5" a="1"/>
  <c r="AA3" i="1" a="1"/>
  <c r="AK3" i="1" a="1"/>
  <c r="I68" i="5" a="1"/>
  <c r="I96" i="5" a="1"/>
  <c r="I109" i="5" a="1"/>
  <c r="I80" i="5" a="1"/>
  <c r="I83" i="5" a="1"/>
  <c r="AJ3" i="1" a="1"/>
  <c r="I131" i="1"/>
  <c r="I184" i="1"/>
  <c r="I153" i="1"/>
  <c r="I180" i="1"/>
  <c r="I150" i="1"/>
  <c r="I74" i="1"/>
  <c r="I100" i="1"/>
  <c r="I70" i="1"/>
  <c r="I147" i="1"/>
  <c r="I51" i="1"/>
  <c r="I6" i="1"/>
  <c r="F154" i="1" a="1"/>
  <c r="E68" i="1" a="1"/>
  <c r="F78" i="1" a="1"/>
  <c r="X91" i="1" a="1"/>
  <c r="R69" i="1" a="1"/>
  <c r="F32" i="1" a="1"/>
  <c r="F123" i="1" a="1"/>
  <c r="R72" i="1" a="1"/>
  <c r="F25" i="1" a="1"/>
  <c r="F33" i="1" a="1"/>
  <c r="F74" i="1" a="1"/>
  <c r="X35" i="1" a="1"/>
  <c r="F173" i="1" a="1"/>
  <c r="E112" i="1" a="1"/>
  <c r="E101" i="1" a="1"/>
  <c r="F177" i="1" a="1"/>
  <c r="E66" i="1" a="1"/>
  <c r="E79" i="1" a="1"/>
  <c r="E19" i="1" a="1"/>
  <c r="X70" i="1" a="1"/>
  <c r="R85" i="1" a="1"/>
  <c r="E11" i="1" a="1"/>
  <c r="F54" i="1" a="1"/>
  <c r="X179" i="1" a="1"/>
  <c r="F180" i="1" a="1"/>
  <c r="E153" i="1" a="1"/>
  <c r="F108" i="1" a="1"/>
  <c r="E126" i="1" a="1"/>
  <c r="R121" i="1" a="1"/>
  <c r="F172" i="1" a="1"/>
  <c r="F153" i="1" a="1"/>
  <c r="F124" i="1" a="1"/>
  <c r="F73" i="1" a="1"/>
  <c r="F159" i="1" a="1"/>
  <c r="R177" i="1" a="1"/>
  <c r="R160" i="1" a="1"/>
  <c r="X112" i="1" a="1"/>
  <c r="X9" i="1" a="1"/>
  <c r="F104" i="1" a="1"/>
  <c r="X29" i="1" a="1"/>
  <c r="X72" i="1" a="1"/>
  <c r="F55" i="1" a="1"/>
  <c r="F83" i="1" a="1"/>
  <c r="E161" i="1" a="1"/>
  <c r="F19" i="1" a="1"/>
  <c r="X115" i="1" a="1"/>
  <c r="R31" i="1" a="1"/>
  <c r="E48" i="1" a="1"/>
  <c r="X132" i="1" a="1"/>
  <c r="R126" i="1" a="1"/>
  <c r="R178" i="1" a="1"/>
  <c r="E22" i="1" a="1"/>
  <c r="F182" i="1" a="1"/>
  <c r="E114" i="1" a="1"/>
  <c r="I118" i="1"/>
  <c r="I183" i="1"/>
  <c r="I148" i="1"/>
  <c r="I52" i="1"/>
  <c r="I14" i="1"/>
  <c r="I69" i="1"/>
  <c r="E60" i="1" a="1"/>
  <c r="R4" i="1" a="1"/>
  <c r="R20" i="1" a="1"/>
  <c r="E15" i="1" a="1"/>
  <c r="E119" i="1" a="1"/>
  <c r="E69" i="1" a="1"/>
  <c r="R50" i="1" a="1"/>
  <c r="F99" i="1" a="1"/>
  <c r="F91" i="1" a="1"/>
  <c r="R66" i="1" a="1"/>
  <c r="X185" i="1" a="1"/>
  <c r="E86" i="1" a="1"/>
  <c r="R150" i="1" a="1"/>
  <c r="F127" i="1" a="1"/>
  <c r="R127" i="1" a="1"/>
  <c r="X81" i="1" a="1"/>
  <c r="I116" i="1"/>
  <c r="I134" i="1"/>
  <c r="I43" i="1"/>
  <c r="I170" i="1"/>
  <c r="I22" i="1"/>
  <c r="I5" i="1"/>
  <c r="I35" i="1"/>
  <c r="I166" i="1"/>
  <c r="I160" i="1"/>
  <c r="I19" i="1"/>
  <c r="I92" i="1"/>
  <c r="E59" i="1" a="1"/>
  <c r="R133" i="1" a="1"/>
  <c r="F26" i="1" a="1"/>
  <c r="F79" i="1" a="1"/>
  <c r="R80" i="1" a="1"/>
  <c r="F157" i="1" a="1"/>
  <c r="F131" i="1" a="1"/>
  <c r="E116" i="1" a="1"/>
  <c r="R29" i="1" a="1"/>
  <c r="R47" i="1" a="1"/>
  <c r="R119" i="1" a="1"/>
  <c r="F10" i="1" a="1"/>
  <c r="X127" i="1" a="1"/>
  <c r="F86" i="1" a="1"/>
  <c r="R83" i="1" a="1"/>
  <c r="F64" i="1" a="1"/>
  <c r="E168" i="1" a="1"/>
  <c r="R64" i="1" a="1"/>
  <c r="E164" i="1" a="1"/>
  <c r="E30" i="1" a="1"/>
  <c r="E25" i="1" a="1"/>
  <c r="E163" i="1" a="1"/>
  <c r="R180" i="1" a="1"/>
  <c r="F122" i="1" a="1"/>
  <c r="F69" i="1" a="1"/>
  <c r="F81" i="1" a="1"/>
  <c r="F111" i="1" a="1"/>
  <c r="F60" i="1" a="1"/>
  <c r="R22" i="1" a="1"/>
  <c r="R25" i="1" a="1"/>
  <c r="R77" i="1" a="1"/>
  <c r="R63" i="1" a="1"/>
  <c r="R75" i="1" a="1"/>
  <c r="X44" i="1" a="1"/>
  <c r="E108" i="1" a="1"/>
  <c r="X152" i="1" a="1"/>
  <c r="E185" i="1" a="1"/>
  <c r="F163" i="1" a="1"/>
  <c r="R59" i="1" a="1"/>
  <c r="F12" i="1" a="1"/>
  <c r="X20" i="1" a="1"/>
  <c r="R23" i="1" a="1"/>
  <c r="X173" i="1" a="1"/>
  <c r="F20" i="1" a="1"/>
  <c r="E41" i="1" a="1"/>
  <c r="F137" i="1" a="1"/>
  <c r="E105" i="1" a="1"/>
  <c r="X59" i="1" a="1"/>
  <c r="E107" i="1" a="1"/>
  <c r="E121" i="1" a="1"/>
  <c r="X177" i="1" a="1"/>
  <c r="E160" i="1" a="1"/>
  <c r="R93" i="1" a="1"/>
  <c r="R65" i="1" a="1"/>
  <c r="I117" i="1"/>
  <c r="I122" i="1"/>
  <c r="I20" i="1"/>
  <c r="I39" i="1"/>
  <c r="I161" i="1"/>
  <c r="F95" i="1" a="1"/>
  <c r="R101" i="1" a="1"/>
  <c r="F175" i="1" a="1"/>
  <c r="X24" i="1" a="1"/>
  <c r="F66" i="1" a="1"/>
  <c r="E85" i="1" a="1"/>
  <c r="X55" i="1" a="1"/>
  <c r="F148" i="1" a="1"/>
  <c r="E134" i="1" a="1"/>
  <c r="R168" i="1" a="1"/>
  <c r="E36" i="1" a="1"/>
  <c r="F42" i="1" a="1"/>
  <c r="X52" i="1" a="1"/>
  <c r="R79" i="1" a="1"/>
  <c r="F109" i="1" a="1"/>
  <c r="X40" i="1" a="1"/>
  <c r="E28" i="1" a="1"/>
  <c r="I37" i="1"/>
  <c r="I152" i="1"/>
  <c r="I31" i="1"/>
  <c r="I104" i="1"/>
  <c r="I95" i="1"/>
  <c r="I89" i="1"/>
  <c r="I16" i="1"/>
  <c r="I27" i="1"/>
  <c r="I172" i="1"/>
  <c r="I42" i="1"/>
  <c r="I173" i="1"/>
  <c r="X123" i="1" a="1"/>
  <c r="R151" i="1" a="1"/>
  <c r="F70" i="1" a="1"/>
  <c r="F164" i="1" a="1"/>
  <c r="E37" i="1" a="1"/>
  <c r="R41" i="1" a="1"/>
  <c r="R67" i="1" a="1"/>
  <c r="X117" i="1" a="1"/>
  <c r="X147" i="1" a="1"/>
  <c r="E49" i="1" a="1"/>
  <c r="E139" i="1" a="1"/>
  <c r="X141" i="1" a="1"/>
  <c r="F56" i="1" a="1"/>
  <c r="F135" i="1" a="1"/>
  <c r="E100" i="1" a="1"/>
  <c r="X93" i="1" a="1"/>
  <c r="X60" i="1" a="1"/>
  <c r="X169" i="1" a="1"/>
  <c r="E51" i="1" a="1"/>
  <c r="E110" i="1" a="1"/>
  <c r="X105" i="1" a="1"/>
  <c r="E39" i="1" a="1"/>
  <c r="R159" i="1" a="1"/>
  <c r="E32" i="1" a="1"/>
  <c r="E186" i="1" a="1"/>
  <c r="X154" i="1" a="1"/>
  <c r="X61" i="1" a="1"/>
  <c r="E138" i="1" a="1"/>
  <c r="E173" i="1" a="1"/>
  <c r="R174" i="1" a="1"/>
  <c r="I68" i="1"/>
  <c r="R139" i="1" a="1"/>
  <c r="F138" i="1" a="1"/>
  <c r="E151" i="1" a="1"/>
  <c r="R124" i="1" a="1"/>
  <c r="E143" i="1" a="1"/>
  <c r="F3" i="1" a="1"/>
  <c r="E159" i="1" a="1"/>
  <c r="X183" i="1" a="1"/>
  <c r="X96" i="1" a="1"/>
  <c r="E111" i="1" a="1"/>
  <c r="R54" i="1" a="1"/>
  <c r="E5" i="1" a="1"/>
  <c r="R53" i="1" a="1"/>
  <c r="I120" i="1"/>
  <c r="I119" i="1"/>
  <c r="I159" i="1"/>
  <c r="I83" i="1"/>
  <c r="I24" i="1"/>
  <c r="I171" i="1"/>
  <c r="I142" i="1"/>
  <c r="I151" i="1"/>
  <c r="I156" i="1"/>
  <c r="I168" i="1"/>
  <c r="I53" i="1"/>
  <c r="R21" i="1" a="1"/>
  <c r="F179" i="1" a="1"/>
  <c r="E88" i="1" a="1"/>
  <c r="F165" i="1" a="1"/>
  <c r="E87" i="1" a="1"/>
  <c r="R123" i="1" a="1"/>
  <c r="F27" i="1" a="1"/>
  <c r="R153" i="1" a="1"/>
  <c r="F65" i="1" a="1"/>
  <c r="F178" i="1" a="1"/>
  <c r="E180" i="1" a="1"/>
  <c r="F76" i="1" a="1"/>
  <c r="E46" i="1" a="1"/>
  <c r="R179" i="1" a="1"/>
  <c r="X98" i="1" a="1"/>
  <c r="F85" i="1" a="1"/>
  <c r="E35" i="1" a="1"/>
  <c r="F11" i="1" a="1"/>
  <c r="E155" i="1" a="1"/>
  <c r="X46" i="1" a="1"/>
  <c r="F23" i="1" a="1"/>
  <c r="X104" i="1" a="1"/>
  <c r="E131" i="1" a="1"/>
  <c r="X7" i="1" a="1"/>
  <c r="R92" i="1" a="1"/>
  <c r="X171" i="1" a="1"/>
  <c r="F143" i="1" a="1"/>
  <c r="E33" i="1" a="1"/>
  <c r="X26" i="1" a="1"/>
  <c r="X180" i="1" a="1"/>
  <c r="X3" i="1" a="1"/>
  <c r="X137" i="1" a="1"/>
  <c r="X130" i="1" a="1"/>
  <c r="E62" i="1" a="1"/>
  <c r="X69" i="1" a="1"/>
  <c r="R169" i="1" a="1"/>
  <c r="F171" i="1" a="1"/>
  <c r="E24" i="1" a="1"/>
  <c r="X89" i="1" a="1"/>
  <c r="X139" i="1" a="1"/>
  <c r="X113" i="1" a="1"/>
  <c r="F62" i="1" a="1"/>
  <c r="R183" i="1" a="1"/>
  <c r="X119" i="1" a="1"/>
  <c r="F142" i="1" a="1"/>
  <c r="E128" i="1" a="1"/>
  <c r="F183" i="1" a="1"/>
  <c r="R37" i="1" a="1"/>
  <c r="E89" i="1" a="1"/>
  <c r="E124" i="1" a="1"/>
  <c r="X17" i="1" a="1"/>
  <c r="F156" i="1" a="1"/>
  <c r="R116" i="1" a="1"/>
  <c r="R84" i="1" a="1"/>
  <c r="I123" i="1"/>
  <c r="I135" i="1"/>
  <c r="I178" i="1"/>
  <c r="I93" i="1"/>
  <c r="I139" i="1"/>
  <c r="F29" i="1" a="1"/>
  <c r="E91" i="1" a="1"/>
  <c r="E129" i="1" a="1"/>
  <c r="R144" i="1" a="1"/>
  <c r="F61" i="1" a="1"/>
  <c r="R26" i="1" a="1"/>
  <c r="F63" i="1" a="1"/>
  <c r="R68" i="1" a="1"/>
  <c r="X168" i="1" a="1"/>
  <c r="E80" i="1" a="1"/>
  <c r="X153" i="1" a="1"/>
  <c r="X121" i="1" a="1"/>
  <c r="E73" i="1" a="1"/>
  <c r="E55" i="1" a="1"/>
  <c r="R110" i="1" a="1"/>
  <c r="X109" i="1" a="1"/>
  <c r="X63" i="1" a="1"/>
  <c r="I132" i="1"/>
  <c r="I124" i="1"/>
  <c r="I38" i="1"/>
  <c r="I163" i="1"/>
  <c r="I90" i="1"/>
  <c r="I98" i="1"/>
  <c r="I49" i="1"/>
  <c r="I158" i="1"/>
  <c r="I106" i="1"/>
  <c r="I179" i="1"/>
  <c r="I99" i="1"/>
  <c r="E166" i="1" a="1"/>
  <c r="F43" i="1" a="1"/>
  <c r="E61" i="1" a="1"/>
  <c r="X167" i="1" a="1"/>
  <c r="R86" i="1" a="1"/>
  <c r="E176" i="1" a="1"/>
  <c r="R104" i="1" a="1"/>
  <c r="X6" i="1" a="1"/>
  <c r="R33" i="1" a="1"/>
  <c r="F98" i="1" a="1"/>
  <c r="R28" i="1" a="1"/>
  <c r="X144" i="1" a="1"/>
  <c r="E47" i="1" a="1"/>
  <c r="R131" i="1" a="1"/>
  <c r="E145" i="1" a="1"/>
  <c r="F84" i="1" a="1"/>
  <c r="R43" i="1" a="1"/>
  <c r="R134" i="1" a="1"/>
  <c r="F144" i="1" a="1"/>
  <c r="R55" i="1" a="1"/>
  <c r="R78" i="1" a="1"/>
  <c r="E20" i="1" a="1"/>
  <c r="X174" i="1" a="1"/>
  <c r="F9" i="1" a="1"/>
  <c r="R145" i="1" a="1"/>
  <c r="X145" i="1" a="1"/>
  <c r="X38" i="1" a="1"/>
  <c r="F129" i="1" a="1"/>
  <c r="X165" i="1" a="1"/>
  <c r="R87" i="1" a="1"/>
  <c r="X158" i="1" a="1"/>
  <c r="X36" i="1" a="1"/>
  <c r="R36" i="1" a="1"/>
  <c r="F118" i="1" a="1"/>
  <c r="F52" i="1" a="1"/>
  <c r="R35" i="1" a="1"/>
  <c r="X10" i="1" a="1"/>
  <c r="R82" i="1" a="1"/>
  <c r="R90" i="1" a="1"/>
  <c r="F53" i="1" a="1"/>
  <c r="E149" i="1" a="1"/>
  <c r="R38" i="1" a="1"/>
  <c r="E118" i="1" a="1"/>
  <c r="X25" i="1" a="1"/>
  <c r="R81" i="1" a="1"/>
  <c r="X75" i="1" a="1"/>
  <c r="F16" i="1" a="1"/>
  <c r="R46" i="1" a="1"/>
  <c r="X48" i="1" a="1"/>
  <c r="X50" i="1" a="1"/>
  <c r="E172" i="1" a="1"/>
  <c r="F145" i="1" a="1"/>
  <c r="E9" i="1" a="1"/>
  <c r="F117" i="1" a="1"/>
  <c r="I32" i="1"/>
  <c r="I60" i="1"/>
  <c r="I15" i="1"/>
  <c r="I102" i="1"/>
  <c r="I59" i="1"/>
  <c r="X58" i="1" a="1"/>
  <c r="R167" i="1" a="1"/>
  <c r="X131" i="1" a="1"/>
  <c r="E147" i="1" a="1"/>
  <c r="F67" i="1" a="1"/>
  <c r="F92" i="1" a="1"/>
  <c r="R39" i="1" a="1"/>
  <c r="X8" i="1" a="1"/>
  <c r="X164" i="1" a="1"/>
  <c r="F184" i="1" a="1"/>
  <c r="X175" i="1" a="1"/>
  <c r="R32" i="1" a="1"/>
  <c r="X181" i="1" a="1"/>
  <c r="X80" i="1" a="1"/>
  <c r="R142" i="1" a="1"/>
  <c r="E93" i="1" a="1"/>
  <c r="R61" i="1" a="1"/>
  <c r="I126" i="1"/>
  <c r="I50" i="1"/>
  <c r="I58" i="1"/>
  <c r="I76" i="1"/>
  <c r="I154" i="1"/>
  <c r="I54" i="1"/>
  <c r="I23" i="1"/>
  <c r="I174" i="1"/>
  <c r="I65" i="1"/>
  <c r="I88" i="1"/>
  <c r="I176" i="1"/>
  <c r="X102" i="1" a="1"/>
  <c r="R165" i="1" a="1"/>
  <c r="R138" i="1" a="1"/>
  <c r="X106" i="1" a="1"/>
  <c r="R95" i="1" a="1"/>
  <c r="R71" i="1" a="1"/>
  <c r="F90" i="1" a="1"/>
  <c r="F38" i="1" a="1"/>
  <c r="X184" i="1" a="1"/>
  <c r="E63" i="1" a="1"/>
  <c r="E140" i="1" a="1"/>
  <c r="X148" i="1" a="1"/>
  <c r="X18" i="1" a="1"/>
  <c r="F5" i="1" a="1"/>
  <c r="E43" i="1" a="1"/>
  <c r="E26" i="1" a="1"/>
  <c r="E50" i="1" a="1"/>
  <c r="R172" i="1" a="1"/>
  <c r="F17" i="1" a="1"/>
  <c r="X31" i="1" a="1"/>
  <c r="E133" i="1" a="1"/>
  <c r="E103" i="1" a="1"/>
  <c r="R107" i="1" a="1"/>
  <c r="F77" i="1" a="1"/>
  <c r="E45" i="1" a="1"/>
  <c r="R184" i="1" a="1"/>
  <c r="R111" i="1" a="1"/>
  <c r="R3" i="1" a="1"/>
  <c r="X122" i="1" a="1"/>
  <c r="I47" i="1"/>
  <c r="I162" i="1"/>
  <c r="X101" i="1" a="1"/>
  <c r="R146" i="1" a="1"/>
  <c r="X88" i="1" a="1"/>
  <c r="E162" i="1" a="1"/>
  <c r="X99" i="1" a="1"/>
  <c r="E10" i="1" a="1"/>
  <c r="X149" i="1" a="1"/>
  <c r="F13" i="1" a="1"/>
  <c r="X95" i="1" a="1"/>
  <c r="F181" i="1" a="1"/>
  <c r="R163" i="1" a="1"/>
  <c r="R181" i="1" a="1"/>
  <c r="I10" i="1"/>
  <c r="I136" i="1"/>
  <c r="I11" i="1"/>
  <c r="I94" i="1"/>
  <c r="I167" i="1"/>
  <c r="I72" i="1"/>
  <c r="I77" i="1"/>
  <c r="I181" i="1"/>
  <c r="I138" i="1"/>
  <c r="I18" i="1"/>
  <c r="I141" i="1"/>
  <c r="I48" i="1"/>
  <c r="E90" i="1" a="1"/>
  <c r="F88" i="1" a="1"/>
  <c r="F161" i="1" a="1"/>
  <c r="R52" i="1" a="1"/>
  <c r="F158" i="1" a="1"/>
  <c r="X138" i="1" a="1"/>
  <c r="R56" i="1" a="1"/>
  <c r="X16" i="1" a="1"/>
  <c r="R158" i="1" a="1"/>
  <c r="E31" i="1" a="1"/>
  <c r="E38" i="1" a="1"/>
  <c r="X108" i="1" a="1"/>
  <c r="X64" i="1" a="1"/>
  <c r="X82" i="1" a="1"/>
  <c r="E40" i="1" a="1"/>
  <c r="E146" i="1" a="1"/>
  <c r="F94" i="1" a="1"/>
  <c r="F119" i="1" a="1"/>
  <c r="E53" i="1" a="1"/>
  <c r="F121" i="1" a="1"/>
  <c r="X157" i="1" a="1"/>
  <c r="E18" i="1" a="1"/>
  <c r="R10" i="1" a="1"/>
  <c r="E77" i="1" a="1"/>
  <c r="E74" i="1" a="1"/>
  <c r="X4" i="1" a="1"/>
  <c r="X136" i="1" a="1"/>
  <c r="X140" i="1" a="1"/>
  <c r="F4" i="1" a="1"/>
  <c r="X73" i="1" a="1"/>
  <c r="R117" i="1" a="1"/>
  <c r="F15" i="1" a="1"/>
  <c r="X15" i="1" a="1"/>
  <c r="E144" i="1" a="1"/>
  <c r="E117" i="1" a="1"/>
  <c r="R18" i="1" a="1"/>
  <c r="R13" i="1" a="1"/>
  <c r="X129" i="1" a="1"/>
  <c r="R74" i="1" a="1"/>
  <c r="E96" i="1" a="1"/>
  <c r="X71" i="1" a="1"/>
  <c r="X176" i="1" a="1"/>
  <c r="X85" i="1" a="1"/>
  <c r="R128" i="1" a="1"/>
  <c r="R173" i="1" a="1"/>
  <c r="R175" i="1" a="1"/>
  <c r="E175" i="1" a="1"/>
  <c r="X62" i="1" a="1"/>
  <c r="R182" i="1" a="1"/>
  <c r="X68" i="1" a="1"/>
  <c r="X111" i="1" a="1"/>
  <c r="X79" i="1" a="1"/>
  <c r="R113" i="1" a="1"/>
  <c r="F152" i="1" a="1"/>
  <c r="I125" i="1"/>
  <c r="I182" i="1"/>
  <c r="I36" i="1"/>
  <c r="I44" i="1"/>
  <c r="I110" i="1"/>
  <c r="E179" i="1" a="1"/>
  <c r="E181" i="1" a="1"/>
  <c r="E6" i="1" a="1"/>
  <c r="F150" i="1" a="1"/>
  <c r="F106" i="1" a="1"/>
  <c r="X66" i="1" a="1"/>
  <c r="X128" i="1" a="1"/>
  <c r="F7" i="1" a="1"/>
  <c r="E72" i="1" a="1"/>
  <c r="X120" i="1" a="1"/>
  <c r="X34" i="1" a="1"/>
  <c r="X14" i="1" a="1"/>
  <c r="F46" i="1" a="1"/>
  <c r="F30" i="1" a="1"/>
  <c r="F114" i="1" a="1"/>
  <c r="X116" i="1" a="1"/>
  <c r="F139" i="1" a="1"/>
  <c r="I34" i="1"/>
  <c r="I185" i="1"/>
  <c r="I107" i="1"/>
  <c r="I149" i="1"/>
  <c r="I12" i="1"/>
  <c r="I78" i="1"/>
  <c r="I17" i="1"/>
  <c r="I157" i="1"/>
  <c r="I33" i="1"/>
  <c r="I28" i="1"/>
  <c r="I55" i="1"/>
  <c r="R105" i="1" a="1"/>
  <c r="F80" i="1" a="1"/>
  <c r="R58" i="1" a="1"/>
  <c r="E115" i="1" a="1"/>
  <c r="F39" i="1" a="1"/>
  <c r="R98" i="1" a="1"/>
  <c r="F68" i="1" a="1"/>
  <c r="F149" i="1" a="1"/>
  <c r="R125" i="1" a="1"/>
  <c r="R15" i="1" a="1"/>
  <c r="E42" i="1" a="1"/>
  <c r="F103" i="1" a="1"/>
  <c r="R103" i="1" a="1"/>
  <c r="E78" i="1" a="1"/>
  <c r="R100" i="1" a="1"/>
  <c r="F47" i="1" a="1"/>
  <c r="F58" i="1" a="1"/>
  <c r="F75" i="1" a="1"/>
  <c r="X160" i="1" a="1"/>
  <c r="R76" i="1" a="1"/>
  <c r="X41" i="1" a="1"/>
  <c r="X162" i="1" a="1"/>
  <c r="X22" i="1" a="1"/>
  <c r="E67" i="1" a="1"/>
  <c r="X67" i="1" a="1"/>
  <c r="R88" i="1" a="1"/>
  <c r="R136" i="1" a="1"/>
  <c r="F146" i="1" a="1"/>
  <c r="F133" i="1" a="1"/>
  <c r="R166" i="1" a="1"/>
  <c r="X11" i="1" a="1"/>
  <c r="E123" i="1" a="1"/>
  <c r="R24" i="1" a="1"/>
  <c r="X90" i="1" a="1"/>
  <c r="R51" i="1" a="1"/>
  <c r="E29" i="1" a="1"/>
  <c r="F170" i="1" a="1"/>
  <c r="R122" i="1" a="1"/>
  <c r="F174" i="1" a="1"/>
  <c r="E27" i="1" a="1"/>
  <c r="X51" i="1" a="1"/>
  <c r="X83" i="1" a="1"/>
  <c r="F37" i="1" a="1"/>
  <c r="R7" i="1" a="1"/>
  <c r="E83" i="1" a="1"/>
  <c r="F71" i="1" a="1"/>
  <c r="X170" i="1" a="1"/>
  <c r="X143" i="1" a="1"/>
  <c r="R132" i="1" a="1"/>
  <c r="E81" i="1" a="1"/>
  <c r="R152" i="1" a="1"/>
  <c r="F176" i="1" a="1"/>
  <c r="X30" i="1" a="1"/>
  <c r="R109" i="1" a="1"/>
  <c r="I115" i="1"/>
  <c r="I105" i="1"/>
  <c r="I41" i="1"/>
  <c r="I61" i="1"/>
  <c r="I101" i="1"/>
  <c r="E64" i="1" a="1"/>
  <c r="E183" i="1" a="1"/>
  <c r="E106" i="1" a="1"/>
  <c r="E92" i="1" a="1"/>
  <c r="F31" i="1" a="1"/>
  <c r="X5" i="1" a="1"/>
  <c r="X84" i="1" a="1"/>
  <c r="R115" i="1" a="1"/>
  <c r="X142" i="1" a="1"/>
  <c r="X28" i="1" a="1"/>
  <c r="F128" i="1" a="1"/>
  <c r="E178" i="1" a="1"/>
  <c r="F6" i="1" a="1"/>
  <c r="E152" i="1" a="1"/>
  <c r="E58" i="1" a="1"/>
  <c r="F140" i="1" a="1"/>
  <c r="I113" i="1"/>
  <c r="I112" i="1"/>
  <c r="I129" i="1"/>
  <c r="I85" i="1"/>
  <c r="I62" i="1"/>
  <c r="I109" i="1"/>
  <c r="I67" i="1"/>
  <c r="I165" i="1"/>
  <c r="I79" i="1"/>
  <c r="I63" i="1"/>
  <c r="I91" i="1"/>
  <c r="I175" i="1"/>
  <c r="E13" i="1" a="1"/>
  <c r="R120" i="1" a="1"/>
  <c r="R70" i="1" a="1"/>
  <c r="X163" i="1" a="1"/>
  <c r="R137" i="1" a="1"/>
  <c r="R185" i="1" a="1"/>
  <c r="R9" i="1" a="1"/>
  <c r="E14" i="1" a="1"/>
  <c r="X92" i="1" a="1"/>
  <c r="E76" i="1" a="1"/>
  <c r="E4" i="1" a="1"/>
  <c r="E156" i="1" a="1"/>
  <c r="X146" i="1" a="1"/>
  <c r="X151" i="1" a="1"/>
  <c r="X150" i="1" a="1"/>
  <c r="E184" i="1" a="1"/>
  <c r="E65" i="1" a="1"/>
  <c r="R171" i="1" a="1"/>
  <c r="X19" i="1" a="1"/>
  <c r="E71" i="1" a="1"/>
  <c r="X126" i="1" a="1"/>
  <c r="R49" i="1" a="1"/>
  <c r="F169" i="1" a="1"/>
  <c r="R154" i="1" a="1"/>
  <c r="F48" i="1" a="1"/>
  <c r="R176" i="1" a="1"/>
  <c r="X21" i="1" a="1"/>
  <c r="X156" i="1" a="1"/>
  <c r="X103" i="1" a="1"/>
  <c r="I25" i="1"/>
  <c r="I108" i="1"/>
  <c r="E170" i="1" a="1"/>
  <c r="E125" i="1" a="1"/>
  <c r="F132" i="1" a="1"/>
  <c r="F24" i="1" a="1"/>
  <c r="X182" i="1" a="1"/>
  <c r="R135" i="1" a="1"/>
  <c r="E97" i="1" a="1"/>
  <c r="F105" i="1" a="1"/>
  <c r="E113" i="1" a="1"/>
  <c r="E136" i="1" a="1"/>
  <c r="R44" i="1" a="1"/>
  <c r="R48" i="1" a="1"/>
  <c r="I8" i="1"/>
  <c r="I7" i="1"/>
  <c r="I127" i="1"/>
  <c r="I80" i="1"/>
  <c r="I29" i="1"/>
  <c r="I155" i="1"/>
  <c r="I13" i="1"/>
  <c r="I146" i="1"/>
  <c r="I87" i="1"/>
  <c r="I66" i="1"/>
  <c r="I169" i="1"/>
  <c r="I3" i="1"/>
  <c r="R112" i="1" a="1"/>
  <c r="R164" i="1" a="1"/>
  <c r="X74" i="1" a="1"/>
  <c r="X76" i="1" a="1"/>
  <c r="F49" i="1" a="1"/>
  <c r="R143" i="1" a="1"/>
  <c r="F18" i="1" a="1"/>
  <c r="E21" i="1" a="1"/>
  <c r="E157" i="1" a="1"/>
  <c r="R30" i="1" a="1"/>
  <c r="R99" i="1" a="1"/>
  <c r="X49" i="1" a="1"/>
  <c r="X43" i="1" a="1"/>
  <c r="X47" i="1" a="1"/>
  <c r="F87" i="1" a="1"/>
  <c r="E148" i="1" a="1"/>
  <c r="X161" i="1" a="1"/>
  <c r="F116" i="1" a="1"/>
  <c r="F151" i="1" a="1"/>
  <c r="F160" i="1" a="1"/>
  <c r="E102" i="1" a="1"/>
  <c r="R57" i="1" a="1"/>
  <c r="X39" i="1" a="1"/>
  <c r="E54" i="1" a="1"/>
  <c r="F115" i="1" a="1"/>
  <c r="F40" i="1" a="1"/>
  <c r="F167" i="1" a="1"/>
  <c r="F112" i="1" a="1"/>
  <c r="F34" i="1" a="1"/>
  <c r="F120" i="1" a="1"/>
  <c r="X166" i="1" a="1"/>
  <c r="F45" i="1" a="1"/>
  <c r="F168" i="1" a="1"/>
  <c r="E16" i="1" a="1"/>
  <c r="X159" i="1" a="1"/>
  <c r="E94" i="1" a="1"/>
  <c r="R147" i="1" a="1"/>
  <c r="R148" i="1" a="1"/>
  <c r="R94" i="1" a="1"/>
  <c r="E127" i="1" a="1"/>
  <c r="R170" i="1" a="1"/>
  <c r="F130" i="1" a="1"/>
  <c r="X45" i="1" a="1"/>
  <c r="R89" i="1" a="1"/>
  <c r="X57" i="1" a="1"/>
  <c r="F136" i="1" a="1"/>
  <c r="X42" i="1" a="1"/>
  <c r="F147" i="1" a="1"/>
  <c r="R157" i="1" a="1"/>
  <c r="E57" i="1" a="1"/>
  <c r="R97" i="1" a="1"/>
  <c r="R106" i="1" a="1"/>
  <c r="R161" i="1" a="1"/>
  <c r="E165" i="1" a="1"/>
  <c r="I130" i="1"/>
  <c r="I71" i="1"/>
  <c r="I137" i="1"/>
  <c r="I81" i="1"/>
  <c r="I140" i="1"/>
  <c r="F35" i="1" a="1"/>
  <c r="F126" i="1" a="1"/>
  <c r="E104" i="1" a="1"/>
  <c r="R34" i="1" a="1"/>
  <c r="R12" i="1" a="1"/>
  <c r="R17" i="1" a="1"/>
  <c r="E154" i="1" a="1"/>
  <c r="F141" i="1" a="1"/>
  <c r="R155" i="1" a="1"/>
  <c r="E12" i="1" a="1"/>
  <c r="X134" i="1" a="1"/>
  <c r="F41" i="1" a="1"/>
  <c r="X172" i="1" a="1"/>
  <c r="X23" i="1" a="1"/>
  <c r="X33" i="1" a="1"/>
  <c r="F21" i="1" a="1"/>
  <c r="I9" i="1"/>
  <c r="I128" i="1"/>
  <c r="I133" i="1"/>
  <c r="I82" i="1"/>
  <c r="I86" i="1"/>
  <c r="I144" i="1"/>
  <c r="I4" i="1"/>
  <c r="I75" i="1"/>
  <c r="I145" i="1"/>
  <c r="I164" i="1"/>
  <c r="I57" i="1"/>
  <c r="I96" i="1"/>
  <c r="R156" i="1" a="1"/>
  <c r="E17" i="1" a="1"/>
  <c r="E3" i="1" a="1"/>
  <c r="R40" i="1" a="1"/>
  <c r="F110" i="1" a="1"/>
  <c r="F162" i="1" a="1"/>
  <c r="F28" i="1" a="1"/>
  <c r="R45" i="1" a="1"/>
  <c r="R60" i="1" a="1"/>
  <c r="X86" i="1" a="1"/>
  <c r="R149" i="1" a="1"/>
  <c r="F82" i="1" a="1"/>
  <c r="E150" i="1" a="1"/>
  <c r="F22" i="1" a="1"/>
  <c r="R140" i="1" a="1"/>
  <c r="R6" i="1" a="1"/>
  <c r="E84" i="1" a="1"/>
  <c r="X94" i="1" a="1"/>
  <c r="F113" i="1" a="1"/>
  <c r="F107" i="1" a="1"/>
  <c r="E167" i="1" a="1"/>
  <c r="X155" i="1" a="1"/>
  <c r="F89" i="1" a="1"/>
  <c r="X65" i="1" a="1"/>
  <c r="E122" i="1" a="1"/>
  <c r="R118" i="1" a="1"/>
  <c r="E34" i="1" a="1"/>
  <c r="E56" i="1" a="1"/>
  <c r="X178" i="1" a="1"/>
  <c r="E142" i="1" a="1"/>
  <c r="R62" i="1" a="1"/>
  <c r="X37" i="1" a="1"/>
  <c r="R114" i="1" a="1"/>
  <c r="R162" i="1" a="1"/>
  <c r="R91" i="1" a="1"/>
  <c r="F100" i="1" a="1"/>
  <c r="R19" i="1" a="1"/>
  <c r="X13" i="1" a="1"/>
  <c r="X53" i="1" a="1"/>
  <c r="X124" i="1" a="1"/>
  <c r="R108" i="1" a="1"/>
  <c r="E75" i="1" a="1"/>
  <c r="F57" i="1" a="1"/>
  <c r="X114" i="1" a="1"/>
  <c r="F102" i="1" a="1"/>
  <c r="X133" i="1" a="1"/>
  <c r="E23" i="1" a="1"/>
  <c r="X110" i="1" a="1"/>
  <c r="X56" i="1" a="1"/>
  <c r="E171" i="1" a="1"/>
  <c r="X12" i="1" a="1"/>
  <c r="F101" i="1" a="1"/>
  <c r="E158" i="1" a="1"/>
  <c r="I40" i="1"/>
  <c r="I114" i="1"/>
  <c r="I64" i="1"/>
  <c r="I177" i="1"/>
  <c r="I143" i="1"/>
  <c r="R14" i="1" a="1"/>
  <c r="R130" i="1" a="1"/>
  <c r="X118" i="1" a="1"/>
  <c r="F97" i="1" a="1"/>
  <c r="F96" i="1" a="1"/>
  <c r="R16" i="1" a="1"/>
  <c r="E132" i="1" a="1"/>
  <c r="E70" i="1" a="1"/>
  <c r="E8" i="1" a="1"/>
  <c r="R11" i="1" a="1"/>
  <c r="R73" i="1" a="1"/>
  <c r="X107" i="1" a="1"/>
  <c r="X78" i="1" a="1"/>
  <c r="X77" i="1" a="1"/>
  <c r="R5" i="1" a="1"/>
  <c r="F44" i="1" a="1"/>
  <c r="X32" i="1" a="1"/>
  <c r="I30" i="1"/>
  <c r="I121" i="1"/>
  <c r="I46" i="1"/>
  <c r="I73" i="1"/>
  <c r="I45" i="1"/>
  <c r="I56" i="1"/>
  <c r="I103" i="1"/>
  <c r="I111" i="1"/>
  <c r="I26" i="1"/>
  <c r="I21" i="1"/>
  <c r="I97" i="1"/>
  <c r="R8" i="1" a="1"/>
  <c r="E99" i="1" a="1"/>
  <c r="E174" i="1" a="1"/>
  <c r="X135" i="1" a="1"/>
  <c r="E82" i="1" a="1"/>
  <c r="E130" i="1" a="1"/>
  <c r="R27" i="1" a="1"/>
  <c r="X125" i="1" a="1"/>
  <c r="E44" i="1" a="1"/>
  <c r="E141" i="1" a="1"/>
  <c r="E120" i="1" a="1"/>
  <c r="F36" i="1" a="1"/>
  <c r="E182" i="1" a="1"/>
  <c r="R129" i="1" a="1"/>
  <c r="F93" i="1" a="1"/>
  <c r="R141" i="1" a="1"/>
  <c r="F155" i="1" a="1"/>
  <c r="E95" i="1" a="1"/>
  <c r="E98" i="1" a="1"/>
  <c r="E109" i="1" a="1"/>
  <c r="F72" i="1" a="1"/>
  <c r="R102" i="1" a="1"/>
  <c r="X100" i="1" a="1"/>
  <c r="X27" i="1" a="1"/>
  <c r="E137" i="1" a="1"/>
  <c r="X54" i="1" a="1"/>
  <c r="E135" i="1" a="1"/>
  <c r="F51" i="1" a="1"/>
  <c r="F134" i="1" a="1"/>
  <c r="F166" i="1" a="1"/>
  <c r="I84" i="1"/>
  <c r="X97" i="1" a="1"/>
  <c r="F59" i="1" a="1"/>
  <c r="F125" i="1" a="1"/>
  <c r="R42" i="1" a="1"/>
  <c r="X87" i="1" a="1"/>
  <c r="E177" i="1" a="1"/>
  <c r="E169" i="1" a="1"/>
  <c r="E52" i="1" a="1"/>
  <c r="F185" i="1" a="1"/>
  <c r="R96" i="1" a="1"/>
  <c r="F50" i="1" a="1"/>
  <c r="F14" i="1" a="1"/>
  <c r="E7" i="1" a="1"/>
  <c r="G78" i="1" a="1"/>
  <c r="G14" i="1" a="1"/>
  <c r="G32" i="1" a="1"/>
  <c r="G61" i="1" a="1"/>
  <c r="G176" i="1" a="1"/>
  <c r="G175" i="1" a="1"/>
  <c r="G147" i="1" a="1"/>
  <c r="G114" i="1" a="1"/>
  <c r="G150" i="1" a="1"/>
  <c r="G52" i="1" a="1"/>
  <c r="G13" i="1" a="1"/>
  <c r="G85" i="1" a="1"/>
  <c r="G144" i="1" a="1"/>
  <c r="G177" i="1" a="1"/>
  <c r="G92" i="1" a="1"/>
  <c r="G18" i="1" a="1"/>
  <c r="G69" i="1" a="1"/>
  <c r="G31" i="1" a="1"/>
  <c r="G28" i="1" a="1"/>
  <c r="G82" i="1" a="1"/>
  <c r="G16" i="1" a="1"/>
  <c r="G60" i="1" a="1"/>
  <c r="G129" i="1" a="1"/>
  <c r="G71" i="1" a="1"/>
  <c r="G112" i="1" a="1"/>
  <c r="G108" i="1" a="1"/>
  <c r="G172" i="1" a="1"/>
  <c r="G180" i="1" a="1"/>
  <c r="G57" i="1" a="1"/>
  <c r="G103" i="1" a="1"/>
  <c r="G139" i="1" a="1"/>
  <c r="G127" i="1" a="1"/>
  <c r="G146" i="1" a="1"/>
  <c r="G96" i="1" a="1"/>
  <c r="G166" i="1" a="1"/>
  <c r="G173" i="1" a="1"/>
  <c r="G136" i="1" a="1"/>
  <c r="G59" i="1" a="1"/>
  <c r="G160" i="1" a="1"/>
  <c r="G83" i="1" a="1"/>
  <c r="G43" i="1" a="1"/>
  <c r="G74" i="1" a="1"/>
  <c r="G122" i="1" a="1"/>
  <c r="G4" i="1" a="1"/>
  <c r="G107" i="1" a="1"/>
  <c r="G124" i="1" a="1"/>
  <c r="G58" i="1" a="1"/>
  <c r="G94" i="1" a="1"/>
  <c r="G162" i="1" a="1"/>
  <c r="G38" i="1" a="1"/>
  <c r="G143" i="1" a="1"/>
  <c r="G183" i="1" a="1"/>
  <c r="G56" i="1" a="1"/>
  <c r="G167" i="1" a="1"/>
  <c r="G158" i="1" a="1"/>
  <c r="G117" i="1" a="1"/>
  <c r="G168" i="1" a="1"/>
  <c r="G12" i="1" a="1"/>
  <c r="G131" i="1" a="1"/>
  <c r="G145" i="1" a="1"/>
  <c r="G17" i="1" a="1"/>
  <c r="G174" i="1" a="1"/>
  <c r="G15" i="1" a="1"/>
  <c r="G169" i="1" a="1"/>
  <c r="G76" i="1" a="1"/>
  <c r="G19" i="1" a="1"/>
  <c r="G138" i="1" a="1"/>
  <c r="G184" i="1" a="1"/>
  <c r="G37" i="1" a="1"/>
  <c r="G36" i="1" a="1"/>
  <c r="G153" i="1" a="1"/>
  <c r="G141" i="1" a="1"/>
  <c r="G66" i="1" a="1"/>
  <c r="G123" i="1" a="1"/>
  <c r="G8" i="1" a="1"/>
  <c r="G75" i="1" a="1"/>
  <c r="G35" i="1" a="1"/>
  <c r="G100" i="1" a="1"/>
  <c r="G116" i="1" a="1"/>
  <c r="G27" i="1" a="1"/>
  <c r="G9" i="1" a="1"/>
  <c r="G97" i="1" a="1"/>
  <c r="G68" i="1" a="1"/>
  <c r="G151" i="1" a="1"/>
  <c r="G182" i="1" a="1"/>
  <c r="G93" i="1" a="1"/>
  <c r="G101" i="1" a="1"/>
  <c r="G33" i="1" a="1"/>
  <c r="G51" i="1" a="1"/>
  <c r="G163" i="1" a="1"/>
  <c r="G65" i="1" a="1"/>
  <c r="G84" i="1" a="1"/>
  <c r="G105" i="1" a="1"/>
  <c r="G134" i="1" a="1"/>
  <c r="G87" i="1" a="1"/>
  <c r="G159" i="1" a="1"/>
  <c r="G24" i="1" a="1"/>
  <c r="G118" i="1" a="1"/>
  <c r="G161" i="1" a="1"/>
  <c r="G165" i="1" a="1"/>
  <c r="G156" i="1" a="1"/>
  <c r="G73" i="1" a="1"/>
  <c r="G140" i="1" a="1"/>
  <c r="G98" i="1" a="1"/>
  <c r="G157" i="1" a="1"/>
  <c r="G133" i="1" a="1"/>
  <c r="G121" i="1" a="1"/>
  <c r="G132" i="1" a="1"/>
  <c r="G26" i="1" a="1"/>
  <c r="G29" i="1" a="1"/>
  <c r="G30" i="1" a="1"/>
  <c r="G20" i="1" a="1"/>
  <c r="G90" i="1" a="1"/>
  <c r="G113" i="1" a="1"/>
  <c r="G185" i="1" a="1"/>
  <c r="G25" i="1" a="1"/>
  <c r="G137" i="1" a="1"/>
  <c r="G44" i="1" a="1"/>
  <c r="G126" i="1" a="1"/>
  <c r="G77" i="1" a="1"/>
  <c r="G170" i="1" a="1"/>
  <c r="G72" i="1" a="1"/>
  <c r="G154" i="1" a="1"/>
  <c r="G55" i="1" a="1"/>
  <c r="G81" i="1" a="1"/>
  <c r="G11" i="1" a="1"/>
  <c r="G88" i="1" a="1"/>
  <c r="G67" i="1" a="1"/>
  <c r="G102" i="1" a="1"/>
  <c r="G148" i="1" a="1"/>
  <c r="G99" i="1" a="1"/>
  <c r="G109" i="1" a="1"/>
  <c r="G34" i="1" a="1"/>
  <c r="G155" i="1" a="1"/>
  <c r="G62" i="1" a="1"/>
  <c r="G89" i="1" a="1"/>
  <c r="G23" i="1" a="1"/>
  <c r="G70" i="1" a="1"/>
  <c r="G130" i="1" a="1"/>
  <c r="G45" i="1" a="1"/>
  <c r="G115" i="1" a="1"/>
  <c r="G54" i="1" a="1"/>
  <c r="G42" i="1" a="1"/>
  <c r="G48" i="1" a="1"/>
  <c r="G152" i="1" a="1"/>
  <c r="G125" i="1" a="1"/>
  <c r="G80" i="1" a="1"/>
  <c r="G3" i="1" a="1"/>
  <c r="G7" i="1" a="1"/>
  <c r="G41" i="1" a="1"/>
  <c r="G178" i="1" a="1"/>
  <c r="G5" i="1" a="1"/>
  <c r="G106" i="1" a="1"/>
  <c r="G128" i="1" a="1"/>
  <c r="G47" i="1" a="1"/>
  <c r="G149" i="1" a="1"/>
  <c r="G21" i="1" a="1"/>
  <c r="G49" i="1" a="1"/>
  <c r="G164" i="1" a="1"/>
  <c r="G40" i="1" a="1"/>
  <c r="G142" i="1" a="1"/>
  <c r="G104" i="1" a="1"/>
  <c r="G53" i="1" a="1"/>
  <c r="G46" i="1" a="1"/>
  <c r="G179" i="1" a="1"/>
  <c r="G39" i="1" a="1"/>
  <c r="G171" i="1" a="1"/>
  <c r="G120" i="1" a="1"/>
  <c r="G91" i="1" a="1"/>
  <c r="G64" i="1" a="1"/>
  <c r="G6" i="1" a="1"/>
  <c r="G22" i="1" a="1"/>
  <c r="G50" i="1" a="1"/>
  <c r="G63" i="1" a="1"/>
  <c r="G86" i="1" a="1"/>
  <c r="G110" i="1" a="1"/>
  <c r="G119" i="1" a="1"/>
  <c r="G10" i="1" a="1"/>
  <c r="G79" i="1" a="1"/>
  <c r="G111" i="1" a="1"/>
  <c r="G95" i="1" a="1"/>
  <c r="G181" i="1" a="1"/>
  <c r="G135" i="1" a="1"/>
  <c r="G135" i="1" l="1"/>
  <c r="G181" i="1"/>
  <c r="G95" i="1"/>
  <c r="G111" i="1"/>
  <c r="G79" i="1"/>
  <c r="G10" i="1"/>
  <c r="G119" i="1"/>
  <c r="G110" i="1"/>
  <c r="G86" i="1"/>
  <c r="G63" i="1"/>
  <c r="G50" i="1"/>
  <c r="G22" i="1"/>
  <c r="G6" i="1"/>
  <c r="G64" i="1"/>
  <c r="G91" i="1"/>
  <c r="G120" i="1"/>
  <c r="G171" i="1"/>
  <c r="G39" i="1"/>
  <c r="G179" i="1"/>
  <c r="G46" i="1"/>
  <c r="G53" i="1"/>
  <c r="G104" i="1"/>
  <c r="G142" i="1"/>
  <c r="G40" i="1"/>
  <c r="G164" i="1"/>
  <c r="G49" i="1"/>
  <c r="G21" i="1"/>
  <c r="G149" i="1"/>
  <c r="G47" i="1"/>
  <c r="G128" i="1"/>
  <c r="G106" i="1"/>
  <c r="G5" i="1"/>
  <c r="G178" i="1"/>
  <c r="G41" i="1"/>
  <c r="G7" i="1"/>
  <c r="G3" i="1"/>
  <c r="G80" i="1"/>
  <c r="G125" i="1"/>
  <c r="G152" i="1"/>
  <c r="G48" i="1"/>
  <c r="G42" i="1"/>
  <c r="G54" i="1"/>
  <c r="G115" i="1"/>
  <c r="G45" i="1"/>
  <c r="G130" i="1"/>
  <c r="G70" i="1"/>
  <c r="G23" i="1"/>
  <c r="G89" i="1"/>
  <c r="G62" i="1"/>
  <c r="G155" i="1"/>
  <c r="G34" i="1"/>
  <c r="G109" i="1"/>
  <c r="G99" i="1"/>
  <c r="G148" i="1"/>
  <c r="G102" i="1"/>
  <c r="G67" i="1"/>
  <c r="G88" i="1"/>
  <c r="G11" i="1"/>
  <c r="G81" i="1"/>
  <c r="G55" i="1"/>
  <c r="G154" i="1"/>
  <c r="G72" i="1"/>
  <c r="G170" i="1"/>
  <c r="G77" i="1"/>
  <c r="G126" i="1"/>
  <c r="G44" i="1"/>
  <c r="G137" i="1"/>
  <c r="G25" i="1"/>
  <c r="G185" i="1"/>
  <c r="G113" i="1"/>
  <c r="G90" i="1"/>
  <c r="G20" i="1"/>
  <c r="G30" i="1"/>
  <c r="G29" i="1"/>
  <c r="G26" i="1"/>
  <c r="G132" i="1"/>
  <c r="G121" i="1"/>
  <c r="G133" i="1"/>
  <c r="G157" i="1"/>
  <c r="G98" i="1"/>
  <c r="G140" i="1"/>
  <c r="G73" i="1"/>
  <c r="G156" i="1"/>
  <c r="G165" i="1"/>
  <c r="G161" i="1"/>
  <c r="G118" i="1"/>
  <c r="G24" i="1"/>
  <c r="G159" i="1"/>
  <c r="G87" i="1"/>
  <c r="G134" i="1"/>
  <c r="G105" i="1"/>
  <c r="G84" i="1"/>
  <c r="G65" i="1"/>
  <c r="G163" i="1"/>
  <c r="G51" i="1"/>
  <c r="G33" i="1"/>
  <c r="G101" i="1"/>
  <c r="G93" i="1"/>
  <c r="G182" i="1"/>
  <c r="G151" i="1"/>
  <c r="G68" i="1"/>
  <c r="G97" i="1"/>
  <c r="G9" i="1"/>
  <c r="G27" i="1"/>
  <c r="G116" i="1"/>
  <c r="G100" i="1"/>
  <c r="G35" i="1"/>
  <c r="G75" i="1"/>
  <c r="G8" i="1"/>
  <c r="G123" i="1"/>
  <c r="G66" i="1"/>
  <c r="G141" i="1"/>
  <c r="G153" i="1"/>
  <c r="G36" i="1"/>
  <c r="G37" i="1"/>
  <c r="G184" i="1"/>
  <c r="G138" i="1"/>
  <c r="G19" i="1"/>
  <c r="G76" i="1"/>
  <c r="G169" i="1"/>
  <c r="G15" i="1"/>
  <c r="G174" i="1"/>
  <c r="G17" i="1"/>
  <c r="G145" i="1"/>
  <c r="G131" i="1"/>
  <c r="G12" i="1"/>
  <c r="G168" i="1"/>
  <c r="G117" i="1"/>
  <c r="G158" i="1"/>
  <c r="G167" i="1"/>
  <c r="G56" i="1"/>
  <c r="G183" i="1"/>
  <c r="G143" i="1"/>
  <c r="G38" i="1"/>
  <c r="G162" i="1"/>
  <c r="G94" i="1"/>
  <c r="G58" i="1"/>
  <c r="G124" i="1"/>
  <c r="G107" i="1"/>
  <c r="G4" i="1"/>
  <c r="G122" i="1"/>
  <c r="G74" i="1"/>
  <c r="G43" i="1"/>
  <c r="G83" i="1"/>
  <c r="G160" i="1"/>
  <c r="G59" i="1"/>
  <c r="G136" i="1"/>
  <c r="G173" i="1"/>
  <c r="G166" i="1"/>
  <c r="G96" i="1"/>
  <c r="G146" i="1"/>
  <c r="G127" i="1"/>
  <c r="G139" i="1"/>
  <c r="G103" i="1"/>
  <c r="G57" i="1"/>
  <c r="G180" i="1"/>
  <c r="G172" i="1"/>
  <c r="G108" i="1"/>
  <c r="G112" i="1"/>
  <c r="G71" i="1"/>
  <c r="G129" i="1"/>
  <c r="G60" i="1"/>
  <c r="G16" i="1"/>
  <c r="G82" i="1"/>
  <c r="G28" i="1"/>
  <c r="G31" i="1"/>
  <c r="G69" i="1"/>
  <c r="G18" i="1"/>
  <c r="G92" i="1"/>
  <c r="G177" i="1"/>
  <c r="G144" i="1"/>
  <c r="G85" i="1"/>
  <c r="G13" i="1"/>
  <c r="G52" i="1"/>
  <c r="G150" i="1"/>
  <c r="G114" i="1"/>
  <c r="G147" i="1"/>
  <c r="G175" i="1"/>
  <c r="G176" i="1"/>
  <c r="G61" i="1"/>
  <c r="G32" i="1"/>
  <c r="G14" i="1"/>
  <c r="G78" i="1"/>
  <c r="E7" i="1"/>
  <c r="F14" i="1"/>
  <c r="F50" i="1"/>
  <c r="R96" i="1"/>
  <c r="F185" i="1"/>
  <c r="E52" i="1"/>
  <c r="E169" i="1"/>
  <c r="E177" i="1"/>
  <c r="X87" i="1"/>
  <c r="R42" i="1"/>
  <c r="F125" i="1"/>
  <c r="F59" i="1"/>
  <c r="X97" i="1"/>
  <c r="F166" i="1"/>
  <c r="F134" i="1"/>
  <c r="F51" i="1"/>
  <c r="E135" i="1"/>
  <c r="X54" i="1"/>
  <c r="E137" i="1"/>
  <c r="X27" i="1"/>
  <c r="X100" i="1"/>
  <c r="R102" i="1"/>
  <c r="F72" i="1"/>
  <c r="E109" i="1"/>
  <c r="E98" i="1"/>
  <c r="E95" i="1"/>
  <c r="F155" i="1"/>
  <c r="R141" i="1"/>
  <c r="F93" i="1"/>
  <c r="R129" i="1"/>
  <c r="E182" i="1"/>
  <c r="F36" i="1"/>
  <c r="E120" i="1"/>
  <c r="E141" i="1"/>
  <c r="E44" i="1"/>
  <c r="X125" i="1"/>
  <c r="R27" i="1"/>
  <c r="E130" i="1"/>
  <c r="E82" i="1"/>
  <c r="X135" i="1"/>
  <c r="E174" i="1"/>
  <c r="E99" i="1"/>
  <c r="R8" i="1"/>
  <c r="X32" i="1"/>
  <c r="F44" i="1"/>
  <c r="R5" i="1"/>
  <c r="X77" i="1"/>
  <c r="X78" i="1"/>
  <c r="X107" i="1"/>
  <c r="R73" i="1"/>
  <c r="R11" i="1"/>
  <c r="E8" i="1"/>
  <c r="E70" i="1"/>
  <c r="E132" i="1"/>
  <c r="R16" i="1"/>
  <c r="F96" i="1"/>
  <c r="F97" i="1"/>
  <c r="X118" i="1"/>
  <c r="R130" i="1"/>
  <c r="R14" i="1"/>
  <c r="E158" i="1"/>
  <c r="F101" i="1"/>
  <c r="X12" i="1"/>
  <c r="E171" i="1"/>
  <c r="X56" i="1"/>
  <c r="X110" i="1"/>
  <c r="E23" i="1"/>
  <c r="X133" i="1"/>
  <c r="F102" i="1"/>
  <c r="X114" i="1"/>
  <c r="F57" i="1"/>
  <c r="E75" i="1"/>
  <c r="R108" i="1"/>
  <c r="X124" i="1"/>
  <c r="X53" i="1"/>
  <c r="X13" i="1"/>
  <c r="R19" i="1"/>
  <c r="F100" i="1"/>
  <c r="R91" i="1"/>
  <c r="R162" i="1"/>
  <c r="R114" i="1"/>
  <c r="X37" i="1"/>
  <c r="R62" i="1"/>
  <c r="E142" i="1"/>
  <c r="X178" i="1"/>
  <c r="E56" i="1"/>
  <c r="E34" i="1"/>
  <c r="R118" i="1"/>
  <c r="E122" i="1"/>
  <c r="X65" i="1"/>
  <c r="F89" i="1"/>
  <c r="X155" i="1"/>
  <c r="E167" i="1"/>
  <c r="F107" i="1"/>
  <c r="F113" i="1"/>
  <c r="X94" i="1"/>
  <c r="E84" i="1"/>
  <c r="R6" i="1"/>
  <c r="R140" i="1"/>
  <c r="F22" i="1"/>
  <c r="E150" i="1"/>
  <c r="F82" i="1"/>
  <c r="R149" i="1"/>
  <c r="X86" i="1"/>
  <c r="R60" i="1"/>
  <c r="R45" i="1"/>
  <c r="F28" i="1"/>
  <c r="F162" i="1"/>
  <c r="F110" i="1"/>
  <c r="R40" i="1"/>
  <c r="E3" i="1"/>
  <c r="E17" i="1"/>
  <c r="R156" i="1"/>
  <c r="F21" i="1"/>
  <c r="X33" i="1"/>
  <c r="X23" i="1"/>
  <c r="X172" i="1"/>
  <c r="F41" i="1"/>
  <c r="X134" i="1"/>
  <c r="E12" i="1"/>
  <c r="R155" i="1"/>
  <c r="F141" i="1"/>
  <c r="E154" i="1"/>
  <c r="R17" i="1"/>
  <c r="R12" i="1"/>
  <c r="R34" i="1"/>
  <c r="E104" i="1"/>
  <c r="F126" i="1"/>
  <c r="F35" i="1"/>
  <c r="E165" i="1"/>
  <c r="R161" i="1"/>
  <c r="R106" i="1"/>
  <c r="R97" i="1"/>
  <c r="E57" i="1"/>
  <c r="R157" i="1"/>
  <c r="F147" i="1"/>
  <c r="X42" i="1"/>
  <c r="F136" i="1"/>
  <c r="X57" i="1"/>
  <c r="R89" i="1"/>
  <c r="X45" i="1"/>
  <c r="F130" i="1"/>
  <c r="R170" i="1"/>
  <c r="E127" i="1"/>
  <c r="R94" i="1"/>
  <c r="R148" i="1"/>
  <c r="R147" i="1"/>
  <c r="E94" i="1"/>
  <c r="X159" i="1"/>
  <c r="E16" i="1"/>
  <c r="F168" i="1"/>
  <c r="F45" i="1"/>
  <c r="X166" i="1"/>
  <c r="F120" i="1"/>
  <c r="F34" i="1"/>
  <c r="F112" i="1"/>
  <c r="F167" i="1"/>
  <c r="F40" i="1"/>
  <c r="F115" i="1"/>
  <c r="E54" i="1"/>
  <c r="X39" i="1"/>
  <c r="R57" i="1"/>
  <c r="E102" i="1"/>
  <c r="F160" i="1"/>
  <c r="F151" i="1"/>
  <c r="F116" i="1"/>
  <c r="X161" i="1"/>
  <c r="E148" i="1"/>
  <c r="F87" i="1"/>
  <c r="X47" i="1"/>
  <c r="X43" i="1"/>
  <c r="X49" i="1"/>
  <c r="R99" i="1"/>
  <c r="R30" i="1"/>
  <c r="E157" i="1"/>
  <c r="E21" i="1"/>
  <c r="F18" i="1"/>
  <c r="R143" i="1"/>
  <c r="F49" i="1"/>
  <c r="X76" i="1"/>
  <c r="X74" i="1"/>
  <c r="R164" i="1"/>
  <c r="R112" i="1"/>
  <c r="R48" i="1"/>
  <c r="R44" i="1"/>
  <c r="E136" i="1"/>
  <c r="E113" i="1"/>
  <c r="F105" i="1"/>
  <c r="E97" i="1"/>
  <c r="R135" i="1"/>
  <c r="X182" i="1"/>
  <c r="F24" i="1"/>
  <c r="F132" i="1"/>
  <c r="E125" i="1"/>
  <c r="E170" i="1"/>
  <c r="X103" i="1"/>
  <c r="X156" i="1"/>
  <c r="X21" i="1"/>
  <c r="R176" i="1"/>
  <c r="F48" i="1"/>
  <c r="R154" i="1"/>
  <c r="F169" i="1"/>
  <c r="R49" i="1"/>
  <c r="X126" i="1"/>
  <c r="E71" i="1"/>
  <c r="X19" i="1"/>
  <c r="R171" i="1"/>
  <c r="E65" i="1"/>
  <c r="E184" i="1"/>
  <c r="X150" i="1"/>
  <c r="X151" i="1"/>
  <c r="X146" i="1"/>
  <c r="E156" i="1"/>
  <c r="E4" i="1"/>
  <c r="E76" i="1"/>
  <c r="X92" i="1"/>
  <c r="E14" i="1"/>
  <c r="R9" i="1"/>
  <c r="R185" i="1"/>
  <c r="R137" i="1"/>
  <c r="X163" i="1"/>
  <c r="R70" i="1"/>
  <c r="R120" i="1"/>
  <c r="E13" i="1"/>
  <c r="F140" i="1"/>
  <c r="E58" i="1"/>
  <c r="E152" i="1"/>
  <c r="F6" i="1"/>
  <c r="E178" i="1"/>
  <c r="F128" i="1"/>
  <c r="X28" i="1"/>
  <c r="X142" i="1"/>
  <c r="R115" i="1"/>
  <c r="X84" i="1"/>
  <c r="X5" i="1"/>
  <c r="F31" i="1"/>
  <c r="E92" i="1"/>
  <c r="E106" i="1"/>
  <c r="E183" i="1"/>
  <c r="E64" i="1"/>
  <c r="R109" i="1"/>
  <c r="X30" i="1"/>
  <c r="F176" i="1"/>
  <c r="R152" i="1"/>
  <c r="E81" i="1"/>
  <c r="R132" i="1"/>
  <c r="X143" i="1"/>
  <c r="X170" i="1"/>
  <c r="F71" i="1"/>
  <c r="E83" i="1"/>
  <c r="R7" i="1"/>
  <c r="F37" i="1"/>
  <c r="X83" i="1"/>
  <c r="X51" i="1"/>
  <c r="E27" i="1"/>
  <c r="F174" i="1"/>
  <c r="R122" i="1"/>
  <c r="F170" i="1"/>
  <c r="E29" i="1"/>
  <c r="R51" i="1"/>
  <c r="X90" i="1"/>
  <c r="R24" i="1"/>
  <c r="E123" i="1"/>
  <c r="X11" i="1"/>
  <c r="R166" i="1"/>
  <c r="F133" i="1"/>
  <c r="F146" i="1"/>
  <c r="R136" i="1"/>
  <c r="R88" i="1"/>
  <c r="X67" i="1"/>
  <c r="E67" i="1"/>
  <c r="X22" i="1"/>
  <c r="X162" i="1"/>
  <c r="X41" i="1"/>
  <c r="R76" i="1"/>
  <c r="X160" i="1"/>
  <c r="F75" i="1"/>
  <c r="F58" i="1"/>
  <c r="F47" i="1"/>
  <c r="R100" i="1"/>
  <c r="E78" i="1"/>
  <c r="R103" i="1"/>
  <c r="F103" i="1"/>
  <c r="E42" i="1"/>
  <c r="R15" i="1"/>
  <c r="R125" i="1"/>
  <c r="F149" i="1"/>
  <c r="F68" i="1"/>
  <c r="R98" i="1"/>
  <c r="F39" i="1"/>
  <c r="E115" i="1"/>
  <c r="R58" i="1"/>
  <c r="F80" i="1"/>
  <c r="R105" i="1"/>
  <c r="F139" i="1"/>
  <c r="X116" i="1"/>
  <c r="F114" i="1"/>
  <c r="F30" i="1"/>
  <c r="F46" i="1"/>
  <c r="X14" i="1"/>
  <c r="X34" i="1"/>
  <c r="X120" i="1"/>
  <c r="E72" i="1"/>
  <c r="F7" i="1"/>
  <c r="X128" i="1"/>
  <c r="X66" i="1"/>
  <c r="F106" i="1"/>
  <c r="F150" i="1"/>
  <c r="E6" i="1"/>
  <c r="E181" i="1"/>
  <c r="E179" i="1"/>
  <c r="F152" i="1"/>
  <c r="R113" i="1"/>
  <c r="X79" i="1"/>
  <c r="X111" i="1"/>
  <c r="X68" i="1"/>
  <c r="R182" i="1"/>
  <c r="X62" i="1"/>
  <c r="E175" i="1"/>
  <c r="R175" i="1"/>
  <c r="R173" i="1"/>
  <c r="R128" i="1"/>
  <c r="X85" i="1"/>
  <c r="X176" i="1"/>
  <c r="X71" i="1"/>
  <c r="E96" i="1"/>
  <c r="R74" i="1"/>
  <c r="X129" i="1"/>
  <c r="R13" i="1"/>
  <c r="R18" i="1"/>
  <c r="E117" i="1"/>
  <c r="E144" i="1"/>
  <c r="X15" i="1"/>
  <c r="F15" i="1"/>
  <c r="R117" i="1"/>
  <c r="X73" i="1"/>
  <c r="F4" i="1"/>
  <c r="X140" i="1"/>
  <c r="X136" i="1"/>
  <c r="X4" i="1"/>
  <c r="E74" i="1"/>
  <c r="E77" i="1"/>
  <c r="R10" i="1"/>
  <c r="E18" i="1"/>
  <c r="X157" i="1"/>
  <c r="F121" i="1"/>
  <c r="E53" i="1"/>
  <c r="F119" i="1"/>
  <c r="F94" i="1"/>
  <c r="E146" i="1"/>
  <c r="E40" i="1"/>
  <c r="X82" i="1"/>
  <c r="X64" i="1"/>
  <c r="X108" i="1"/>
  <c r="E38" i="1"/>
  <c r="E31" i="1"/>
  <c r="R158" i="1"/>
  <c r="X16" i="1"/>
  <c r="R56" i="1"/>
  <c r="X138" i="1"/>
  <c r="F158" i="1"/>
  <c r="R52" i="1"/>
  <c r="F161" i="1"/>
  <c r="F88" i="1"/>
  <c r="E90" i="1"/>
  <c r="R181" i="1"/>
  <c r="R163" i="1"/>
  <c r="F181" i="1"/>
  <c r="X95" i="1"/>
  <c r="F13" i="1"/>
  <c r="X149" i="1"/>
  <c r="E10" i="1"/>
  <c r="X99" i="1"/>
  <c r="E162" i="1"/>
  <c r="X88" i="1"/>
  <c r="R146" i="1"/>
  <c r="X101" i="1"/>
  <c r="X122" i="1"/>
  <c r="R3" i="1"/>
  <c r="R111" i="1"/>
  <c r="R184" i="1"/>
  <c r="E45" i="1"/>
  <c r="F77" i="1"/>
  <c r="R107" i="1"/>
  <c r="E103" i="1"/>
  <c r="E133" i="1"/>
  <c r="X31" i="1"/>
  <c r="F17" i="1"/>
  <c r="R172" i="1"/>
  <c r="E50" i="1"/>
  <c r="E26" i="1"/>
  <c r="E43" i="1"/>
  <c r="F5" i="1"/>
  <c r="X18" i="1"/>
  <c r="X148" i="1"/>
  <c r="E140" i="1"/>
  <c r="E63" i="1"/>
  <c r="X184" i="1"/>
  <c r="F38" i="1"/>
  <c r="F90" i="1"/>
  <c r="R71" i="1"/>
  <c r="R95" i="1"/>
  <c r="X106" i="1"/>
  <c r="R138" i="1"/>
  <c r="R165" i="1"/>
  <c r="X102" i="1"/>
  <c r="R61" i="1"/>
  <c r="E93" i="1"/>
  <c r="R142" i="1"/>
  <c r="X80" i="1"/>
  <c r="X181" i="1"/>
  <c r="R32" i="1"/>
  <c r="X175" i="1"/>
  <c r="F184" i="1"/>
  <c r="X164" i="1"/>
  <c r="X8" i="1"/>
  <c r="R39" i="1"/>
  <c r="F92" i="1"/>
  <c r="F67" i="1"/>
  <c r="E147" i="1"/>
  <c r="X131" i="1"/>
  <c r="R167" i="1"/>
  <c r="X58" i="1"/>
  <c r="F117" i="1"/>
  <c r="E9" i="1"/>
  <c r="F145" i="1"/>
  <c r="E172" i="1"/>
  <c r="X50" i="1"/>
  <c r="X48" i="1"/>
  <c r="R46" i="1"/>
  <c r="F16" i="1"/>
  <c r="X75" i="1"/>
  <c r="R81" i="1"/>
  <c r="X25" i="1"/>
  <c r="E118" i="1"/>
  <c r="R38" i="1"/>
  <c r="E149" i="1"/>
  <c r="F53" i="1"/>
  <c r="R90" i="1"/>
  <c r="R82" i="1"/>
  <c r="X10" i="1"/>
  <c r="R35" i="1"/>
  <c r="F52" i="1"/>
  <c r="F118" i="1"/>
  <c r="R36" i="1"/>
  <c r="X36" i="1"/>
  <c r="X158" i="1"/>
  <c r="R87" i="1"/>
  <c r="X165" i="1"/>
  <c r="F129" i="1"/>
  <c r="X38" i="1"/>
  <c r="X145" i="1"/>
  <c r="R145" i="1"/>
  <c r="F9" i="1"/>
  <c r="X174" i="1"/>
  <c r="E20" i="1"/>
  <c r="R78" i="1"/>
  <c r="R55" i="1"/>
  <c r="F144" i="1"/>
  <c r="R134" i="1"/>
  <c r="R43" i="1"/>
  <c r="F84" i="1"/>
  <c r="E145" i="1"/>
  <c r="R131" i="1"/>
  <c r="E47" i="1"/>
  <c r="X144" i="1"/>
  <c r="R28" i="1"/>
  <c r="F98" i="1"/>
  <c r="R33" i="1"/>
  <c r="X6" i="1"/>
  <c r="R104" i="1"/>
  <c r="E176" i="1"/>
  <c r="R86" i="1"/>
  <c r="X167" i="1"/>
  <c r="E61" i="1"/>
  <c r="F43" i="1"/>
  <c r="E166" i="1"/>
  <c r="X63" i="1"/>
  <c r="X109" i="1"/>
  <c r="R110" i="1"/>
  <c r="E55" i="1"/>
  <c r="E73" i="1"/>
  <c r="X121" i="1"/>
  <c r="X153" i="1"/>
  <c r="E80" i="1"/>
  <c r="X168" i="1"/>
  <c r="R68" i="1"/>
  <c r="F63" i="1"/>
  <c r="R26" i="1"/>
  <c r="F61" i="1"/>
  <c r="R144" i="1"/>
  <c r="E129" i="1"/>
  <c r="E91" i="1"/>
  <c r="F29" i="1"/>
  <c r="R84" i="1"/>
  <c r="R116" i="1"/>
  <c r="F156" i="1"/>
  <c r="X17" i="1"/>
  <c r="E124" i="1"/>
  <c r="E89" i="1"/>
  <c r="R37" i="1"/>
  <c r="F183" i="1"/>
  <c r="E128" i="1"/>
  <c r="F142" i="1"/>
  <c r="X119" i="1"/>
  <c r="R183" i="1"/>
  <c r="F62" i="1"/>
  <c r="X113" i="1"/>
  <c r="X139" i="1"/>
  <c r="X89" i="1"/>
  <c r="E24" i="1"/>
  <c r="F171" i="1"/>
  <c r="R169" i="1"/>
  <c r="X69" i="1"/>
  <c r="E62" i="1"/>
  <c r="X130" i="1"/>
  <c r="X137" i="1"/>
  <c r="X3" i="1"/>
  <c r="X180" i="1"/>
  <c r="X26" i="1"/>
  <c r="E33" i="1"/>
  <c r="F143" i="1"/>
  <c r="X171" i="1"/>
  <c r="R92" i="1"/>
  <c r="X7" i="1"/>
  <c r="E131" i="1"/>
  <c r="X104" i="1"/>
  <c r="F23" i="1"/>
  <c r="X46" i="1"/>
  <c r="E155" i="1"/>
  <c r="F11" i="1"/>
  <c r="E35" i="1"/>
  <c r="F85" i="1"/>
  <c r="X98" i="1"/>
  <c r="R179" i="1"/>
  <c r="E46" i="1"/>
  <c r="F76" i="1"/>
  <c r="E180" i="1"/>
  <c r="F178" i="1"/>
  <c r="F65" i="1"/>
  <c r="R153" i="1"/>
  <c r="F27" i="1"/>
  <c r="R123" i="1"/>
  <c r="E87" i="1"/>
  <c r="F165" i="1"/>
  <c r="E88" i="1"/>
  <c r="F179" i="1"/>
  <c r="R21" i="1"/>
  <c r="R53" i="1"/>
  <c r="E5" i="1"/>
  <c r="R54" i="1"/>
  <c r="E111" i="1"/>
  <c r="X96" i="1"/>
  <c r="X183" i="1"/>
  <c r="E159" i="1"/>
  <c r="F3" i="1"/>
  <c r="E143" i="1"/>
  <c r="R124" i="1"/>
  <c r="E151" i="1"/>
  <c r="F138" i="1"/>
  <c r="R139" i="1"/>
  <c r="R174" i="1"/>
  <c r="E173" i="1"/>
  <c r="E138" i="1"/>
  <c r="X61" i="1"/>
  <c r="X154" i="1"/>
  <c r="E186" i="1"/>
  <c r="E32" i="1"/>
  <c r="R159" i="1"/>
  <c r="E39" i="1"/>
  <c r="X105" i="1"/>
  <c r="E110" i="1"/>
  <c r="E51" i="1"/>
  <c r="X169" i="1"/>
  <c r="X60" i="1"/>
  <c r="X93" i="1"/>
  <c r="E100" i="1"/>
  <c r="F135" i="1"/>
  <c r="F56" i="1"/>
  <c r="X141" i="1"/>
  <c r="E139" i="1"/>
  <c r="E49" i="1"/>
  <c r="X147" i="1"/>
  <c r="X117" i="1"/>
  <c r="R67" i="1"/>
  <c r="R41" i="1"/>
  <c r="E37" i="1"/>
  <c r="F164" i="1"/>
  <c r="F70" i="1"/>
  <c r="R151" i="1"/>
  <c r="X123" i="1"/>
  <c r="E28" i="1"/>
  <c r="X40" i="1"/>
  <c r="F109" i="1"/>
  <c r="R79" i="1"/>
  <c r="X52" i="1"/>
  <c r="F42" i="1"/>
  <c r="E36" i="1"/>
  <c r="R168" i="1"/>
  <c r="E134" i="1"/>
  <c r="F148" i="1"/>
  <c r="X55" i="1"/>
  <c r="E85" i="1"/>
  <c r="F66" i="1"/>
  <c r="X24" i="1"/>
  <c r="F175" i="1"/>
  <c r="R101" i="1"/>
  <c r="F95" i="1"/>
  <c r="R65" i="1"/>
  <c r="R93" i="1"/>
  <c r="E160" i="1"/>
  <c r="X177" i="1"/>
  <c r="E121" i="1"/>
  <c r="E107" i="1"/>
  <c r="X59" i="1"/>
  <c r="E105" i="1"/>
  <c r="F137" i="1"/>
  <c r="E41" i="1"/>
  <c r="F20" i="1"/>
  <c r="X173" i="1"/>
  <c r="R23" i="1"/>
  <c r="X20" i="1"/>
  <c r="F12" i="1"/>
  <c r="R59" i="1"/>
  <c r="F163" i="1"/>
  <c r="E185" i="1"/>
  <c r="X152" i="1"/>
  <c r="E108" i="1"/>
  <c r="X44" i="1"/>
  <c r="R75" i="1"/>
  <c r="R63" i="1"/>
  <c r="R77" i="1"/>
  <c r="R25" i="1"/>
  <c r="R22" i="1"/>
  <c r="F60" i="1"/>
  <c r="F111" i="1"/>
  <c r="F81" i="1"/>
  <c r="F69" i="1"/>
  <c r="F122" i="1"/>
  <c r="R180" i="1"/>
  <c r="E163" i="1"/>
  <c r="E25" i="1"/>
  <c r="E30" i="1"/>
  <c r="E164" i="1"/>
  <c r="R64" i="1"/>
  <c r="E168" i="1"/>
  <c r="F64" i="1"/>
  <c r="R83" i="1"/>
  <c r="F86" i="1"/>
  <c r="X127" i="1"/>
  <c r="F10" i="1"/>
  <c r="R119" i="1"/>
  <c r="R47" i="1"/>
  <c r="R29" i="1"/>
  <c r="E116" i="1"/>
  <c r="F131" i="1"/>
  <c r="F157" i="1"/>
  <c r="R80" i="1"/>
  <c r="F79" i="1"/>
  <c r="F26" i="1"/>
  <c r="R133" i="1"/>
  <c r="E59" i="1"/>
  <c r="X81" i="1"/>
  <c r="R127" i="1"/>
  <c r="F127" i="1"/>
  <c r="R150" i="1"/>
  <c r="E86" i="1"/>
  <c r="X185" i="1"/>
  <c r="R66" i="1"/>
  <c r="F91" i="1"/>
  <c r="F99" i="1"/>
  <c r="R50" i="1"/>
  <c r="E69" i="1"/>
  <c r="E119" i="1"/>
  <c r="E15" i="1"/>
  <c r="R20" i="1"/>
  <c r="R4" i="1"/>
  <c r="E60" i="1"/>
  <c r="E114" i="1"/>
  <c r="F182" i="1"/>
  <c r="E22" i="1"/>
  <c r="R178" i="1"/>
  <c r="R126" i="1"/>
  <c r="X132" i="1"/>
  <c r="E48" i="1"/>
  <c r="R31" i="1"/>
  <c r="X115" i="1"/>
  <c r="F19" i="1"/>
  <c r="E161" i="1"/>
  <c r="F83" i="1"/>
  <c r="F55" i="1"/>
  <c r="X72" i="1"/>
  <c r="X29" i="1"/>
  <c r="F104" i="1"/>
  <c r="X9" i="1"/>
  <c r="X112" i="1"/>
  <c r="R160" i="1"/>
  <c r="R177" i="1"/>
  <c r="F159" i="1"/>
  <c r="F73" i="1"/>
  <c r="F124" i="1"/>
  <c r="F153" i="1"/>
  <c r="F172" i="1"/>
  <c r="R121" i="1"/>
  <c r="E126" i="1"/>
  <c r="F108" i="1"/>
  <c r="E153" i="1"/>
  <c r="F180" i="1"/>
  <c r="X179" i="1"/>
  <c r="F54" i="1"/>
  <c r="E11" i="1"/>
  <c r="R85" i="1"/>
  <c r="X70" i="1"/>
  <c r="E19" i="1"/>
  <c r="E79" i="1"/>
  <c r="E66" i="1"/>
  <c r="F177" i="1"/>
  <c r="E101" i="1"/>
  <c r="E112" i="1"/>
  <c r="F173" i="1"/>
  <c r="X35" i="1"/>
  <c r="F74" i="1"/>
  <c r="F33" i="1"/>
  <c r="F25" i="1"/>
  <c r="R72" i="1"/>
  <c r="F123" i="1"/>
  <c r="F32" i="1"/>
  <c r="R69" i="1"/>
  <c r="X91" i="1"/>
  <c r="F78" i="1"/>
  <c r="E68" i="1"/>
  <c r="F154" i="1"/>
  <c r="AJ3" i="1"/>
  <c r="I83" i="5"/>
  <c r="I80" i="5"/>
  <c r="I109" i="5"/>
  <c r="I96" i="5"/>
  <c r="I68" i="5"/>
  <c r="AK3" i="1"/>
  <c r="AA3" i="1"/>
  <c r="I149" i="5"/>
  <c r="I172" i="5"/>
  <c r="I30" i="5"/>
  <c r="I57" i="5"/>
  <c r="I135" i="5"/>
  <c r="I90" i="5"/>
  <c r="I77" i="5"/>
  <c r="I133" i="5"/>
  <c r="I139" i="5"/>
  <c r="I101" i="5"/>
  <c r="I95" i="5"/>
  <c r="BH3" i="1"/>
  <c r="I108" i="5"/>
  <c r="I115" i="5"/>
  <c r="BE3" i="1"/>
  <c r="I178" i="5"/>
  <c r="I61" i="5"/>
  <c r="I40" i="5"/>
  <c r="I143" i="5"/>
  <c r="I122" i="5"/>
  <c r="I175" i="5"/>
  <c r="I179" i="5"/>
  <c r="I159" i="5"/>
  <c r="I76" i="5"/>
  <c r="I144" i="5"/>
  <c r="I137" i="5"/>
  <c r="I177" i="5"/>
  <c r="I106" i="5"/>
  <c r="I53" i="5"/>
  <c r="I13" i="5"/>
  <c r="I155" i="5"/>
  <c r="I112" i="5"/>
  <c r="BA3" i="1"/>
  <c r="I78" i="5"/>
  <c r="I146" i="5"/>
  <c r="I93" i="5"/>
  <c r="I167" i="5"/>
  <c r="I42" i="5"/>
  <c r="I138" i="5"/>
  <c r="I67" i="5"/>
  <c r="I18" i="5"/>
  <c r="I12" i="5"/>
  <c r="I82" i="5"/>
  <c r="I10" i="5"/>
  <c r="I157" i="5"/>
  <c r="AG185" i="1"/>
  <c r="AK177" i="1"/>
  <c r="W178" i="1"/>
  <c r="BJ177" i="1"/>
  <c r="W39" i="1"/>
  <c r="S21" i="1"/>
  <c r="BV162" i="1"/>
  <c r="BG161" i="1"/>
  <c r="BE120" i="1"/>
  <c r="S149" i="1"/>
  <c r="BH152" i="1"/>
  <c r="BE171" i="1"/>
  <c r="AZ126" i="1"/>
  <c r="AC181" i="1"/>
  <c r="BL152" i="1"/>
  <c r="H137" i="1"/>
  <c r="Q48" i="1"/>
  <c r="AS176" i="1"/>
  <c r="U145" i="1"/>
  <c r="AU182" i="1"/>
  <c r="S40" i="1"/>
  <c r="H99" i="1"/>
  <c r="U38" i="1"/>
  <c r="U3" i="1"/>
  <c r="U60" i="1"/>
  <c r="V154" i="1"/>
  <c r="BK140" i="1"/>
  <c r="BA171" i="1"/>
  <c r="BH171" i="1"/>
  <c r="BG152" i="1"/>
  <c r="S185" i="1"/>
  <c r="Q99" i="1"/>
  <c r="V6" i="1"/>
  <c r="Q122" i="1"/>
  <c r="S169" i="1"/>
  <c r="W31" i="1"/>
  <c r="W33" i="1"/>
  <c r="W176" i="1"/>
  <c r="V137" i="1"/>
  <c r="U122" i="1"/>
  <c r="BT176" i="1"/>
  <c r="U48" i="1"/>
  <c r="S34" i="1"/>
  <c r="Q68" i="1"/>
  <c r="BF178" i="1"/>
  <c r="T98" i="1"/>
  <c r="AV174" i="1"/>
  <c r="W112" i="1"/>
  <c r="AH173" i="1"/>
  <c r="T4" i="1"/>
  <c r="U45" i="1"/>
  <c r="AS185" i="1"/>
  <c r="BF160" i="1"/>
  <c r="BK184" i="1"/>
  <c r="AE181" i="1"/>
  <c r="Z128" i="1"/>
  <c r="AD144" i="1"/>
  <c r="W184" i="1"/>
  <c r="AU165" i="1"/>
  <c r="S70" i="1"/>
  <c r="BG182" i="1"/>
  <c r="AM167" i="1"/>
  <c r="W50" i="1"/>
  <c r="S91" i="1"/>
  <c r="U126" i="1"/>
  <c r="W124" i="1"/>
  <c r="B43" i="3"/>
  <c r="Z181" i="1"/>
  <c r="U173" i="1"/>
  <c r="V90" i="1"/>
  <c r="T161" i="1"/>
  <c r="V184" i="1"/>
  <c r="BG174" i="1"/>
  <c r="AK167" i="1"/>
  <c r="BR174" i="1"/>
  <c r="H73" i="1"/>
  <c r="H9" i="1"/>
  <c r="BK182" i="1"/>
  <c r="T178" i="1"/>
  <c r="W58" i="1"/>
  <c r="AX169" i="1"/>
  <c r="Q86" i="1"/>
  <c r="T127" i="1"/>
  <c r="S184" i="1"/>
  <c r="W163" i="1"/>
  <c r="BI158" i="1"/>
  <c r="S45" i="1"/>
  <c r="T182" i="1"/>
  <c r="BC173" i="1"/>
  <c r="AG159" i="1"/>
  <c r="AC141" i="1"/>
  <c r="AM182" i="1"/>
  <c r="BT171" i="1"/>
  <c r="S98" i="1"/>
  <c r="AK141" i="1"/>
  <c r="V183" i="1"/>
  <c r="W77" i="1"/>
  <c r="Q102" i="1"/>
  <c r="BF165" i="1"/>
  <c r="BF184" i="1"/>
  <c r="H22" i="1"/>
  <c r="T90" i="1"/>
  <c r="U35" i="1"/>
  <c r="S86" i="1"/>
  <c r="H104" i="1"/>
  <c r="P104" i="1" s="1"/>
  <c r="W29" i="1"/>
  <c r="U63" i="1"/>
  <c r="V16" i="1"/>
  <c r="U178" i="1"/>
  <c r="T9" i="1"/>
  <c r="U96" i="1"/>
  <c r="S41" i="1"/>
  <c r="T150" i="1"/>
  <c r="U116" i="1"/>
  <c r="BD182" i="1"/>
  <c r="Z121" i="1"/>
  <c r="AL149" i="1"/>
  <c r="AU184" i="1"/>
  <c r="BD170" i="1"/>
  <c r="BK170" i="1"/>
  <c r="BE185" i="1"/>
  <c r="BR175" i="1"/>
  <c r="AF180" i="1"/>
  <c r="Z127" i="1"/>
  <c r="AH182" i="1"/>
  <c r="AB149" i="1"/>
  <c r="U167" i="1"/>
  <c r="H78" i="1"/>
  <c r="O78" i="1" s="1"/>
  <c r="BA174" i="1"/>
  <c r="AK166" i="1"/>
  <c r="U162" i="1"/>
  <c r="Q57" i="1"/>
  <c r="AC183" i="1"/>
  <c r="AE140" i="1"/>
  <c r="AD153" i="1"/>
  <c r="AV129" i="1"/>
  <c r="B47" i="3"/>
  <c r="AB147" i="1"/>
  <c r="AZ140" i="1"/>
  <c r="AC125" i="1"/>
  <c r="AE82" i="1"/>
  <c r="BU120" i="1"/>
  <c r="AV161" i="1"/>
  <c r="BD153" i="1"/>
  <c r="Y117" i="1"/>
  <c r="BV159" i="1"/>
  <c r="BJ170" i="1"/>
  <c r="BI129" i="1"/>
  <c r="Z102" i="1"/>
  <c r="BE157" i="1"/>
  <c r="AZ55" i="1"/>
  <c r="BC83" i="1"/>
  <c r="T86" i="1"/>
  <c r="T30" i="1"/>
  <c r="H44" i="1"/>
  <c r="M44" i="1" s="1"/>
  <c r="V63" i="1"/>
  <c r="V30" i="1"/>
  <c r="H15" i="1"/>
  <c r="L15" i="1" s="1"/>
  <c r="Q126" i="1"/>
  <c r="Q98" i="1"/>
  <c r="U100" i="1"/>
  <c r="BD171" i="1"/>
  <c r="BA126" i="1"/>
  <c r="BB162" i="1"/>
  <c r="V33" i="1"/>
  <c r="AI164" i="1"/>
  <c r="W84" i="1"/>
  <c r="Q31" i="1"/>
  <c r="T82" i="1"/>
  <c r="Q83" i="1"/>
  <c r="S39" i="1"/>
  <c r="S52" i="1"/>
  <c r="AE182" i="1"/>
  <c r="T59" i="1"/>
  <c r="U104" i="1"/>
  <c r="Q74" i="1"/>
  <c r="U5" i="1"/>
  <c r="V25" i="1"/>
  <c r="AV164" i="1"/>
  <c r="U111" i="1"/>
  <c r="AV178" i="1"/>
  <c r="H106" i="1"/>
  <c r="W143" i="1"/>
  <c r="W182" i="1"/>
  <c r="B24" i="3"/>
  <c r="V50" i="1"/>
  <c r="V161" i="1"/>
  <c r="W146" i="1"/>
  <c r="BT167" i="1"/>
  <c r="U97" i="1"/>
  <c r="S4" i="1"/>
  <c r="V57" i="1"/>
  <c r="AY157" i="1"/>
  <c r="V40" i="1"/>
  <c r="Q154" i="1"/>
  <c r="AS178" i="1"/>
  <c r="AE144" i="1"/>
  <c r="AA153" i="1"/>
  <c r="AZ172" i="1"/>
  <c r="AS159" i="1"/>
  <c r="AS181" i="1"/>
  <c r="AH172" i="1"/>
  <c r="AE138" i="1"/>
  <c r="AY170" i="1"/>
  <c r="AM140" i="1"/>
  <c r="BC185" i="1"/>
  <c r="BI147" i="1"/>
  <c r="T111" i="1"/>
  <c r="Q118" i="1"/>
  <c r="BK175" i="1"/>
  <c r="AE156" i="1"/>
  <c r="AH169" i="1"/>
  <c r="BD134" i="1"/>
  <c r="BB172" i="1"/>
  <c r="AV135" i="1"/>
  <c r="S112" i="1"/>
  <c r="Q175" i="1"/>
  <c r="BB178" i="1"/>
  <c r="BJ145" i="1"/>
  <c r="AY183" i="1"/>
  <c r="BL146" i="1"/>
  <c r="Y156" i="1"/>
  <c r="W57" i="1"/>
  <c r="BE180" i="1"/>
  <c r="BA161" i="1"/>
  <c r="BA133" i="1"/>
  <c r="S23" i="1"/>
  <c r="Q55" i="1"/>
  <c r="AV177" i="1"/>
  <c r="AU133" i="1"/>
  <c r="T84" i="1"/>
  <c r="B30" i="3"/>
  <c r="BS169" i="1"/>
  <c r="BK134" i="1"/>
  <c r="BL158" i="1"/>
  <c r="S95" i="1"/>
  <c r="AI179" i="1"/>
  <c r="Q37" i="1"/>
  <c r="BR113" i="1"/>
  <c r="AW125" i="1"/>
  <c r="AU161" i="1"/>
  <c r="BD98" i="1"/>
  <c r="BB127" i="1"/>
  <c r="AT143" i="1"/>
  <c r="BS135" i="1"/>
  <c r="AH134" i="1"/>
  <c r="AY135" i="1"/>
  <c r="AE115" i="1"/>
  <c r="BH120" i="1"/>
  <c r="BI163" i="1"/>
  <c r="AV108" i="1"/>
  <c r="BA84" i="1"/>
  <c r="W105" i="1"/>
  <c r="AB152" i="1"/>
  <c r="AX173" i="1"/>
  <c r="BD161" i="1"/>
  <c r="AS92" i="1"/>
  <c r="AU140" i="1"/>
  <c r="AL98" i="1"/>
  <c r="AI107" i="1"/>
  <c r="BA109" i="1"/>
  <c r="BC104" i="1"/>
  <c r="BL105" i="1"/>
  <c r="AD112" i="1"/>
  <c r="BJ149" i="1"/>
  <c r="AB158" i="1"/>
  <c r="Z109" i="1"/>
  <c r="AB27" i="1"/>
  <c r="AH55" i="1"/>
  <c r="AS158" i="1"/>
  <c r="AY151" i="1"/>
  <c r="W125" i="1"/>
  <c r="AK182" i="1"/>
  <c r="BI172" i="1"/>
  <c r="AX129" i="1"/>
  <c r="AX151" i="1"/>
  <c r="AG184" i="1"/>
  <c r="BU161" i="1"/>
  <c r="BV143" i="1"/>
  <c r="H152" i="1"/>
  <c r="BB180" i="1"/>
  <c r="AZ155" i="1"/>
  <c r="BB177" i="1"/>
  <c r="BR165" i="1"/>
  <c r="AJ115" i="1"/>
  <c r="AY120" i="1"/>
  <c r="Q105" i="1"/>
  <c r="AG177" i="1"/>
  <c r="AW142" i="1"/>
  <c r="V24" i="1"/>
  <c r="H171" i="1"/>
  <c r="AA172" i="1"/>
  <c r="AK171" i="1"/>
  <c r="AG116" i="1"/>
  <c r="H6" i="1"/>
  <c r="P6" i="1" s="1"/>
  <c r="AF178" i="1"/>
  <c r="Z166" i="1"/>
  <c r="AL170" i="1"/>
  <c r="BR132" i="1"/>
  <c r="Q172" i="1"/>
  <c r="V174" i="1"/>
  <c r="AD181" i="1"/>
  <c r="AA177" i="1"/>
  <c r="S178" i="1"/>
  <c r="BC180" i="1"/>
  <c r="BB184" i="1"/>
  <c r="AZ179" i="1"/>
  <c r="W135" i="1"/>
  <c r="S156" i="1"/>
  <c r="H35" i="1"/>
  <c r="W8" i="1"/>
  <c r="H25" i="1"/>
  <c r="V10" i="1"/>
  <c r="T69" i="1"/>
  <c r="AU185" i="1"/>
  <c r="T92" i="1"/>
  <c r="BL177" i="1"/>
  <c r="S6" i="1"/>
  <c r="W95" i="1"/>
  <c r="BH149" i="1"/>
  <c r="S161" i="1"/>
  <c r="W80" i="1"/>
  <c r="BJ173" i="1"/>
  <c r="U6" i="1"/>
  <c r="V99" i="1"/>
  <c r="T103" i="1"/>
  <c r="W47" i="1"/>
  <c r="BA144" i="1"/>
  <c r="AX152" i="1"/>
  <c r="Q160" i="1"/>
  <c r="V72" i="1"/>
  <c r="Y158" i="1"/>
  <c r="U49" i="1"/>
  <c r="W172" i="1"/>
  <c r="W55" i="1"/>
  <c r="S139" i="1"/>
  <c r="U103" i="1"/>
  <c r="T12" i="1"/>
  <c r="Q16" i="1"/>
  <c r="U183" i="1"/>
  <c r="T109" i="1"/>
  <c r="AU158" i="1"/>
  <c r="AX178" i="1"/>
  <c r="AY149" i="1"/>
  <c r="BR184" i="1"/>
  <c r="AT167" i="1"/>
  <c r="BD136" i="1"/>
  <c r="BB181" i="1"/>
  <c r="BG145" i="1"/>
  <c r="AG181" i="1"/>
  <c r="BG170" i="1"/>
  <c r="AH137" i="1"/>
  <c r="AA170" i="1"/>
  <c r="AZ139" i="1"/>
  <c r="U185" i="1"/>
  <c r="AI180" i="1"/>
  <c r="AT172" i="1"/>
  <c r="AI133" i="1"/>
  <c r="AS166" i="1"/>
  <c r="BH164" i="1"/>
  <c r="AK154" i="1"/>
  <c r="Y147" i="1"/>
  <c r="V141" i="1"/>
  <c r="AW183" i="1"/>
  <c r="AU169" i="1"/>
  <c r="AV130" i="1"/>
  <c r="BV163" i="1"/>
  <c r="AI139" i="1"/>
  <c r="BG133" i="1"/>
  <c r="H26" i="1"/>
  <c r="BA181" i="1"/>
  <c r="BH161" i="1"/>
  <c r="V130" i="1"/>
  <c r="W19" i="1"/>
  <c r="AH178" i="1"/>
  <c r="BH157" i="1"/>
  <c r="AA132" i="1"/>
  <c r="H52" i="1"/>
  <c r="BD185" i="1"/>
  <c r="AG163" i="1"/>
  <c r="AA121" i="1"/>
  <c r="BT133" i="1"/>
  <c r="H32" i="1"/>
  <c r="BJ162" i="1"/>
  <c r="BG159" i="1"/>
  <c r="AK147" i="1"/>
  <c r="AT85" i="1"/>
  <c r="BG149" i="1"/>
  <c r="BJ98" i="1"/>
  <c r="AC91" i="1"/>
  <c r="AU136" i="1"/>
  <c r="AI118" i="1"/>
  <c r="AZ120" i="1"/>
  <c r="BT129" i="1"/>
  <c r="Z141" i="1"/>
  <c r="AL144" i="1"/>
  <c r="BB100" i="1"/>
  <c r="AU120" i="1"/>
  <c r="AT107" i="1"/>
  <c r="BF71" i="1"/>
  <c r="Y155" i="1"/>
  <c r="BI103" i="1"/>
  <c r="BJ105" i="1"/>
  <c r="AB151" i="1"/>
  <c r="AJ112" i="1"/>
  <c r="AY139" i="1"/>
  <c r="BJ168" i="1"/>
  <c r="AT126" i="1"/>
  <c r="AE148" i="1"/>
  <c r="BH139" i="1"/>
  <c r="AT120" i="1"/>
  <c r="BU72" i="1"/>
  <c r="AS104" i="1"/>
  <c r="Y76" i="1"/>
  <c r="BB99" i="1"/>
  <c r="AC109" i="1"/>
  <c r="AD78" i="1"/>
  <c r="BG76" i="1"/>
  <c r="W145" i="1"/>
  <c r="Y168" i="1"/>
  <c r="BK164" i="1"/>
  <c r="H176" i="1"/>
  <c r="BB167" i="1"/>
  <c r="BC154" i="1"/>
  <c r="AW141" i="1"/>
  <c r="AF136" i="1"/>
  <c r="AE96" i="1"/>
  <c r="AT138" i="1"/>
  <c r="AC138" i="1"/>
  <c r="BR101" i="1"/>
  <c r="AG145" i="1"/>
  <c r="BT119" i="1"/>
  <c r="BR153" i="1"/>
  <c r="BF152" i="1"/>
  <c r="BR105" i="1"/>
  <c r="AD111" i="1"/>
  <c r="AJ128" i="1"/>
  <c r="AI113" i="1"/>
  <c r="AZ151" i="1"/>
  <c r="AK115" i="1"/>
  <c r="AM151" i="1"/>
  <c r="W11" i="1"/>
  <c r="AI169" i="1"/>
  <c r="T38" i="1"/>
  <c r="S115" i="1"/>
  <c r="Q5" i="1"/>
  <c r="AW172" i="1"/>
  <c r="W121" i="1"/>
  <c r="AD175" i="1"/>
  <c r="T47" i="1"/>
  <c r="T118" i="1"/>
  <c r="Q14" i="1"/>
  <c r="AI171" i="1"/>
  <c r="Q26" i="1"/>
  <c r="AY165" i="1"/>
  <c r="Q147" i="1"/>
  <c r="AB153" i="1"/>
  <c r="T13" i="1"/>
  <c r="BC3" i="1"/>
  <c r="I158" i="5"/>
  <c r="I128" i="5"/>
  <c r="I70" i="5"/>
  <c r="I4" i="5"/>
  <c r="I46" i="5"/>
  <c r="AY3" i="1"/>
  <c r="I116" i="5"/>
  <c r="I91" i="5"/>
  <c r="I130" i="5"/>
  <c r="I171" i="5"/>
  <c r="I140" i="5"/>
  <c r="I145" i="5"/>
  <c r="I180" i="5"/>
  <c r="I123" i="5"/>
  <c r="I97" i="5"/>
  <c r="I38" i="5"/>
  <c r="I17" i="5"/>
  <c r="I105" i="5"/>
  <c r="I72" i="5"/>
  <c r="I59" i="5"/>
  <c r="AE3" i="1"/>
  <c r="I34" i="5"/>
  <c r="I132" i="5"/>
  <c r="I99" i="5"/>
  <c r="I107" i="5"/>
  <c r="I35" i="5"/>
  <c r="AL3" i="1"/>
  <c r="I164" i="5"/>
  <c r="I181" i="5"/>
  <c r="I44" i="5"/>
  <c r="I63" i="5"/>
  <c r="AB3" i="1"/>
  <c r="I23" i="5"/>
  <c r="I55" i="5"/>
  <c r="I71" i="5"/>
  <c r="I60" i="5"/>
  <c r="I65" i="5"/>
  <c r="I85" i="5"/>
  <c r="S3" i="1"/>
  <c r="Y3" i="1"/>
  <c r="I150" i="5"/>
  <c r="I52" i="5"/>
  <c r="I37" i="5"/>
  <c r="I98" i="5"/>
  <c r="I73" i="5"/>
  <c r="I8" i="5"/>
  <c r="I110" i="5"/>
  <c r="I87" i="5"/>
  <c r="I19" i="5"/>
  <c r="I75" i="5"/>
  <c r="I163" i="5"/>
  <c r="Q15" i="1"/>
  <c r="V128" i="1"/>
  <c r="W79" i="1"/>
  <c r="H17" i="1"/>
  <c r="V158" i="1"/>
  <c r="V39" i="1"/>
  <c r="H67" i="1"/>
  <c r="Z170" i="1"/>
  <c r="T94" i="1"/>
  <c r="T116" i="1"/>
  <c r="U132" i="1"/>
  <c r="BI117" i="1"/>
  <c r="AA167" i="1"/>
  <c r="BJ124" i="1"/>
  <c r="W70" i="1"/>
  <c r="BI132" i="1"/>
  <c r="U112" i="1"/>
  <c r="H135" i="1"/>
  <c r="Q44" i="1"/>
  <c r="S121" i="1"/>
  <c r="T132" i="1"/>
  <c r="V132" i="1"/>
  <c r="T8" i="1"/>
  <c r="V66" i="1"/>
  <c r="T22" i="1"/>
  <c r="T52" i="1"/>
  <c r="Q133" i="1"/>
  <c r="AB176" i="1"/>
  <c r="AV120" i="1"/>
  <c r="Q4" i="1"/>
  <c r="Q46" i="1"/>
  <c r="BF141" i="1"/>
  <c r="AS172" i="1"/>
  <c r="U98" i="1"/>
  <c r="AZ158" i="1"/>
  <c r="H55" i="1"/>
  <c r="AI176" i="1"/>
  <c r="B34" i="3"/>
  <c r="W35" i="1"/>
  <c r="V100" i="1"/>
  <c r="V91" i="1"/>
  <c r="V110" i="1"/>
  <c r="W41" i="1"/>
  <c r="T17" i="1"/>
  <c r="S167" i="1"/>
  <c r="U161" i="1"/>
  <c r="S154" i="1"/>
  <c r="W10" i="1"/>
  <c r="T6" i="1"/>
  <c r="V142" i="1"/>
  <c r="S71" i="1"/>
  <c r="T49" i="1"/>
  <c r="BK174" i="1"/>
  <c r="AU129" i="1"/>
  <c r="AH166" i="1"/>
  <c r="AL184" i="1"/>
  <c r="BF172" i="1"/>
  <c r="AF168" i="1"/>
  <c r="Q80" i="1"/>
  <c r="Q101" i="1"/>
  <c r="BU180" i="1"/>
  <c r="AI134" i="1"/>
  <c r="U46" i="1"/>
  <c r="H183" i="1"/>
  <c r="AS179" i="1"/>
  <c r="AW179" i="1"/>
  <c r="H38" i="1"/>
  <c r="BU153" i="1"/>
  <c r="U10" i="1"/>
  <c r="B16" i="3"/>
  <c r="Q29" i="1"/>
  <c r="B13" i="3"/>
  <c r="BR168" i="1"/>
  <c r="BF154" i="1"/>
  <c r="AW171" i="1"/>
  <c r="BD158" i="1"/>
  <c r="AL162" i="1"/>
  <c r="AM154" i="1"/>
  <c r="W174" i="1"/>
  <c r="AB178" i="1"/>
  <c r="AI147" i="1"/>
  <c r="W90" i="1"/>
  <c r="T25" i="1"/>
  <c r="U113" i="1"/>
  <c r="AS150" i="1"/>
  <c r="BF162" i="1"/>
  <c r="V45" i="1"/>
  <c r="T134" i="1"/>
  <c r="BE167" i="1"/>
  <c r="BV171" i="1"/>
  <c r="BD180" i="1"/>
  <c r="U74" i="1"/>
  <c r="V54" i="1"/>
  <c r="AW152" i="1"/>
  <c r="W136" i="1"/>
  <c r="Q114" i="1"/>
  <c r="B41" i="3"/>
  <c r="BR173" i="1"/>
  <c r="AV146" i="1"/>
  <c r="S105" i="1"/>
  <c r="V131" i="1"/>
  <c r="AB171" i="1"/>
  <c r="AF173" i="1"/>
  <c r="S130" i="1"/>
  <c r="T139" i="1"/>
  <c r="BJ178" i="1"/>
  <c r="U34" i="1"/>
  <c r="T64" i="1"/>
  <c r="AD174" i="1"/>
  <c r="U156" i="1"/>
  <c r="U42" i="1"/>
  <c r="T75" i="1"/>
  <c r="W30" i="1"/>
  <c r="H172" i="1"/>
  <c r="T165" i="1"/>
  <c r="Z169" i="1"/>
  <c r="AJ148" i="1"/>
  <c r="AH151" i="1"/>
  <c r="BK147" i="1"/>
  <c r="BI161" i="1"/>
  <c r="BT183" i="1"/>
  <c r="BG169" i="1"/>
  <c r="BT162" i="1"/>
  <c r="BG158" i="1"/>
  <c r="BB139" i="1"/>
  <c r="AV165" i="1"/>
  <c r="BA127" i="1"/>
  <c r="S123" i="1"/>
  <c r="Q24" i="1"/>
  <c r="AZ170" i="1"/>
  <c r="AZ144" i="1"/>
  <c r="W26" i="1"/>
  <c r="B44" i="3"/>
  <c r="AD173" i="1"/>
  <c r="AW135" i="1"/>
  <c r="Z146" i="1"/>
  <c r="T135" i="1"/>
  <c r="BU176" i="1"/>
  <c r="H18" i="1"/>
  <c r="AS147" i="1"/>
  <c r="BV118" i="1"/>
  <c r="AU137" i="1"/>
  <c r="AI110" i="1"/>
  <c r="AF137" i="1"/>
  <c r="AT156" i="1"/>
  <c r="BT79" i="1"/>
  <c r="AK118" i="1"/>
  <c r="BU167" i="1"/>
  <c r="AU64" i="1"/>
  <c r="AH128" i="1"/>
  <c r="BT48" i="1"/>
  <c r="AH64" i="1"/>
  <c r="AU95" i="1"/>
  <c r="H120" i="1"/>
  <c r="S80" i="1"/>
  <c r="AM3" i="1"/>
  <c r="Q100" i="1"/>
  <c r="V82" i="1"/>
  <c r="AH3" i="1"/>
  <c r="AB177" i="1"/>
  <c r="AV167" i="1"/>
  <c r="V81" i="1"/>
  <c r="BV124" i="1"/>
  <c r="H91" i="1"/>
  <c r="S67" i="1"/>
  <c r="H81" i="1"/>
  <c r="T79" i="1"/>
  <c r="S43" i="1"/>
  <c r="BI184" i="1"/>
  <c r="S77" i="1"/>
  <c r="BR182" i="1"/>
  <c r="S94" i="1"/>
  <c r="V41" i="1"/>
  <c r="AY166" i="1"/>
  <c r="S22" i="1"/>
  <c r="T57" i="1"/>
  <c r="AD178" i="1"/>
  <c r="T104" i="1"/>
  <c r="U94" i="1"/>
  <c r="U26" i="1"/>
  <c r="S157" i="1"/>
  <c r="AJ169" i="1"/>
  <c r="BF176" i="1"/>
  <c r="Q8" i="1"/>
  <c r="T138" i="1"/>
  <c r="AH175" i="1"/>
  <c r="S73" i="1"/>
  <c r="H164" i="1"/>
  <c r="V172" i="1"/>
  <c r="AJ137" i="1"/>
  <c r="T27" i="1"/>
  <c r="U163" i="1"/>
  <c r="H140" i="1"/>
  <c r="U75" i="1"/>
  <c r="S83" i="1"/>
  <c r="AM172" i="1"/>
  <c r="AU173" i="1"/>
  <c r="AH144" i="1"/>
  <c r="AZ138" i="1"/>
  <c r="BF177" i="1"/>
  <c r="AD145" i="1"/>
  <c r="BI180" i="1"/>
  <c r="AT150" i="1"/>
  <c r="BF183" i="1"/>
  <c r="BD166" i="1"/>
  <c r="BH132" i="1"/>
  <c r="AW170" i="1"/>
  <c r="BC155" i="1"/>
  <c r="W150" i="1"/>
  <c r="B7" i="3"/>
  <c r="AU152" i="1"/>
  <c r="BC142" i="1"/>
  <c r="AZ159" i="1"/>
  <c r="Q60" i="1"/>
  <c r="AH183" i="1"/>
  <c r="AY129" i="1"/>
  <c r="W126" i="1"/>
  <c r="AM176" i="1"/>
  <c r="AD151" i="1"/>
  <c r="Y146" i="1"/>
  <c r="BW146" i="1" s="1"/>
  <c r="K146" i="1" s="1"/>
  <c r="BF173" i="1"/>
  <c r="BK154" i="1"/>
  <c r="BJ144" i="1"/>
  <c r="H10" i="1"/>
  <c r="BB182" i="1"/>
  <c r="BL155" i="1"/>
  <c r="W92" i="1"/>
  <c r="V29" i="1"/>
  <c r="BE177" i="1"/>
  <c r="AK149" i="1"/>
  <c r="AG135" i="1"/>
  <c r="W101" i="1"/>
  <c r="BC177" i="1"/>
  <c r="BF155" i="1"/>
  <c r="AI130" i="1"/>
  <c r="AG168" i="1"/>
  <c r="V155" i="1"/>
  <c r="Y149" i="1"/>
  <c r="BC166" i="1"/>
  <c r="BT144" i="1"/>
  <c r="AX96" i="1"/>
  <c r="AX140" i="1"/>
  <c r="BB96" i="1"/>
  <c r="BK104" i="1"/>
  <c r="BB135" i="1"/>
  <c r="AW121" i="1"/>
  <c r="AY133" i="1"/>
  <c r="AA133" i="1"/>
  <c r="BT140" i="1"/>
  <c r="AL155" i="1"/>
  <c r="AA163" i="1"/>
  <c r="AE91" i="1"/>
  <c r="AB95" i="1"/>
  <c r="Q84" i="1"/>
  <c r="BJ154" i="1"/>
  <c r="AJ158" i="1"/>
  <c r="AC145" i="1"/>
  <c r="AK101" i="1"/>
  <c r="AE123" i="1"/>
  <c r="BR143" i="1"/>
  <c r="BC163" i="1"/>
  <c r="Y133" i="1"/>
  <c r="BW133" i="1" s="1"/>
  <c r="K133" i="1" s="1"/>
  <c r="AE71" i="1"/>
  <c r="AD90" i="1"/>
  <c r="BJ103" i="1"/>
  <c r="BC118" i="1"/>
  <c r="BJ67" i="1"/>
  <c r="AY106" i="1"/>
  <c r="BE100" i="1"/>
  <c r="BJ7" i="1"/>
  <c r="AF164" i="1"/>
  <c r="BA123" i="1"/>
  <c r="H185" i="1"/>
  <c r="AB185" i="1"/>
  <c r="BJ136" i="1"/>
  <c r="AC155" i="1"/>
  <c r="AU149" i="1"/>
  <c r="AC178" i="1"/>
  <c r="BB154" i="1"/>
  <c r="W158" i="1"/>
  <c r="H4" i="1"/>
  <c r="AA182" i="1"/>
  <c r="Y151" i="1"/>
  <c r="AX184" i="1"/>
  <c r="BG157" i="1"/>
  <c r="BC151" i="1"/>
  <c r="V27" i="1"/>
  <c r="BV169" i="1"/>
  <c r="AU172" i="1"/>
  <c r="AS138" i="1"/>
  <c r="V68" i="1"/>
  <c r="Q138" i="1"/>
  <c r="AJ160" i="1"/>
  <c r="AH146" i="1"/>
  <c r="S109" i="1"/>
  <c r="Q182" i="1"/>
  <c r="BC169" i="1"/>
  <c r="AS142" i="1"/>
  <c r="BS160" i="1"/>
  <c r="AS120" i="1"/>
  <c r="V15" i="1"/>
  <c r="T185" i="1"/>
  <c r="AE178" i="1"/>
  <c r="U43" i="1"/>
  <c r="U181" i="1"/>
  <c r="AE159" i="1"/>
  <c r="AI159" i="1"/>
  <c r="AV147" i="1"/>
  <c r="Q146" i="1"/>
  <c r="BE184" i="1"/>
  <c r="AU171" i="1"/>
  <c r="S100" i="1"/>
  <c r="B39" i="3"/>
  <c r="S155" i="1"/>
  <c r="W89" i="1"/>
  <c r="U101" i="1"/>
  <c r="U47" i="1"/>
  <c r="AU155" i="1"/>
  <c r="V153" i="1"/>
  <c r="H14" i="1"/>
  <c r="T180" i="1"/>
  <c r="W64" i="1"/>
  <c r="W103" i="1"/>
  <c r="U4" i="1"/>
  <c r="U172" i="1"/>
  <c r="Q71" i="1"/>
  <c r="V78" i="1"/>
  <c r="H116" i="1"/>
  <c r="T106" i="1"/>
  <c r="S16" i="1"/>
  <c r="S18" i="1"/>
  <c r="H85" i="1"/>
  <c r="S158" i="1"/>
  <c r="S87" i="1"/>
  <c r="U147" i="1"/>
  <c r="H76" i="1"/>
  <c r="V164" i="1"/>
  <c r="S60" i="1"/>
  <c r="S137" i="1"/>
  <c r="BB179" i="1"/>
  <c r="T174" i="1"/>
  <c r="W119" i="1"/>
  <c r="AG183" i="1"/>
  <c r="AC152" i="1"/>
  <c r="BI141" i="1"/>
  <c r="Z168" i="1"/>
  <c r="AE175" i="1"/>
  <c r="BC120" i="1"/>
  <c r="BR170" i="1"/>
  <c r="BU140" i="1"/>
  <c r="BV173" i="1"/>
  <c r="AJ149" i="1"/>
  <c r="BF182" i="1"/>
  <c r="AC166" i="1"/>
  <c r="BA131" i="1"/>
  <c r="W165" i="1"/>
  <c r="AT176" i="1"/>
  <c r="AY175" i="1"/>
  <c r="AX136" i="1"/>
  <c r="AX135" i="1"/>
  <c r="AU178" i="1"/>
  <c r="BK156" i="1"/>
  <c r="AX122" i="1"/>
  <c r="H112" i="1"/>
  <c r="AF169" i="1"/>
  <c r="BU163" i="1"/>
  <c r="AZ171" i="1"/>
  <c r="BB168" i="1"/>
  <c r="AL124" i="1"/>
  <c r="AU121" i="1"/>
  <c r="Q113" i="1"/>
  <c r="AY169" i="1"/>
  <c r="AV154" i="1"/>
  <c r="S164" i="1"/>
  <c r="H162" i="1"/>
  <c r="AL179" i="1"/>
  <c r="BI149" i="1"/>
  <c r="W22" i="1"/>
  <c r="Q13" i="1"/>
  <c r="AJ175" i="1"/>
  <c r="BD147" i="1"/>
  <c r="BU170" i="1"/>
  <c r="BV133" i="1"/>
  <c r="Q180" i="1"/>
  <c r="AD150" i="1"/>
  <c r="AC164" i="1"/>
  <c r="BS158" i="1"/>
  <c r="BK92" i="1"/>
  <c r="BH130" i="1"/>
  <c r="AC144" i="1"/>
  <c r="AS170" i="1"/>
  <c r="AT113" i="1"/>
  <c r="AX141" i="1"/>
  <c r="AF55" i="1"/>
  <c r="AY66" i="1"/>
  <c r="AZ107" i="1"/>
  <c r="BV154" i="1"/>
  <c r="AU82" i="1"/>
  <c r="BS101" i="1"/>
  <c r="BF72" i="1"/>
  <c r="BF135" i="1"/>
  <c r="BU139" i="1"/>
  <c r="AG133" i="1"/>
  <c r="BU130" i="1"/>
  <c r="AS156" i="1"/>
  <c r="AT80" i="1"/>
  <c r="BK126" i="1"/>
  <c r="AX161" i="1"/>
  <c r="AG104" i="1"/>
  <c r="AE128" i="1"/>
  <c r="AY75" i="1"/>
  <c r="BE72" i="1"/>
  <c r="BD95" i="1"/>
  <c r="Z81" i="1"/>
  <c r="BS83" i="1"/>
  <c r="BF139" i="1"/>
  <c r="AI73" i="1"/>
  <c r="BI98" i="1"/>
  <c r="AI57" i="1"/>
  <c r="H28" i="1"/>
  <c r="AZ185" i="1"/>
  <c r="AA158" i="1"/>
  <c r="BS181" i="1"/>
  <c r="BJ150" i="1"/>
  <c r="BE147" i="1"/>
  <c r="AC151" i="1"/>
  <c r="AZ111" i="1"/>
  <c r="AT83" i="1"/>
  <c r="AT134" i="1"/>
  <c r="BB121" i="1"/>
  <c r="BV119" i="1"/>
  <c r="AG139" i="1"/>
  <c r="AK117" i="1"/>
  <c r="AG157" i="1"/>
  <c r="BF119" i="1"/>
  <c r="BC79" i="1"/>
  <c r="BJ88" i="1"/>
  <c r="AA139" i="1"/>
  <c r="AI106" i="1"/>
  <c r="BI144" i="1"/>
  <c r="BU66" i="1"/>
  <c r="AD134" i="1"/>
  <c r="V177" i="1"/>
  <c r="T29" i="1"/>
  <c r="S58" i="1"/>
  <c r="V65" i="1"/>
  <c r="Q163" i="1"/>
  <c r="BL145" i="1"/>
  <c r="Q38" i="1"/>
  <c r="W38" i="1"/>
  <c r="W94" i="1"/>
  <c r="V73" i="1"/>
  <c r="Q143" i="1"/>
  <c r="BT149" i="1"/>
  <c r="B31" i="3"/>
  <c r="BR154" i="1"/>
  <c r="Q30" i="1"/>
  <c r="BR129" i="1"/>
  <c r="T35" i="1"/>
  <c r="I9" i="5"/>
  <c r="I161" i="5"/>
  <c r="I16" i="5"/>
  <c r="I21" i="5"/>
  <c r="I117" i="5"/>
  <c r="BM3" i="1"/>
  <c r="BF3" i="1"/>
  <c r="I141" i="5"/>
  <c r="I114" i="5"/>
  <c r="I36" i="5"/>
  <c r="I121" i="5"/>
  <c r="I148" i="5"/>
  <c r="I15" i="5"/>
  <c r="I32" i="5"/>
  <c r="I3" i="5"/>
  <c r="I24" i="5"/>
  <c r="I154" i="5"/>
  <c r="I173" i="5"/>
  <c r="I28" i="5"/>
  <c r="I26" i="5"/>
  <c r="I165" i="5"/>
  <c r="AI3" i="1"/>
  <c r="I126" i="5"/>
  <c r="I43" i="5"/>
  <c r="I153" i="5"/>
  <c r="I69" i="5"/>
  <c r="I185" i="5"/>
  <c r="AZ3" i="1"/>
  <c r="I162" i="5"/>
  <c r="I94" i="5"/>
  <c r="I120" i="5"/>
  <c r="I62" i="5"/>
  <c r="BJ3" i="1"/>
  <c r="I170" i="5"/>
  <c r="I14" i="5"/>
  <c r="I169" i="5"/>
  <c r="I184" i="5"/>
  <c r="I160" i="5"/>
  <c r="I79" i="5"/>
  <c r="AG3" i="1"/>
  <c r="BD3" i="1"/>
  <c r="I147" i="5"/>
  <c r="I152" i="5"/>
  <c r="I151" i="5"/>
  <c r="I118" i="5"/>
  <c r="I51" i="5"/>
  <c r="I41" i="5"/>
  <c r="I102" i="5"/>
  <c r="I142" i="5"/>
  <c r="I86" i="5"/>
  <c r="I182" i="5"/>
  <c r="I104" i="5"/>
  <c r="S126" i="1"/>
  <c r="AF175" i="1"/>
  <c r="T164" i="1"/>
  <c r="S27" i="1"/>
  <c r="BA177" i="1"/>
  <c r="U27" i="1"/>
  <c r="AX179" i="1"/>
  <c r="Q85" i="1"/>
  <c r="U79" i="1"/>
  <c r="S28" i="1"/>
  <c r="AE166" i="1"/>
  <c r="BE162" i="1"/>
  <c r="BJ172" i="1"/>
  <c r="BV178" i="1"/>
  <c r="AX177" i="1"/>
  <c r="W122" i="1"/>
  <c r="U139" i="1"/>
  <c r="BT166" i="1"/>
  <c r="S74" i="1"/>
  <c r="BJ153" i="1"/>
  <c r="H154" i="1"/>
  <c r="AS165" i="1"/>
  <c r="H23" i="1"/>
  <c r="Q150" i="1"/>
  <c r="S106" i="1"/>
  <c r="S176" i="1"/>
  <c r="BD172" i="1"/>
  <c r="BF159" i="1"/>
  <c r="BK183" i="1"/>
  <c r="AA155" i="1"/>
  <c r="BU169" i="1"/>
  <c r="S170" i="1"/>
  <c r="H102" i="1"/>
  <c r="Q49" i="1"/>
  <c r="Q132" i="1"/>
  <c r="Z163" i="1"/>
  <c r="W166" i="1"/>
  <c r="BF138" i="1"/>
  <c r="AI174" i="1"/>
  <c r="B19" i="3"/>
  <c r="S141" i="1"/>
  <c r="W40" i="1"/>
  <c r="B26" i="3"/>
  <c r="U157" i="1"/>
  <c r="U117" i="1"/>
  <c r="AS173" i="1"/>
  <c r="S46" i="1"/>
  <c r="W152" i="1"/>
  <c r="S147" i="1"/>
  <c r="W107" i="1"/>
  <c r="W63" i="1"/>
  <c r="T74" i="1"/>
  <c r="AW177" i="1"/>
  <c r="BA111" i="1"/>
  <c r="AB154" i="1"/>
  <c r="AB165" i="1"/>
  <c r="AH184" i="1"/>
  <c r="BD174" i="1"/>
  <c r="BF175" i="1"/>
  <c r="BU175" i="1"/>
  <c r="BB159" i="1"/>
  <c r="AB137" i="1"/>
  <c r="H64" i="1"/>
  <c r="W75" i="1"/>
  <c r="AH145" i="1"/>
  <c r="S36" i="1"/>
  <c r="T37" i="1"/>
  <c r="S48" i="1"/>
  <c r="T147" i="1"/>
  <c r="W42" i="1"/>
  <c r="U134" i="1"/>
  <c r="U70" i="1"/>
  <c r="S9" i="1"/>
  <c r="BU144" i="1"/>
  <c r="AI162" i="1"/>
  <c r="BA179" i="1"/>
  <c r="AD140" i="1"/>
  <c r="AE163" i="1"/>
  <c r="BD178" i="1"/>
  <c r="AU179" i="1"/>
  <c r="AW153" i="1"/>
  <c r="Q153" i="1"/>
  <c r="U31" i="1"/>
  <c r="Q63" i="1"/>
  <c r="S97" i="1"/>
  <c r="U64" i="1"/>
  <c r="H134" i="1"/>
  <c r="Q124" i="1"/>
  <c r="BE164" i="1"/>
  <c r="AV121" i="1"/>
  <c r="AU164" i="1"/>
  <c r="AY185" i="1"/>
  <c r="AK180" i="1"/>
  <c r="W17" i="1"/>
  <c r="V179" i="1"/>
  <c r="S122" i="1"/>
  <c r="AT124" i="1"/>
  <c r="S20" i="1"/>
  <c r="BA184" i="1"/>
  <c r="U177" i="1"/>
  <c r="U123" i="1"/>
  <c r="W156" i="1"/>
  <c r="B22" i="3"/>
  <c r="Q73" i="1"/>
  <c r="T166" i="1"/>
  <c r="S162" i="1"/>
  <c r="AT184" i="1"/>
  <c r="Q128" i="1"/>
  <c r="U127" i="1"/>
  <c r="H124" i="1"/>
  <c r="V166" i="1"/>
  <c r="Q56" i="1"/>
  <c r="U131" i="1"/>
  <c r="BV185" i="1"/>
  <c r="H142" i="1"/>
  <c r="BH153" i="1"/>
  <c r="AL173" i="1"/>
  <c r="Q151" i="1"/>
  <c r="AW150" i="1"/>
  <c r="BE166" i="1"/>
  <c r="BF142" i="1"/>
  <c r="BG135" i="1"/>
  <c r="BE126" i="1"/>
  <c r="BA143" i="1"/>
  <c r="Q119" i="1"/>
  <c r="Z162" i="1"/>
  <c r="S128" i="1"/>
  <c r="W144" i="1"/>
  <c r="B55" i="3"/>
  <c r="BF164" i="1"/>
  <c r="AJ136" i="1"/>
  <c r="W61" i="1"/>
  <c r="AV183" i="1"/>
  <c r="AI165" i="1"/>
  <c r="AM135" i="1"/>
  <c r="BU135" i="1"/>
  <c r="V115" i="1"/>
  <c r="BT165" i="1"/>
  <c r="AS180" i="1"/>
  <c r="BG137" i="1"/>
  <c r="AW111" i="1"/>
  <c r="AT148" i="1"/>
  <c r="BU105" i="1"/>
  <c r="BV106" i="1"/>
  <c r="AX148" i="1"/>
  <c r="AG132" i="1"/>
  <c r="Y88" i="1"/>
  <c r="BF125" i="1"/>
  <c r="AS154" i="1"/>
  <c r="AG180" i="1"/>
  <c r="AT98" i="1"/>
  <c r="AB128" i="1"/>
  <c r="BE84" i="1"/>
  <c r="AI157" i="1"/>
  <c r="V144" i="1"/>
  <c r="AL182" i="1"/>
  <c r="AZ180" i="1"/>
  <c r="S148" i="1"/>
  <c r="BK180" i="1"/>
  <c r="AV170" i="1"/>
  <c r="BT164" i="1"/>
  <c r="H60" i="1"/>
  <c r="W114" i="1"/>
  <c r="Q52" i="1"/>
  <c r="S76" i="1"/>
  <c r="Q171" i="1"/>
  <c r="S42" i="1"/>
  <c r="V37" i="1"/>
  <c r="BR161" i="1"/>
  <c r="U39" i="1"/>
  <c r="BD162" i="1"/>
  <c r="U72" i="1"/>
  <c r="H51" i="1"/>
  <c r="T53" i="1"/>
  <c r="S116" i="1"/>
  <c r="V43" i="1"/>
  <c r="AA142" i="1"/>
  <c r="T173" i="1"/>
  <c r="H126" i="1"/>
  <c r="T21" i="1"/>
  <c r="H133" i="1"/>
  <c r="U87" i="1"/>
  <c r="AJ153" i="1"/>
  <c r="S25" i="1"/>
  <c r="V167" i="1"/>
  <c r="AL121" i="1"/>
  <c r="S93" i="1"/>
  <c r="T87" i="1"/>
  <c r="H93" i="1"/>
  <c r="Q104" i="1"/>
  <c r="T45" i="1"/>
  <c r="U36" i="1"/>
  <c r="Q174" i="1"/>
  <c r="V12" i="1"/>
  <c r="V59" i="1"/>
  <c r="BG156" i="1"/>
  <c r="AJ168" i="1"/>
  <c r="AY138" i="1"/>
  <c r="AG182" i="1"/>
  <c r="BC172" i="1"/>
  <c r="AB139" i="1"/>
  <c r="BI185" i="1"/>
  <c r="AD158" i="1"/>
  <c r="AM162" i="1"/>
  <c r="AY173" i="1"/>
  <c r="BJ135" i="1"/>
  <c r="AJ176" i="1"/>
  <c r="BE139" i="1"/>
  <c r="V175" i="1"/>
  <c r="AC168" i="1"/>
  <c r="BF170" i="1"/>
  <c r="BA138" i="1"/>
  <c r="AL153" i="1"/>
  <c r="BJ166" i="1"/>
  <c r="BH169" i="1"/>
  <c r="BV131" i="1"/>
  <c r="W131" i="1"/>
  <c r="AG178" i="1"/>
  <c r="BR171" i="1"/>
  <c r="BS121" i="1"/>
  <c r="BA164" i="1"/>
  <c r="AF120" i="1"/>
  <c r="AL145" i="1"/>
  <c r="Q107" i="1"/>
  <c r="AY182" i="1"/>
  <c r="BB142" i="1"/>
  <c r="V118" i="1"/>
  <c r="W179" i="1"/>
  <c r="AF182" i="1"/>
  <c r="AW147" i="1"/>
  <c r="BB114" i="1"/>
  <c r="H138" i="1"/>
  <c r="BG178" i="1"/>
  <c r="BL147" i="1"/>
  <c r="AH181" i="1"/>
  <c r="BB144" i="1"/>
  <c r="Q11" i="1"/>
  <c r="BT159" i="1"/>
  <c r="AL169" i="1"/>
  <c r="BR144" i="1"/>
  <c r="AC107" i="1"/>
  <c r="BT123" i="1"/>
  <c r="BE153" i="1"/>
  <c r="AL66" i="1"/>
  <c r="BG128" i="1"/>
  <c r="BL89" i="1"/>
  <c r="AL101" i="1"/>
  <c r="BF116" i="1"/>
  <c r="AY142" i="1"/>
  <c r="AK114" i="1"/>
  <c r="AE121" i="1"/>
  <c r="AJ31" i="1"/>
  <c r="AY48" i="1"/>
  <c r="Z177" i="1"/>
  <c r="BS123" i="1"/>
  <c r="AS139" i="1"/>
  <c r="AE142" i="1"/>
  <c r="BR146" i="1"/>
  <c r="BD123" i="1"/>
  <c r="Y118" i="1"/>
  <c r="BW118" i="1" s="1"/>
  <c r="K118" i="1" s="1"/>
  <c r="AU168" i="1"/>
  <c r="AC79" i="1"/>
  <c r="BH136" i="1"/>
  <c r="Z158" i="1"/>
  <c r="BV115" i="1"/>
  <c r="BS152" i="1"/>
  <c r="BA134" i="1"/>
  <c r="BT68" i="1"/>
  <c r="BD82" i="1"/>
  <c r="AF170" i="1"/>
  <c r="AU166" i="1"/>
  <c r="S103" i="1"/>
  <c r="Q33" i="1"/>
  <c r="AZ169" i="1"/>
  <c r="Z136" i="1"/>
  <c r="AU157" i="1"/>
  <c r="Y105" i="1"/>
  <c r="AX180" i="1"/>
  <c r="BT141" i="1"/>
  <c r="W168" i="1"/>
  <c r="Q91" i="1"/>
  <c r="AZ174" i="1"/>
  <c r="AF145" i="1"/>
  <c r="Y178" i="1"/>
  <c r="BW178" i="1" s="1"/>
  <c r="K178" i="1" s="1"/>
  <c r="AJ145" i="1"/>
  <c r="BU148" i="1"/>
  <c r="W177" i="1"/>
  <c r="BJ176" i="1"/>
  <c r="AT164" i="1"/>
  <c r="BV120" i="1"/>
  <c r="V86" i="1"/>
  <c r="B4" i="3"/>
  <c r="BG173" i="1"/>
  <c r="AY136" i="1"/>
  <c r="V71" i="1"/>
  <c r="B45" i="3"/>
  <c r="AB163" i="1"/>
  <c r="AE134" i="1"/>
  <c r="AA147" i="1"/>
  <c r="T19" i="1"/>
  <c r="W4" i="1"/>
  <c r="H82" i="1"/>
  <c r="S172" i="1"/>
  <c r="S88" i="1"/>
  <c r="H151" i="1"/>
  <c r="AU3" i="1"/>
  <c r="H80" i="1"/>
  <c r="T168" i="1"/>
  <c r="BT177" i="1"/>
  <c r="AL163" i="1"/>
  <c r="AL178" i="1"/>
  <c r="S182" i="1"/>
  <c r="AW182" i="1"/>
  <c r="S12" i="1"/>
  <c r="H5" i="1"/>
  <c r="U152" i="1"/>
  <c r="H156" i="1"/>
  <c r="T123" i="1"/>
  <c r="S11" i="1"/>
  <c r="B46" i="3"/>
  <c r="W37" i="1"/>
  <c r="S38" i="1"/>
  <c r="Q3" i="1"/>
  <c r="V77" i="1"/>
  <c r="V46" i="1"/>
  <c r="AY168" i="1"/>
  <c r="W56" i="1"/>
  <c r="B51" i="3"/>
  <c r="W134" i="1"/>
  <c r="V140" i="1"/>
  <c r="S79" i="1"/>
  <c r="Q78" i="1"/>
  <c r="S135" i="1"/>
  <c r="T20" i="1"/>
  <c r="U68" i="1"/>
  <c r="AI178" i="1"/>
  <c r="S133" i="1"/>
  <c r="H105" i="1"/>
  <c r="V106" i="1"/>
  <c r="BL168" i="1"/>
  <c r="W18" i="1"/>
  <c r="Q6" i="1"/>
  <c r="BJ182" i="1"/>
  <c r="AU153" i="1"/>
  <c r="BD148" i="1"/>
  <c r="BV174" i="1"/>
  <c r="AZ149" i="1"/>
  <c r="AS184" i="1"/>
  <c r="BR166" i="1"/>
  <c r="AZ134" i="1"/>
  <c r="AF177" i="1"/>
  <c r="BI156" i="1"/>
  <c r="AX185" i="1"/>
  <c r="BS172" i="1"/>
  <c r="BE133" i="1"/>
  <c r="H107" i="1"/>
  <c r="BL173" i="1"/>
  <c r="Y144" i="1"/>
  <c r="BW144" i="1" s="1"/>
  <c r="K144" i="1" s="1"/>
  <c r="AX165" i="1"/>
  <c r="BG125" i="1"/>
  <c r="AI167" i="1"/>
  <c r="AJ161" i="1"/>
  <c r="S165" i="1"/>
  <c r="Q47" i="1"/>
  <c r="AL172" i="1"/>
  <c r="BA170" i="1"/>
  <c r="BA182" i="1"/>
  <c r="AS162" i="1"/>
  <c r="BH162" i="1"/>
  <c r="V67" i="1"/>
  <c r="BD175" i="1"/>
  <c r="BE160" i="1"/>
  <c r="AB135" i="1"/>
  <c r="T131" i="1"/>
  <c r="Q139" i="1"/>
  <c r="AA181" i="1"/>
  <c r="BU147" i="1"/>
  <c r="V126" i="1"/>
  <c r="Q41" i="1"/>
  <c r="AV175" i="1"/>
  <c r="BE161" i="1"/>
  <c r="AS161" i="1"/>
  <c r="AW117" i="1"/>
  <c r="AD182" i="1"/>
  <c r="AX121" i="1"/>
  <c r="BK159" i="1"/>
  <c r="AE137" i="1"/>
  <c r="AC150" i="1"/>
  <c r="AY107" i="1"/>
  <c r="BF137" i="1"/>
  <c r="AK150" i="1"/>
  <c r="AU93" i="1"/>
  <c r="AU127" i="1"/>
  <c r="AU167" i="1"/>
  <c r="AX103" i="1"/>
  <c r="BL136" i="1"/>
  <c r="BL113" i="1"/>
  <c r="AH96" i="1"/>
  <c r="Z60" i="1"/>
  <c r="BT179" i="1"/>
  <c r="AY84" i="1"/>
  <c r="AK73" i="1"/>
  <c r="AA157" i="1"/>
  <c r="AJ114" i="1"/>
  <c r="BL132" i="1"/>
  <c r="AK169" i="1"/>
  <c r="AC129" i="1"/>
  <c r="Z137" i="1"/>
  <c r="BE169" i="1"/>
  <c r="AH109" i="1"/>
  <c r="AB83" i="1"/>
  <c r="Z129" i="1"/>
  <c r="BU60" i="1"/>
  <c r="AX117" i="1"/>
  <c r="AE80" i="1"/>
  <c r="AG99" i="1"/>
  <c r="AB124" i="1"/>
  <c r="BV121" i="1"/>
  <c r="BF84" i="1"/>
  <c r="Q123" i="1"/>
  <c r="BK161" i="1"/>
  <c r="AS160" i="1"/>
  <c r="BG176" i="1"/>
  <c r="BH156" i="1"/>
  <c r="AS163" i="1"/>
  <c r="BR125" i="1"/>
  <c r="BH102" i="1"/>
  <c r="AE173" i="1"/>
  <c r="AX130" i="1"/>
  <c r="AH110" i="1"/>
  <c r="AX81" i="1"/>
  <c r="BS115" i="1"/>
  <c r="Y90" i="1"/>
  <c r="BW90" i="1" s="1"/>
  <c r="K90" i="1" s="1"/>
  <c r="BR159" i="1"/>
  <c r="BJ139" i="1"/>
  <c r="AZ150" i="1"/>
  <c r="AU77" i="1"/>
  <c r="AM120" i="1"/>
  <c r="BF105" i="1"/>
  <c r="BK145" i="1"/>
  <c r="BD112" i="1"/>
  <c r="AL100" i="1"/>
  <c r="H147" i="1"/>
  <c r="S175" i="1"/>
  <c r="U149" i="1"/>
  <c r="W123" i="1"/>
  <c r="BR180" i="1"/>
  <c r="W130" i="1"/>
  <c r="B28" i="3"/>
  <c r="V60" i="1"/>
  <c r="V152" i="1"/>
  <c r="W127" i="1"/>
  <c r="BR177" i="1"/>
  <c r="V129" i="1"/>
  <c r="AH174" i="1"/>
  <c r="AT3" i="1"/>
  <c r="BU182" i="1"/>
  <c r="T157" i="1"/>
  <c r="V133" i="1"/>
  <c r="I88" i="5"/>
  <c r="I56" i="5"/>
  <c r="I131" i="5"/>
  <c r="I11" i="5"/>
  <c r="I29" i="5"/>
  <c r="AF3" i="1"/>
  <c r="BK3" i="1"/>
  <c r="I111" i="5"/>
  <c r="I45" i="5"/>
  <c r="I166" i="5"/>
  <c r="I168" i="5"/>
  <c r="I103" i="5"/>
  <c r="I119" i="5"/>
  <c r="I47" i="5"/>
  <c r="I58" i="5"/>
  <c r="I100" i="5"/>
  <c r="I113" i="5"/>
  <c r="I25" i="5"/>
  <c r="AX3" i="1"/>
  <c r="I156" i="5"/>
  <c r="I7" i="5"/>
  <c r="BI3" i="1"/>
  <c r="I125" i="5"/>
  <c r="I136" i="5"/>
  <c r="I176" i="5"/>
  <c r="I66" i="5"/>
  <c r="I33" i="5"/>
  <c r="I129" i="5"/>
  <c r="I49" i="5"/>
  <c r="I134" i="5"/>
  <c r="I89" i="5"/>
  <c r="I74" i="5"/>
  <c r="Z3" i="1"/>
  <c r="I22" i="5"/>
  <c r="I48" i="5"/>
  <c r="I92" i="5"/>
  <c r="I5" i="5"/>
  <c r="I27" i="5"/>
  <c r="I124" i="5"/>
  <c r="AD3" i="1"/>
  <c r="I50" i="5"/>
  <c r="I174" i="5"/>
  <c r="I20" i="5"/>
  <c r="I54" i="5"/>
  <c r="I84" i="5"/>
  <c r="I31" i="5"/>
  <c r="I64" i="5"/>
  <c r="I183" i="5"/>
  <c r="I6" i="5"/>
  <c r="I39" i="5"/>
  <c r="I81" i="5"/>
  <c r="I127" i="5"/>
  <c r="BI181" i="1"/>
  <c r="AM179" i="1"/>
  <c r="H57" i="1"/>
  <c r="S129" i="1"/>
  <c r="V18" i="1"/>
  <c r="H136" i="1"/>
  <c r="V163" i="1"/>
  <c r="V178" i="1"/>
  <c r="V169" i="1"/>
  <c r="H66" i="1"/>
  <c r="BG185" i="1"/>
  <c r="AX154" i="1"/>
  <c r="AF171" i="1"/>
  <c r="AU183" i="1"/>
  <c r="BC168" i="1"/>
  <c r="S113" i="1"/>
  <c r="H127" i="1"/>
  <c r="H111" i="1"/>
  <c r="Q183" i="1"/>
  <c r="U121" i="1"/>
  <c r="S15" i="1"/>
  <c r="T67" i="1"/>
  <c r="U15" i="1"/>
  <c r="W14" i="1"/>
  <c r="AC171" i="1"/>
  <c r="AK168" i="1"/>
  <c r="AA168" i="1"/>
  <c r="AA173" i="1"/>
  <c r="BB152" i="1"/>
  <c r="AU170" i="1"/>
  <c r="AI184" i="1"/>
  <c r="T95" i="1"/>
  <c r="AA146" i="1"/>
  <c r="Y166" i="1"/>
  <c r="BW166" i="1" s="1"/>
  <c r="K166" i="1" s="1"/>
  <c r="BR157" i="1"/>
  <c r="BU185" i="1"/>
  <c r="S168" i="1"/>
  <c r="U84" i="1"/>
  <c r="T81" i="1"/>
  <c r="AF161" i="1"/>
  <c r="H146" i="1"/>
  <c r="U81" i="1"/>
  <c r="BL143" i="1"/>
  <c r="Q135" i="1"/>
  <c r="H118" i="1"/>
  <c r="W16" i="1"/>
  <c r="W167" i="1"/>
  <c r="U142" i="1"/>
  <c r="H177" i="1"/>
  <c r="U24" i="1"/>
  <c r="BR185" i="1"/>
  <c r="W67" i="1"/>
  <c r="AA166" i="1"/>
  <c r="BD181" i="1"/>
  <c r="AF129" i="1"/>
  <c r="Y153" i="1"/>
  <c r="BC146" i="1"/>
  <c r="AG154" i="1"/>
  <c r="AW138" i="1"/>
  <c r="BL129" i="1"/>
  <c r="BD141" i="1"/>
  <c r="H103" i="1"/>
  <c r="U171" i="1"/>
  <c r="H121" i="1"/>
  <c r="BJ167" i="1"/>
  <c r="H166" i="1"/>
  <c r="S99" i="1"/>
  <c r="U144" i="1"/>
  <c r="S7" i="1"/>
  <c r="T119" i="1"/>
  <c r="V58" i="1"/>
  <c r="V165" i="1"/>
  <c r="H46" i="1"/>
  <c r="BU171" i="1"/>
  <c r="AC154" i="1"/>
  <c r="BS170" i="1"/>
  <c r="AD156" i="1"/>
  <c r="B14" i="3"/>
  <c r="AZ168" i="1"/>
  <c r="U20" i="1"/>
  <c r="T115" i="1"/>
  <c r="V17" i="1"/>
  <c r="AF185" i="1"/>
  <c r="T93" i="1"/>
  <c r="BS182" i="1"/>
  <c r="V113" i="1"/>
  <c r="Q39" i="1"/>
  <c r="W72" i="1"/>
  <c r="BC156" i="1"/>
  <c r="AW175" i="1"/>
  <c r="BB125" i="1"/>
  <c r="BV112" i="1"/>
  <c r="BC141" i="1"/>
  <c r="W183" i="1"/>
  <c r="B27" i="3"/>
  <c r="T140" i="1"/>
  <c r="AC3" i="1"/>
  <c r="V19" i="1"/>
  <c r="H92" i="1"/>
  <c r="H42" i="1"/>
  <c r="V180" i="1"/>
  <c r="T61" i="1"/>
  <c r="V136" i="1"/>
  <c r="BA160" i="1"/>
  <c r="U51" i="1"/>
  <c r="S30" i="1"/>
  <c r="AJ178" i="1"/>
  <c r="AC173" i="1"/>
  <c r="H58" i="1"/>
  <c r="BL184" i="1"/>
  <c r="W111" i="1"/>
  <c r="Z156" i="1"/>
  <c r="V98" i="1"/>
  <c r="T48" i="1"/>
  <c r="AK185" i="1"/>
  <c r="AG156" i="1"/>
  <c r="BT184" i="1"/>
  <c r="BU172" i="1"/>
  <c r="BL170" i="1"/>
  <c r="BJ151" i="1"/>
  <c r="V135" i="1"/>
  <c r="BB150" i="1"/>
  <c r="W91" i="1"/>
  <c r="BT168" i="1"/>
  <c r="AE170" i="1"/>
  <c r="AG169" i="1"/>
  <c r="U67" i="1"/>
  <c r="W139" i="1"/>
  <c r="AJ171" i="1"/>
  <c r="AJ163" i="1"/>
  <c r="AL139" i="1"/>
  <c r="H114" i="1"/>
  <c r="BI171" i="1"/>
  <c r="BB165" i="1"/>
  <c r="BJ107" i="1"/>
  <c r="AK134" i="1"/>
  <c r="H165" i="1"/>
  <c r="AY152" i="1"/>
  <c r="AY171" i="1"/>
  <c r="BS133" i="1"/>
  <c r="BL102" i="1"/>
  <c r="AX134" i="1"/>
  <c r="AG67" i="1"/>
  <c r="AJ94" i="1"/>
  <c r="AS148" i="1"/>
  <c r="BJ106" i="1"/>
  <c r="AL118" i="1"/>
  <c r="BR102" i="1"/>
  <c r="AE119" i="1"/>
  <c r="BV134" i="1"/>
  <c r="BE112" i="1"/>
  <c r="BA102" i="1"/>
  <c r="AG77" i="1"/>
  <c r="W44" i="1"/>
  <c r="W71" i="1"/>
  <c r="T108" i="1"/>
  <c r="W54" i="1"/>
  <c r="W73" i="1"/>
  <c r="T136" i="1"/>
  <c r="W133" i="1"/>
  <c r="U130" i="1"/>
  <c r="Q42" i="1"/>
  <c r="AW168" i="1"/>
  <c r="AK173" i="1"/>
  <c r="U40" i="1"/>
  <c r="AE185" i="1"/>
  <c r="S78" i="1"/>
  <c r="H71" i="1"/>
  <c r="S101" i="1"/>
  <c r="T152" i="1"/>
  <c r="V96" i="1"/>
  <c r="W12" i="1"/>
  <c r="Q125" i="1"/>
  <c r="U120" i="1"/>
  <c r="T146" i="1"/>
  <c r="H31" i="1"/>
  <c r="W142" i="1"/>
  <c r="W81" i="1"/>
  <c r="AF181" i="1"/>
  <c r="T141" i="1"/>
  <c r="Q43" i="1"/>
  <c r="U154" i="1"/>
  <c r="U82" i="1"/>
  <c r="U155" i="1"/>
  <c r="H8" i="1"/>
  <c r="S124" i="1"/>
  <c r="W138" i="1"/>
  <c r="U182" i="1"/>
  <c r="Q45" i="1"/>
  <c r="S151" i="1"/>
  <c r="S160" i="1"/>
  <c r="U80" i="1"/>
  <c r="BT172" i="1"/>
  <c r="T14" i="1"/>
  <c r="H130" i="1"/>
  <c r="BB173" i="1"/>
  <c r="BA154" i="1"/>
  <c r="BC108" i="1"/>
  <c r="BI182" i="1"/>
  <c r="AI151" i="1"/>
  <c r="Q110" i="1"/>
  <c r="AC177" i="1"/>
  <c r="BR142" i="1"/>
  <c r="AA180" i="1"/>
  <c r="BK141" i="1"/>
  <c r="BF180" i="1"/>
  <c r="AH170" i="1"/>
  <c r="AI136" i="1"/>
  <c r="H41" i="1"/>
  <c r="AM161" i="1"/>
  <c r="AM144" i="1"/>
  <c r="AC175" i="1"/>
  <c r="AF138" i="1"/>
  <c r="AI170" i="1"/>
  <c r="AJ165" i="1"/>
  <c r="V176" i="1"/>
  <c r="H129" i="1"/>
  <c r="Z164" i="1"/>
  <c r="BV158" i="1"/>
  <c r="BB185" i="1"/>
  <c r="BI157" i="1"/>
  <c r="BD165" i="1"/>
  <c r="Z106" i="1"/>
  <c r="B50" i="3"/>
  <c r="AF172" i="1"/>
  <c r="AK152" i="1"/>
  <c r="V62" i="1"/>
  <c r="H37" i="1"/>
  <c r="AX175" i="1"/>
  <c r="AE151" i="1"/>
  <c r="W68" i="1"/>
  <c r="Q164" i="1"/>
  <c r="BL180" i="1"/>
  <c r="AT141" i="1"/>
  <c r="BU159" i="1"/>
  <c r="AG120" i="1"/>
  <c r="BD173" i="1"/>
  <c r="BL126" i="1"/>
  <c r="BA167" i="1"/>
  <c r="Y124" i="1"/>
  <c r="Y154" i="1"/>
  <c r="BW154" i="1" s="1"/>
  <c r="K154" i="1" s="1"/>
  <c r="AA134" i="1"/>
  <c r="AK133" i="1"/>
  <c r="Z154" i="1"/>
  <c r="AD119" i="1"/>
  <c r="AX114" i="1"/>
  <c r="AL166" i="1"/>
  <c r="AM132" i="1"/>
  <c r="AI93" i="1"/>
  <c r="BU143" i="1"/>
  <c r="BB105" i="1"/>
  <c r="AM114" i="1"/>
  <c r="S90" i="1"/>
  <c r="AY180" i="1"/>
  <c r="Q170" i="1"/>
  <c r="AT162" i="1"/>
  <c r="AK139" i="1"/>
  <c r="BA162" i="1"/>
  <c r="AK104" i="1"/>
  <c r="Y120" i="1"/>
  <c r="BW120" i="1" s="1"/>
  <c r="K120" i="1" s="1"/>
  <c r="BS144" i="1"/>
  <c r="AS136" i="1"/>
  <c r="AC124" i="1"/>
  <c r="AS151" i="1"/>
  <c r="BI110" i="1"/>
  <c r="AV113" i="1"/>
  <c r="BR162" i="1"/>
  <c r="AC105" i="1"/>
  <c r="BI102" i="1"/>
  <c r="AJ180" i="1"/>
  <c r="AG152" i="1"/>
  <c r="U118" i="1"/>
  <c r="BR181" i="1"/>
  <c r="BL165" i="1"/>
  <c r="AK129" i="1"/>
  <c r="AM163" i="1"/>
  <c r="BH184" i="1"/>
  <c r="AE160" i="1"/>
  <c r="BU141" i="1"/>
  <c r="V101" i="1"/>
  <c r="AE180" i="1"/>
  <c r="AE162" i="1"/>
  <c r="AD126" i="1"/>
  <c r="AC149" i="1"/>
  <c r="AY145" i="1"/>
  <c r="AM143" i="1"/>
  <c r="H47" i="1"/>
  <c r="AK183" i="1"/>
  <c r="BH155" i="1"/>
  <c r="S146" i="1"/>
  <c r="V149" i="1"/>
  <c r="BH183" i="1"/>
  <c r="AW165" i="1"/>
  <c r="AD114" i="1"/>
  <c r="H33" i="1"/>
  <c r="AJ184" i="1"/>
  <c r="AJ156" i="1"/>
  <c r="BD137" i="1"/>
  <c r="AT161" i="1"/>
  <c r="V123" i="1"/>
  <c r="U170" i="1"/>
  <c r="Q162" i="1"/>
  <c r="H178" i="1"/>
  <c r="T179" i="1"/>
  <c r="Q152" i="1"/>
  <c r="Q40" i="1"/>
  <c r="Q62" i="1"/>
  <c r="T129" i="1"/>
  <c r="Y173" i="1"/>
  <c r="BW173" i="1" s="1"/>
  <c r="K173" i="1" s="1"/>
  <c r="W83" i="1"/>
  <c r="W108" i="1"/>
  <c r="W87" i="1"/>
  <c r="BA146" i="1"/>
  <c r="V102" i="1"/>
  <c r="AJ182" i="1"/>
  <c r="BR3" i="1"/>
  <c r="B53" i="3"/>
  <c r="T170" i="1"/>
  <c r="T78" i="1"/>
  <c r="Z183" i="1"/>
  <c r="T137" i="1"/>
  <c r="T114" i="1"/>
  <c r="BK172" i="1"/>
  <c r="U88" i="1"/>
  <c r="T68" i="1"/>
  <c r="Q53" i="1"/>
  <c r="V156" i="1"/>
  <c r="BL185" i="1"/>
  <c r="AT181" i="1"/>
  <c r="U175" i="1"/>
  <c r="W102" i="1"/>
  <c r="AG174" i="1"/>
  <c r="T11" i="1"/>
  <c r="V84" i="1"/>
  <c r="S181" i="1"/>
  <c r="AW169" i="1"/>
  <c r="W159" i="1"/>
  <c r="W160" i="1"/>
  <c r="W117" i="1"/>
  <c r="U14" i="1"/>
  <c r="U140" i="1"/>
  <c r="AA179" i="1"/>
  <c r="BJ181" i="1"/>
  <c r="AA164" i="1"/>
  <c r="BA125" i="1"/>
  <c r="AJ172" i="1"/>
  <c r="BB141" i="1"/>
  <c r="BG166" i="1"/>
  <c r="BS173" i="1"/>
  <c r="BE110" i="1"/>
  <c r="AX176" i="1"/>
  <c r="AS141" i="1"/>
  <c r="BA185" i="1"/>
  <c r="BS138" i="1"/>
  <c r="U184" i="1"/>
  <c r="Q32" i="1"/>
  <c r="BF179" i="1"/>
  <c r="AU147" i="1"/>
  <c r="AA171" i="1"/>
  <c r="AT122" i="1"/>
  <c r="AG179" i="1"/>
  <c r="BV145" i="1"/>
  <c r="S75" i="1"/>
  <c r="Q50" i="1"/>
  <c r="BT182" i="1"/>
  <c r="BL135" i="1"/>
  <c r="AC165" i="1"/>
  <c r="AF156" i="1"/>
  <c r="BA169" i="1"/>
  <c r="H53" i="1"/>
  <c r="AD184" i="1"/>
  <c r="BL167" i="1"/>
  <c r="AK109" i="1"/>
  <c r="U109" i="1"/>
  <c r="B54" i="3"/>
  <c r="AT170" i="1"/>
  <c r="BL139" i="1"/>
  <c r="V111" i="1"/>
  <c r="BL176" i="1"/>
  <c r="BD145" i="1"/>
  <c r="BB133" i="1"/>
  <c r="BG153" i="1"/>
  <c r="U160" i="1"/>
  <c r="AY163" i="1"/>
  <c r="BE175" i="1"/>
  <c r="BI174" i="1"/>
  <c r="AJ108" i="1"/>
  <c r="Y135" i="1"/>
  <c r="BW135" i="1" s="1"/>
  <c r="K135" i="1" s="1"/>
  <c r="BD69" i="1"/>
  <c r="AV123" i="1"/>
  <c r="BJ141" i="1"/>
  <c r="BS126" i="1"/>
  <c r="BH93" i="1"/>
  <c r="AL147" i="1"/>
  <c r="AC77" i="1"/>
  <c r="AL91" i="1"/>
  <c r="Z161" i="1"/>
  <c r="AX47" i="1"/>
  <c r="AZ71" i="1"/>
  <c r="B21" i="3"/>
  <c r="AG72" i="1"/>
  <c r="AF71" i="1"/>
  <c r="AU98" i="1"/>
  <c r="AC83" i="1"/>
  <c r="AD100" i="1"/>
  <c r="BJ161" i="1"/>
  <c r="BI108" i="1"/>
  <c r="AA125" i="1"/>
  <c r="BJ165" i="1"/>
  <c r="AF150" i="1"/>
  <c r="AH112" i="1"/>
  <c r="BT95" i="1"/>
  <c r="AW95" i="1"/>
  <c r="BR95" i="1"/>
  <c r="BJ73" i="1"/>
  <c r="AS71" i="1"/>
  <c r="BT57" i="1"/>
  <c r="BC91" i="1"/>
  <c r="BC33" i="1"/>
  <c r="B25" i="3"/>
  <c r="BE168" i="1"/>
  <c r="AS130" i="1"/>
  <c r="BJ163" i="1"/>
  <c r="AV127" i="1"/>
  <c r="AB136" i="1"/>
  <c r="BB131" i="1"/>
  <c r="AK105" i="1"/>
  <c r="AL159" i="1"/>
  <c r="BH122" i="1"/>
  <c r="BK85" i="1"/>
  <c r="AX54" i="1"/>
  <c r="AA149" i="1"/>
  <c r="BL71" i="1"/>
  <c r="BA156" i="1"/>
  <c r="AZ123" i="1"/>
  <c r="AA123" i="1"/>
  <c r="Z142" i="1"/>
  <c r="AG101" i="1"/>
  <c r="Z160" i="1"/>
  <c r="BK122" i="1"/>
  <c r="BE127" i="1"/>
  <c r="V44" i="1"/>
  <c r="BB3" i="1"/>
  <c r="V8" i="1"/>
  <c r="W88" i="1"/>
  <c r="H110" i="1"/>
  <c r="AJ185" i="1"/>
  <c r="S166" i="1"/>
  <c r="AM178" i="1"/>
  <c r="V11" i="1"/>
  <c r="S92" i="1"/>
  <c r="H100" i="1"/>
  <c r="BV176" i="1"/>
  <c r="H90" i="1"/>
  <c r="AD185" i="1"/>
  <c r="H79" i="1"/>
  <c r="O79" i="1" s="1"/>
  <c r="AW173" i="1"/>
  <c r="U54" i="1"/>
  <c r="AS3" i="1"/>
  <c r="Q137" i="1"/>
  <c r="AD141" i="1"/>
  <c r="AS171" i="1"/>
  <c r="W147" i="1"/>
  <c r="BS184" i="1"/>
  <c r="V3" i="1"/>
  <c r="T162" i="1"/>
  <c r="W149" i="1"/>
  <c r="BL174" i="1"/>
  <c r="S150" i="1"/>
  <c r="T171" i="1"/>
  <c r="S171" i="1"/>
  <c r="W151" i="1"/>
  <c r="BR183" i="1"/>
  <c r="U125" i="1"/>
  <c r="Q22" i="1"/>
  <c r="V38" i="1"/>
  <c r="B56" i="3"/>
  <c r="AJ117" i="1"/>
  <c r="S10" i="1"/>
  <c r="H3" i="1"/>
  <c r="T154" i="1"/>
  <c r="Q97" i="1"/>
  <c r="Y174" i="1"/>
  <c r="T105" i="1"/>
  <c r="U138" i="1"/>
  <c r="W162" i="1"/>
  <c r="T31" i="1"/>
  <c r="W157" i="1"/>
  <c r="AI182" i="1"/>
  <c r="U41" i="1"/>
  <c r="T15" i="1"/>
  <c r="S110" i="1"/>
  <c r="T167" i="1"/>
  <c r="B17" i="3"/>
  <c r="BI179" i="1"/>
  <c r="U62" i="1"/>
  <c r="U92" i="1"/>
  <c r="Q19" i="1"/>
  <c r="AH179" i="1"/>
  <c r="H48" i="1"/>
  <c r="Z175" i="1"/>
  <c r="W76" i="1"/>
  <c r="T163" i="1"/>
  <c r="U76" i="1"/>
  <c r="S138" i="1"/>
  <c r="H113" i="1"/>
  <c r="BE170" i="1"/>
  <c r="V9" i="1"/>
  <c r="V79" i="1"/>
  <c r="T176" i="1"/>
  <c r="V150" i="1"/>
  <c r="S68" i="1"/>
  <c r="S104" i="1"/>
  <c r="Q7" i="1"/>
  <c r="BI160" i="1"/>
  <c r="S32" i="1"/>
  <c r="H173" i="1"/>
  <c r="T125" i="1"/>
  <c r="V26" i="1"/>
  <c r="T51" i="1"/>
  <c r="W173" i="1"/>
  <c r="AS167" i="1"/>
  <c r="T158" i="1"/>
  <c r="T41" i="1"/>
  <c r="S57" i="1"/>
  <c r="W175" i="1"/>
  <c r="BV181" i="1"/>
  <c r="Z173" i="1"/>
  <c r="BC178" i="1"/>
  <c r="BA163" i="1"/>
  <c r="BR148" i="1"/>
  <c r="AU148" i="1"/>
  <c r="AT125" i="1"/>
  <c r="BH178" i="1"/>
  <c r="Y165" i="1"/>
  <c r="BI177" i="1"/>
  <c r="BS143" i="1"/>
  <c r="AX118" i="1"/>
  <c r="AT178" i="1"/>
  <c r="BJ183" i="1"/>
  <c r="AY177" i="1"/>
  <c r="AV142" i="1"/>
  <c r="Z116" i="1"/>
  <c r="AJ167" i="1"/>
  <c r="AB159" i="1"/>
  <c r="BF147" i="1"/>
  <c r="AG129" i="1"/>
  <c r="BV183" i="1"/>
  <c r="BE174" i="1"/>
  <c r="BK148" i="1"/>
  <c r="BE145" i="1"/>
  <c r="AY134" i="1"/>
  <c r="U150" i="1"/>
  <c r="BV3" i="1"/>
  <c r="Q134" i="1"/>
  <c r="AK184" i="1"/>
  <c r="AZ176" i="1"/>
  <c r="AJ157" i="1"/>
  <c r="BL137" i="1"/>
  <c r="AB166" i="1"/>
  <c r="BS174" i="1"/>
  <c r="BS146" i="1"/>
  <c r="AS131" i="1"/>
  <c r="BH175" i="1"/>
  <c r="BI167" i="1"/>
  <c r="BB170" i="1"/>
  <c r="AD132" i="1"/>
  <c r="BS120" i="1"/>
  <c r="U29" i="1"/>
  <c r="H11" i="1"/>
  <c r="B15" i="3"/>
  <c r="BA175" i="1"/>
  <c r="AJ174" i="1"/>
  <c r="BV157" i="1"/>
  <c r="BL130" i="1"/>
  <c r="AM173" i="1"/>
  <c r="BG175" i="1"/>
  <c r="AV171" i="1"/>
  <c r="BL142" i="1"/>
  <c r="BD129" i="1"/>
  <c r="AT145" i="1"/>
  <c r="BI112" i="1"/>
  <c r="H72" i="1"/>
  <c r="Q61" i="1"/>
  <c r="BG172" i="1"/>
  <c r="AL174" i="1"/>
  <c r="BF171" i="1"/>
  <c r="AW137" i="1"/>
  <c r="AD123" i="1"/>
  <c r="V80" i="1"/>
  <c r="T24" i="1"/>
  <c r="H159" i="1"/>
  <c r="B40" i="3"/>
  <c r="AG164" i="1"/>
  <c r="BT181" i="1"/>
  <c r="BL161" i="1"/>
  <c r="BA148" i="1"/>
  <c r="T71" i="1"/>
  <c r="V151" i="1"/>
  <c r="Q88" i="1"/>
  <c r="BU184" i="1"/>
  <c r="BG179" i="1"/>
  <c r="AH171" i="1"/>
  <c r="AL154" i="1"/>
  <c r="BA135" i="1"/>
  <c r="AJ152" i="1"/>
  <c r="AV160" i="1"/>
  <c r="AJ133" i="1"/>
  <c r="V35" i="1"/>
  <c r="H7" i="1"/>
  <c r="BT175" i="1"/>
  <c r="AC174" i="1"/>
  <c r="Y170" i="1"/>
  <c r="AF144" i="1"/>
  <c r="AH160" i="1"/>
  <c r="Q18" i="1"/>
  <c r="AE184" i="1"/>
  <c r="BG180" i="1"/>
  <c r="BE163" i="1"/>
  <c r="AC106" i="1"/>
  <c r="AL160" i="1"/>
  <c r="Y136" i="1"/>
  <c r="AI124" i="1"/>
  <c r="BK123" i="1"/>
  <c r="BG92" i="1"/>
  <c r="BK109" i="1"/>
  <c r="BB74" i="1"/>
  <c r="Y160" i="1"/>
  <c r="BW160" i="1" s="1"/>
  <c r="K160" i="1" s="1"/>
  <c r="BR145" i="1"/>
  <c r="BG121" i="1"/>
  <c r="BA121" i="1"/>
  <c r="AD99" i="1"/>
  <c r="AY105" i="1"/>
  <c r="AK145" i="1"/>
  <c r="AK157" i="1"/>
  <c r="BV130" i="1"/>
  <c r="BV101" i="1"/>
  <c r="AX90" i="1"/>
  <c r="AY162" i="1"/>
  <c r="AB162" i="1"/>
  <c r="AK148" i="1"/>
  <c r="AB119" i="1"/>
  <c r="BL104" i="1"/>
  <c r="BL81" i="1"/>
  <c r="BA120" i="1"/>
  <c r="BD109" i="1"/>
  <c r="BJ146" i="1"/>
  <c r="AL131" i="1"/>
  <c r="BJ64" i="1"/>
  <c r="Y131" i="1"/>
  <c r="BW131" i="1" s="1"/>
  <c r="K131" i="1" s="1"/>
  <c r="AD152" i="1"/>
  <c r="AL157" i="1"/>
  <c r="AW122" i="1"/>
  <c r="BR108" i="1"/>
  <c r="AZ114" i="1"/>
  <c r="BK52" i="1"/>
  <c r="BE149" i="1"/>
  <c r="BF131" i="1"/>
  <c r="BG109" i="1"/>
  <c r="BR135" i="1"/>
  <c r="BG168" i="1"/>
  <c r="BH125" i="1"/>
  <c r="BC147" i="1"/>
  <c r="AV179" i="1"/>
  <c r="BR78" i="1"/>
  <c r="BG129" i="1"/>
  <c r="AZ104" i="1"/>
  <c r="AZ70" i="1"/>
  <c r="AA107" i="1"/>
  <c r="BD63" i="1"/>
  <c r="AK84" i="1"/>
  <c r="AW89" i="1"/>
  <c r="AB61" i="1"/>
  <c r="BT41" i="1"/>
  <c r="H141" i="1"/>
  <c r="AS174" i="1"/>
  <c r="AS164" i="1"/>
  <c r="BU100" i="1"/>
  <c r="BV184" i="1"/>
  <c r="AX142" i="1"/>
  <c r="BD149" i="1"/>
  <c r="BI122" i="1"/>
  <c r="AW110" i="1"/>
  <c r="AB164" i="1"/>
  <c r="BB138" i="1"/>
  <c r="AL97" i="1"/>
  <c r="BG143" i="1"/>
  <c r="BK97" i="1"/>
  <c r="Y169" i="1"/>
  <c r="BW169" i="1" s="1"/>
  <c r="K169" i="1" s="1"/>
  <c r="AD160" i="1"/>
  <c r="Y130" i="1"/>
  <c r="BW130" i="1" s="1"/>
  <c r="K130" i="1" s="1"/>
  <c r="AM90" i="1"/>
  <c r="BT89" i="1"/>
  <c r="AF104" i="1"/>
  <c r="AU181" i="1"/>
  <c r="AV131" i="1"/>
  <c r="BA114" i="1"/>
  <c r="BT67" i="1"/>
  <c r="H36" i="1"/>
  <c r="W60" i="1"/>
  <c r="S66" i="1"/>
  <c r="AW3" i="1"/>
  <c r="BC175" i="1"/>
  <c r="T143" i="1"/>
  <c r="B57" i="3"/>
  <c r="U65" i="1"/>
  <c r="V108" i="1"/>
  <c r="AV3" i="1"/>
  <c r="AA175" i="1"/>
  <c r="V185" i="1"/>
  <c r="BU183" i="1"/>
  <c r="H83" i="1"/>
  <c r="AM175" i="1"/>
  <c r="T155" i="1"/>
  <c r="W27" i="1"/>
  <c r="AE172" i="1"/>
  <c r="T23" i="1"/>
  <c r="AL168" i="1"/>
  <c r="H109" i="1"/>
  <c r="BV182" i="1"/>
  <c r="T101" i="1"/>
  <c r="V34" i="1"/>
  <c r="H89" i="1"/>
  <c r="BK185" i="1"/>
  <c r="W110" i="1"/>
  <c r="W118" i="1"/>
  <c r="U17" i="1"/>
  <c r="H29" i="1"/>
  <c r="BH177" i="1"/>
  <c r="U22" i="1"/>
  <c r="V20" i="1"/>
  <c r="H12" i="1"/>
  <c r="AW181" i="1"/>
  <c r="U66" i="1"/>
  <c r="S8" i="1"/>
  <c r="S108" i="1"/>
  <c r="V157" i="1"/>
  <c r="B9" i="3"/>
  <c r="AF160" i="1"/>
  <c r="S50" i="1"/>
  <c r="W52" i="1"/>
  <c r="U148" i="1"/>
  <c r="U77" i="1"/>
  <c r="H169" i="1"/>
  <c r="AI173" i="1"/>
  <c r="T112" i="1"/>
  <c r="U151" i="1"/>
  <c r="H50" i="1"/>
  <c r="W140" i="1"/>
  <c r="AD176" i="1"/>
  <c r="S44" i="1"/>
  <c r="S49" i="1"/>
  <c r="V103" i="1"/>
  <c r="Q21" i="1"/>
  <c r="AC163" i="1"/>
  <c r="T62" i="1"/>
  <c r="AA178" i="1"/>
  <c r="U55" i="1"/>
  <c r="Q106" i="1"/>
  <c r="U52" i="1"/>
  <c r="W100" i="1"/>
  <c r="Q17" i="1"/>
  <c r="AT151" i="1"/>
  <c r="S69" i="1"/>
  <c r="U136" i="1"/>
  <c r="V56" i="1"/>
  <c r="S89" i="1"/>
  <c r="T76" i="1"/>
  <c r="V117" i="1"/>
  <c r="Q140" i="1"/>
  <c r="AV157" i="1"/>
  <c r="U7" i="1"/>
  <c r="T10" i="1"/>
  <c r="V49" i="1"/>
  <c r="U28" i="1"/>
  <c r="T153" i="1"/>
  <c r="H167" i="1"/>
  <c r="AA169" i="1"/>
  <c r="T58" i="1"/>
  <c r="T96" i="1"/>
  <c r="U159" i="1"/>
  <c r="H157" i="1"/>
  <c r="Y183" i="1"/>
  <c r="BA173" i="1"/>
  <c r="AT169" i="1"/>
  <c r="AK155" i="1"/>
  <c r="AE149" i="1"/>
  <c r="BR141" i="1"/>
  <c r="AV122" i="1"/>
  <c r="BA183" i="1"/>
  <c r="BS166" i="1"/>
  <c r="BJ160" i="1"/>
  <c r="BD150" i="1"/>
  <c r="AI172" i="1"/>
  <c r="AB181" i="1"/>
  <c r="BF166" i="1"/>
  <c r="AX160" i="1"/>
  <c r="BV148" i="1"/>
  <c r="AS182" i="1"/>
  <c r="AM183" i="1"/>
  <c r="AH168" i="1"/>
  <c r="BJ156" i="1"/>
  <c r="AE129" i="1"/>
  <c r="AT183" i="1"/>
  <c r="AL181" i="1"/>
  <c r="AU160" i="1"/>
  <c r="AK144" i="1"/>
  <c r="BT116" i="1"/>
  <c r="S61" i="1"/>
  <c r="H69" i="1"/>
  <c r="AX167" i="1"/>
  <c r="AE169" i="1"/>
  <c r="AX156" i="1"/>
  <c r="BH163" i="1"/>
  <c r="BS149" i="1"/>
  <c r="AI161" i="1"/>
  <c r="BT157" i="1"/>
  <c r="AX146" i="1"/>
  <c r="B36" i="3"/>
  <c r="AT175" i="1"/>
  <c r="BS145" i="1"/>
  <c r="BV141" i="1"/>
  <c r="AL136" i="1"/>
  <c r="U108" i="1"/>
  <c r="V61" i="1"/>
  <c r="H56" i="1"/>
  <c r="BV175" i="1"/>
  <c r="BV170" i="1"/>
  <c r="AG171" i="1"/>
  <c r="BE150" i="1"/>
  <c r="AJ126" i="1"/>
  <c r="AJ177" i="1"/>
  <c r="AY156" i="1"/>
  <c r="BK152" i="1"/>
  <c r="BI140" i="1"/>
  <c r="AC172" i="1"/>
  <c r="BA141" i="1"/>
  <c r="BG124" i="1"/>
  <c r="H88" i="1"/>
  <c r="BC179" i="1"/>
  <c r="AC176" i="1"/>
  <c r="AG151" i="1"/>
  <c r="AV151" i="1"/>
  <c r="AI137" i="1"/>
  <c r="T36" i="1"/>
  <c r="T177" i="1"/>
  <c r="V109" i="1"/>
  <c r="Q9" i="1"/>
  <c r="AB175" i="1"/>
  <c r="AM180" i="1"/>
  <c r="BU158" i="1"/>
  <c r="AH161" i="1"/>
  <c r="Y134" i="1"/>
  <c r="BW134" i="1" s="1"/>
  <c r="K134" i="1" s="1"/>
  <c r="T26" i="1"/>
  <c r="W181" i="1"/>
  <c r="Q144" i="1"/>
  <c r="Z179" i="1"/>
  <c r="AY181" i="1"/>
  <c r="AL156" i="1"/>
  <c r="AM157" i="1"/>
  <c r="AJ132" i="1"/>
  <c r="BT153" i="1"/>
  <c r="AI138" i="1"/>
  <c r="AW132" i="1"/>
  <c r="W65" i="1"/>
  <c r="Q178" i="1"/>
  <c r="BS180" i="1"/>
  <c r="AF167" i="1"/>
  <c r="AU159" i="1"/>
  <c r="BK167" i="1"/>
  <c r="AV148" i="1"/>
  <c r="Q165" i="1"/>
  <c r="AC185" i="1"/>
  <c r="Z144" i="1"/>
  <c r="BH147" i="1"/>
  <c r="BJ142" i="1"/>
  <c r="BU152" i="1"/>
  <c r="BB145" i="1"/>
  <c r="AM122" i="1"/>
  <c r="AI119" i="1"/>
  <c r="Y93" i="1"/>
  <c r="BW93" i="1" s="1"/>
  <c r="K93" i="1" s="1"/>
  <c r="BV90" i="1"/>
  <c r="AW161" i="1"/>
  <c r="BR160" i="1"/>
  <c r="AB144" i="1"/>
  <c r="AM141" i="1"/>
  <c r="BK137" i="1"/>
  <c r="AD88" i="1"/>
  <c r="BV95" i="1"/>
  <c r="BT146" i="1"/>
  <c r="BU133" i="1"/>
  <c r="BG119" i="1"/>
  <c r="AH104" i="1"/>
  <c r="AD157" i="1"/>
  <c r="AI158" i="1"/>
  <c r="AU146" i="1"/>
  <c r="AJ130" i="1"/>
  <c r="BU118" i="1"/>
  <c r="BF94" i="1"/>
  <c r="BL123" i="1"/>
  <c r="AE120" i="1"/>
  <c r="AW79" i="1"/>
  <c r="AA148" i="1"/>
  <c r="AC99" i="1"/>
  <c r="BR121" i="1"/>
  <c r="AI95" i="1"/>
  <c r="AT166" i="1"/>
  <c r="BT138" i="1"/>
  <c r="BH123" i="1"/>
  <c r="AS96" i="1"/>
  <c r="AH122" i="1"/>
  <c r="AE90" i="1"/>
  <c r="AL137" i="1"/>
  <c r="BE121" i="1"/>
  <c r="BS148" i="1"/>
  <c r="AC130" i="1"/>
  <c r="BK166" i="1"/>
  <c r="AM97" i="1"/>
  <c r="AE135" i="1"/>
  <c r="BI166" i="1"/>
  <c r="BU151" i="1"/>
  <c r="BS52" i="1"/>
  <c r="AZ93" i="1"/>
  <c r="AZ83" i="1"/>
  <c r="AV60" i="1"/>
  <c r="AI90" i="1"/>
  <c r="BI111" i="1"/>
  <c r="BA124" i="1"/>
  <c r="BA77" i="1"/>
  <c r="BD17" i="1"/>
  <c r="AY98" i="1"/>
  <c r="BT56" i="1"/>
  <c r="AL140" i="1"/>
  <c r="BC140" i="1"/>
  <c r="AD142" i="1"/>
  <c r="BD105" i="1"/>
  <c r="AJ98" i="1"/>
  <c r="AK65" i="1"/>
  <c r="AK163" i="1"/>
  <c r="BC145" i="1"/>
  <c r="AV152" i="1"/>
  <c r="AY132" i="1"/>
  <c r="AJ103" i="1"/>
  <c r="BL85" i="1"/>
  <c r="AX162" i="1"/>
  <c r="BL144" i="1"/>
  <c r="AA152" i="1"/>
  <c r="BU131" i="1"/>
  <c r="AS95" i="1"/>
  <c r="Y85" i="1"/>
  <c r="BW85" i="1" s="1"/>
  <c r="K85" i="1" s="1"/>
  <c r="AM165" i="1"/>
  <c r="AF158" i="1"/>
  <c r="AH148" i="1"/>
  <c r="BK116" i="1"/>
  <c r="AB48" i="1"/>
  <c r="BV149" i="1"/>
  <c r="BI123" i="1"/>
  <c r="AY125" i="1"/>
  <c r="BK138" i="1"/>
  <c r="BI85" i="1"/>
  <c r="Z108" i="1"/>
  <c r="AS89" i="1"/>
  <c r="BU107" i="1"/>
  <c r="AJ80" i="1"/>
  <c r="BA42" i="1"/>
  <c r="BV85" i="1"/>
  <c r="AC33" i="1"/>
  <c r="BT82" i="1"/>
  <c r="AA69" i="1"/>
  <c r="BK112" i="1"/>
  <c r="BS185" i="1"/>
  <c r="U95" i="1"/>
  <c r="AB170" i="1"/>
  <c r="H30" i="1"/>
  <c r="AB182" i="1"/>
  <c r="U56" i="1"/>
  <c r="V114" i="1"/>
  <c r="H20" i="1"/>
  <c r="AF174" i="1"/>
  <c r="S143" i="1"/>
  <c r="U61" i="1"/>
  <c r="T117" i="1"/>
  <c r="H145" i="1"/>
  <c r="BE178" i="1"/>
  <c r="H131" i="1"/>
  <c r="V112" i="1"/>
  <c r="W153" i="1"/>
  <c r="AE183" i="1"/>
  <c r="U23" i="1"/>
  <c r="S125" i="1"/>
  <c r="U19" i="1"/>
  <c r="V93" i="1"/>
  <c r="Q111" i="1"/>
  <c r="AL143" i="1"/>
  <c r="U37" i="1"/>
  <c r="V22" i="1"/>
  <c r="U124" i="1"/>
  <c r="S132" i="1"/>
  <c r="H128" i="1"/>
  <c r="BB183" i="1"/>
  <c r="T5" i="1"/>
  <c r="W23" i="1"/>
  <c r="H132" i="1"/>
  <c r="U71" i="1"/>
  <c r="Y177" i="1"/>
  <c r="T16" i="1"/>
  <c r="U16" i="1"/>
  <c r="V47" i="1"/>
  <c r="Q115" i="1"/>
  <c r="AA156" i="1"/>
  <c r="S33" i="1"/>
  <c r="AA185" i="1"/>
  <c r="T18" i="1"/>
  <c r="Q66" i="1"/>
  <c r="V124" i="1"/>
  <c r="T172" i="1"/>
  <c r="H96" i="1"/>
  <c r="Y167" i="1"/>
  <c r="H139" i="1"/>
  <c r="S19" i="1"/>
  <c r="S47" i="1"/>
  <c r="V14" i="1"/>
  <c r="U32" i="1"/>
  <c r="V53" i="1"/>
  <c r="Q25" i="1"/>
  <c r="BU162" i="1"/>
  <c r="W74" i="1"/>
  <c r="S54" i="1"/>
  <c r="W66" i="1"/>
  <c r="T128" i="1"/>
  <c r="U165" i="1"/>
  <c r="H49" i="1"/>
  <c r="AZ182" i="1"/>
  <c r="T56" i="1"/>
  <c r="T42" i="1"/>
  <c r="V168" i="1"/>
  <c r="H39" i="1"/>
  <c r="AZ181" i="1"/>
  <c r="AC180" i="1"/>
  <c r="BC167" i="1"/>
  <c r="AY178" i="1"/>
  <c r="AI145" i="1"/>
  <c r="AV125" i="1"/>
  <c r="BL119" i="1"/>
  <c r="BE172" i="1"/>
  <c r="AI160" i="1"/>
  <c r="Z150" i="1"/>
  <c r="BD139" i="1"/>
  <c r="B18" i="3"/>
  <c r="Y171" i="1"/>
  <c r="BE159" i="1"/>
  <c r="AG148" i="1"/>
  <c r="BH137" i="1"/>
  <c r="Y184" i="1"/>
  <c r="BT174" i="1"/>
  <c r="Z151" i="1"/>
  <c r="AW149" i="1"/>
  <c r="BL134" i="1"/>
  <c r="AD171" i="1"/>
  <c r="AA176" i="1"/>
  <c r="Z148" i="1"/>
  <c r="BU156" i="1"/>
  <c r="AT140" i="1"/>
  <c r="W7" i="1"/>
  <c r="H70" i="1"/>
  <c r="AX172" i="1"/>
  <c r="BK179" i="1"/>
  <c r="AK162" i="1"/>
  <c r="AV158" i="1"/>
  <c r="BK146" i="1"/>
  <c r="AX149" i="1"/>
  <c r="AI143" i="1"/>
  <c r="AA140" i="1"/>
  <c r="B6" i="3"/>
  <c r="AF176" i="1"/>
  <c r="AX174" i="1"/>
  <c r="AY158" i="1"/>
  <c r="AD133" i="1"/>
  <c r="S51" i="1"/>
  <c r="V21" i="1"/>
  <c r="H77" i="1"/>
  <c r="AW178" i="1"/>
  <c r="AB183" i="1"/>
  <c r="BD164" i="1"/>
  <c r="BA165" i="1"/>
  <c r="BG139" i="1"/>
  <c r="AT173" i="1"/>
  <c r="AM169" i="1"/>
  <c r="AF149" i="1"/>
  <c r="BA130" i="1"/>
  <c r="AB168" i="1"/>
  <c r="BI155" i="1"/>
  <c r="AW123" i="1"/>
  <c r="H158" i="1"/>
  <c r="B58" i="3"/>
  <c r="BA176" i="1"/>
  <c r="AZ165" i="1"/>
  <c r="AH143" i="1"/>
  <c r="Y138" i="1"/>
  <c r="U30" i="1"/>
  <c r="S120" i="1"/>
  <c r="V69" i="1"/>
  <c r="H16" i="1"/>
  <c r="BH185" i="1"/>
  <c r="BV180" i="1"/>
  <c r="BC171" i="1"/>
  <c r="AT155" i="1"/>
  <c r="BV137" i="1"/>
  <c r="T126" i="1"/>
  <c r="W141" i="1"/>
  <c r="Q173" i="1"/>
  <c r="BH180" i="1"/>
  <c r="AB169" i="1"/>
  <c r="AJ164" i="1"/>
  <c r="BA168" i="1"/>
  <c r="BI124" i="1"/>
  <c r="AY155" i="1"/>
  <c r="Z155" i="1"/>
  <c r="BF124" i="1"/>
  <c r="W25" i="1"/>
  <c r="Q166" i="1"/>
  <c r="BK176" i="1"/>
  <c r="BJ179" i="1"/>
  <c r="AY148" i="1"/>
  <c r="AD165" i="1"/>
  <c r="BC128" i="1"/>
  <c r="Q93" i="1"/>
  <c r="AW185" i="1"/>
  <c r="AM164" i="1"/>
  <c r="AG160" i="1"/>
  <c r="BR163" i="1"/>
  <c r="BV135" i="1"/>
  <c r="AC148" i="1"/>
  <c r="BK139" i="1"/>
  <c r="AL127" i="1"/>
  <c r="BG102" i="1"/>
  <c r="AI111" i="1"/>
  <c r="AE168" i="1"/>
  <c r="BG151" i="1"/>
  <c r="AK143" i="1"/>
  <c r="BJ118" i="1"/>
  <c r="BU116" i="1"/>
  <c r="BB87" i="1"/>
  <c r="AK74" i="1"/>
  <c r="BV156" i="1"/>
  <c r="BT120" i="1"/>
  <c r="BI116" i="1"/>
  <c r="BL108" i="1"/>
  <c r="Z172" i="1"/>
  <c r="BC165" i="1"/>
  <c r="AI146" i="1"/>
  <c r="BE130" i="1"/>
  <c r="AH115" i="1"/>
  <c r="BI95" i="1"/>
  <c r="AX139" i="1"/>
  <c r="BS108" i="1"/>
  <c r="BT97" i="1"/>
  <c r="BC132" i="1"/>
  <c r="AE116" i="1"/>
  <c r="AL122" i="1"/>
  <c r="BC109" i="1"/>
  <c r="BC158" i="1"/>
  <c r="AB143" i="1"/>
  <c r="AM112" i="1"/>
  <c r="AF105" i="1"/>
  <c r="BA107" i="1"/>
  <c r="BJ117" i="1"/>
  <c r="BL149" i="1"/>
  <c r="AV136" i="1"/>
  <c r="BH56" i="1"/>
  <c r="BC126" i="1"/>
  <c r="AK156" i="1"/>
  <c r="AU90" i="1"/>
  <c r="AS143" i="1"/>
  <c r="BU160" i="1"/>
  <c r="BD132" i="1"/>
  <c r="BA78" i="1"/>
  <c r="AA95" i="1"/>
  <c r="AG100" i="1"/>
  <c r="AB68" i="1"/>
  <c r="AV89" i="1"/>
  <c r="AL111" i="1"/>
  <c r="AH25" i="1"/>
  <c r="AJ82" i="1"/>
  <c r="BT29" i="1"/>
  <c r="Q76" i="1"/>
  <c r="AC167" i="1"/>
  <c r="AW164" i="1"/>
  <c r="Q64" i="1"/>
  <c r="AK170" i="1"/>
  <c r="AB157" i="1"/>
  <c r="AB145" i="1"/>
  <c r="AG125" i="1"/>
  <c r="AG92" i="1"/>
  <c r="AW154" i="1"/>
  <c r="BS128" i="1"/>
  <c r="AJ55" i="1"/>
  <c r="BD142" i="1"/>
  <c r="AY114" i="1"/>
  <c r="AL158" i="1"/>
  <c r="AB142" i="1"/>
  <c r="AI121" i="1"/>
  <c r="AF147" i="1"/>
  <c r="AU65" i="1"/>
  <c r="BI77" i="1"/>
  <c r="AW163" i="1"/>
  <c r="AF130" i="1"/>
  <c r="BA65" i="1"/>
  <c r="T60" i="1"/>
  <c r="BJ184" i="1"/>
  <c r="V13" i="1"/>
  <c r="W180" i="1"/>
  <c r="H168" i="1"/>
  <c r="AW184" i="1"/>
  <c r="U141" i="1"/>
  <c r="BC182" i="1"/>
  <c r="V146" i="1"/>
  <c r="S26" i="1"/>
  <c r="H108" i="1"/>
  <c r="AJ183" i="1"/>
  <c r="H155" i="1"/>
  <c r="BR176" i="1"/>
  <c r="H97" i="1"/>
  <c r="AV173" i="1"/>
  <c r="T156" i="1"/>
  <c r="H182" i="1"/>
  <c r="AK175" i="1"/>
  <c r="W129" i="1"/>
  <c r="AT163" i="1"/>
  <c r="Q59" i="1"/>
  <c r="AT165" i="1"/>
  <c r="S29" i="1"/>
  <c r="T44" i="1"/>
  <c r="Q158" i="1"/>
  <c r="BT185" i="1"/>
  <c r="W170" i="1"/>
  <c r="U33" i="1"/>
  <c r="W46" i="1"/>
  <c r="Q108" i="1"/>
  <c r="BS159" i="1"/>
  <c r="W120" i="1"/>
  <c r="V7" i="1"/>
  <c r="Q89" i="1"/>
  <c r="AU175" i="1"/>
  <c r="T133" i="1"/>
  <c r="W48" i="1"/>
  <c r="V88" i="1"/>
  <c r="H125" i="1"/>
  <c r="AV185" i="1"/>
  <c r="S152" i="1"/>
  <c r="H149" i="1"/>
  <c r="V28" i="1"/>
  <c r="S53" i="1"/>
  <c r="T55" i="1"/>
  <c r="Q129" i="1"/>
  <c r="AA160" i="1"/>
  <c r="T151" i="1"/>
  <c r="U93" i="1"/>
  <c r="T183" i="1"/>
  <c r="H98" i="1"/>
  <c r="BS140" i="1"/>
  <c r="S56" i="1"/>
  <c r="S37" i="1"/>
  <c r="W161" i="1"/>
  <c r="AJ181" i="1"/>
  <c r="T88" i="1"/>
  <c r="W49" i="1"/>
  <c r="AW166" i="1"/>
  <c r="V120" i="1"/>
  <c r="U83" i="1"/>
  <c r="T28" i="1"/>
  <c r="V51" i="1"/>
  <c r="Q65" i="1"/>
  <c r="BE152" i="1"/>
  <c r="T72" i="1"/>
  <c r="Q72" i="1"/>
  <c r="S136" i="1"/>
  <c r="S17" i="1"/>
  <c r="V48" i="1"/>
  <c r="W169" i="1"/>
  <c r="BH172" i="1"/>
  <c r="H45" i="1"/>
  <c r="T54" i="1"/>
  <c r="U11" i="1"/>
  <c r="U44" i="1"/>
  <c r="U107" i="1"/>
  <c r="U78" i="1"/>
  <c r="Q177" i="1"/>
  <c r="AB150" i="1"/>
  <c r="T3" i="1"/>
  <c r="T113" i="1"/>
  <c r="W86" i="1"/>
  <c r="Q149" i="1"/>
  <c r="AZ154" i="1"/>
  <c r="AC182" i="1"/>
  <c r="AT152" i="1"/>
  <c r="AJ162" i="1"/>
  <c r="AV153" i="1"/>
  <c r="BB146" i="1"/>
  <c r="BF185" i="1"/>
  <c r="AA184" i="1"/>
  <c r="BG155" i="1"/>
  <c r="AE158" i="1"/>
  <c r="AX123" i="1"/>
  <c r="AS183" i="1"/>
  <c r="AZ183" i="1"/>
  <c r="BU154" i="1"/>
  <c r="BB157" i="1"/>
  <c r="AV119" i="1"/>
  <c r="AV180" i="1"/>
  <c r="AX181" i="1"/>
  <c r="AV162" i="1"/>
  <c r="AX145" i="1"/>
  <c r="BG130" i="1"/>
  <c r="AL183" i="1"/>
  <c r="AK178" i="1"/>
  <c r="BA158" i="1"/>
  <c r="Z143" i="1"/>
  <c r="S177" i="1"/>
  <c r="V95" i="1"/>
  <c r="H34" i="1"/>
  <c r="AD168" i="1"/>
  <c r="AB174" i="1"/>
  <c r="BH170" i="1"/>
  <c r="BA153" i="1"/>
  <c r="AM123" i="1"/>
  <c r="BT163" i="1"/>
  <c r="AM153" i="1"/>
  <c r="BE122" i="1"/>
  <c r="AF179" i="1"/>
  <c r="BR172" i="1"/>
  <c r="BB171" i="1"/>
  <c r="AK140" i="1"/>
  <c r="BU129" i="1"/>
  <c r="V134" i="1"/>
  <c r="W51" i="1"/>
  <c r="Q179" i="1"/>
  <c r="BK165" i="1"/>
  <c r="AA174" i="1"/>
  <c r="BF168" i="1"/>
  <c r="AE154" i="1"/>
  <c r="AB130" i="1"/>
  <c r="BL181" i="1"/>
  <c r="BC161" i="1"/>
  <c r="BC150" i="1"/>
  <c r="BD122" i="1"/>
  <c r="BF148" i="1"/>
  <c r="AD129" i="1"/>
  <c r="V147" i="1"/>
  <c r="Q67" i="1"/>
  <c r="BK178" i="1"/>
  <c r="AM181" i="1"/>
  <c r="AY160" i="1"/>
  <c r="AW148" i="1"/>
  <c r="AE133" i="1"/>
  <c r="S107" i="1"/>
  <c r="T66" i="1"/>
  <c r="W99" i="1"/>
  <c r="Q35" i="1"/>
  <c r="AD180" i="1"/>
  <c r="Z182" i="1"/>
  <c r="AW160" i="1"/>
  <c r="AT135" i="1"/>
  <c r="BK132" i="1"/>
  <c r="U129" i="1"/>
  <c r="H122" i="1"/>
  <c r="B23" i="3"/>
  <c r="AD183" i="1"/>
  <c r="BG167" i="1"/>
  <c r="AG166" i="1"/>
  <c r="BV152" i="1"/>
  <c r="BA132" i="1"/>
  <c r="Z165" i="1"/>
  <c r="BR133" i="1"/>
  <c r="AJ124" i="1"/>
  <c r="H13" i="1"/>
  <c r="Q112" i="1"/>
  <c r="Y175" i="1"/>
  <c r="AG175" i="1"/>
  <c r="AM160" i="1"/>
  <c r="AE132" i="1"/>
  <c r="BV129" i="1"/>
  <c r="BL3" i="1"/>
  <c r="BR178" i="1"/>
  <c r="BI159" i="1"/>
  <c r="BA159" i="1"/>
  <c r="AD164" i="1"/>
  <c r="BD160" i="1"/>
  <c r="Y141" i="1"/>
  <c r="BA151" i="1"/>
  <c r="BG103" i="1"/>
  <c r="BL82" i="1"/>
  <c r="BJ100" i="1"/>
  <c r="AE174" i="1"/>
  <c r="AK146" i="1"/>
  <c r="AC158" i="1"/>
  <c r="AX133" i="1"/>
  <c r="AV103" i="1"/>
  <c r="AW76" i="1"/>
  <c r="AH77" i="1"/>
  <c r="BJ137" i="1"/>
  <c r="BL118" i="1"/>
  <c r="AF132" i="1"/>
  <c r="AA92" i="1"/>
  <c r="BD157" i="1"/>
  <c r="BE141" i="1"/>
  <c r="AY143" i="1"/>
  <c r="AT137" i="1"/>
  <c r="AK119" i="1"/>
  <c r="AA90" i="1"/>
  <c r="AA128" i="1"/>
  <c r="BU101" i="1"/>
  <c r="BD143" i="1"/>
  <c r="BI146" i="1"/>
  <c r="AC89" i="1"/>
  <c r="AS117" i="1"/>
  <c r="AU53" i="1"/>
  <c r="BV153" i="1"/>
  <c r="AF159" i="1"/>
  <c r="BC113" i="1"/>
  <c r="AV74" i="1"/>
  <c r="BG93" i="1"/>
  <c r="AG81" i="1"/>
  <c r="Y145" i="1"/>
  <c r="BW145" i="1" s="1"/>
  <c r="K145" i="1" s="1"/>
  <c r="AL129" i="1"/>
  <c r="BL131" i="1"/>
  <c r="AZ77" i="1"/>
  <c r="BF134" i="1"/>
  <c r="AL171" i="1"/>
  <c r="AC128" i="1"/>
  <c r="AD147" i="1"/>
  <c r="Y109" i="1"/>
  <c r="BW109" i="1" s="1"/>
  <c r="K109" i="1" s="1"/>
  <c r="BD97" i="1"/>
  <c r="AT116" i="1"/>
  <c r="AI59" i="1"/>
  <c r="BI113" i="1"/>
  <c r="BV91" i="1"/>
  <c r="AJ54" i="1"/>
  <c r="BT83" i="1"/>
  <c r="BS112" i="1"/>
  <c r="AW54" i="1"/>
  <c r="BV97" i="1"/>
  <c r="BU166" i="1"/>
  <c r="BB148" i="1"/>
  <c r="BK128" i="1"/>
  <c r="AA136" i="1"/>
  <c r="BJ128" i="1"/>
  <c r="BU95" i="1"/>
  <c r="AI166" i="1"/>
  <c r="AE179" i="1"/>
  <c r="BE143" i="1"/>
  <c r="BV155" i="1"/>
  <c r="BG141" i="1"/>
  <c r="AU111" i="1"/>
  <c r="BU77" i="1"/>
  <c r="BS178" i="1"/>
  <c r="AT142" i="1"/>
  <c r="BA155" i="1"/>
  <c r="AL141" i="1"/>
  <c r="AU110" i="1"/>
  <c r="BH77" i="1"/>
  <c r="BU177" i="1"/>
  <c r="BK160" i="1"/>
  <c r="AJ150" i="1"/>
  <c r="Z131" i="1"/>
  <c r="AZ160" i="1"/>
  <c r="BV139" i="1"/>
  <c r="AK112" i="1"/>
  <c r="BI107" i="1"/>
  <c r="AY96" i="1"/>
  <c r="AK135" i="1"/>
  <c r="BD88" i="1"/>
  <c r="AW55" i="1"/>
  <c r="AT118" i="1"/>
  <c r="AD92" i="1"/>
  <c r="AY119" i="1"/>
  <c r="BA90" i="1"/>
  <c r="AF107" i="1"/>
  <c r="BJ91" i="1"/>
  <c r="AD64" i="1"/>
  <c r="AW116" i="1"/>
  <c r="BV172" i="1"/>
  <c r="V94" i="1"/>
  <c r="BC139" i="1"/>
  <c r="Q176" i="1"/>
  <c r="BJ169" i="1"/>
  <c r="T33" i="1"/>
  <c r="U89" i="1"/>
  <c r="Q69" i="1"/>
  <c r="AT179" i="1"/>
  <c r="V5" i="1"/>
  <c r="V42" i="1"/>
  <c r="U135" i="1"/>
  <c r="Q96" i="1"/>
  <c r="BH167" i="1"/>
  <c r="T97" i="1"/>
  <c r="W20" i="1"/>
  <c r="H24" i="1"/>
  <c r="Z185" i="1"/>
  <c r="U69" i="1"/>
  <c r="T184" i="1"/>
  <c r="S183" i="1"/>
  <c r="W155" i="1"/>
  <c r="BE173" i="1"/>
  <c r="U85" i="1"/>
  <c r="W93" i="1"/>
  <c r="S111" i="1"/>
  <c r="T63" i="1"/>
  <c r="S163" i="1"/>
  <c r="Q168" i="1"/>
  <c r="BD179" i="1"/>
  <c r="H117" i="1"/>
  <c r="U13" i="1"/>
  <c r="S64" i="1"/>
  <c r="W43" i="1"/>
  <c r="BT158" i="1"/>
  <c r="S82" i="1"/>
  <c r="V122" i="1"/>
  <c r="W109" i="1"/>
  <c r="B42" i="3"/>
  <c r="BS130" i="1"/>
  <c r="V105" i="1"/>
  <c r="AG162" i="1"/>
  <c r="U168" i="1"/>
  <c r="W98" i="1"/>
  <c r="U158" i="1"/>
  <c r="U169" i="1"/>
  <c r="Q36" i="1"/>
  <c r="BV161" i="1"/>
  <c r="V70" i="1"/>
  <c r="H101" i="1"/>
  <c r="U166" i="1"/>
  <c r="T122" i="1"/>
  <c r="S131" i="1"/>
  <c r="W115" i="1"/>
  <c r="AW176" i="1"/>
  <c r="U179" i="1"/>
  <c r="U8" i="1"/>
  <c r="W104" i="1"/>
  <c r="H144" i="1"/>
  <c r="T107" i="1"/>
  <c r="W5" i="1"/>
  <c r="Q58" i="1"/>
  <c r="AC161" i="1"/>
  <c r="H163" i="1"/>
  <c r="S119" i="1"/>
  <c r="W9" i="1"/>
  <c r="Q148" i="1"/>
  <c r="AV169" i="1"/>
  <c r="AZ173" i="1"/>
  <c r="BF149" i="1"/>
  <c r="BI153" i="1"/>
  <c r="Y142" i="1"/>
  <c r="BW142" i="1" s="1"/>
  <c r="K142" i="1" s="1"/>
  <c r="BD151" i="1"/>
  <c r="AW167" i="1"/>
  <c r="BE176" i="1"/>
  <c r="BJ157" i="1"/>
  <c r="BI152" i="1"/>
  <c r="BR139" i="1"/>
  <c r="BI162" i="1"/>
  <c r="BL175" i="1"/>
  <c r="AI154" i="1"/>
  <c r="BF150" i="1"/>
  <c r="AT139" i="1"/>
  <c r="AT171" i="1"/>
  <c r="BC176" i="1"/>
  <c r="BS156" i="1"/>
  <c r="BB158" i="1"/>
  <c r="BH141" i="1"/>
  <c r="BH176" i="1"/>
  <c r="BS179" i="1"/>
  <c r="BI176" i="1"/>
  <c r="BS147" i="1"/>
  <c r="AH138" i="1"/>
  <c r="V55" i="1"/>
  <c r="H86" i="1"/>
  <c r="BD177" i="1"/>
  <c r="BL182" i="1"/>
  <c r="AK164" i="1"/>
  <c r="AH154" i="1"/>
  <c r="AU123" i="1"/>
  <c r="Y172" i="1"/>
  <c r="AZ141" i="1"/>
  <c r="BG132" i="1"/>
  <c r="AB179" i="1"/>
  <c r="AB184" i="1"/>
  <c r="BS164" i="1"/>
  <c r="BV165" i="1"/>
  <c r="AJ141" i="1"/>
  <c r="T120" i="1"/>
  <c r="V181" i="1"/>
  <c r="Q159" i="1"/>
  <c r="BE182" i="1"/>
  <c r="Z184" i="1"/>
  <c r="AD167" i="1"/>
  <c r="Y152" i="1"/>
  <c r="BW152" i="1" s="1"/>
  <c r="K152" i="1" s="1"/>
  <c r="AF123" i="1"/>
  <c r="BC170" i="1"/>
  <c r="BI169" i="1"/>
  <c r="AT149" i="1"/>
  <c r="AX116" i="1"/>
  <c r="BD156" i="1"/>
  <c r="AX153" i="1"/>
  <c r="V107" i="1"/>
  <c r="Q12" i="1"/>
  <c r="AV184" i="1"/>
  <c r="AH167" i="1"/>
  <c r="BI168" i="1"/>
  <c r="AT147" i="1"/>
  <c r="AC118" i="1"/>
  <c r="T83" i="1"/>
  <c r="S159" i="1"/>
  <c r="W59" i="1"/>
  <c r="Q79" i="1"/>
  <c r="BH182" i="1"/>
  <c r="BD169" i="1"/>
  <c r="AG165" i="1"/>
  <c r="BK168" i="1"/>
  <c r="AV126" i="1"/>
  <c r="T89" i="1"/>
  <c r="H161" i="1"/>
  <c r="B2" i="3"/>
  <c r="AG176" i="1"/>
  <c r="BJ175" i="1"/>
  <c r="BK162" i="1"/>
  <c r="BS141" i="1"/>
  <c r="BB118" i="1"/>
  <c r="AA165" i="1"/>
  <c r="AA151" i="1"/>
  <c r="BH129" i="1"/>
  <c r="W185" i="1"/>
  <c r="Q92" i="1"/>
  <c r="BD184" i="1"/>
  <c r="BA172" i="1"/>
  <c r="AK159" i="1"/>
  <c r="Y161" i="1"/>
  <c r="AM110" i="1"/>
  <c r="B33" i="3"/>
  <c r="AM185" i="1"/>
  <c r="BF158" i="1"/>
  <c r="AF141" i="1"/>
  <c r="BI173" i="1"/>
  <c r="BF144" i="1"/>
  <c r="BH135" i="1"/>
  <c r="Y139" i="1"/>
  <c r="BW139" i="1" s="1"/>
  <c r="K139" i="1" s="1"/>
  <c r="AG112" i="1"/>
  <c r="BL77" i="1"/>
  <c r="BR98" i="1"/>
  <c r="AH159" i="1"/>
  <c r="AD159" i="1"/>
  <c r="Y140" i="1"/>
  <c r="BW140" i="1" s="1"/>
  <c r="K140" i="1" s="1"/>
  <c r="BI150" i="1"/>
  <c r="AK102" i="1"/>
  <c r="AU79" i="1"/>
  <c r="BF85" i="1"/>
  <c r="Y143" i="1"/>
  <c r="Y108" i="1"/>
  <c r="BW108" i="1" s="1"/>
  <c r="K108" i="1" s="1"/>
  <c r="BG122" i="1"/>
  <c r="AM100" i="1"/>
  <c r="AM148" i="1"/>
  <c r="BH160" i="1"/>
  <c r="AE153" i="1"/>
  <c r="AU115" i="1"/>
  <c r="BH131" i="1"/>
  <c r="BL94" i="1"/>
  <c r="BD117" i="1"/>
  <c r="AF119" i="1"/>
  <c r="BS41" i="1"/>
  <c r="AB141" i="1"/>
  <c r="AF122" i="1"/>
  <c r="AF118" i="1"/>
  <c r="AS78" i="1"/>
  <c r="AI155" i="1"/>
  <c r="BR150" i="1"/>
  <c r="BD121" i="1"/>
  <c r="AT90" i="1"/>
  <c r="BG104" i="1"/>
  <c r="AI96" i="1"/>
  <c r="AL146" i="1"/>
  <c r="AM129" i="1"/>
  <c r="BF140" i="1"/>
  <c r="AB109" i="1"/>
  <c r="AD148" i="1"/>
  <c r="AT168" i="1"/>
  <c r="AK125" i="1"/>
  <c r="AM147" i="1"/>
  <c r="AV138" i="1"/>
  <c r="BR96" i="1"/>
  <c r="BF65" i="1"/>
  <c r="AU84" i="1"/>
  <c r="BV136" i="1"/>
  <c r="BC64" i="1"/>
  <c r="BB81" i="1"/>
  <c r="AM103" i="1"/>
  <c r="AX106" i="1"/>
  <c r="AG52" i="1"/>
  <c r="B12" i="3"/>
  <c r="AG172" i="1"/>
  <c r="AU142" i="1"/>
  <c r="BV177" i="1"/>
  <c r="AW143" i="1"/>
  <c r="AK151" i="1"/>
  <c r="BB136" i="1"/>
  <c r="BU111" i="1"/>
  <c r="BS162" i="1"/>
  <c r="AC146" i="1"/>
  <c r="AF126" i="1"/>
  <c r="AM108" i="1"/>
  <c r="AD137" i="1"/>
  <c r="BL101" i="1"/>
  <c r="AC169" i="1"/>
  <c r="Z157" i="1"/>
  <c r="AS113" i="1"/>
  <c r="BT118" i="1"/>
  <c r="AH156" i="1"/>
  <c r="AM131" i="1"/>
  <c r="AV159" i="1"/>
  <c r="BD116" i="1"/>
  <c r="BI70" i="1"/>
  <c r="V92" i="1"/>
  <c r="Z147" i="1"/>
  <c r="W132" i="1"/>
  <c r="W15" i="1"/>
  <c r="Q87" i="1"/>
  <c r="BF145" i="1"/>
  <c r="H74" i="1"/>
  <c r="BR149" i="1"/>
  <c r="V148" i="1"/>
  <c r="U18" i="1"/>
  <c r="Q27" i="1"/>
  <c r="AE155" i="1"/>
  <c r="Q142" i="1"/>
  <c r="BE155" i="1"/>
  <c r="Q145" i="1"/>
  <c r="AZ152" i="1"/>
  <c r="S118" i="1"/>
  <c r="H87" i="1"/>
  <c r="BU173" i="1"/>
  <c r="BL171" i="1"/>
  <c r="V139" i="1"/>
  <c r="B11" i="3"/>
  <c r="AF124" i="1"/>
  <c r="S140" i="1"/>
  <c r="V143" i="1"/>
  <c r="B20" i="3"/>
  <c r="AT159" i="1"/>
  <c r="U99" i="1"/>
  <c r="W148" i="1"/>
  <c r="V145" i="1"/>
  <c r="B10" i="3"/>
  <c r="AF146" i="1"/>
  <c r="S127" i="1"/>
  <c r="T130" i="1"/>
  <c r="Q131" i="1"/>
  <c r="AF153" i="1"/>
  <c r="S35" i="1"/>
  <c r="T124" i="1"/>
  <c r="U57" i="1"/>
  <c r="H84" i="1"/>
  <c r="AC184" i="1"/>
  <c r="V23" i="1"/>
  <c r="S145" i="1"/>
  <c r="S134" i="1"/>
  <c r="U164" i="1"/>
  <c r="V159" i="1"/>
  <c r="B8" i="3"/>
  <c r="AW140" i="1"/>
  <c r="W78" i="1"/>
  <c r="W28" i="1"/>
  <c r="S5" i="1"/>
  <c r="Q28" i="1"/>
  <c r="BT142" i="1"/>
  <c r="U146" i="1"/>
  <c r="T144" i="1"/>
  <c r="H95" i="1"/>
  <c r="AL175" i="1"/>
  <c r="S62" i="1"/>
  <c r="B5" i="3"/>
  <c r="AW130" i="1"/>
  <c r="S153" i="1"/>
  <c r="U110" i="1"/>
  <c r="U128" i="1"/>
  <c r="W113" i="1"/>
  <c r="BL178" i="1"/>
  <c r="S65" i="1"/>
  <c r="T40" i="1"/>
  <c r="T34" i="1"/>
  <c r="S96" i="1"/>
  <c r="S55" i="1"/>
  <c r="T159" i="1"/>
  <c r="H119" i="1"/>
  <c r="AM184" i="1"/>
  <c r="S24" i="1"/>
  <c r="U58" i="1"/>
  <c r="U73" i="1"/>
  <c r="V64" i="1"/>
  <c r="V170" i="1"/>
  <c r="V171" i="1"/>
  <c r="B35" i="3"/>
  <c r="BA110" i="1"/>
  <c r="T70" i="1"/>
  <c r="S174" i="1"/>
  <c r="V173" i="1"/>
  <c r="BG3" i="1"/>
  <c r="AA127" i="1"/>
  <c r="AZ184" i="1"/>
  <c r="AE161" i="1"/>
  <c r="AT160" i="1"/>
  <c r="AE126" i="1"/>
  <c r="AB138" i="1"/>
  <c r="AV182" i="1"/>
  <c r="Y182" i="1"/>
  <c r="AH164" i="1"/>
  <c r="AG138" i="1"/>
  <c r="BC137" i="1"/>
  <c r="BH181" i="1"/>
  <c r="BK181" i="1"/>
  <c r="AH163" i="1"/>
  <c r="AW146" i="1"/>
  <c r="BR131" i="1"/>
  <c r="AZ166" i="1"/>
  <c r="BE179" i="1"/>
  <c r="AC159" i="1"/>
  <c r="BG144" i="1"/>
  <c r="BA178" i="1"/>
  <c r="Z180" i="1"/>
  <c r="AL165" i="1"/>
  <c r="BJ158" i="1"/>
  <c r="AX147" i="1"/>
  <c r="T46" i="1"/>
  <c r="W85" i="1"/>
  <c r="Q77" i="1"/>
  <c r="Y179" i="1"/>
  <c r="BU179" i="1"/>
  <c r="BL159" i="1"/>
  <c r="BI151" i="1"/>
  <c r="BS106" i="1"/>
  <c r="AY147" i="1"/>
  <c r="AU143" i="1"/>
  <c r="AV149" i="1"/>
  <c r="BH166" i="1"/>
  <c r="BC174" i="1"/>
  <c r="AS169" i="1"/>
  <c r="AM155" i="1"/>
  <c r="AG137" i="1"/>
  <c r="V162" i="1"/>
  <c r="H115" i="1"/>
  <c r="Q34" i="1"/>
  <c r="AT174" i="1"/>
  <c r="AL176" i="1"/>
  <c r="AD172" i="1"/>
  <c r="BF143" i="1"/>
  <c r="BF117" i="1"/>
  <c r="BH179" i="1"/>
  <c r="AX157" i="1"/>
  <c r="AY137" i="1"/>
  <c r="BC135" i="1"/>
  <c r="Y148" i="1"/>
  <c r="AC111" i="1"/>
  <c r="W137" i="1"/>
  <c r="Q54" i="1"/>
  <c r="AF183" i="1"/>
  <c r="Z178" i="1"/>
  <c r="BK151" i="1"/>
  <c r="AZ135" i="1"/>
  <c r="AB122" i="1"/>
  <c r="U12" i="1"/>
  <c r="T181" i="1"/>
  <c r="H62" i="1"/>
  <c r="Q51" i="1"/>
  <c r="BC183" i="1"/>
  <c r="BS168" i="1"/>
  <c r="AY167" i="1"/>
  <c r="AS153" i="1"/>
  <c r="BI135" i="1"/>
  <c r="V31" i="1"/>
  <c r="H27" i="1"/>
  <c r="B32" i="3"/>
  <c r="AZ177" i="1"/>
  <c r="BR169" i="1"/>
  <c r="BT154" i="1"/>
  <c r="AU150" i="1"/>
  <c r="BG162" i="1"/>
  <c r="AH165" i="1"/>
  <c r="Y129" i="1"/>
  <c r="BW129" i="1" s="1"/>
  <c r="K129" i="1" s="1"/>
  <c r="V32" i="1"/>
  <c r="H94" i="1"/>
  <c r="B29" i="3"/>
  <c r="BJ185" i="1"/>
  <c r="BT180" i="1"/>
  <c r="BR156" i="1"/>
  <c r="BE142" i="1"/>
  <c r="H174" i="1"/>
  <c r="AH176" i="1"/>
  <c r="BB174" i="1"/>
  <c r="BS163" i="1"/>
  <c r="BG127" i="1"/>
  <c r="AW157" i="1"/>
  <c r="BH146" i="1"/>
  <c r="AU139" i="1"/>
  <c r="BT107" i="1"/>
  <c r="AD109" i="1"/>
  <c r="BT110" i="1"/>
  <c r="BV76" i="1"/>
  <c r="BL150" i="1"/>
  <c r="AK131" i="1"/>
  <c r="BG123" i="1"/>
  <c r="AM118" i="1"/>
  <c r="AK110" i="1"/>
  <c r="AA103" i="1"/>
  <c r="BK87" i="1"/>
  <c r="AM139" i="1"/>
  <c r="AG121" i="1"/>
  <c r="AS121" i="1"/>
  <c r="AC97" i="1"/>
  <c r="BS161" i="1"/>
  <c r="AU156" i="1"/>
  <c r="AA161" i="1"/>
  <c r="AI125" i="1"/>
  <c r="BE106" i="1"/>
  <c r="BV93" i="1"/>
  <c r="BI114" i="1"/>
  <c r="AT93" i="1"/>
  <c r="AI135" i="1"/>
  <c r="Z113" i="1"/>
  <c r="BC90" i="1"/>
  <c r="BB110" i="1"/>
  <c r="BG163" i="1"/>
  <c r="AV156" i="1"/>
  <c r="BB140" i="1"/>
  <c r="AC132" i="1"/>
  <c r="AX112" i="1"/>
  <c r="BA73" i="1"/>
  <c r="BF41" i="1"/>
  <c r="BD128" i="1"/>
  <c r="BG113" i="1"/>
  <c r="AX138" i="1"/>
  <c r="AU177" i="1"/>
  <c r="BE135" i="1"/>
  <c r="BA166" i="1"/>
  <c r="BL95" i="1"/>
  <c r="BI127" i="1"/>
  <c r="AB103" i="1"/>
  <c r="BL63" i="1"/>
  <c r="BH105" i="1"/>
  <c r="BL114" i="1"/>
  <c r="BH89" i="1"/>
  <c r="BS111" i="1"/>
  <c r="AJ123" i="1"/>
  <c r="AF99" i="1"/>
  <c r="BT90" i="1"/>
  <c r="BK53" i="1"/>
  <c r="AS82" i="1"/>
  <c r="AH153" i="1"/>
  <c r="Z149" i="1"/>
  <c r="BE117" i="1"/>
  <c r="AG117" i="1"/>
  <c r="AB100" i="1"/>
  <c r="BJ94" i="1"/>
  <c r="AZ167" i="1"/>
  <c r="AZ161" i="1"/>
  <c r="AH149" i="1"/>
  <c r="AG140" i="1"/>
  <c r="Y121" i="1"/>
  <c r="AX111" i="1"/>
  <c r="BC74" i="1"/>
  <c r="AB161" i="1"/>
  <c r="AI148" i="1"/>
  <c r="BS139" i="1"/>
  <c r="BJ119" i="1"/>
  <c r="AX110" i="1"/>
  <c r="AH59" i="1"/>
  <c r="AY159" i="1"/>
  <c r="BI148" i="1"/>
  <c r="AV139" i="1"/>
  <c r="AU112" i="1"/>
  <c r="BC153" i="1"/>
  <c r="AF142" i="1"/>
  <c r="Z101" i="1"/>
  <c r="AE97" i="1"/>
  <c r="Z105" i="1"/>
  <c r="AA112" i="1"/>
  <c r="AU88" i="1"/>
  <c r="BI45" i="1"/>
  <c r="AV106" i="1"/>
  <c r="BS68" i="1"/>
  <c r="Y106" i="1"/>
  <c r="BW106" i="1" s="1"/>
  <c r="K106" i="1" s="1"/>
  <c r="AS87" i="1"/>
  <c r="AW128" i="1"/>
  <c r="AV94" i="1"/>
  <c r="AF131" i="1"/>
  <c r="AT112" i="1"/>
  <c r="H59" i="1"/>
  <c r="BS171" i="1"/>
  <c r="BS183" i="1"/>
  <c r="V85" i="1"/>
  <c r="Q181" i="1"/>
  <c r="BU145" i="1"/>
  <c r="T149" i="1"/>
  <c r="V87" i="1"/>
  <c r="Q161" i="1"/>
  <c r="BE154" i="1"/>
  <c r="W32" i="1"/>
  <c r="S173" i="1"/>
  <c r="V89" i="1"/>
  <c r="Q141" i="1"/>
  <c r="AK138" i="1"/>
  <c r="T32" i="1"/>
  <c r="U25" i="1"/>
  <c r="Q155" i="1"/>
  <c r="AB167" i="1"/>
  <c r="W6" i="1"/>
  <c r="S142" i="1"/>
  <c r="W128" i="1"/>
  <c r="H19" i="1"/>
  <c r="BL179" i="1"/>
  <c r="U180" i="1"/>
  <c r="U59" i="1"/>
  <c r="W24" i="1"/>
  <c r="S14" i="1"/>
  <c r="V97" i="1"/>
  <c r="Q81" i="1"/>
  <c r="AG167" i="1"/>
  <c r="S179" i="1"/>
  <c r="W62" i="1"/>
  <c r="U50" i="1"/>
  <c r="Q10" i="1"/>
  <c r="BI137" i="1"/>
  <c r="U21" i="1"/>
  <c r="S63" i="1"/>
  <c r="H175" i="1"/>
  <c r="BB175" i="1"/>
  <c r="W36" i="1"/>
  <c r="Q23" i="1"/>
  <c r="BK143" i="1"/>
  <c r="S72" i="1"/>
  <c r="U143" i="1"/>
  <c r="T65" i="1"/>
  <c r="W53" i="1"/>
  <c r="AI181" i="1"/>
  <c r="U133" i="1"/>
  <c r="V182" i="1"/>
  <c r="W96" i="1"/>
  <c r="H63" i="1"/>
  <c r="M63" i="1" s="1"/>
  <c r="V116" i="1"/>
  <c r="T77" i="1"/>
  <c r="H150" i="1"/>
  <c r="P150" i="1" s="1"/>
  <c r="AJ173" i="1"/>
  <c r="V160" i="1"/>
  <c r="S84" i="1"/>
  <c r="W154" i="1"/>
  <c r="U86" i="1"/>
  <c r="S85" i="1"/>
  <c r="V119" i="1"/>
  <c r="Q130" i="1"/>
  <c r="AX158" i="1"/>
  <c r="U102" i="1"/>
  <c r="U90" i="1"/>
  <c r="V121" i="1"/>
  <c r="Q120" i="1"/>
  <c r="BF157" i="1"/>
  <c r="AI177" i="1"/>
  <c r="AW159" i="1"/>
  <c r="AC157" i="1"/>
  <c r="AG118" i="1"/>
  <c r="BK155" i="1"/>
  <c r="AB172" i="1"/>
  <c r="BK177" i="1"/>
  <c r="BK158" i="1"/>
  <c r="AZ162" i="1"/>
  <c r="BU142" i="1"/>
  <c r="BJ171" i="1"/>
  <c r="AH177" i="1"/>
  <c r="AH158" i="1"/>
  <c r="BD159" i="1"/>
  <c r="AZ142" i="1"/>
  <c r="AM177" i="1"/>
  <c r="AH180" i="1"/>
  <c r="AE177" i="1"/>
  <c r="AI131" i="1"/>
  <c r="BT108" i="1"/>
  <c r="AX166" i="1"/>
  <c r="AH155" i="1"/>
  <c r="AT146" i="1"/>
  <c r="BA145" i="1"/>
  <c r="U91" i="1"/>
  <c r="W45" i="1"/>
  <c r="Q136" i="1"/>
  <c r="AT182" i="1"/>
  <c r="Y181" i="1"/>
  <c r="BL151" i="1"/>
  <c r="BH143" i="1"/>
  <c r="AF151" i="1"/>
  <c r="BF169" i="1"/>
  <c r="BB155" i="1"/>
  <c r="BE137" i="1"/>
  <c r="AF184" i="1"/>
  <c r="AY184" i="1"/>
  <c r="BD167" i="1"/>
  <c r="BT152" i="1"/>
  <c r="AD130" i="1"/>
  <c r="T7" i="1"/>
  <c r="W171" i="1"/>
  <c r="Q185" i="1"/>
  <c r="AM174" i="1"/>
  <c r="Z167" i="1"/>
  <c r="AC170" i="1"/>
  <c r="AS157" i="1"/>
  <c r="AG111" i="1"/>
  <c r="BK173" i="1"/>
  <c r="BU165" i="1"/>
  <c r="AY153" i="1"/>
  <c r="BB124" i="1"/>
  <c r="AH162" i="1"/>
  <c r="AM138" i="1"/>
  <c r="W97" i="1"/>
  <c r="Q75" i="1"/>
  <c r="AT177" i="1"/>
  <c r="AM171" i="1"/>
  <c r="AY164" i="1"/>
  <c r="BF146" i="1"/>
  <c r="BE140" i="1"/>
  <c r="U9" i="1"/>
  <c r="U106" i="1"/>
  <c r="H43" i="1"/>
  <c r="N43" i="1" s="1"/>
  <c r="Q103" i="1"/>
  <c r="AU176" i="1"/>
  <c r="Y176" i="1"/>
  <c r="AF163" i="1"/>
  <c r="AI142" i="1"/>
  <c r="AB120" i="1"/>
  <c r="T148" i="1"/>
  <c r="H68" i="1"/>
  <c r="B38" i="3"/>
  <c r="AX183" i="1"/>
  <c r="BG181" i="1"/>
  <c r="AB160" i="1"/>
  <c r="AC147" i="1"/>
  <c r="AI168" i="1"/>
  <c r="BD154" i="1"/>
  <c r="AI150" i="1"/>
  <c r="V138" i="1"/>
  <c r="H170" i="1"/>
  <c r="L170" i="1" s="1"/>
  <c r="B3" i="3"/>
  <c r="AL177" i="1"/>
  <c r="Y185" i="1"/>
  <c r="AT144" i="1"/>
  <c r="AE157" i="1"/>
  <c r="H160" i="1"/>
  <c r="M160" i="1" s="1"/>
  <c r="AV181" i="1"/>
  <c r="AK172" i="1"/>
  <c r="AB156" i="1"/>
  <c r="BR130" i="1"/>
  <c r="AG147" i="1"/>
  <c r="BJ155" i="1"/>
  <c r="BB137" i="1"/>
  <c r="AZ109" i="1"/>
  <c r="Y110" i="1"/>
  <c r="Z75" i="1"/>
  <c r="Z62" i="1"/>
  <c r="BE156" i="1"/>
  <c r="AW144" i="1"/>
  <c r="BJ138" i="1"/>
  <c r="AA106" i="1"/>
  <c r="BT105" i="1"/>
  <c r="BI91" i="1"/>
  <c r="BT75" i="1"/>
  <c r="AX143" i="1"/>
  <c r="AI140" i="1"/>
  <c r="AC136" i="1"/>
  <c r="Y99" i="1"/>
  <c r="BE165" i="1"/>
  <c r="BU168" i="1"/>
  <c r="AK137" i="1"/>
  <c r="BU119" i="1"/>
  <c r="AF112" i="1"/>
  <c r="AK96" i="1"/>
  <c r="AA113" i="1"/>
  <c r="BK101" i="1"/>
  <c r="AB140" i="1"/>
  <c r="AK128" i="1"/>
  <c r="AK90" i="1"/>
  <c r="AH106" i="1"/>
  <c r="AV172" i="1"/>
  <c r="AL150" i="1"/>
  <c r="AC142" i="1"/>
  <c r="BV116" i="1"/>
  <c r="AI60" i="1"/>
  <c r="AF90" i="1"/>
  <c r="AY80" i="1"/>
  <c r="AI129" i="1"/>
  <c r="AH129" i="1"/>
  <c r="BK144" i="1"/>
  <c r="AL56" i="1"/>
  <c r="AA144" i="1"/>
  <c r="BT155" i="1"/>
  <c r="AS109" i="1"/>
  <c r="AF134" i="1"/>
  <c r="BA117" i="1"/>
  <c r="AS69" i="1"/>
  <c r="BB79" i="1"/>
  <c r="BS127" i="1"/>
  <c r="BF101" i="1"/>
  <c r="BV65" i="1"/>
  <c r="AD135" i="1"/>
  <c r="BK66" i="1"/>
  <c r="BS97" i="1"/>
  <c r="BE19" i="1"/>
  <c r="BU181" i="1"/>
  <c r="BC164" i="1"/>
  <c r="AY131" i="1"/>
  <c r="AS175" i="1"/>
  <c r="BL157" i="1"/>
  <c r="BT161" i="1"/>
  <c r="Y128" i="1"/>
  <c r="AJ75" i="1"/>
  <c r="BT145" i="1"/>
  <c r="AE136" i="1"/>
  <c r="AD107" i="1"/>
  <c r="AZ73" i="1"/>
  <c r="AG115" i="1"/>
  <c r="BR93" i="1"/>
  <c r="AD149" i="1"/>
  <c r="AH130" i="1"/>
  <c r="AS97" i="1"/>
  <c r="BJ112" i="1"/>
  <c r="BH126" i="1"/>
  <c r="AD117" i="1"/>
  <c r="BR138" i="1"/>
  <c r="BS129" i="1"/>
  <c r="BU138" i="1"/>
  <c r="W69" i="1"/>
  <c r="U115" i="1"/>
  <c r="T110" i="1"/>
  <c r="V125" i="1"/>
  <c r="Q90" i="1"/>
  <c r="BJ159" i="1"/>
  <c r="Q127" i="1"/>
  <c r="T121" i="1"/>
  <c r="U119" i="1"/>
  <c r="V127" i="1"/>
  <c r="Q70" i="1"/>
  <c r="BB156" i="1"/>
  <c r="B52" i="3"/>
  <c r="Y122" i="1"/>
  <c r="AI185" i="1"/>
  <c r="T43" i="1"/>
  <c r="W106" i="1"/>
  <c r="Q95" i="1"/>
  <c r="BL156" i="1"/>
  <c r="BU174" i="1"/>
  <c r="BS3" i="1"/>
  <c r="BE183" i="1"/>
  <c r="S13" i="1"/>
  <c r="T80" i="1"/>
  <c r="BT3" i="1"/>
  <c r="AE171" i="1"/>
  <c r="W164" i="1"/>
  <c r="V4" i="1"/>
  <c r="W82" i="1"/>
  <c r="BU3" i="1"/>
  <c r="BD183" i="1"/>
  <c r="S144" i="1"/>
  <c r="T142" i="1"/>
  <c r="T102" i="1"/>
  <c r="BT173" i="1"/>
  <c r="Q109" i="1"/>
  <c r="T50" i="1"/>
  <c r="H61" i="1"/>
  <c r="V52" i="1"/>
  <c r="Q157" i="1"/>
  <c r="AT180" i="1"/>
  <c r="U174" i="1"/>
  <c r="U105" i="1"/>
  <c r="T145" i="1"/>
  <c r="T91" i="1"/>
  <c r="H184" i="1"/>
  <c r="BE181" i="1"/>
  <c r="T39" i="1"/>
  <c r="T160" i="1"/>
  <c r="V83" i="1"/>
  <c r="W116" i="1"/>
  <c r="BS165" i="1"/>
  <c r="AG173" i="1"/>
  <c r="T73" i="1"/>
  <c r="T169" i="1"/>
  <c r="Q167" i="1"/>
  <c r="BV168" i="1"/>
  <c r="S59" i="1"/>
  <c r="AU174" i="1"/>
  <c r="U53" i="1"/>
  <c r="H123" i="1"/>
  <c r="V76" i="1"/>
  <c r="V74" i="1"/>
  <c r="H180" i="1"/>
  <c r="BF174" i="1"/>
  <c r="T85" i="1"/>
  <c r="S114" i="1"/>
  <c r="U176" i="1"/>
  <c r="S180" i="1"/>
  <c r="S102" i="1"/>
  <c r="W3" i="1"/>
  <c r="Q116" i="1"/>
  <c r="AM158" i="1"/>
  <c r="T175" i="1"/>
  <c r="H21" i="1"/>
  <c r="T100" i="1"/>
  <c r="S31" i="1"/>
  <c r="U114" i="1"/>
  <c r="H54" i="1"/>
  <c r="N54" i="1" s="1"/>
  <c r="AW180" i="1"/>
  <c r="V104" i="1"/>
  <c r="V36" i="1"/>
  <c r="S117" i="1"/>
  <c r="H153" i="1"/>
  <c r="BC184" i="1"/>
  <c r="AI183" i="1"/>
  <c r="AX182" i="1"/>
  <c r="BG165" i="1"/>
  <c r="BH154" i="1"/>
  <c r="AH140" i="1"/>
  <c r="AJ140" i="1"/>
  <c r="BD168" i="1"/>
  <c r="AU180" i="1"/>
  <c r="AU151" i="1"/>
  <c r="AG146" i="1"/>
  <c r="Q184" i="1"/>
  <c r="BV167" i="1"/>
  <c r="BR179" i="1"/>
  <c r="BC159" i="1"/>
  <c r="AS145" i="1"/>
  <c r="BI183" i="1"/>
  <c r="BA180" i="1"/>
  <c r="AD166" i="1"/>
  <c r="AX159" i="1"/>
  <c r="AL148" i="1"/>
  <c r="BF181" i="1"/>
  <c r="AA183" i="1"/>
  <c r="BB164" i="1"/>
  <c r="AI156" i="1"/>
  <c r="AJ127" i="1"/>
  <c r="U153" i="1"/>
  <c r="H143" i="1"/>
  <c r="M143" i="1" s="1"/>
  <c r="Q121" i="1"/>
  <c r="Z171" i="1"/>
  <c r="BG183" i="1"/>
  <c r="BR137" i="1"/>
  <c r="AG141" i="1"/>
  <c r="AK176" i="1"/>
  <c r="BT156" i="1"/>
  <c r="AW136" i="1"/>
  <c r="Q94" i="1"/>
  <c r="BH174" i="1"/>
  <c r="BG177" i="1"/>
  <c r="AY174" i="1"/>
  <c r="AU145" i="1"/>
  <c r="BK118" i="1"/>
  <c r="W13" i="1"/>
  <c r="H40" i="1"/>
  <c r="B49" i="3"/>
  <c r="BH173" i="1"/>
  <c r="BL169" i="1"/>
  <c r="BJ140" i="1"/>
  <c r="BG134" i="1"/>
  <c r="AB180" i="1"/>
  <c r="AK174" i="1"/>
  <c r="BL153" i="1"/>
  <c r="BE144" i="1"/>
  <c r="AE165" i="1"/>
  <c r="AI153" i="1"/>
  <c r="AI122" i="1"/>
  <c r="H181" i="1"/>
  <c r="Q20" i="1"/>
  <c r="AY179" i="1"/>
  <c r="BL172" i="1"/>
  <c r="AX150" i="1"/>
  <c r="BL141" i="1"/>
  <c r="W34" i="1"/>
  <c r="T99" i="1"/>
  <c r="S81" i="1"/>
  <c r="H148" i="1"/>
  <c r="B48" i="3"/>
  <c r="BU178" i="1"/>
  <c r="AX171" i="1"/>
  <c r="AW155" i="1"/>
  <c r="BB151" i="1"/>
  <c r="U137" i="1"/>
  <c r="W21" i="1"/>
  <c r="Q117" i="1"/>
  <c r="AW174" i="1"/>
  <c r="Y180" i="1"/>
  <c r="BK157" i="1"/>
  <c r="BT160" i="1"/>
  <c r="AW133" i="1"/>
  <c r="BR164" i="1"/>
  <c r="BD138" i="1"/>
  <c r="AJ134" i="1"/>
  <c r="V75" i="1"/>
  <c r="H75" i="1"/>
  <c r="AT185" i="1"/>
  <c r="AS177" i="1"/>
  <c r="AX170" i="1"/>
  <c r="AE152" i="1"/>
  <c r="AM128" i="1"/>
  <c r="Q169" i="1"/>
  <c r="BJ174" i="1"/>
  <c r="Z159" i="1"/>
  <c r="AF162" i="1"/>
  <c r="AT128" i="1"/>
  <c r="AU162" i="1"/>
  <c r="AS146" i="1"/>
  <c r="AH124" i="1"/>
  <c r="BJ123" i="1"/>
  <c r="BA105" i="1"/>
  <c r="AW108" i="1"/>
  <c r="AB55" i="1"/>
  <c r="AY140" i="1"/>
  <c r="BB143" i="1"/>
  <c r="BE115" i="1"/>
  <c r="BV123" i="1"/>
  <c r="AT78" i="1"/>
  <c r="BF106" i="1"/>
  <c r="AU131" i="1"/>
  <c r="AI149" i="1"/>
  <c r="AL130" i="1"/>
  <c r="BV105" i="1"/>
  <c r="BF86" i="1"/>
  <c r="AM166" i="1"/>
  <c r="AT153" i="1"/>
  <c r="AM130" i="1"/>
  <c r="AF127" i="1"/>
  <c r="BL99" i="1"/>
  <c r="BR74" i="1"/>
  <c r="AY118" i="1"/>
  <c r="AT111" i="1"/>
  <c r="AM134" i="1"/>
  <c r="AS110" i="1"/>
  <c r="BU114" i="1"/>
  <c r="AX84" i="1"/>
  <c r="BH150" i="1"/>
  <c r="BT151" i="1"/>
  <c r="BT135" i="1"/>
  <c r="AK123" i="1"/>
  <c r="BD131" i="1"/>
  <c r="AL116" i="1"/>
  <c r="AH142" i="1"/>
  <c r="BF136" i="1"/>
  <c r="AF85" i="1"/>
  <c r="BC127" i="1"/>
  <c r="BG171" i="1"/>
  <c r="AY128" i="1"/>
  <c r="BC133" i="1"/>
  <c r="AD177" i="1"/>
  <c r="BI175" i="1"/>
  <c r="Z124" i="1"/>
  <c r="AI116" i="1"/>
  <c r="BD106" i="1"/>
  <c r="AX91" i="1"/>
  <c r="BA64" i="1"/>
  <c r="AG59" i="1"/>
  <c r="BR71" i="1"/>
  <c r="AJ101" i="1"/>
  <c r="AT43" i="1"/>
  <c r="AU114" i="1"/>
  <c r="AW85" i="1"/>
  <c r="AS149" i="1"/>
  <c r="AY144" i="1"/>
  <c r="BI130" i="1"/>
  <c r="AB129" i="1"/>
  <c r="AI114" i="1"/>
  <c r="AH78" i="1"/>
  <c r="BT170" i="1"/>
  <c r="BK150" i="1"/>
  <c r="AD139" i="1"/>
  <c r="AD116" i="1"/>
  <c r="AM111" i="1"/>
  <c r="AM96" i="1"/>
  <c r="BI170" i="1"/>
  <c r="BU149" i="1"/>
  <c r="BG138" i="1"/>
  <c r="BF128" i="1"/>
  <c r="AA110" i="1"/>
  <c r="BE94" i="1"/>
  <c r="AI175" i="1"/>
  <c r="BB166" i="1"/>
  <c r="BG142" i="1"/>
  <c r="AY127" i="1"/>
  <c r="BE68" i="1"/>
  <c r="Y157" i="1"/>
  <c r="AH117" i="1"/>
  <c r="AM60" i="1"/>
  <c r="Y87" i="1"/>
  <c r="BL96" i="1"/>
  <c r="AB98" i="1"/>
  <c r="AA93" i="1"/>
  <c r="Z135" i="1"/>
  <c r="AE108" i="1"/>
  <c r="AM61" i="1"/>
  <c r="AF82" i="1"/>
  <c r="BV48" i="1"/>
  <c r="BD102" i="1"/>
  <c r="BH74" i="1"/>
  <c r="AV117" i="1"/>
  <c r="BS87" i="1"/>
  <c r="BC97" i="1"/>
  <c r="AB59" i="1"/>
  <c r="AW127" i="1"/>
  <c r="AS90" i="1"/>
  <c r="AG68" i="1"/>
  <c r="BI94" i="1"/>
  <c r="AM66" i="1"/>
  <c r="AK52" i="1"/>
  <c r="AL78" i="1"/>
  <c r="AZ100" i="1"/>
  <c r="AW77" i="1"/>
  <c r="AM126" i="1"/>
  <c r="AU102" i="1"/>
  <c r="BL133" i="1"/>
  <c r="AY88" i="1"/>
  <c r="BV49" i="1"/>
  <c r="BF48" i="1"/>
  <c r="AJ96" i="1"/>
  <c r="BL109" i="1"/>
  <c r="AM79" i="1"/>
  <c r="AV68" i="1"/>
  <c r="Z46" i="1"/>
  <c r="AC65" i="1"/>
  <c r="BH18" i="1"/>
  <c r="AG144" i="1"/>
  <c r="BS142" i="1"/>
  <c r="AF121" i="1"/>
  <c r="BL117" i="1"/>
  <c r="AB91" i="1"/>
  <c r="AH56" i="1"/>
  <c r="BE119" i="1"/>
  <c r="Z99" i="1"/>
  <c r="BB75" i="1"/>
  <c r="BH168" i="1"/>
  <c r="AE145" i="1"/>
  <c r="AD143" i="1"/>
  <c r="AV140" i="1"/>
  <c r="AE130" i="1"/>
  <c r="BE103" i="1"/>
  <c r="AA118" i="1"/>
  <c r="BL83" i="1"/>
  <c r="AJ119" i="1"/>
  <c r="AI97" i="1"/>
  <c r="AD44" i="1"/>
  <c r="AD68" i="1"/>
  <c r="AE139" i="1"/>
  <c r="BI128" i="1"/>
  <c r="BU146" i="1"/>
  <c r="BR109" i="1"/>
  <c r="Y127" i="1"/>
  <c r="AI89" i="1"/>
  <c r="BH138" i="1"/>
  <c r="AC162" i="1"/>
  <c r="AE146" i="1"/>
  <c r="AL109" i="1"/>
  <c r="BB126" i="1"/>
  <c r="AU83" i="1"/>
  <c r="BS167" i="1"/>
  <c r="AJ166" i="1"/>
  <c r="BE132" i="1"/>
  <c r="BS124" i="1"/>
  <c r="BD126" i="1"/>
  <c r="AU108" i="1"/>
  <c r="AE167" i="1"/>
  <c r="BU164" i="1"/>
  <c r="AE131" i="1"/>
  <c r="AH119" i="1"/>
  <c r="AS126" i="1"/>
  <c r="AD104" i="1"/>
  <c r="BL183" i="1"/>
  <c r="BB161" i="1"/>
  <c r="AF166" i="1"/>
  <c r="AU144" i="1"/>
  <c r="AB89" i="1"/>
  <c r="AL151" i="1"/>
  <c r="BG118" i="1"/>
  <c r="AJ139" i="1"/>
  <c r="BD73" i="1"/>
  <c r="BI96" i="1"/>
  <c r="AT108" i="1"/>
  <c r="AK79" i="1"/>
  <c r="AA122" i="1"/>
  <c r="BH82" i="1"/>
  <c r="AJ70" i="1"/>
  <c r="AW93" i="1"/>
  <c r="AV69" i="1"/>
  <c r="BI89" i="1"/>
  <c r="AD80" i="1"/>
  <c r="Z117" i="1"/>
  <c r="AS106" i="1"/>
  <c r="BU84" i="1"/>
  <c r="BB116" i="1"/>
  <c r="BB103" i="1"/>
  <c r="AT87" i="1"/>
  <c r="AJ105" i="1"/>
  <c r="BG57" i="1"/>
  <c r="AH63" i="1"/>
  <c r="BD77" i="1"/>
  <c r="AK113" i="1"/>
  <c r="AY76" i="1"/>
  <c r="AZ128" i="1"/>
  <c r="AK93" i="1"/>
  <c r="AZ39" i="1"/>
  <c r="BH108" i="1"/>
  <c r="AM57" i="1"/>
  <c r="AG63" i="1"/>
  <c r="AI91" i="1"/>
  <c r="AL123" i="1"/>
  <c r="BS81" i="1"/>
  <c r="BT72" i="1"/>
  <c r="AV51" i="1"/>
  <c r="AE63" i="1"/>
  <c r="AV23" i="1"/>
  <c r="H65" i="1"/>
  <c r="AB173" i="1"/>
  <c r="BT178" i="1"/>
  <c r="AG161" i="1"/>
  <c r="BH159" i="1"/>
  <c r="AK126" i="1"/>
  <c r="BJ164" i="1"/>
  <c r="AM150" i="1"/>
  <c r="BG147" i="1"/>
  <c r="AC137" i="1"/>
  <c r="BC131" i="1"/>
  <c r="AD122" i="1"/>
  <c r="AG102" i="1"/>
  <c r="BD58" i="1"/>
  <c r="BL100" i="1"/>
  <c r="AX155" i="1"/>
  <c r="AA143" i="1"/>
  <c r="BV144" i="1"/>
  <c r="AG150" i="1"/>
  <c r="AM117" i="1"/>
  <c r="AW134" i="1"/>
  <c r="AI120" i="1"/>
  <c r="BI79" i="1"/>
  <c r="Z95" i="1"/>
  <c r="AD161" i="1"/>
  <c r="AC153" i="1"/>
  <c r="AX120" i="1"/>
  <c r="BS104" i="1"/>
  <c r="AC114" i="1"/>
  <c r="AL80" i="1"/>
  <c r="BT169" i="1"/>
  <c r="BG148" i="1"/>
  <c r="AX144" i="1"/>
  <c r="AJ143" i="1"/>
  <c r="AZ132" i="1"/>
  <c r="AF116" i="1"/>
  <c r="AF96" i="1"/>
  <c r="BL98" i="1"/>
  <c r="BT127" i="1"/>
  <c r="BC134" i="1"/>
  <c r="AT96" i="1"/>
  <c r="AG142" i="1"/>
  <c r="AU132" i="1"/>
  <c r="BD135" i="1"/>
  <c r="AH121" i="1"/>
  <c r="AF103" i="1"/>
  <c r="Y60" i="1"/>
  <c r="BW60" i="1" s="1"/>
  <c r="K60" i="1" s="1"/>
  <c r="AA131" i="1"/>
  <c r="BD118" i="1"/>
  <c r="BI66" i="1"/>
  <c r="BK171" i="1"/>
  <c r="AX163" i="1"/>
  <c r="BB160" i="1"/>
  <c r="BD133" i="1"/>
  <c r="BV146" i="1"/>
  <c r="BF110" i="1"/>
  <c r="BG116" i="1"/>
  <c r="BB80" i="1"/>
  <c r="BE111" i="1"/>
  <c r="AY111" i="1"/>
  <c r="AZ103" i="1"/>
  <c r="BE89" i="1"/>
  <c r="BA152" i="1"/>
  <c r="BF153" i="1"/>
  <c r="AT136" i="1"/>
  <c r="AT103" i="1"/>
  <c r="AY117" i="1"/>
  <c r="AC80" i="1"/>
  <c r="AF152" i="1"/>
  <c r="AK153" i="1"/>
  <c r="AH136" i="1"/>
  <c r="AT95" i="1"/>
  <c r="BE116" i="1"/>
  <c r="AA71" i="1"/>
  <c r="AV168" i="1"/>
  <c r="AF165" i="1"/>
  <c r="BA129" i="1"/>
  <c r="AJ113" i="1"/>
  <c r="BA140" i="1"/>
  <c r="AG106" i="1"/>
  <c r="BF167" i="1"/>
  <c r="BI164" i="1"/>
  <c r="AJ159" i="1"/>
  <c r="BA128" i="1"/>
  <c r="AF140" i="1"/>
  <c r="BV104" i="1"/>
  <c r="BD176" i="1"/>
  <c r="AA162" i="1"/>
  <c r="AH150" i="1"/>
  <c r="BD140" i="1"/>
  <c r="AU69" i="1"/>
  <c r="AU134" i="1"/>
  <c r="BV125" i="1"/>
  <c r="BK114" i="1"/>
  <c r="BS66" i="1"/>
  <c r="AV93" i="1"/>
  <c r="AM106" i="1"/>
  <c r="BG61" i="1"/>
  <c r="AM115" i="1"/>
  <c r="BL91" i="1"/>
  <c r="AT72" i="1"/>
  <c r="AZ91" i="1"/>
  <c r="BC63" i="1"/>
  <c r="AG108" i="1"/>
  <c r="AB72" i="1"/>
  <c r="BR118" i="1"/>
  <c r="AY87" i="1"/>
  <c r="BR86" i="1"/>
  <c r="AY121" i="1"/>
  <c r="BH86" i="1"/>
  <c r="AC84" i="1"/>
  <c r="AH105" i="1"/>
  <c r="BG64" i="1"/>
  <c r="BU52" i="1"/>
  <c r="AK66" i="1"/>
  <c r="AT97" i="1"/>
  <c r="AE64" i="1"/>
  <c r="AT130" i="1"/>
  <c r="BT99" i="1"/>
  <c r="AX50" i="1"/>
  <c r="AY92" i="1"/>
  <c r="BF50" i="1"/>
  <c r="AE76" i="1"/>
  <c r="AZ63" i="1"/>
  <c r="AJ121" i="1"/>
  <c r="AA94" i="1"/>
  <c r="AX58" i="1"/>
  <c r="BC54" i="1"/>
  <c r="BT54" i="1"/>
  <c r="BR37" i="1"/>
  <c r="BF56" i="1"/>
  <c r="BK83" i="1"/>
  <c r="AT53" i="1"/>
  <c r="AE99" i="1"/>
  <c r="BG71" i="1"/>
  <c r="Z126" i="1"/>
  <c r="BA100" i="1"/>
  <c r="BH98" i="1"/>
  <c r="BG69" i="1"/>
  <c r="AI77" i="1"/>
  <c r="BD144" i="1"/>
  <c r="AE122" i="1"/>
  <c r="AI105" i="1"/>
  <c r="BS77" i="1"/>
  <c r="BB48" i="1"/>
  <c r="BU126" i="1"/>
  <c r="BL88" i="1"/>
  <c r="AM87" i="1"/>
  <c r="AX36" i="1"/>
  <c r="AH99" i="1"/>
  <c r="AU78" i="1"/>
  <c r="BE107" i="1"/>
  <c r="BK98" i="1"/>
  <c r="BC77" i="1"/>
  <c r="BS122" i="1"/>
  <c r="BS91" i="1"/>
  <c r="BD74" i="1"/>
  <c r="BI62" i="1"/>
  <c r="AE42" i="1"/>
  <c r="AA61" i="1"/>
  <c r="AD24" i="1"/>
  <c r="AU28" i="1"/>
  <c r="AT69" i="1"/>
  <c r="AI50" i="1"/>
  <c r="BC45" i="1"/>
  <c r="BA4" i="1"/>
  <c r="AB18" i="1"/>
  <c r="AX29" i="1"/>
  <c r="BB66" i="1"/>
  <c r="BS45" i="1"/>
  <c r="BA70" i="1"/>
  <c r="AZ29" i="1"/>
  <c r="AH6" i="1"/>
  <c r="AW47" i="1"/>
  <c r="AC42" i="1"/>
  <c r="BL60" i="1"/>
  <c r="BS69" i="1"/>
  <c r="AY31" i="1"/>
  <c r="AF35" i="1"/>
  <c r="AM58" i="1"/>
  <c r="AS56" i="1"/>
  <c r="AS58" i="1"/>
  <c r="AV34" i="1"/>
  <c r="BD44" i="1"/>
  <c r="BR22" i="1"/>
  <c r="BJ34" i="1"/>
  <c r="AC44" i="1"/>
  <c r="BK38" i="1"/>
  <c r="Z48" i="1"/>
  <c r="BU56" i="1"/>
  <c r="BA74" i="1"/>
  <c r="BA62" i="1"/>
  <c r="AL51" i="1"/>
  <c r="BT43" i="1"/>
  <c r="AL17" i="1"/>
  <c r="AS50" i="1"/>
  <c r="BT16" i="1"/>
  <c r="Y17" i="1"/>
  <c r="BW17" i="1" s="1"/>
  <c r="K17" i="1" s="1"/>
  <c r="AS79" i="1"/>
  <c r="AZ52" i="1"/>
  <c r="AC36" i="1"/>
  <c r="AI18" i="1"/>
  <c r="AW88" i="1"/>
  <c r="BL37" i="1"/>
  <c r="AK7" i="1"/>
  <c r="AG78" i="1"/>
  <c r="AY45" i="1"/>
  <c r="BA38" i="1"/>
  <c r="BS19" i="1"/>
  <c r="BV63" i="1"/>
  <c r="BL40" i="1"/>
  <c r="AK19" i="1"/>
  <c r="BH5" i="1"/>
  <c r="AZ49" i="1"/>
  <c r="AM42" i="1"/>
  <c r="AW32" i="1"/>
  <c r="AJ13" i="1"/>
  <c r="BR40" i="1"/>
  <c r="BF29" i="1"/>
  <c r="BK42" i="1"/>
  <c r="AY33" i="1"/>
  <c r="Z27" i="1"/>
  <c r="Y15" i="1"/>
  <c r="BD21" i="1"/>
  <c r="BV11" i="1"/>
  <c r="BR79" i="1"/>
  <c r="BL64" i="1"/>
  <c r="BH59" i="1"/>
  <c r="AX44" i="1"/>
  <c r="AS61" i="1"/>
  <c r="BT39" i="1"/>
  <c r="BH35" i="1"/>
  <c r="AE69" i="1"/>
  <c r="BD24" i="1"/>
  <c r="AW44" i="1"/>
  <c r="BG17" i="1"/>
  <c r="AI72" i="1"/>
  <c r="AV42" i="1"/>
  <c r="Z51" i="1"/>
  <c r="AH22" i="1"/>
  <c r="BD67" i="1"/>
  <c r="BC18" i="1"/>
  <c r="BK34" i="1"/>
  <c r="AI43" i="1"/>
  <c r="BD25" i="1"/>
  <c r="AE66" i="1"/>
  <c r="AU56" i="1"/>
  <c r="AA50" i="1"/>
  <c r="BK50" i="1"/>
  <c r="AS25" i="1"/>
  <c r="AV29" i="1"/>
  <c r="BF132" i="1"/>
  <c r="BL125" i="1"/>
  <c r="AB82" i="1"/>
  <c r="AF148" i="1"/>
  <c r="BI154" i="1"/>
  <c r="BC107" i="1"/>
  <c r="Y70" i="1"/>
  <c r="BW70" i="1" s="1"/>
  <c r="K70" i="1" s="1"/>
  <c r="AH101" i="1"/>
  <c r="AM116" i="1"/>
  <c r="AD74" i="1"/>
  <c r="AU116" i="1"/>
  <c r="AL95" i="1"/>
  <c r="BU73" i="1"/>
  <c r="AV105" i="1"/>
  <c r="BA88" i="1"/>
  <c r="BB59" i="1"/>
  <c r="AY43" i="1"/>
  <c r="BC94" i="1"/>
  <c r="BU71" i="1"/>
  <c r="BK121" i="1"/>
  <c r="AL90" i="1"/>
  <c r="BL87" i="1"/>
  <c r="BH119" i="1"/>
  <c r="AD121" i="1"/>
  <c r="Z91" i="1"/>
  <c r="AI68" i="1"/>
  <c r="AE125" i="1"/>
  <c r="BR114" i="1"/>
  <c r="BB91" i="1"/>
  <c r="BT88" i="1"/>
  <c r="BA101" i="1"/>
  <c r="BA89" i="1"/>
  <c r="BR56" i="1"/>
  <c r="AJ100" i="1"/>
  <c r="BI60" i="1"/>
  <c r="AT89" i="1"/>
  <c r="AK62" i="1"/>
  <c r="BK125" i="1"/>
  <c r="BJ125" i="1"/>
  <c r="AA86" i="1"/>
  <c r="BR61" i="1"/>
  <c r="BI78" i="1"/>
  <c r="AB104" i="1"/>
  <c r="AZ94" i="1"/>
  <c r="AK107" i="1"/>
  <c r="AC61" i="1"/>
  <c r="BA147" i="1"/>
  <c r="BA112" i="1"/>
  <c r="BT101" i="1"/>
  <c r="AU74" i="1"/>
  <c r="AV24" i="1"/>
  <c r="AX80" i="1"/>
  <c r="AA41" i="1"/>
  <c r="BL97" i="1"/>
  <c r="BS79" i="1"/>
  <c r="AY46" i="1"/>
  <c r="BS136" i="1"/>
  <c r="AE110" i="1"/>
  <c r="Y96" i="1"/>
  <c r="AK49" i="1"/>
  <c r="BK51" i="1"/>
  <c r="AC73" i="1"/>
  <c r="AZ34" i="1"/>
  <c r="BV82" i="1"/>
  <c r="AM54" i="1"/>
  <c r="BF32" i="1"/>
  <c r="AG26" i="1"/>
  <c r="BS32" i="1"/>
  <c r="BT20" i="1"/>
  <c r="AX34" i="1"/>
  <c r="AJ67" i="1"/>
  <c r="BT76" i="1"/>
  <c r="BH52" i="1"/>
  <c r="BS24" i="1"/>
  <c r="AF48" i="1"/>
  <c r="BK27" i="1"/>
  <c r="BH44" i="1"/>
  <c r="BF57" i="1"/>
  <c r="AI40" i="1"/>
  <c r="BL7" i="1"/>
  <c r="AL19" i="1"/>
  <c r="BD59" i="1"/>
  <c r="BH49" i="1"/>
  <c r="AG37" i="1"/>
  <c r="AM14" i="1"/>
  <c r="AB58" i="1"/>
  <c r="BL26" i="1"/>
  <c r="AV39" i="1"/>
  <c r="BK49" i="1"/>
  <c r="BU30" i="1"/>
  <c r="BK37" i="1"/>
  <c r="AH60" i="1"/>
  <c r="BC42" i="1"/>
  <c r="Z52" i="1"/>
  <c r="AU55" i="1"/>
  <c r="AB31" i="1"/>
  <c r="BR24" i="1"/>
  <c r="AS57" i="1"/>
  <c r="AB57" i="1"/>
  <c r="AG31" i="1"/>
  <c r="BV13" i="1"/>
  <c r="Y67" i="1"/>
  <c r="AT32" i="1"/>
  <c r="Z23" i="1"/>
  <c r="AV9" i="1"/>
  <c r="AZ87" i="1"/>
  <c r="AU57" i="1"/>
  <c r="BI39" i="1"/>
  <c r="AG27" i="1"/>
  <c r="AF86" i="1"/>
  <c r="AV48" i="1"/>
  <c r="AC53" i="1"/>
  <c r="BE25" i="1"/>
  <c r="AC26" i="1"/>
  <c r="AW50" i="1"/>
  <c r="AL35" i="1"/>
  <c r="AA8" i="1"/>
  <c r="AI85" i="1"/>
  <c r="BK59" i="1"/>
  <c r="BE28" i="1"/>
  <c r="BJ25" i="1"/>
  <c r="AF65" i="1"/>
  <c r="BH63" i="1"/>
  <c r="AZ30" i="1"/>
  <c r="BJ26" i="1"/>
  <c r="BU33" i="1"/>
  <c r="AJ41" i="1"/>
  <c r="AB34" i="1"/>
  <c r="BI11" i="1"/>
  <c r="BS15" i="1"/>
  <c r="AY28" i="1"/>
  <c r="BV26" i="1"/>
  <c r="AY5" i="1"/>
  <c r="BF8" i="1"/>
  <c r="BV6" i="1"/>
  <c r="BK24" i="1"/>
  <c r="AK14" i="1"/>
  <c r="AN72" i="1"/>
  <c r="AR171" i="1"/>
  <c r="AO51" i="1"/>
  <c r="AQ50" i="1"/>
  <c r="BO179" i="1"/>
  <c r="AP87" i="1"/>
  <c r="BN176" i="1"/>
  <c r="AN88" i="1"/>
  <c r="AN165" i="1"/>
  <c r="AR124" i="1"/>
  <c r="BK75" i="1"/>
  <c r="BB34" i="1"/>
  <c r="BA97" i="1"/>
  <c r="BU92" i="1"/>
  <c r="AV58" i="1"/>
  <c r="AU87" i="1"/>
  <c r="AZ99" i="1"/>
  <c r="AC96" i="1"/>
  <c r="BB52" i="1"/>
  <c r="BG95" i="1"/>
  <c r="AG47" i="1"/>
  <c r="AS133" i="1"/>
  <c r="AI99" i="1"/>
  <c r="BT122" i="1"/>
  <c r="AW70" i="1"/>
  <c r="AB76" i="1"/>
  <c r="BH106" i="1"/>
  <c r="BK77" i="1"/>
  <c r="AX124" i="1"/>
  <c r="AK69" i="1"/>
  <c r="AS34" i="1"/>
  <c r="AK37" i="1"/>
  <c r="AJ60" i="1"/>
  <c r="BU44" i="1"/>
  <c r="AM152" i="1"/>
  <c r="BB129" i="1"/>
  <c r="AI117" i="1"/>
  <c r="AJ107" i="1"/>
  <c r="BA108" i="1"/>
  <c r="AA145" i="1"/>
  <c r="AU106" i="1"/>
  <c r="BL86" i="1"/>
  <c r="AM168" i="1"/>
  <c r="AX164" i="1"/>
  <c r="AG155" i="1"/>
  <c r="BG140" i="1"/>
  <c r="BE134" i="1"/>
  <c r="AM149" i="1"/>
  <c r="AU117" i="1"/>
  <c r="BB130" i="1"/>
  <c r="BK71" i="1"/>
  <c r="AX98" i="1"/>
  <c r="BT104" i="1"/>
  <c r="AJ118" i="1"/>
  <c r="AZ69" i="1"/>
  <c r="Y137" i="1"/>
  <c r="BW137" i="1" s="1"/>
  <c r="K137" i="1" s="1"/>
  <c r="BF111" i="1"/>
  <c r="Z130" i="1"/>
  <c r="AB116" i="1"/>
  <c r="AC87" i="1"/>
  <c r="AI67" i="1"/>
  <c r="BT134" i="1"/>
  <c r="AZ143" i="1"/>
  <c r="BF129" i="1"/>
  <c r="Z114" i="1"/>
  <c r="AV79" i="1"/>
  <c r="BV179" i="1"/>
  <c r="Y162" i="1"/>
  <c r="AL164" i="1"/>
  <c r="AM136" i="1"/>
  <c r="BT128" i="1"/>
  <c r="BV92" i="1"/>
  <c r="AZ88" i="1"/>
  <c r="AY161" i="1"/>
  <c r="BD163" i="1"/>
  <c r="BK135" i="1"/>
  <c r="AX128" i="1"/>
  <c r="AT115" i="1"/>
  <c r="AI88" i="1"/>
  <c r="Z174" i="1"/>
  <c r="AD170" i="1"/>
  <c r="AA137" i="1"/>
  <c r="AZ112" i="1"/>
  <c r="BJ152" i="1"/>
  <c r="BF133" i="1"/>
  <c r="AI108" i="1"/>
  <c r="AS137" i="1"/>
  <c r="BB123" i="1"/>
  <c r="BB67" i="1"/>
  <c r="BF95" i="1"/>
  <c r="AA74" i="1"/>
  <c r="BL111" i="1"/>
  <c r="AD97" i="1"/>
  <c r="AV49" i="1"/>
  <c r="BG96" i="1"/>
  <c r="BI41" i="1"/>
  <c r="AK98" i="1"/>
  <c r="BL62" i="1"/>
  <c r="Z122" i="1"/>
  <c r="AA81" i="1"/>
  <c r="AL60" i="1"/>
  <c r="AX132" i="1"/>
  <c r="AW104" i="1"/>
  <c r="BS57" i="1"/>
  <c r="AZ86" i="1"/>
  <c r="BE56" i="1"/>
  <c r="BC44" i="1"/>
  <c r="BG51" i="1"/>
  <c r="BD114" i="1"/>
  <c r="BA79" i="1"/>
  <c r="BC124" i="1"/>
  <c r="AU97" i="1"/>
  <c r="AE124" i="1"/>
  <c r="BI93" i="1"/>
  <c r="Y98" i="1"/>
  <c r="AT26" i="1"/>
  <c r="Z69" i="1"/>
  <c r="BC116" i="1"/>
  <c r="Z68" i="1"/>
  <c r="AS43" i="1"/>
  <c r="BE26" i="1"/>
  <c r="BB90" i="1"/>
  <c r="AS24" i="1"/>
  <c r="Q156" i="1"/>
  <c r="AV176" i="1"/>
  <c r="AL180" i="1"/>
  <c r="BH165" i="1"/>
  <c r="AT154" i="1"/>
  <c r="AK121" i="1"/>
  <c r="BU155" i="1"/>
  <c r="AG170" i="1"/>
  <c r="AM156" i="1"/>
  <c r="AL134" i="1"/>
  <c r="AC123" i="1"/>
  <c r="AW119" i="1"/>
  <c r="BT84" i="1"/>
  <c r="AV92" i="1"/>
  <c r="AF72" i="1"/>
  <c r="BL163" i="1"/>
  <c r="AM146" i="1"/>
  <c r="AH147" i="1"/>
  <c r="AA135" i="1"/>
  <c r="AU128" i="1"/>
  <c r="BR120" i="1"/>
  <c r="AT100" i="1"/>
  <c r="BT71" i="1"/>
  <c r="AU94" i="1"/>
  <c r="BT143" i="1"/>
  <c r="BJ148" i="1"/>
  <c r="BT136" i="1"/>
  <c r="AT133" i="1"/>
  <c r="BK119" i="1"/>
  <c r="BD65" i="1"/>
  <c r="BL166" i="1"/>
  <c r="AZ156" i="1"/>
  <c r="AC143" i="1"/>
  <c r="AZ137" i="1"/>
  <c r="BU150" i="1"/>
  <c r="AL119" i="1"/>
  <c r="BI99" i="1"/>
  <c r="AW71" i="1"/>
  <c r="AV128" i="1"/>
  <c r="BA116" i="1"/>
  <c r="BJ92" i="1"/>
  <c r="AM137" i="1"/>
  <c r="AJ131" i="1"/>
  <c r="AY122" i="1"/>
  <c r="Z118" i="1"/>
  <c r="Z110" i="1"/>
  <c r="AH125" i="1"/>
  <c r="BS132" i="1"/>
  <c r="BV77" i="1"/>
  <c r="AD179" i="1"/>
  <c r="BL164" i="1"/>
  <c r="BU136" i="1"/>
  <c r="AA154" i="1"/>
  <c r="BS154" i="1"/>
  <c r="AD138" i="1"/>
  <c r="AC116" i="1"/>
  <c r="AS118" i="1"/>
  <c r="BU74" i="1"/>
  <c r="AU124" i="1"/>
  <c r="BD96" i="1"/>
  <c r="AD115" i="1"/>
  <c r="AJ63" i="1"/>
  <c r="AU135" i="1"/>
  <c r="AT132" i="1"/>
  <c r="AF143" i="1"/>
  <c r="AK108" i="1"/>
  <c r="BH109" i="1"/>
  <c r="BG164" i="1"/>
  <c r="BS134" i="1"/>
  <c r="BT130" i="1"/>
  <c r="BI142" i="1"/>
  <c r="AM107" i="1"/>
  <c r="AM109" i="1"/>
  <c r="AS168" i="1"/>
  <c r="AC156" i="1"/>
  <c r="AZ145" i="1"/>
  <c r="BL148" i="1"/>
  <c r="AC134" i="1"/>
  <c r="BE129" i="1"/>
  <c r="AH91" i="1"/>
  <c r="AS155" i="1"/>
  <c r="BJ143" i="1"/>
  <c r="AZ148" i="1"/>
  <c r="AZ133" i="1"/>
  <c r="AS125" i="1"/>
  <c r="BS90" i="1"/>
  <c r="BS157" i="1"/>
  <c r="BI178" i="1"/>
  <c r="AL138" i="1"/>
  <c r="BU125" i="1"/>
  <c r="AD169" i="1"/>
  <c r="AZ130" i="1"/>
  <c r="BF109" i="1"/>
  <c r="AH123" i="1"/>
  <c r="AY109" i="1"/>
  <c r="AC60" i="1"/>
  <c r="AM94" i="1"/>
  <c r="AM73" i="1"/>
  <c r="AH97" i="1"/>
  <c r="BG78" i="1"/>
  <c r="BE47" i="1"/>
  <c r="AB93" i="1"/>
  <c r="AE40" i="1"/>
  <c r="AX72" i="1"/>
  <c r="AU61" i="1"/>
  <c r="AG114" i="1"/>
  <c r="AJ89" i="1"/>
  <c r="BR58" i="1"/>
  <c r="AG119" i="1"/>
  <c r="BU76" i="1"/>
  <c r="BL65" i="1"/>
  <c r="AH89" i="1"/>
  <c r="Y46" i="1"/>
  <c r="BW46" i="1" s="1"/>
  <c r="K46" i="1" s="1"/>
  <c r="BL34" i="1"/>
  <c r="BF69" i="1"/>
  <c r="AJ97" i="1"/>
  <c r="AT68" i="1"/>
  <c r="BK129" i="1"/>
  <c r="Y91" i="1"/>
  <c r="AD124" i="1"/>
  <c r="Z97" i="1"/>
  <c r="AD101" i="1"/>
  <c r="BL13" i="1"/>
  <c r="BL72" i="1"/>
  <c r="BL116" i="1"/>
  <c r="AV83" i="1"/>
  <c r="AB60" i="1"/>
  <c r="BH10" i="1"/>
  <c r="AH57" i="1"/>
  <c r="BS47" i="1"/>
  <c r="BC61" i="1"/>
  <c r="BE65" i="1"/>
  <c r="BB54" i="1"/>
  <c r="AA78" i="1"/>
  <c r="BR49" i="1"/>
  <c r="AM124" i="1"/>
  <c r="BU110" i="1"/>
  <c r="AL77" i="1"/>
  <c r="AI74" i="1"/>
  <c r="BS67" i="1"/>
  <c r="BI120" i="1"/>
  <c r="BA113" i="1"/>
  <c r="BU87" i="1"/>
  <c r="AX86" i="1"/>
  <c r="BR100" i="1"/>
  <c r="BH90" i="1"/>
  <c r="Z107" i="1"/>
  <c r="BT58" i="1"/>
  <c r="AW102" i="1"/>
  <c r="AK71" i="1"/>
  <c r="AF60" i="1"/>
  <c r="AS101" i="1"/>
  <c r="BB68" i="1"/>
  <c r="BS59" i="1"/>
  <c r="AC126" i="1"/>
  <c r="AW83" i="1"/>
  <c r="BT85" i="1"/>
  <c r="BV70" i="1"/>
  <c r="AH62" i="1"/>
  <c r="BB42" i="1"/>
  <c r="AG38" i="1"/>
  <c r="BI90" i="1"/>
  <c r="BU57" i="1"/>
  <c r="BA28" i="1"/>
  <c r="AH23" i="1"/>
  <c r="AM35" i="1"/>
  <c r="AT17" i="1"/>
  <c r="AL34" i="1"/>
  <c r="AS68" i="1"/>
  <c r="BF52" i="1"/>
  <c r="BG41" i="1"/>
  <c r="AD26" i="1"/>
  <c r="BH53" i="1"/>
  <c r="BV47" i="1"/>
  <c r="AT20" i="1"/>
  <c r="AB88" i="1"/>
  <c r="AV36" i="1"/>
  <c r="Z20" i="1"/>
  <c r="AF28" i="1"/>
  <c r="BA76" i="1"/>
  <c r="BB56" i="1"/>
  <c r="BD22" i="1"/>
  <c r="AG16" i="1"/>
  <c r="BA55" i="1"/>
  <c r="BU42" i="1"/>
  <c r="AB42" i="1"/>
  <c r="BD39" i="1"/>
  <c r="BB8" i="1"/>
  <c r="AU43" i="1"/>
  <c r="AS75" i="1"/>
  <c r="BI25" i="1"/>
  <c r="AK30" i="1"/>
  <c r="AX21" i="1"/>
  <c r="BK5" i="1"/>
  <c r="AK21" i="1"/>
  <c r="AL29" i="1"/>
  <c r="BI4" i="1"/>
  <c r="BC21" i="1"/>
  <c r="BL75" i="1"/>
  <c r="BR50" i="1"/>
  <c r="AF29" i="1"/>
  <c r="BU9" i="1"/>
  <c r="AW53" i="1"/>
  <c r="Y29" i="1"/>
  <c r="BW29" i="1" s="1"/>
  <c r="K29" i="1" s="1"/>
  <c r="AF16" i="1"/>
  <c r="BA46" i="1"/>
  <c r="AJ37" i="1"/>
  <c r="AZ28" i="1"/>
  <c r="BL45" i="1"/>
  <c r="BT65" i="1"/>
  <c r="BU38" i="1"/>
  <c r="AA44" i="1"/>
  <c r="AS64" i="1"/>
  <c r="BJ47" i="1"/>
  <c r="AY30" i="1"/>
  <c r="BJ84" i="1"/>
  <c r="BH57" i="1"/>
  <c r="AS27" i="1"/>
  <c r="AL16" i="1"/>
  <c r="AA24" i="1"/>
  <c r="BH84" i="1"/>
  <c r="AM15" i="1"/>
  <c r="AV70" i="1"/>
  <c r="BT7" i="1"/>
  <c r="BC15" i="1"/>
  <c r="AX88" i="1"/>
  <c r="AJ79" i="1"/>
  <c r="AE47" i="1"/>
  <c r="AS39" i="1"/>
  <c r="AW52" i="1"/>
  <c r="AG39" i="1"/>
  <c r="AM11" i="1"/>
  <c r="AW40" i="1"/>
  <c r="AL54" i="1"/>
  <c r="AM20" i="1"/>
  <c r="AJ33" i="1"/>
  <c r="AE65" i="1"/>
  <c r="BA45" i="1"/>
  <c r="AI41" i="1"/>
  <c r="AH51" i="1"/>
  <c r="BT38" i="1"/>
  <c r="AC37" i="1"/>
  <c r="BU26" i="1"/>
  <c r="AD28" i="1"/>
  <c r="AX48" i="1"/>
  <c r="BJ23" i="1"/>
  <c r="AT39" i="1"/>
  <c r="BG37" i="1"/>
  <c r="BF55" i="1"/>
  <c r="AZ13" i="1"/>
  <c r="AF8" i="1"/>
  <c r="AS132" i="1"/>
  <c r="BF126" i="1"/>
  <c r="AF95" i="1"/>
  <c r="AU138" i="1"/>
  <c r="AD136" i="1"/>
  <c r="BH124" i="1"/>
  <c r="AF125" i="1"/>
  <c r="BF97" i="1"/>
  <c r="AS122" i="1"/>
  <c r="BR64" i="1"/>
  <c r="AE100" i="1"/>
  <c r="BD80" i="1"/>
  <c r="BR73" i="1"/>
  <c r="AK116" i="1"/>
  <c r="BT93" i="1"/>
  <c r="BH73" i="1"/>
  <c r="BB97" i="1"/>
  <c r="Z70" i="1"/>
  <c r="AW68" i="1"/>
  <c r="BV122" i="1"/>
  <c r="BC89" i="1"/>
  <c r="BA60" i="1"/>
  <c r="AI123" i="1"/>
  <c r="AA105" i="1"/>
  <c r="AA96" i="1"/>
  <c r="BU67" i="1"/>
  <c r="AB134" i="1"/>
  <c r="AH118" i="1"/>
  <c r="AM81" i="1"/>
  <c r="BT66" i="1"/>
  <c r="AE101" i="1"/>
  <c r="AD75" i="1"/>
  <c r="BC29" i="1"/>
  <c r="AF78" i="1"/>
  <c r="AI25" i="1"/>
  <c r="AX101" i="1"/>
  <c r="AI64" i="1"/>
  <c r="Z115" i="1"/>
  <c r="AH88" i="1"/>
  <c r="AC101" i="1"/>
  <c r="BV62" i="1"/>
  <c r="BU53" i="1"/>
  <c r="AE117" i="1"/>
  <c r="AD98" i="1"/>
  <c r="BT81" i="1"/>
  <c r="AC76" i="1"/>
  <c r="BE108" i="1"/>
  <c r="BV109" i="1"/>
  <c r="AS80" i="1"/>
  <c r="BH80" i="1"/>
  <c r="BD110" i="1"/>
  <c r="BK73" i="1"/>
  <c r="AY112" i="1"/>
  <c r="AT110" i="1"/>
  <c r="BK72" i="1"/>
  <c r="AV145" i="1"/>
  <c r="AF110" i="1"/>
  <c r="AL99" i="1"/>
  <c r="AE72" i="1"/>
  <c r="AF31" i="1"/>
  <c r="AJ91" i="1"/>
  <c r="Z41" i="1"/>
  <c r="AX18" i="1"/>
  <c r="BG84" i="1"/>
  <c r="AI42" i="1"/>
  <c r="BL56" i="1"/>
  <c r="BG16" i="1"/>
  <c r="BR43" i="1"/>
  <c r="AH12" i="1"/>
  <c r="AX5" i="1"/>
  <c r="AM75" i="1"/>
  <c r="AM67" i="1"/>
  <c r="AA33" i="1"/>
  <c r="AM29" i="1"/>
  <c r="AU44" i="1"/>
  <c r="BG54" i="1"/>
  <c r="BS21" i="1"/>
  <c r="BL42" i="1"/>
  <c r="AA45" i="1"/>
  <c r="AK33" i="1"/>
  <c r="BI14" i="1"/>
  <c r="AZ59" i="1"/>
  <c r="AC69" i="1"/>
  <c r="AE29" i="1"/>
  <c r="AB69" i="1"/>
  <c r="Z31" i="1"/>
  <c r="AV27" i="1"/>
  <c r="AS31" i="1"/>
  <c r="AJ21" i="1"/>
  <c r="AT38" i="1"/>
  <c r="AW18" i="1"/>
  <c r="BF47" i="1"/>
  <c r="AX39" i="1"/>
  <c r="AE23" i="1"/>
  <c r="BT10" i="1"/>
  <c r="AJ7" i="1"/>
  <c r="AC72" i="1"/>
  <c r="AZ67" i="1"/>
  <c r="AW27" i="1"/>
  <c r="BG11" i="1"/>
  <c r="BC73" i="1"/>
  <c r="AM48" i="1"/>
  <c r="BT40" i="1"/>
  <c r="AL32" i="1"/>
  <c r="BJ18" i="1"/>
  <c r="BI67" i="1"/>
  <c r="AS60" i="1"/>
  <c r="AC48" i="1"/>
  <c r="AG19" i="1"/>
  <c r="AD67" i="1"/>
  <c r="BI64" i="1"/>
  <c r="BL33" i="1"/>
  <c r="AB20" i="1"/>
  <c r="BK54" i="1"/>
  <c r="AY37" i="1"/>
  <c r="AD29" i="1"/>
  <c r="AU76" i="1"/>
  <c r="AK80" i="1"/>
  <c r="AX53" i="1"/>
  <c r="AU38" i="1"/>
  <c r="AH19" i="1"/>
  <c r="AT59" i="1"/>
  <c r="BI27" i="1"/>
  <c r="AY23" i="1"/>
  <c r="BV79" i="1"/>
  <c r="AD53" i="1"/>
  <c r="AF32" i="1"/>
  <c r="AD8" i="1"/>
  <c r="BJ6" i="1"/>
  <c r="AL9" i="1"/>
  <c r="AE11" i="1"/>
  <c r="BG21" i="1"/>
  <c r="AV11" i="1"/>
  <c r="AT4" i="1"/>
  <c r="AS11" i="1"/>
  <c r="AC18" i="1"/>
  <c r="BC5" i="1"/>
  <c r="AO74" i="1"/>
  <c r="AQ30" i="1"/>
  <c r="AN95" i="1"/>
  <c r="BO182" i="1"/>
  <c r="AP121" i="1"/>
  <c r="AP101" i="1"/>
  <c r="AQ185" i="1"/>
  <c r="AO148" i="1"/>
  <c r="AR91" i="1"/>
  <c r="AR9" i="1"/>
  <c r="AG103" i="1"/>
  <c r="BE34" i="1"/>
  <c r="BF114" i="1"/>
  <c r="AC90" i="1"/>
  <c r="BD120" i="1"/>
  <c r="BV86" i="1"/>
  <c r="AM89" i="1"/>
  <c r="AX67" i="1"/>
  <c r="Z120" i="1"/>
  <c r="AT84" i="1"/>
  <c r="AU73" i="1"/>
  <c r="AX102" i="1"/>
  <c r="BK82" i="1"/>
  <c r="AG93" i="1"/>
  <c r="AE84" i="1"/>
  <c r="BE96" i="1"/>
  <c r="AY110" i="1"/>
  <c r="AE51" i="1"/>
  <c r="AA82" i="1"/>
  <c r="Y47" i="1"/>
  <c r="BW47" i="1" s="1"/>
  <c r="K47" i="1" s="1"/>
  <c r="AV50" i="1"/>
  <c r="BI13" i="1"/>
  <c r="Y42" i="1"/>
  <c r="BW42" i="1" s="1"/>
  <c r="K42" i="1" s="1"/>
  <c r="Z96" i="1"/>
  <c r="Z152" i="1"/>
  <c r="Y126" i="1"/>
  <c r="BJ122" i="1"/>
  <c r="BB111" i="1"/>
  <c r="BS74" i="1"/>
  <c r="AW126" i="1"/>
  <c r="BV100" i="1"/>
  <c r="AI100" i="1"/>
  <c r="AM170" i="1"/>
  <c r="BB169" i="1"/>
  <c r="BE158" i="1"/>
  <c r="AC139" i="1"/>
  <c r="BF130" i="1"/>
  <c r="AL133" i="1"/>
  <c r="BR119" i="1"/>
  <c r="AW99" i="1"/>
  <c r="AF54" i="1"/>
  <c r="BS116" i="1"/>
  <c r="BI81" i="1"/>
  <c r="BH110" i="1"/>
  <c r="BH58" i="1"/>
  <c r="AF133" i="1"/>
  <c r="BL121" i="1"/>
  <c r="AU119" i="1"/>
  <c r="BT115" i="1"/>
  <c r="BT102" i="1"/>
  <c r="BF151" i="1"/>
  <c r="BK131" i="1"/>
  <c r="BL120" i="1"/>
  <c r="AA119" i="1"/>
  <c r="BI115" i="1"/>
  <c r="BU97" i="1"/>
  <c r="BS155" i="1"/>
  <c r="AY176" i="1"/>
  <c r="BD152" i="1"/>
  <c r="BI143" i="1"/>
  <c r="AV141" i="1"/>
  <c r="Y113" i="1"/>
  <c r="AE74" i="1"/>
  <c r="AE176" i="1"/>
  <c r="BE151" i="1"/>
  <c r="AV143" i="1"/>
  <c r="AA141" i="1"/>
  <c r="AE112" i="1"/>
  <c r="AW73" i="1"/>
  <c r="AC179" i="1"/>
  <c r="BG154" i="1"/>
  <c r="AB148" i="1"/>
  <c r="AS127" i="1"/>
  <c r="AW162" i="1"/>
  <c r="BR127" i="1"/>
  <c r="AS114" i="1"/>
  <c r="BF108" i="1"/>
  <c r="BA136" i="1"/>
  <c r="AX115" i="1"/>
  <c r="AH94" i="1"/>
  <c r="AJ71" i="1"/>
  <c r="AC108" i="1"/>
  <c r="AH84" i="1"/>
  <c r="Y107" i="1"/>
  <c r="BW107" i="1" s="1"/>
  <c r="K107" i="1" s="1"/>
  <c r="AV78" i="1"/>
  <c r="BH116" i="1"/>
  <c r="AV87" i="1"/>
  <c r="AL68" i="1"/>
  <c r="AZ110" i="1"/>
  <c r="AS88" i="1"/>
  <c r="AB56" i="1"/>
  <c r="AY102" i="1"/>
  <c r="Y74" i="1"/>
  <c r="BW74" i="1" s="1"/>
  <c r="K74" i="1" s="1"/>
  <c r="BL59" i="1"/>
  <c r="AF92" i="1"/>
  <c r="BS89" i="1"/>
  <c r="AJ104" i="1"/>
  <c r="BR28" i="1"/>
  <c r="Y103" i="1"/>
  <c r="BW103" i="1" s="1"/>
  <c r="K103" i="1" s="1"/>
  <c r="BB22" i="1"/>
  <c r="AD103" i="1"/>
  <c r="AG84" i="1"/>
  <c r="BT112" i="1"/>
  <c r="AS99" i="1"/>
  <c r="AV91" i="1"/>
  <c r="BL103" i="1"/>
  <c r="BB61" i="1"/>
  <c r="Y123" i="1"/>
  <c r="BW123" i="1" s="1"/>
  <c r="K123" i="1" s="1"/>
  <c r="AA55" i="1"/>
  <c r="BE52" i="1"/>
  <c r="AD19" i="1"/>
  <c r="AE55" i="1"/>
  <c r="BC22" i="1"/>
  <c r="Q82" i="1"/>
  <c r="BC181" i="1"/>
  <c r="AL185" i="1"/>
  <c r="BF156" i="1"/>
  <c r="AG149" i="1"/>
  <c r="AL120" i="1"/>
  <c r="AA159" i="1"/>
  <c r="BC143" i="1"/>
  <c r="AT129" i="1"/>
  <c r="AE127" i="1"/>
  <c r="BH115" i="1"/>
  <c r="AC104" i="1"/>
  <c r="AF73" i="1"/>
  <c r="BF120" i="1"/>
  <c r="AM85" i="1"/>
  <c r="AY154" i="1"/>
  <c r="BK169" i="1"/>
  <c r="AJ155" i="1"/>
  <c r="BT132" i="1"/>
  <c r="BJ120" i="1"/>
  <c r="AB118" i="1"/>
  <c r="AM99" i="1"/>
  <c r="AE107" i="1"/>
  <c r="BF100" i="1"/>
  <c r="BG146" i="1"/>
  <c r="AV133" i="1"/>
  <c r="BR126" i="1"/>
  <c r="BD119" i="1"/>
  <c r="AG95" i="1"/>
  <c r="AF75" i="1"/>
  <c r="AY172" i="1"/>
  <c r="Y163" i="1"/>
  <c r="BK142" i="1"/>
  <c r="BU132" i="1"/>
  <c r="BR136" i="1"/>
  <c r="AG123" i="1"/>
  <c r="BU106" i="1"/>
  <c r="BD47" i="1"/>
  <c r="BA118" i="1"/>
  <c r="AD96" i="1"/>
  <c r="AX93" i="1"/>
  <c r="AE141" i="1"/>
  <c r="AD131" i="1"/>
  <c r="BD108" i="1"/>
  <c r="AW118" i="1"/>
  <c r="BC95" i="1"/>
  <c r="AD125" i="1"/>
  <c r="BR115" i="1"/>
  <c r="BA83" i="1"/>
  <c r="Y164" i="1"/>
  <c r="BW164" i="1" s="1"/>
  <c r="K164" i="1" s="1"/>
  <c r="BS177" i="1"/>
  <c r="BH144" i="1"/>
  <c r="BE138" i="1"/>
  <c r="BJ133" i="1"/>
  <c r="AS144" i="1"/>
  <c r="BT94" i="1"/>
  <c r="BK78" i="1"/>
  <c r="AC110" i="1"/>
  <c r="Y116" i="1"/>
  <c r="BW116" i="1" s="1"/>
  <c r="K116" i="1" s="1"/>
  <c r="Y80" i="1"/>
  <c r="AS100" i="1"/>
  <c r="AT51" i="1"/>
  <c r="BI134" i="1"/>
  <c r="BB120" i="1"/>
  <c r="AB123" i="1"/>
  <c r="AZ122" i="1"/>
  <c r="AC92" i="1"/>
  <c r="AD146" i="1"/>
  <c r="BJ131" i="1"/>
  <c r="AM119" i="1"/>
  <c r="BL122" i="1"/>
  <c r="BG111" i="1"/>
  <c r="BC88" i="1"/>
  <c r="AH185" i="1"/>
  <c r="BK163" i="1"/>
  <c r="BR152" i="1"/>
  <c r="Z153" i="1"/>
  <c r="AG127" i="1"/>
  <c r="AZ97" i="1"/>
  <c r="Y65" i="1"/>
  <c r="BW65" i="1" s="1"/>
  <c r="K65" i="1" s="1"/>
  <c r="AU163" i="1"/>
  <c r="AY150" i="1"/>
  <c r="BC152" i="1"/>
  <c r="BT126" i="1"/>
  <c r="BS103" i="1"/>
  <c r="Z58" i="1"/>
  <c r="AD163" i="1"/>
  <c r="BR151" i="1"/>
  <c r="AG143" i="1"/>
  <c r="BT113" i="1"/>
  <c r="BV160" i="1"/>
  <c r="AI127" i="1"/>
  <c r="BG99" i="1"/>
  <c r="Y112" i="1"/>
  <c r="AC140" i="1"/>
  <c r="AJ106" i="1"/>
  <c r="AM92" i="1"/>
  <c r="BC72" i="1"/>
  <c r="BB98" i="1"/>
  <c r="BV78" i="1"/>
  <c r="AE105" i="1"/>
  <c r="AA87" i="1"/>
  <c r="BJ109" i="1"/>
  <c r="AS91" i="1"/>
  <c r="AZ57" i="1"/>
  <c r="AJ120" i="1"/>
  <c r="BF104" i="1"/>
  <c r="BD38" i="1"/>
  <c r="AW109" i="1"/>
  <c r="BA93" i="1"/>
  <c r="AX46" i="1"/>
  <c r="BK102" i="1"/>
  <c r="AL81" i="1"/>
  <c r="BR107" i="1"/>
  <c r="BV107" i="1"/>
  <c r="BG107" i="1"/>
  <c r="BG67" i="1"/>
  <c r="BT114" i="1"/>
  <c r="AI80" i="1"/>
  <c r="AY101" i="1"/>
  <c r="BI83" i="1"/>
  <c r="AD70" i="1"/>
  <c r="AV110" i="1"/>
  <c r="BF75" i="1"/>
  <c r="AB105" i="1"/>
  <c r="BJ68" i="1"/>
  <c r="AG49" i="1"/>
  <c r="BV9" i="1"/>
  <c r="BC60" i="1"/>
  <c r="BS34" i="1"/>
  <c r="BU21" i="1"/>
  <c r="BL69" i="1"/>
  <c r="AV98" i="1"/>
  <c r="BE88" i="1"/>
  <c r="BT50" i="1"/>
  <c r="Y95" i="1"/>
  <c r="BW95" i="1" s="1"/>
  <c r="K95" i="1" s="1"/>
  <c r="AG96" i="1"/>
  <c r="Z88" i="1"/>
  <c r="BD35" i="1"/>
  <c r="AS46" i="1"/>
  <c r="BT131" i="1"/>
  <c r="AS116" i="1"/>
  <c r="AB94" i="1"/>
  <c r="BE59" i="1"/>
  <c r="BF115" i="1"/>
  <c r="AG97" i="1"/>
  <c r="AM80" i="1"/>
  <c r="BB73" i="1"/>
  <c r="AL93" i="1"/>
  <c r="BH62" i="1"/>
  <c r="AF113" i="1"/>
  <c r="BA92" i="1"/>
  <c r="AG91" i="1"/>
  <c r="AS135" i="1"/>
  <c r="BH118" i="1"/>
  <c r="BH104" i="1"/>
  <c r="AY86" i="1"/>
  <c r="Y66" i="1"/>
  <c r="BW66" i="1" s="1"/>
  <c r="K66" i="1" s="1"/>
  <c r="BB57" i="1"/>
  <c r="AF42" i="1"/>
  <c r="Y21" i="1"/>
  <c r="AL57" i="1"/>
  <c r="BG66" i="1"/>
  <c r="BK48" i="1"/>
  <c r="AS36" i="1"/>
  <c r="AD21" i="1"/>
  <c r="BT23" i="1"/>
  <c r="BV16" i="1"/>
  <c r="AH69" i="1"/>
  <c r="BF46" i="1"/>
  <c r="BU45" i="1"/>
  <c r="BG33" i="1"/>
  <c r="AL64" i="1"/>
  <c r="BT45" i="1"/>
  <c r="BF33" i="1"/>
  <c r="AH52" i="1"/>
  <c r="AT23" i="1"/>
  <c r="BL15" i="1"/>
  <c r="BR10" i="1"/>
  <c r="AE60" i="1"/>
  <c r="AM38" i="1"/>
  <c r="AH34" i="1"/>
  <c r="AI76" i="1"/>
  <c r="BK43" i="1"/>
  <c r="BH22" i="1"/>
  <c r="AB12" i="1"/>
  <c r="AT74" i="1"/>
  <c r="AJ26" i="1"/>
  <c r="BK15" i="1"/>
  <c r="AF37" i="1"/>
  <c r="AV18" i="1"/>
  <c r="AG18" i="1"/>
  <c r="AC21" i="1"/>
  <c r="AT44" i="1"/>
  <c r="AU13" i="1"/>
  <c r="AV25" i="1"/>
  <c r="AE37" i="1"/>
  <c r="AU96" i="1"/>
  <c r="AS47" i="1"/>
  <c r="AK48" i="1"/>
  <c r="BK61" i="1"/>
  <c r="AY9" i="1"/>
  <c r="AB52" i="1"/>
  <c r="BU39" i="1"/>
  <c r="AK8" i="1"/>
  <c r="AT49" i="1"/>
  <c r="AX27" i="1"/>
  <c r="BL17" i="1"/>
  <c r="BV7" i="1"/>
  <c r="AZ35" i="1"/>
  <c r="BD53" i="1"/>
  <c r="AZ19" i="1"/>
  <c r="AW67" i="1"/>
  <c r="AL36" i="1"/>
  <c r="AD37" i="1"/>
  <c r="BE95" i="1"/>
  <c r="AK35" i="1"/>
  <c r="BL55" i="1"/>
  <c r="BU82" i="1"/>
  <c r="AD60" i="1"/>
  <c r="BA67" i="1"/>
  <c r="AM62" i="1"/>
  <c r="AY73" i="1"/>
  <c r="AT7" i="1"/>
  <c r="BB14" i="1"/>
  <c r="AM71" i="1"/>
  <c r="BE48" i="1"/>
  <c r="Z38" i="1"/>
  <c r="BK32" i="1"/>
  <c r="AE59" i="1"/>
  <c r="BS28" i="1"/>
  <c r="BG14" i="1"/>
  <c r="BC47" i="1"/>
  <c r="BI48" i="1"/>
  <c r="BV45" i="1"/>
  <c r="BU6" i="1"/>
  <c r="AG51" i="1"/>
  <c r="AL46" i="1"/>
  <c r="Y16" i="1"/>
  <c r="BW16" i="1" s="1"/>
  <c r="K16" i="1" s="1"/>
  <c r="Z35" i="1"/>
  <c r="AJ43" i="1"/>
  <c r="BE13" i="1"/>
  <c r="AZ89" i="1"/>
  <c r="AW51" i="1"/>
  <c r="AI20" i="1"/>
  <c r="AL94" i="1"/>
  <c r="BJ24" i="1"/>
  <c r="BV88" i="1"/>
  <c r="BH11" i="1"/>
  <c r="AV43" i="1"/>
  <c r="AB155" i="1"/>
  <c r="AM142" i="1"/>
  <c r="AW106" i="1"/>
  <c r="AB24" i="1"/>
  <c r="AJ146" i="1"/>
  <c r="AU130" i="1"/>
  <c r="BJ104" i="1"/>
  <c r="AC100" i="1"/>
  <c r="BT87" i="1"/>
  <c r="BR106" i="1"/>
  <c r="AG124" i="1"/>
  <c r="BJ95" i="1"/>
  <c r="BU85" i="1"/>
  <c r="BI49" i="1"/>
  <c r="BK95" i="1"/>
  <c r="BK86" i="1"/>
  <c r="Y55" i="1"/>
  <c r="BW55" i="1" s="1"/>
  <c r="K55" i="1" s="1"/>
  <c r="AX94" i="1"/>
  <c r="BU83" i="1"/>
  <c r="AC46" i="1"/>
  <c r="AA89" i="1"/>
  <c r="BB69" i="1"/>
  <c r="AM46" i="1"/>
  <c r="BK133" i="1"/>
  <c r="BB104" i="1"/>
  <c r="BU88" i="1"/>
  <c r="AD65" i="1"/>
  <c r="AW115" i="1"/>
  <c r="BK91" i="1"/>
  <c r="BC103" i="1"/>
  <c r="BK56" i="1"/>
  <c r="AF76" i="1"/>
  <c r="AH83" i="1"/>
  <c r="AA84" i="1"/>
  <c r="AV84" i="1"/>
  <c r="AY104" i="1"/>
  <c r="AT77" i="1"/>
  <c r="BK40" i="1"/>
  <c r="BR110" i="1"/>
  <c r="AM104" i="1"/>
  <c r="BC76" i="1"/>
  <c r="AK72" i="1"/>
  <c r="AJ30" i="1"/>
  <c r="AY124" i="1"/>
  <c r="AX95" i="1"/>
  <c r="AA80" i="1"/>
  <c r="AE67" i="1"/>
  <c r="BA104" i="1"/>
  <c r="AV111" i="1"/>
  <c r="BE74" i="1"/>
  <c r="Z77" i="1"/>
  <c r="BJ79" i="1"/>
  <c r="BL79" i="1"/>
  <c r="BV117" i="1"/>
  <c r="AA79" i="1"/>
  <c r="AZ79" i="1"/>
  <c r="BG97" i="1"/>
  <c r="AZ105" i="1"/>
  <c r="BD68" i="1"/>
  <c r="AJ77" i="1"/>
  <c r="AA49" i="1"/>
  <c r="BI54" i="1"/>
  <c r="AM34" i="1"/>
  <c r="BA21" i="1"/>
  <c r="BK63" i="1"/>
  <c r="AC51" i="1"/>
  <c r="AK51" i="1"/>
  <c r="AS17" i="1"/>
  <c r="BR33" i="1"/>
  <c r="BJ42" i="1"/>
  <c r="AI10" i="1"/>
  <c r="BF60" i="1"/>
  <c r="AB41" i="1"/>
  <c r="BC40" i="1"/>
  <c r="BJ32" i="1"/>
  <c r="AW49" i="1"/>
  <c r="AF49" i="1"/>
  <c r="BL46" i="1"/>
  <c r="AG40" i="1"/>
  <c r="AI36" i="1"/>
  <c r="BI32" i="1"/>
  <c r="BI15" i="1"/>
  <c r="AJ87" i="1"/>
  <c r="AS32" i="1"/>
  <c r="AE18" i="1"/>
  <c r="BH47" i="1"/>
  <c r="Z40" i="1"/>
  <c r="AY26" i="1"/>
  <c r="BV68" i="1"/>
  <c r="AG55" i="1"/>
  <c r="AA73" i="1"/>
  <c r="BJ102" i="1"/>
  <c r="BJ13" i="1"/>
  <c r="BH85" i="1"/>
  <c r="AC22" i="1"/>
  <c r="Z73" i="1"/>
  <c r="Y27" i="1"/>
  <c r="BW27" i="1" s="1"/>
  <c r="K27" i="1" s="1"/>
  <c r="BS70" i="1"/>
  <c r="AU40" i="1"/>
  <c r="BH37" i="1"/>
  <c r="AL20" i="1"/>
  <c r="BR62" i="1"/>
  <c r="AV46" i="1"/>
  <c r="AH26" i="1"/>
  <c r="BK57" i="1"/>
  <c r="AX10" i="1"/>
  <c r="AF58" i="1"/>
  <c r="AK76" i="1"/>
  <c r="AH38" i="1"/>
  <c r="AY85" i="1"/>
  <c r="BH68" i="1"/>
  <c r="BD46" i="1"/>
  <c r="AA29" i="1"/>
  <c r="AZ17" i="1"/>
  <c r="AB49" i="1"/>
  <c r="BG58" i="1"/>
  <c r="BF20" i="1"/>
  <c r="Z100" i="1"/>
  <c r="BG56" i="1"/>
  <c r="AG53" i="1"/>
  <c r="AX64" i="1"/>
  <c r="BK25" i="1"/>
  <c r="AL53" i="1"/>
  <c r="AB38" i="1"/>
  <c r="BT17" i="1"/>
  <c r="BB49" i="1"/>
  <c r="AK61" i="1"/>
  <c r="BE46" i="1"/>
  <c r="AH20" i="1"/>
  <c r="Z7" i="1"/>
  <c r="BA14" i="1"/>
  <c r="BJ4" i="1"/>
  <c r="AV8" i="1"/>
  <c r="BL20" i="1"/>
  <c r="BG19" i="1"/>
  <c r="BR9" i="1"/>
  <c r="AH18" i="1"/>
  <c r="AD12" i="1"/>
  <c r="BM78" i="1"/>
  <c r="BM14" i="1"/>
  <c r="AO33" i="1"/>
  <c r="AQ87" i="1"/>
  <c r="BP85" i="1"/>
  <c r="BP119" i="1"/>
  <c r="BO38" i="1"/>
  <c r="AN80" i="1"/>
  <c r="AR125" i="1"/>
  <c r="BN116" i="1"/>
  <c r="AA77" i="1"/>
  <c r="AD110" i="1"/>
  <c r="BE102" i="1"/>
  <c r="BA80" i="1"/>
  <c r="BB102" i="1"/>
  <c r="BC75" i="1"/>
  <c r="AU58" i="1"/>
  <c r="AY64" i="1"/>
  <c r="BD127" i="1"/>
  <c r="AG88" i="1"/>
  <c r="BI34" i="1"/>
  <c r="BI92" i="1"/>
  <c r="AJ52" i="1"/>
  <c r="BK107" i="1"/>
  <c r="AU72" i="1"/>
  <c r="AM78" i="1"/>
  <c r="AG75" i="1"/>
  <c r="AK122" i="1"/>
  <c r="BS93" i="1"/>
  <c r="BB71" i="1"/>
  <c r="AH49" i="1"/>
  <c r="AX63" i="1"/>
  <c r="AI37" i="1"/>
  <c r="BD89" i="1"/>
  <c r="BJ147" i="1"/>
  <c r="AF135" i="1"/>
  <c r="AX131" i="1"/>
  <c r="AZ117" i="1"/>
  <c r="BB76" i="1"/>
  <c r="BR111" i="1"/>
  <c r="BR116" i="1"/>
  <c r="Z87" i="1"/>
  <c r="BF163" i="1"/>
  <c r="AL142" i="1"/>
  <c r="AU154" i="1"/>
  <c r="AL135" i="1"/>
  <c r="BC130" i="1"/>
  <c r="BF121" i="1"/>
  <c r="BT100" i="1"/>
  <c r="BU108" i="1"/>
  <c r="BD115" i="1"/>
  <c r="BR128" i="1"/>
  <c r="AU71" i="1"/>
  <c r="BE77" i="1"/>
  <c r="BV140" i="1"/>
  <c r="BK136" i="1"/>
  <c r="AH120" i="1"/>
  <c r="AI128" i="1"/>
  <c r="BB115" i="1"/>
  <c r="BV102" i="1"/>
  <c r="BH140" i="1"/>
  <c r="BH134" i="1"/>
  <c r="AL132" i="1"/>
  <c r="BK127" i="1"/>
  <c r="AF115" i="1"/>
  <c r="BD99" i="1"/>
  <c r="Y159" i="1"/>
  <c r="AE147" i="1"/>
  <c r="BT148" i="1"/>
  <c r="BC129" i="1"/>
  <c r="BI119" i="1"/>
  <c r="BV113" i="1"/>
  <c r="AT158" i="1"/>
  <c r="BR140" i="1"/>
  <c r="BH148" i="1"/>
  <c r="AJ129" i="1"/>
  <c r="AS119" i="1"/>
  <c r="AZ113" i="1"/>
  <c r="AK181" i="1"/>
  <c r="AX168" i="1"/>
  <c r="Y150" i="1"/>
  <c r="BC123" i="1"/>
  <c r="BE123" i="1"/>
  <c r="BL162" i="1"/>
  <c r="Z133" i="1"/>
  <c r="BV81" i="1"/>
  <c r="AC98" i="1"/>
  <c r="BK111" i="1"/>
  <c r="AV116" i="1"/>
  <c r="AY97" i="1"/>
  <c r="AJ51" i="1"/>
  <c r="BU94" i="1"/>
  <c r="BD87" i="1"/>
  <c r="AJ92" i="1"/>
  <c r="BK69" i="1"/>
  <c r="AY113" i="1"/>
  <c r="AJ73" i="1"/>
  <c r="BC117" i="1"/>
  <c r="BA122" i="1"/>
  <c r="AH80" i="1"/>
  <c r="AW38" i="1"/>
  <c r="AK111" i="1"/>
  <c r="BG87" i="1"/>
  <c r="BJ101" i="1"/>
  <c r="BJ78" i="1"/>
  <c r="BT77" i="1"/>
  <c r="AM82" i="1"/>
  <c r="BB107" i="1"/>
  <c r="BK81" i="1"/>
  <c r="BJ61" i="1"/>
  <c r="AB99" i="1"/>
  <c r="AA67" i="1"/>
  <c r="AA114" i="1"/>
  <c r="AJ66" i="1"/>
  <c r="AW69" i="1"/>
  <c r="BE97" i="1"/>
  <c r="BV21" i="1"/>
  <c r="AY100" i="1"/>
  <c r="AA57" i="1"/>
  <c r="Y34" i="1"/>
  <c r="AI81" i="1"/>
  <c r="AT40" i="1"/>
  <c r="H179" i="1"/>
  <c r="P179" i="1" s="1"/>
  <c r="B37" i="3"/>
  <c r="AZ175" i="1"/>
  <c r="BB153" i="1"/>
  <c r="AI152" i="1"/>
  <c r="AB146" i="1"/>
  <c r="BC157" i="1"/>
  <c r="Z145" i="1"/>
  <c r="AW145" i="1"/>
  <c r="AS152" i="1"/>
  <c r="AM121" i="1"/>
  <c r="AG136" i="1"/>
  <c r="BU121" i="1"/>
  <c r="AX85" i="1"/>
  <c r="BC101" i="1"/>
  <c r="AH72" i="1"/>
  <c r="AK158" i="1"/>
  <c r="AH141" i="1"/>
  <c r="BS153" i="1"/>
  <c r="AU125" i="1"/>
  <c r="AG113" i="1"/>
  <c r="BV94" i="1"/>
  <c r="AK91" i="1"/>
  <c r="BU109" i="1"/>
  <c r="AC71" i="1"/>
  <c r="AZ153" i="1"/>
  <c r="AZ131" i="1"/>
  <c r="AD120" i="1"/>
  <c r="AS115" i="1"/>
  <c r="AK95" i="1"/>
  <c r="AK165" i="1"/>
  <c r="BD146" i="1"/>
  <c r="BA157" i="1"/>
  <c r="BJ134" i="1"/>
  <c r="BH133" i="1"/>
  <c r="AA130" i="1"/>
  <c r="BK120" i="1"/>
  <c r="AE86" i="1"/>
  <c r="AA117" i="1"/>
  <c r="AW131" i="1"/>
  <c r="BI125" i="1"/>
  <c r="BC69" i="1"/>
  <c r="BI136" i="1"/>
  <c r="AE150" i="1"/>
  <c r="AZ118" i="1"/>
  <c r="AT131" i="1"/>
  <c r="BL80" i="1"/>
  <c r="AB117" i="1"/>
  <c r="BF123" i="1"/>
  <c r="BH83" i="1"/>
  <c r="BC162" i="1"/>
  <c r="AZ163" i="1"/>
  <c r="AF154" i="1"/>
  <c r="BL140" i="1"/>
  <c r="BU124" i="1"/>
  <c r="AL126" i="1"/>
  <c r="AH93" i="1"/>
  <c r="AA97" i="1"/>
  <c r="BC115" i="1"/>
  <c r="BU117" i="1"/>
  <c r="BF62" i="1"/>
  <c r="AL103" i="1"/>
  <c r="BR158" i="1"/>
  <c r="AK136" i="1"/>
  <c r="BI145" i="1"/>
  <c r="BF107" i="1"/>
  <c r="BG114" i="1"/>
  <c r="Z104" i="1"/>
  <c r="AW158" i="1"/>
  <c r="AH135" i="1"/>
  <c r="AV144" i="1"/>
  <c r="AD102" i="1"/>
  <c r="AV114" i="1"/>
  <c r="AU100" i="1"/>
  <c r="BG160" i="1"/>
  <c r="AA150" i="1"/>
  <c r="BS151" i="1"/>
  <c r="Z138" i="1"/>
  <c r="AI115" i="1"/>
  <c r="BU115" i="1"/>
  <c r="AC160" i="1"/>
  <c r="BC149" i="1"/>
  <c r="BH151" i="1"/>
  <c r="BA137" i="1"/>
  <c r="BJ114" i="1"/>
  <c r="AC115" i="1"/>
  <c r="AJ179" i="1"/>
  <c r="AJ154" i="1"/>
  <c r="AZ164" i="1"/>
  <c r="AK127" i="1"/>
  <c r="AH90" i="1"/>
  <c r="AJ138" i="1"/>
  <c r="BJ132" i="1"/>
  <c r="BK93" i="1"/>
  <c r="AM98" i="1"/>
  <c r="BJ99" i="1"/>
  <c r="AG98" i="1"/>
  <c r="AK94" i="1"/>
  <c r="AF47" i="1"/>
  <c r="BE93" i="1"/>
  <c r="BD72" i="1"/>
  <c r="BS84" i="1"/>
  <c r="AC70" i="1"/>
  <c r="Y101" i="1"/>
  <c r="BU81" i="1"/>
  <c r="BR117" i="1"/>
  <c r="AC95" i="1"/>
  <c r="BG77" i="1"/>
  <c r="AL115" i="1"/>
  <c r="AL102" i="1"/>
  <c r="AT82" i="1"/>
  <c r="AS93" i="1"/>
  <c r="BT78" i="1"/>
  <c r="AS65" i="1"/>
  <c r="AL82" i="1"/>
  <c r="Y125" i="1"/>
  <c r="BH81" i="1"/>
  <c r="AB47" i="1"/>
  <c r="AD113" i="1"/>
  <c r="AC93" i="1"/>
  <c r="AH98" i="1"/>
  <c r="AA66" i="1"/>
  <c r="BL73" i="1"/>
  <c r="BK100" i="1"/>
  <c r="AT41" i="1"/>
  <c r="BR76" i="1"/>
  <c r="BL35" i="1"/>
  <c r="BV25" i="1"/>
  <c r="AA65" i="1"/>
  <c r="AZ41" i="1"/>
  <c r="Z86" i="1"/>
  <c r="AB75" i="1"/>
  <c r="BL78" i="1"/>
  <c r="BD93" i="1"/>
  <c r="AJ64" i="1"/>
  <c r="AW41" i="1"/>
  <c r="BG101" i="1"/>
  <c r="BS92" i="1"/>
  <c r="AK59" i="1"/>
  <c r="Y38" i="1"/>
  <c r="AC127" i="1"/>
  <c r="AU99" i="1"/>
  <c r="AD79" i="1"/>
  <c r="BC99" i="1"/>
  <c r="BE87" i="1"/>
  <c r="AK124" i="1"/>
  <c r="AD95" i="1"/>
  <c r="BX95" i="1" s="1"/>
  <c r="L95" i="1" s="1"/>
  <c r="BC78" i="1"/>
  <c r="BC66" i="1"/>
  <c r="AA83" i="1"/>
  <c r="BJ56" i="1"/>
  <c r="AT123" i="1"/>
  <c r="AW82" i="1"/>
  <c r="AM56" i="1"/>
  <c r="BD113" i="1"/>
  <c r="BE131" i="1"/>
  <c r="BT74" i="1"/>
  <c r="BS71" i="1"/>
  <c r="AX68" i="1"/>
  <c r="AU60" i="1"/>
  <c r="BH38" i="1"/>
  <c r="AV19" i="1"/>
  <c r="BH51" i="1"/>
  <c r="BA48" i="1"/>
  <c r="AH54" i="1"/>
  <c r="BA9" i="1"/>
  <c r="BE37" i="1"/>
  <c r="AZ25" i="1"/>
  <c r="AZ106" i="1"/>
  <c r="AD66" i="1"/>
  <c r="AJ45" i="1"/>
  <c r="BA37" i="1"/>
  <c r="BF34" i="1"/>
  <c r="BE44" i="1"/>
  <c r="AC52" i="1"/>
  <c r="AG13" i="1"/>
  <c r="Y51" i="1"/>
  <c r="BG38" i="1"/>
  <c r="AY16" i="1"/>
  <c r="BU16" i="1"/>
  <c r="AZ53" i="1"/>
  <c r="BH33" i="1"/>
  <c r="BG27" i="1"/>
  <c r="BK33" i="1"/>
  <c r="BB33" i="1"/>
  <c r="AE49" i="1"/>
  <c r="AC62" i="1"/>
  <c r="BC53" i="1"/>
  <c r="BS76" i="1"/>
  <c r="AX66" i="1"/>
  <c r="AI58" i="1"/>
  <c r="AG65" i="1"/>
  <c r="AT70" i="1"/>
  <c r="BT46" i="1"/>
  <c r="AI34" i="1"/>
  <c r="BT55" i="1"/>
  <c r="BT12" i="1"/>
  <c r="AG17" i="1"/>
  <c r="AS70" i="1"/>
  <c r="AT62" i="1"/>
  <c r="BH61" i="1"/>
  <c r="BL23" i="1"/>
  <c r="AH13" i="1"/>
  <c r="BK70" i="1"/>
  <c r="AI32" i="1"/>
  <c r="BR63" i="1"/>
  <c r="AL59" i="1"/>
  <c r="AB44" i="1"/>
  <c r="AL44" i="1"/>
  <c r="AE57" i="1"/>
  <c r="BS46" i="1"/>
  <c r="AK47" i="1"/>
  <c r="BB45" i="1"/>
  <c r="BG68" i="1"/>
  <c r="AJ36" i="1"/>
  <c r="BA57" i="1"/>
  <c r="BB44" i="1"/>
  <c r="AE31" i="1"/>
  <c r="BD45" i="1"/>
  <c r="BJ93" i="1"/>
  <c r="AC31" i="1"/>
  <c r="BH42" i="1"/>
  <c r="BC28" i="1"/>
  <c r="AT30" i="1"/>
  <c r="BD18" i="1"/>
  <c r="Z85" i="1"/>
  <c r="AK77" i="1"/>
  <c r="AJ50" i="1"/>
  <c r="BH28" i="1"/>
  <c r="AX7" i="1"/>
  <c r="AX59" i="1"/>
  <c r="BI19" i="1"/>
  <c r="AY18" i="1"/>
  <c r="Y43" i="1"/>
  <c r="BA24" i="1"/>
  <c r="BE9" i="1"/>
  <c r="AI92" i="1"/>
  <c r="AG61" i="1"/>
  <c r="BK44" i="1"/>
  <c r="BL32" i="1"/>
  <c r="BD55" i="1"/>
  <c r="BH32" i="1"/>
  <c r="BR46" i="1"/>
  <c r="AA60" i="1"/>
  <c r="AK29" i="1"/>
  <c r="AE56" i="1"/>
  <c r="AD87" i="1"/>
  <c r="BH46" i="1"/>
  <c r="AT55" i="1"/>
  <c r="BV41" i="1"/>
  <c r="AC49" i="1"/>
  <c r="BI138" i="1"/>
  <c r="BV128" i="1"/>
  <c r="BB113" i="1"/>
  <c r="AK160" i="1"/>
  <c r="AZ157" i="1"/>
  <c r="BC125" i="1"/>
  <c r="BE99" i="1"/>
  <c r="AT121" i="1"/>
  <c r="AI132" i="1"/>
  <c r="AT86" i="1"/>
  <c r="AL108" i="1"/>
  <c r="AZ108" i="1"/>
  <c r="AL70" i="1"/>
  <c r="BC119" i="1"/>
  <c r="AZ96" i="1"/>
  <c r="AE106" i="1"/>
  <c r="BH54" i="1"/>
  <c r="BB106" i="1"/>
  <c r="AF67" i="1"/>
  <c r="Y115" i="1"/>
  <c r="AL107" i="1"/>
  <c r="AK81" i="1"/>
  <c r="BK29" i="1"/>
  <c r="BK96" i="1"/>
  <c r="BB93" i="1"/>
  <c r="Y83" i="1"/>
  <c r="BR47" i="1"/>
  <c r="BF99" i="1"/>
  <c r="AI109" i="1"/>
  <c r="AL85" i="1"/>
  <c r="BU47" i="1"/>
  <c r="Y72" i="1"/>
  <c r="AG57" i="1"/>
  <c r="AE85" i="1"/>
  <c r="AJ56" i="1"/>
  <c r="AF80" i="1"/>
  <c r="BJ72" i="1"/>
  <c r="AL128" i="1"/>
  <c r="BH114" i="1"/>
  <c r="AT76" i="1"/>
  <c r="BJ71" i="1"/>
  <c r="AF81" i="1"/>
  <c r="AZ146" i="1"/>
  <c r="AH127" i="1"/>
  <c r="BG89" i="1"/>
  <c r="BI87" i="1"/>
  <c r="AL42" i="1"/>
  <c r="BC138" i="1"/>
  <c r="BS110" i="1"/>
  <c r="AB97" i="1"/>
  <c r="AY49" i="1"/>
  <c r="BH88" i="1"/>
  <c r="BS78" i="1"/>
  <c r="BS102" i="1"/>
  <c r="AC88" i="1"/>
  <c r="AC78" i="1"/>
  <c r="AX127" i="1"/>
  <c r="BT109" i="1"/>
  <c r="AT99" i="1"/>
  <c r="AH73" i="1"/>
  <c r="AM76" i="1"/>
  <c r="BC55" i="1"/>
  <c r="AI45" i="1"/>
  <c r="BC14" i="1"/>
  <c r="BH67" i="1"/>
  <c r="AI48" i="1"/>
  <c r="BB29" i="1"/>
  <c r="AA6" i="1"/>
  <c r="AI13" i="1"/>
  <c r="Y22" i="1"/>
  <c r="BE82" i="1"/>
  <c r="AJ68" i="1"/>
  <c r="Y71" i="1"/>
  <c r="AA22" i="1"/>
  <c r="AI16" i="1"/>
  <c r="AZ43" i="1"/>
  <c r="AH28" i="1"/>
  <c r="BS10" i="1"/>
  <c r="BI69" i="1"/>
  <c r="AL27" i="1"/>
  <c r="AG8" i="1"/>
  <c r="BK79" i="1"/>
  <c r="BB50" i="1"/>
  <c r="AG46" i="1"/>
  <c r="AY13" i="1"/>
  <c r="AF44" i="1"/>
  <c r="AU59" i="1"/>
  <c r="BH30" i="1"/>
  <c r="BD62" i="1"/>
  <c r="BI56" i="1"/>
  <c r="AB84" i="1"/>
  <c r="AV67" i="1"/>
  <c r="BD32" i="1"/>
  <c r="BF70" i="1"/>
  <c r="AK50" i="1"/>
  <c r="BJ37" i="1"/>
  <c r="AC30" i="1"/>
  <c r="AX62" i="1"/>
  <c r="AF40" i="1"/>
  <c r="BC58" i="1"/>
  <c r="AI17" i="1"/>
  <c r="AZ65" i="1"/>
  <c r="BE30" i="1"/>
  <c r="AT29" i="1"/>
  <c r="Y28" i="1"/>
  <c r="AL7" i="1"/>
  <c r="AG94" i="1"/>
  <c r="AL43" i="1"/>
  <c r="BU25" i="1"/>
  <c r="BD91" i="1"/>
  <c r="BE58" i="1"/>
  <c r="BA51" i="1"/>
  <c r="AX56" i="1"/>
  <c r="BA8" i="1"/>
  <c r="BS53" i="1"/>
  <c r="BV53" i="1"/>
  <c r="BU24" i="1"/>
  <c r="AW74" i="1"/>
  <c r="AT65" i="1"/>
  <c r="BS63" i="1"/>
  <c r="AK31" i="1"/>
  <c r="BH8" i="1"/>
  <c r="BD52" i="1"/>
  <c r="AC64" i="1"/>
  <c r="AX25" i="1"/>
  <c r="BJ81" i="1"/>
  <c r="BF31" i="1"/>
  <c r="AA9" i="1"/>
  <c r="BL4" i="1"/>
  <c r="BU7" i="1"/>
  <c r="BB21" i="1"/>
  <c r="AF14" i="1"/>
  <c r="Y8" i="1"/>
  <c r="AW13" i="1"/>
  <c r="AL12" i="1"/>
  <c r="AZ22" i="1"/>
  <c r="AJ15" i="1"/>
  <c r="AW23" i="1"/>
  <c r="AQ121" i="1"/>
  <c r="BN121" i="1"/>
  <c r="AN87" i="1"/>
  <c r="AP112" i="1"/>
  <c r="BN160" i="1"/>
  <c r="BO168" i="1"/>
  <c r="AP70" i="1"/>
  <c r="BO57" i="1"/>
  <c r="BO59" i="1"/>
  <c r="AQ124" i="1"/>
  <c r="AO159" i="1"/>
  <c r="BQ11" i="1"/>
  <c r="BM160" i="1"/>
  <c r="BQ149" i="1"/>
  <c r="BM116" i="1"/>
  <c r="AO127" i="1"/>
  <c r="BO138" i="1"/>
  <c r="AO31" i="1"/>
  <c r="G164" i="5"/>
  <c r="AI12" i="1"/>
  <c r="BR19" i="1"/>
  <c r="BH4" i="1"/>
  <c r="AI31" i="1"/>
  <c r="AY21" i="1"/>
  <c r="AL21" i="1"/>
  <c r="BL11" i="1"/>
  <c r="BA40" i="1"/>
  <c r="AA16" i="1"/>
  <c r="AP124" i="1"/>
  <c r="BP66" i="1"/>
  <c r="AO87" i="1"/>
  <c r="AN183" i="1"/>
  <c r="BO118" i="1"/>
  <c r="AN43" i="1"/>
  <c r="AQ140" i="1"/>
  <c r="BQ108" i="1"/>
  <c r="BM8" i="1"/>
  <c r="AP148" i="1"/>
  <c r="BZ148" i="1" s="1"/>
  <c r="N148" i="1" s="1"/>
  <c r="AO184" i="1"/>
  <c r="BQ47" i="1"/>
  <c r="BP163" i="1"/>
  <c r="BP128" i="1"/>
  <c r="BQ10" i="1"/>
  <c r="AP39" i="1"/>
  <c r="BM98" i="1"/>
  <c r="AQ64" i="1"/>
  <c r="H165" i="5"/>
  <c r="BV164" i="1"/>
  <c r="AL167" i="1"/>
  <c r="BR155" i="1"/>
  <c r="AG131" i="1"/>
  <c r="AE143" i="1"/>
  <c r="AS128" i="1"/>
  <c r="AU113" i="1"/>
  <c r="AZ92" i="1"/>
  <c r="AZ38" i="1"/>
  <c r="BV166" i="1"/>
  <c r="BD155" i="1"/>
  <c r="AS134" i="1"/>
  <c r="BH142" i="1"/>
  <c r="BU127" i="1"/>
  <c r="AF109" i="1"/>
  <c r="AF89" i="1"/>
  <c r="AE53" i="1"/>
  <c r="BG184" i="1"/>
  <c r="BK153" i="1"/>
  <c r="AV163" i="1"/>
  <c r="AW151" i="1"/>
  <c r="AH152" i="1"/>
  <c r="AM133" i="1"/>
  <c r="BI139" i="1"/>
  <c r="BE114" i="1"/>
  <c r="AV86" i="1"/>
  <c r="AY146" i="1"/>
  <c r="BE146" i="1"/>
  <c r="AZ147" i="1"/>
  <c r="BF127" i="1"/>
  <c r="BF103" i="1"/>
  <c r="AJ122" i="1"/>
  <c r="BI84" i="1"/>
  <c r="AS102" i="1"/>
  <c r="AB111" i="1"/>
  <c r="BG75" i="1"/>
  <c r="Z132" i="1"/>
  <c r="BD125" i="1"/>
  <c r="BI104" i="1"/>
  <c r="AD118" i="1"/>
  <c r="Y111" i="1"/>
  <c r="AD105" i="1"/>
  <c r="AU80" i="1"/>
  <c r="AE95" i="1"/>
  <c r="Y77" i="1"/>
  <c r="BA68" i="1"/>
  <c r="BF98" i="1"/>
  <c r="AU109" i="1"/>
  <c r="AW91" i="1"/>
  <c r="BG85" i="1"/>
  <c r="AV75" i="1"/>
  <c r="Y86" i="1"/>
  <c r="AT71" i="1"/>
  <c r="AE103" i="1"/>
  <c r="AV73" i="1"/>
  <c r="BG94" i="1"/>
  <c r="BI72" i="1"/>
  <c r="BB65" i="1"/>
  <c r="BL110" i="1"/>
  <c r="BE104" i="1"/>
  <c r="BC81" i="1"/>
  <c r="BC92" i="1"/>
  <c r="AH85" i="1"/>
  <c r="BG62" i="1"/>
  <c r="AA126" i="1"/>
  <c r="AY116" i="1"/>
  <c r="BA115" i="1"/>
  <c r="BA94" i="1"/>
  <c r="BL92" i="1"/>
  <c r="AU104" i="1"/>
  <c r="BT63" i="1"/>
  <c r="AW66" i="1"/>
  <c r="AJ32" i="1"/>
  <c r="AA129" i="1"/>
  <c r="BR103" i="1"/>
  <c r="AX99" i="1"/>
  <c r="BB109" i="1"/>
  <c r="AA88" i="1"/>
  <c r="AB73" i="1"/>
  <c r="BS58" i="1"/>
  <c r="AY95" i="1"/>
  <c r="BU103" i="1"/>
  <c r="AF102" i="1"/>
  <c r="AI87" i="1"/>
  <c r="AM64" i="1"/>
  <c r="BA72" i="1"/>
  <c r="Y89" i="1"/>
  <c r="BJ82" i="1"/>
  <c r="AV56" i="1"/>
  <c r="AI101" i="1"/>
  <c r="AK87" i="1"/>
  <c r="BB84" i="1"/>
  <c r="BR82" i="1"/>
  <c r="BS54" i="1"/>
  <c r="BF113" i="1"/>
  <c r="AH131" i="1"/>
  <c r="AZ119" i="1"/>
  <c r="BS100" i="1"/>
  <c r="AW86" i="1"/>
  <c r="AF84" i="1"/>
  <c r="AV82" i="1"/>
  <c r="AZ50" i="1"/>
  <c r="AJ65" i="1"/>
  <c r="AZ42" i="1"/>
  <c r="BV147" i="1"/>
  <c r="BI105" i="1"/>
  <c r="BL112" i="1"/>
  <c r="BH111" i="1"/>
  <c r="AI102" i="1"/>
  <c r="AZ75" i="1"/>
  <c r="BI74" i="1"/>
  <c r="AV77" i="1"/>
  <c r="AD25" i="1"/>
  <c r="AB102" i="1"/>
  <c r="AH111" i="1"/>
  <c r="AB107" i="1"/>
  <c r="BE98" i="1"/>
  <c r="BH91" i="1"/>
  <c r="AG71" i="1"/>
  <c r="AV63" i="1"/>
  <c r="BC36" i="1"/>
  <c r="BS86" i="1"/>
  <c r="AZ98" i="1"/>
  <c r="BD85" i="1"/>
  <c r="AW84" i="1"/>
  <c r="BG112" i="1"/>
  <c r="AG107" i="1"/>
  <c r="BA86" i="1"/>
  <c r="AE98" i="1"/>
  <c r="AS85" i="1"/>
  <c r="AB80" i="1"/>
  <c r="BH128" i="1"/>
  <c r="BF122" i="1"/>
  <c r="BS99" i="1"/>
  <c r="BU90" i="1"/>
  <c r="AV97" i="1"/>
  <c r="AD81" i="1"/>
  <c r="BJ76" i="1"/>
  <c r="AJ53" i="1"/>
  <c r="BF76" i="1"/>
  <c r="AT37" i="1"/>
  <c r="AJ38" i="1"/>
  <c r="AA72" i="1"/>
  <c r="BT47" i="1"/>
  <c r="AK32" i="1"/>
  <c r="AG35" i="1"/>
  <c r="Y13" i="1"/>
  <c r="AM72" i="1"/>
  <c r="AZ66" i="1"/>
  <c r="BD51" i="1"/>
  <c r="BB60" i="1"/>
  <c r="Y40" i="1"/>
  <c r="AG45" i="1"/>
  <c r="AT33" i="1"/>
  <c r="AD47" i="1"/>
  <c r="BB30" i="1"/>
  <c r="AY34" i="1"/>
  <c r="BB10" i="1"/>
  <c r="BS8" i="1"/>
  <c r="BK13" i="1"/>
  <c r="BH78" i="1"/>
  <c r="AY93" i="1"/>
  <c r="BF67" i="1"/>
  <c r="AW64" i="1"/>
  <c r="AH48" i="1"/>
  <c r="AC47" i="1"/>
  <c r="AY42" i="1"/>
  <c r="AC34" i="1"/>
  <c r="AI5" i="1"/>
  <c r="BU46" i="1"/>
  <c r="AW59" i="1"/>
  <c r="BD37" i="1"/>
  <c r="AM44" i="1"/>
  <c r="BK30" i="1"/>
  <c r="AX76" i="1"/>
  <c r="AV37" i="1"/>
  <c r="BE51" i="1"/>
  <c r="AA39" i="1"/>
  <c r="BE17" i="1"/>
  <c r="BE31" i="1"/>
  <c r="AT19" i="1"/>
  <c r="AX32" i="1"/>
  <c r="AF63" i="1"/>
  <c r="BU51" i="1"/>
  <c r="BD56" i="1"/>
  <c r="AL39" i="1"/>
  <c r="BH34" i="1"/>
  <c r="Y19" i="1"/>
  <c r="AM32" i="1"/>
  <c r="AA53" i="1"/>
  <c r="BB55" i="1"/>
  <c r="BB31" i="1"/>
  <c r="Z15" i="1"/>
  <c r="AM30" i="1"/>
  <c r="Z59" i="1"/>
  <c r="AL18" i="1"/>
  <c r="BI63" i="1"/>
  <c r="AT67" i="1"/>
  <c r="AD33" i="1"/>
  <c r="AH24" i="1"/>
  <c r="BK31" i="1"/>
  <c r="AH58" i="1"/>
  <c r="BR15" i="1"/>
  <c r="BI40" i="1"/>
  <c r="BA87" i="1"/>
  <c r="AT50" i="1"/>
  <c r="AM27" i="1"/>
  <c r="AY24" i="1"/>
  <c r="Z79" i="1"/>
  <c r="AE62" i="1"/>
  <c r="BS65" i="1"/>
  <c r="BH29" i="1"/>
  <c r="AX14" i="1"/>
  <c r="BU59" i="1"/>
  <c r="AU47" i="1"/>
  <c r="AY11" i="1"/>
  <c r="AW72" i="1"/>
  <c r="AE52" i="1"/>
  <c r="AQ145" i="1"/>
  <c r="AO80" i="1"/>
  <c r="BP37" i="1"/>
  <c r="BN130" i="1"/>
  <c r="AN135" i="1"/>
  <c r="BO33" i="1"/>
  <c r="AP24" i="1"/>
  <c r="AO93" i="1"/>
  <c r="AQ17" i="1"/>
  <c r="BE6" i="1"/>
  <c r="BL22" i="1"/>
  <c r="AH46" i="1"/>
  <c r="AJ14" i="1"/>
  <c r="BI12" i="1"/>
  <c r="BI5" i="1"/>
  <c r="BE15" i="1"/>
  <c r="BF26" i="1"/>
  <c r="AY8" i="1"/>
  <c r="AP77" i="1"/>
  <c r="AR156" i="1"/>
  <c r="AN63" i="1"/>
  <c r="AQ104" i="1"/>
  <c r="AP78" i="1"/>
  <c r="AR153" i="1"/>
  <c r="BO79" i="1"/>
  <c r="AN144" i="1"/>
  <c r="AP79" i="1"/>
  <c r="AO164" i="1"/>
  <c r="AN75" i="1"/>
  <c r="AQ47" i="1"/>
  <c r="BQ170" i="1"/>
  <c r="BQ155" i="1"/>
  <c r="AR31" i="1"/>
  <c r="AN24" i="1"/>
  <c r="BP183" i="1"/>
  <c r="AN16" i="1"/>
  <c r="BO66" i="1"/>
  <c r="AC75" i="1"/>
  <c r="AF157" i="1"/>
  <c r="AG153" i="1"/>
  <c r="BV150" i="1"/>
  <c r="BS150" i="1"/>
  <c r="AX119" i="1"/>
  <c r="BI118" i="1"/>
  <c r="AB115" i="1"/>
  <c r="BU96" i="1"/>
  <c r="AW156" i="1"/>
  <c r="AL152" i="1"/>
  <c r="BA150" i="1"/>
  <c r="AV150" i="1"/>
  <c r="BL127" i="1"/>
  <c r="BS117" i="1"/>
  <c r="BC114" i="1"/>
  <c r="BS95" i="1"/>
  <c r="AK179" i="1"/>
  <c r="AH157" i="1"/>
  <c r="BS175" i="1"/>
  <c r="AI163" i="1"/>
  <c r="AH133" i="1"/>
  <c r="BL128" i="1"/>
  <c r="BT139" i="1"/>
  <c r="BC111" i="1"/>
  <c r="AA102" i="1"/>
  <c r="AG158" i="1"/>
  <c r="AE164" i="1"/>
  <c r="BT147" i="1"/>
  <c r="AK142" i="1"/>
  <c r="BV126" i="1"/>
  <c r="Z125" i="1"/>
  <c r="BJ111" i="1"/>
  <c r="AV61" i="1"/>
  <c r="BL124" i="1"/>
  <c r="BV110" i="1"/>
  <c r="BL84" i="1"/>
  <c r="AA120" i="1"/>
  <c r="AB110" i="1"/>
  <c r="AD93" i="1"/>
  <c r="AT101" i="1"/>
  <c r="BI109" i="1"/>
  <c r="AE93" i="1"/>
  <c r="AD86" i="1"/>
  <c r="BJ75" i="1"/>
  <c r="AJ86" i="1"/>
  <c r="AL72" i="1"/>
  <c r="AS108" i="1"/>
  <c r="BU113" i="1"/>
  <c r="BE101" i="1"/>
  <c r="AT88" i="1"/>
  <c r="AT64" i="1"/>
  <c r="Z64" i="1"/>
  <c r="BG30" i="1"/>
  <c r="BF90" i="1"/>
  <c r="BV83" i="1"/>
  <c r="AE75" i="1"/>
  <c r="AD85" i="1"/>
  <c r="AY69" i="1"/>
  <c r="AZ121" i="1"/>
  <c r="BK105" i="1"/>
  <c r="AM91" i="1"/>
  <c r="AL89" i="1"/>
  <c r="BE69" i="1"/>
  <c r="AB67" i="1"/>
  <c r="AF114" i="1"/>
  <c r="AW120" i="1"/>
  <c r="AZ115" i="1"/>
  <c r="AZ81" i="1"/>
  <c r="BF93" i="1"/>
  <c r="AY83" i="1"/>
  <c r="AX70" i="1"/>
  <c r="BE53" i="1"/>
  <c r="AK130" i="1"/>
  <c r="BS113" i="1"/>
  <c r="AH108" i="1"/>
  <c r="BG100" i="1"/>
  <c r="BC100" i="1"/>
  <c r="AM93" i="1"/>
  <c r="BE70" i="1"/>
  <c r="BF54" i="1"/>
  <c r="Z90" i="1"/>
  <c r="AZ90" i="1"/>
  <c r="BU102" i="1"/>
  <c r="BI88" i="1"/>
  <c r="BR51" i="1"/>
  <c r="AJ88" i="1"/>
  <c r="AU85" i="1"/>
  <c r="AE83" i="1"/>
  <c r="BE55" i="1"/>
  <c r="AH100" i="1"/>
  <c r="BV71" i="1"/>
  <c r="AG73" i="1"/>
  <c r="AU52" i="1"/>
  <c r="BV33" i="1"/>
  <c r="BL106" i="1"/>
  <c r="BC112" i="1"/>
  <c r="AT109" i="1"/>
  <c r="BR99" i="1"/>
  <c r="BJ65" i="1"/>
  <c r="AY72" i="1"/>
  <c r="BH66" i="1"/>
  <c r="AB43" i="1"/>
  <c r="AY61" i="1"/>
  <c r="AX125" i="1"/>
  <c r="BD124" i="1"/>
  <c r="AB114" i="1"/>
  <c r="AL114" i="1"/>
  <c r="AE109" i="1"/>
  <c r="BU93" i="1"/>
  <c r="AK100" i="1"/>
  <c r="AK70" i="1"/>
  <c r="AD61" i="1"/>
  <c r="Z134" i="1"/>
  <c r="AZ116" i="1"/>
  <c r="BU112" i="1"/>
  <c r="AJ93" i="1"/>
  <c r="Z111" i="1"/>
  <c r="Z89" i="1"/>
  <c r="AA75" i="1"/>
  <c r="BT52" i="1"/>
  <c r="BG98" i="1"/>
  <c r="AW90" i="1"/>
  <c r="AX79" i="1"/>
  <c r="AT92" i="1"/>
  <c r="AB46" i="1"/>
  <c r="AI112" i="1"/>
  <c r="AS98" i="1"/>
  <c r="BU89" i="1"/>
  <c r="AL79" i="1"/>
  <c r="BV89" i="1"/>
  <c r="AM51" i="1"/>
  <c r="BG120" i="1"/>
  <c r="BE125" i="1"/>
  <c r="BK117" i="1"/>
  <c r="AF97" i="1"/>
  <c r="AY77" i="1"/>
  <c r="AY78" i="1"/>
  <c r="AZ78" i="1"/>
  <c r="BG45" i="1"/>
  <c r="AX57" i="1"/>
  <c r="AB36" i="1"/>
  <c r="AT52" i="1"/>
  <c r="Z61" i="1"/>
  <c r="BD40" i="1"/>
  <c r="AJ46" i="1"/>
  <c r="BE33" i="1"/>
  <c r="AS72" i="1"/>
  <c r="Y68" i="1"/>
  <c r="Y56" i="1"/>
  <c r="BW56" i="1" s="1"/>
  <c r="K56" i="1" s="1"/>
  <c r="AL48" i="1"/>
  <c r="BB43" i="1"/>
  <c r="BF39" i="1"/>
  <c r="AD30" i="1"/>
  <c r="BS35" i="1"/>
  <c r="BH39" i="1"/>
  <c r="BT44" i="1"/>
  <c r="AI33" i="1"/>
  <c r="BA33" i="1"/>
  <c r="AD17" i="1"/>
  <c r="AH103" i="1"/>
  <c r="AD71" i="1"/>
  <c r="BE60" i="1"/>
  <c r="BI61" i="1"/>
  <c r="BA59" i="1"/>
  <c r="AZ40" i="1"/>
  <c r="Z32" i="1"/>
  <c r="AZ36" i="1"/>
  <c r="BH15" i="1"/>
  <c r="AI51" i="1"/>
  <c r="AW42" i="1"/>
  <c r="AC41" i="1"/>
  <c r="BH36" i="1"/>
  <c r="AU25" i="1"/>
  <c r="AK34" i="1"/>
  <c r="AB71" i="1"/>
  <c r="AI47" i="1"/>
  <c r="AA35" i="1"/>
  <c r="AX60" i="1"/>
  <c r="AX16" i="1"/>
  <c r="BB20" i="1"/>
  <c r="BS37" i="1"/>
  <c r="BJ16" i="1"/>
  <c r="AH74" i="1"/>
  <c r="AD77" i="1"/>
  <c r="AE45" i="1"/>
  <c r="AZ44" i="1"/>
  <c r="BB26" i="1"/>
  <c r="AX37" i="1"/>
  <c r="AY14" i="1"/>
  <c r="BT60" i="1"/>
  <c r="AD45" i="1"/>
  <c r="AJ44" i="1"/>
  <c r="AY40" i="1"/>
  <c r="AB7" i="1"/>
  <c r="AI35" i="1"/>
  <c r="BD14" i="1"/>
  <c r="AC74" i="1"/>
  <c r="BH48" i="1"/>
  <c r="BD41" i="1"/>
  <c r="BJ55" i="1"/>
  <c r="BA56" i="1"/>
  <c r="AW30" i="1"/>
  <c r="AF13" i="1"/>
  <c r="BS25" i="1"/>
  <c r="Z49" i="1"/>
  <c r="AT54" i="1"/>
  <c r="AK55" i="1"/>
  <c r="BB27" i="1"/>
  <c r="AB77" i="1"/>
  <c r="AF69" i="1"/>
  <c r="AT45" i="1"/>
  <c r="AM40" i="1"/>
  <c r="AY56" i="1"/>
  <c r="AH75" i="1"/>
  <c r="AA36" i="1"/>
  <c r="BU78" i="1"/>
  <c r="BU80" i="1"/>
  <c r="Z74" i="1"/>
  <c r="BO164" i="1"/>
  <c r="BM46" i="1"/>
  <c r="BN30" i="1"/>
  <c r="BM157" i="1"/>
  <c r="AO126" i="1"/>
  <c r="AN71" i="1"/>
  <c r="BQ77" i="1"/>
  <c r="AO171" i="1"/>
  <c r="AN17" i="1"/>
  <c r="AH16" i="1"/>
  <c r="BJ19" i="1"/>
  <c r="AU12" i="1"/>
  <c r="AV12" i="1"/>
  <c r="AW25" i="1"/>
  <c r="AI7" i="1"/>
  <c r="AS6" i="1"/>
  <c r="AD13" i="1"/>
  <c r="AF24" i="1"/>
  <c r="AR162" i="1"/>
  <c r="AO71" i="1"/>
  <c r="AO75" i="1"/>
  <c r="BM176" i="1"/>
  <c r="AP132" i="1"/>
  <c r="AQ174" i="1"/>
  <c r="AP88" i="1"/>
  <c r="AQ131" i="1"/>
  <c r="AO178" i="1"/>
  <c r="AP40" i="1"/>
  <c r="BN118" i="1"/>
  <c r="BM55" i="1"/>
  <c r="BO64" i="1"/>
  <c r="BM131" i="1"/>
  <c r="AP85" i="1"/>
  <c r="AR182" i="1"/>
  <c r="BO103" i="1"/>
  <c r="AR71" i="1"/>
  <c r="BP54" i="1"/>
  <c r="Z176" i="1"/>
  <c r="BB163" i="1"/>
  <c r="AH139" i="1"/>
  <c r="BA139" i="1"/>
  <c r="AG134" i="1"/>
  <c r="BG131" i="1"/>
  <c r="AZ127" i="1"/>
  <c r="BS114" i="1"/>
  <c r="AV96" i="1"/>
  <c r="AD162" i="1"/>
  <c r="AV137" i="1"/>
  <c r="AF139" i="1"/>
  <c r="AC133" i="1"/>
  <c r="BK130" i="1"/>
  <c r="AD127" i="1"/>
  <c r="AW114" i="1"/>
  <c r="BB95" i="1"/>
  <c r="BJ180" i="1"/>
  <c r="AJ170" i="1"/>
  <c r="BL160" i="1"/>
  <c r="AI141" i="1"/>
  <c r="BG150" i="1"/>
  <c r="BJ127" i="1"/>
  <c r="AT119" i="1"/>
  <c r="BS109" i="1"/>
  <c r="BF82" i="1"/>
  <c r="BS176" i="1"/>
  <c r="AY141" i="1"/>
  <c r="BS137" i="1"/>
  <c r="BV138" i="1"/>
  <c r="AS140" i="1"/>
  <c r="BB128" i="1"/>
  <c r="AK88" i="1"/>
  <c r="BV61" i="1"/>
  <c r="AF128" i="1"/>
  <c r="AF87" i="1"/>
  <c r="BC57" i="1"/>
  <c r="AZ124" i="1"/>
  <c r="BJ110" i="1"/>
  <c r="AK83" i="1"/>
  <c r="AA109" i="1"/>
  <c r="AH114" i="1"/>
  <c r="AV102" i="1"/>
  <c r="BK88" i="1"/>
  <c r="BV67" i="1"/>
  <c r="BD64" i="1"/>
  <c r="AY44" i="1"/>
  <c r="AY108" i="1"/>
  <c r="BF102" i="1"/>
  <c r="AF94" i="1"/>
  <c r="BH94" i="1"/>
  <c r="BB77" i="1"/>
  <c r="BE63" i="1"/>
  <c r="BJ113" i="1"/>
  <c r="AX100" i="1"/>
  <c r="AE88" i="1"/>
  <c r="Y69" i="1"/>
  <c r="BW69" i="1" s="1"/>
  <c r="K69" i="1" s="1"/>
  <c r="AT63" i="1"/>
  <c r="AK41" i="1"/>
  <c r="AT114" i="1"/>
  <c r="BB88" i="1"/>
  <c r="BD76" i="1"/>
  <c r="AI78" i="1"/>
  <c r="BG59" i="1"/>
  <c r="AU41" i="1"/>
  <c r="BR134" i="1"/>
  <c r="BH103" i="1"/>
  <c r="BE118" i="1"/>
  <c r="BF80" i="1"/>
  <c r="AG85" i="1"/>
  <c r="BS85" i="1"/>
  <c r="AM68" i="1"/>
  <c r="BJ33" i="1"/>
  <c r="BC121" i="1"/>
  <c r="BU128" i="1"/>
  <c r="BG106" i="1"/>
  <c r="BJ97" i="1"/>
  <c r="AS81" i="1"/>
  <c r="BC68" i="1"/>
  <c r="BA81" i="1"/>
  <c r="BT59" i="1"/>
  <c r="AW81" i="1"/>
  <c r="AX92" i="1"/>
  <c r="AI82" i="1"/>
  <c r="BK64" i="1"/>
  <c r="AA43" i="1"/>
  <c r="Y73" i="1"/>
  <c r="AG74" i="1"/>
  <c r="Z53" i="1"/>
  <c r="BR39" i="1"/>
  <c r="AL71" i="1"/>
  <c r="BF91" i="1"/>
  <c r="AT79" i="1"/>
  <c r="AS63" i="1"/>
  <c r="BE136" i="1"/>
  <c r="BS119" i="1"/>
  <c r="BE113" i="1"/>
  <c r="Z98" i="1"/>
  <c r="BD111" i="1"/>
  <c r="AF91" i="1"/>
  <c r="BF78" i="1"/>
  <c r="AD63" i="1"/>
  <c r="AT81" i="1"/>
  <c r="AE68" i="1"/>
  <c r="BV142" i="1"/>
  <c r="AB112" i="1"/>
  <c r="Z139" i="1"/>
  <c r="AL110" i="1"/>
  <c r="AE111" i="1"/>
  <c r="BT80" i="1"/>
  <c r="AW97" i="1"/>
  <c r="BS80" i="1"/>
  <c r="BS51" i="1"/>
  <c r="BC102" i="1"/>
  <c r="BU123" i="1"/>
  <c r="Z103" i="1"/>
  <c r="AI98" i="1"/>
  <c r="BA99" i="1"/>
  <c r="AL86" i="1"/>
  <c r="AE79" i="1"/>
  <c r="AV64" i="1"/>
  <c r="AX104" i="1"/>
  <c r="BF92" i="1"/>
  <c r="AE77" i="1"/>
  <c r="AD57" i="1"/>
  <c r="AL41" i="1"/>
  <c r="BJ115" i="1"/>
  <c r="AL104" i="1"/>
  <c r="AH92" i="1"/>
  <c r="BV75" i="1"/>
  <c r="AK56" i="1"/>
  <c r="BF40" i="1"/>
  <c r="BC110" i="1"/>
  <c r="AB108" i="1"/>
  <c r="AM102" i="1"/>
  <c r="Y97" i="1"/>
  <c r="BG90" i="1"/>
  <c r="AZ68" i="1"/>
  <c r="Y59" i="1"/>
  <c r="AU34" i="1"/>
  <c r="BL76" i="1"/>
  <c r="AK57" i="1"/>
  <c r="BC48" i="1"/>
  <c r="AY22" i="1"/>
  <c r="BB40" i="1"/>
  <c r="AU30" i="1"/>
  <c r="BA36" i="1"/>
  <c r="AG89" i="1"/>
  <c r="AF79" i="1"/>
  <c r="AW80" i="1"/>
  <c r="AZ51" i="1"/>
  <c r="Z24" i="1"/>
  <c r="AV31" i="1"/>
  <c r="AM12" i="1"/>
  <c r="AH9" i="1"/>
  <c r="Z39" i="1"/>
  <c r="AC29" i="1"/>
  <c r="AX35" i="1"/>
  <c r="AK22" i="1"/>
  <c r="BE12" i="1"/>
  <c r="BI82" i="1"/>
  <c r="AB90" i="1"/>
  <c r="BG73" i="1"/>
  <c r="AI54" i="1"/>
  <c r="AF45" i="1"/>
  <c r="AS48" i="1"/>
  <c r="AX52" i="1"/>
  <c r="AT21" i="1"/>
  <c r="AV13" i="1"/>
  <c r="BB78" i="1"/>
  <c r="BT49" i="1"/>
  <c r="AK46" i="1"/>
  <c r="BT27" i="1"/>
  <c r="BV38" i="1"/>
  <c r="AB6" i="1"/>
  <c r="AV66" i="1"/>
  <c r="BT69" i="1"/>
  <c r="Y49" i="1"/>
  <c r="BB37" i="1"/>
  <c r="BD28" i="1"/>
  <c r="AU11" i="1"/>
  <c r="BB32" i="1"/>
  <c r="BB5" i="1"/>
  <c r="BV56" i="1"/>
  <c r="AY39" i="1"/>
  <c r="AA68" i="1"/>
  <c r="AK44" i="1"/>
  <c r="BF21" i="1"/>
  <c r="AE28" i="1"/>
  <c r="AC11" i="1"/>
  <c r="AG56" i="1"/>
  <c r="BU37" i="1"/>
  <c r="BV57" i="1"/>
  <c r="BF18" i="1"/>
  <c r="AL30" i="1"/>
  <c r="BC12" i="1"/>
  <c r="AL69" i="1"/>
  <c r="AY63" i="1"/>
  <c r="BG46" i="1"/>
  <c r="AU26" i="1"/>
  <c r="BJ66" i="1"/>
  <c r="AW36" i="1"/>
  <c r="BL10" i="1"/>
  <c r="BR26" i="1"/>
  <c r="BV28" i="1"/>
  <c r="BF73" i="1"/>
  <c r="BL51" i="1"/>
  <c r="AL38" i="1"/>
  <c r="BI9" i="1"/>
  <c r="AG70" i="1"/>
  <c r="BD61" i="1"/>
  <c r="Y44" i="1"/>
  <c r="BV23" i="1"/>
  <c r="BR92" i="1"/>
  <c r="AU42" i="1"/>
  <c r="AU23" i="1"/>
  <c r="BL93" i="1"/>
  <c r="AG66" i="1"/>
  <c r="BL74" i="1"/>
  <c r="AN145" i="1"/>
  <c r="BM139" i="1"/>
  <c r="BM96" i="1"/>
  <c r="BO125" i="1"/>
  <c r="AO8" i="1"/>
  <c r="BP76" i="1"/>
  <c r="AO79" i="1"/>
  <c r="BP53" i="1"/>
  <c r="F146" i="5"/>
  <c r="BC9" i="1"/>
  <c r="AH4" i="1"/>
  <c r="AG11" i="1"/>
  <c r="AL5" i="1"/>
  <c r="AU9" i="1"/>
  <c r="BS6" i="1"/>
  <c r="BC17" i="1"/>
  <c r="AK9" i="1"/>
  <c r="AM18" i="1"/>
  <c r="BQ58" i="1"/>
  <c r="BN59" i="1"/>
  <c r="AO50" i="1"/>
  <c r="AP178" i="1"/>
  <c r="BQ129" i="1"/>
  <c r="BQ52" i="1"/>
  <c r="AO3" i="1"/>
  <c r="AQ136" i="1"/>
  <c r="AO134" i="1"/>
  <c r="BP47" i="1"/>
  <c r="AP169" i="1"/>
  <c r="AN98" i="1"/>
  <c r="BP12" i="1"/>
  <c r="BN151" i="1"/>
  <c r="BO131" i="1"/>
  <c r="BN6" i="1"/>
  <c r="AO38" i="1"/>
  <c r="BO42" i="1"/>
  <c r="E117" i="5"/>
  <c r="AZ178" i="1"/>
  <c r="AM159" i="1"/>
  <c r="BA149" i="1"/>
  <c r="BT137" i="1"/>
  <c r="BF161" i="1"/>
  <c r="BH145" i="1"/>
  <c r="BA106" i="1"/>
  <c r="AG126" i="1"/>
  <c r="Y81" i="1"/>
  <c r="BW81" i="1" s="1"/>
  <c r="K81" i="1" s="1"/>
  <c r="BH158" i="1"/>
  <c r="BC148" i="1"/>
  <c r="AX137" i="1"/>
  <c r="AK161" i="1"/>
  <c r="AM145" i="1"/>
  <c r="AW96" i="1"/>
  <c r="BR124" i="1"/>
  <c r="AG79" i="1"/>
  <c r="BB176" i="1"/>
  <c r="BR167" i="1"/>
  <c r="AL161" i="1"/>
  <c r="AT157" i="1"/>
  <c r="AB133" i="1"/>
  <c r="BA142" i="1"/>
  <c r="AI126" i="1"/>
  <c r="BR112" i="1"/>
  <c r="BA95" i="1"/>
  <c r="AD154" i="1"/>
  <c r="BI165" i="1"/>
  <c r="BC144" i="1"/>
  <c r="BA119" i="1"/>
  <c r="BI133" i="1"/>
  <c r="BJ126" i="1"/>
  <c r="BK108" i="1"/>
  <c r="AV132" i="1"/>
  <c r="AY126" i="1"/>
  <c r="BC106" i="1"/>
  <c r="AW139" i="1"/>
  <c r="BH127" i="1"/>
  <c r="BD94" i="1"/>
  <c r="BU75" i="1"/>
  <c r="AX109" i="1"/>
  <c r="AT104" i="1"/>
  <c r="AH95" i="1"/>
  <c r="BS94" i="1"/>
  <c r="AE78" i="1"/>
  <c r="AK64" i="1"/>
  <c r="BH117" i="1"/>
  <c r="BK110" i="1"/>
  <c r="BD104" i="1"/>
  <c r="AI79" i="1"/>
  <c r="BR94" i="1"/>
  <c r="AG76" i="1"/>
  <c r="BL67" i="1"/>
  <c r="BB101" i="1"/>
  <c r="AV88" i="1"/>
  <c r="Z94" i="1"/>
  <c r="BK76" i="1"/>
  <c r="AB63" i="1"/>
  <c r="AC102" i="1"/>
  <c r="AK106" i="1"/>
  <c r="BK94" i="1"/>
  <c r="AL96" i="1"/>
  <c r="BU62" i="1"/>
  <c r="AJ69" i="1"/>
  <c r="AB121" i="1"/>
  <c r="AA138" i="1"/>
  <c r="Y104" i="1"/>
  <c r="BT96" i="1"/>
  <c r="BE105" i="1"/>
  <c r="BD103" i="1"/>
  <c r="BT62" i="1"/>
  <c r="BR66" i="1"/>
  <c r="AG60" i="1"/>
  <c r="AL125" i="1"/>
  <c r="AE104" i="1"/>
  <c r="AS112" i="1"/>
  <c r="BV96" i="1"/>
  <c r="AM84" i="1"/>
  <c r="BJ70" i="1"/>
  <c r="AW57" i="1"/>
  <c r="BV19" i="1"/>
  <c r="BV108" i="1"/>
  <c r="BI80" i="1"/>
  <c r="AA85" i="1"/>
  <c r="AY65" i="1"/>
  <c r="AZ47" i="1"/>
  <c r="BR91" i="1"/>
  <c r="BF79" i="1"/>
  <c r="Y64" i="1"/>
  <c r="BH100" i="1"/>
  <c r="AA101" i="1"/>
  <c r="BF88" i="1"/>
  <c r="AC82" i="1"/>
  <c r="BL53" i="1"/>
  <c r="AG110" i="1"/>
  <c r="BS125" i="1"/>
  <c r="BC105" i="1"/>
  <c r="BK99" i="1"/>
  <c r="BD100" i="1"/>
  <c r="BH87" i="1"/>
  <c r="BE81" i="1"/>
  <c r="AK53" i="1"/>
  <c r="AK82" i="1"/>
  <c r="Z50" i="1"/>
  <c r="BG136" i="1"/>
  <c r="AM125" i="1"/>
  <c r="AL105" i="1"/>
  <c r="AW124" i="1"/>
  <c r="AY103" i="1"/>
  <c r="AK85" i="1"/>
  <c r="AZ72" i="1"/>
  <c r="AC59" i="1"/>
  <c r="AX69" i="1"/>
  <c r="BR104" i="1"/>
  <c r="AY130" i="1"/>
  <c r="AU118" i="1"/>
  <c r="BH99" i="1"/>
  <c r="Y82" i="1"/>
  <c r="AB81" i="1"/>
  <c r="Z80" i="1"/>
  <c r="BY80" i="1" s="1"/>
  <c r="M80" i="1" s="1"/>
  <c r="AL45" i="1"/>
  <c r="BD101" i="1"/>
  <c r="BA98" i="1"/>
  <c r="BF81" i="1"/>
  <c r="AY58" i="1"/>
  <c r="BL90" i="1"/>
  <c r="AJ90" i="1"/>
  <c r="AW100" i="1"/>
  <c r="AF98" i="1"/>
  <c r="AU81" i="1"/>
  <c r="AG58" i="1"/>
  <c r="AH132" i="1"/>
  <c r="AA115" i="1"/>
  <c r="AC112" i="1"/>
  <c r="AT102" i="1"/>
  <c r="AJ110" i="1"/>
  <c r="BR85" i="1"/>
  <c r="AD72" i="1"/>
  <c r="BF77" i="1"/>
  <c r="BR75" i="1"/>
  <c r="AT56" i="1"/>
  <c r="BR80" i="1"/>
  <c r="AA52" i="1"/>
  <c r="BR30" i="1"/>
  <c r="BL31" i="1"/>
  <c r="BV12" i="1"/>
  <c r="AF12" i="1"/>
  <c r="BU70" i="1"/>
  <c r="AV53" i="1"/>
  <c r="AB35" i="1"/>
  <c r="BD71" i="1"/>
  <c r="AY47" i="1"/>
  <c r="AL31" i="1"/>
  <c r="BT34" i="1"/>
  <c r="BS7" i="1"/>
  <c r="AD31" i="1"/>
  <c r="BV8" i="1"/>
  <c r="BG8" i="1"/>
  <c r="BB11" i="1"/>
  <c r="AF11" i="1"/>
  <c r="AJ74" i="1"/>
  <c r="AE70" i="1"/>
  <c r="AX78" i="1"/>
  <c r="AB53" i="1"/>
  <c r="BI59" i="1"/>
  <c r="BK39" i="1"/>
  <c r="Z21" i="1"/>
  <c r="BS14" i="1"/>
  <c r="BL18" i="1"/>
  <c r="AS45" i="1"/>
  <c r="AF70" i="1"/>
  <c r="AX45" i="1"/>
  <c r="BH27" i="1"/>
  <c r="AV33" i="1"/>
  <c r="BI8" i="1"/>
  <c r="AM49" i="1"/>
  <c r="AL61" i="1"/>
  <c r="AY41" i="1"/>
  <c r="BH20" i="1"/>
  <c r="AS26" i="1"/>
  <c r="AB9" i="1"/>
  <c r="AC28" i="1"/>
  <c r="AY70" i="1"/>
  <c r="AB62" i="1"/>
  <c r="AJ40" i="1"/>
  <c r="AA56" i="1"/>
  <c r="AJ34" i="1"/>
  <c r="AH43" i="1"/>
  <c r="BC23" i="1"/>
  <c r="Y48" i="1"/>
  <c r="BW48" i="1" s="1"/>
  <c r="K48" i="1" s="1"/>
  <c r="BS38" i="1"/>
  <c r="AZ45" i="1"/>
  <c r="BC50" i="1"/>
  <c r="BF27" i="1"/>
  <c r="BL38" i="1"/>
  <c r="BA20" i="1"/>
  <c r="AX55" i="1"/>
  <c r="BE66" i="1"/>
  <c r="AE34" i="1"/>
  <c r="BE29" i="1"/>
  <c r="AI38" i="1"/>
  <c r="BL36" i="1"/>
  <c r="AX19" i="1"/>
  <c r="BJ31" i="1"/>
  <c r="BK17" i="1"/>
  <c r="Z56" i="1"/>
  <c r="BG32" i="1"/>
  <c r="BL29" i="1"/>
  <c r="AS107" i="1"/>
  <c r="BK67" i="1"/>
  <c r="AU62" i="1"/>
  <c r="AA42" i="1"/>
  <c r="AE27" i="1"/>
  <c r="AI56" i="1"/>
  <c r="AB39" i="1"/>
  <c r="AG24" i="1"/>
  <c r="AH86" i="1"/>
  <c r="BT70" i="1"/>
  <c r="AG50" i="1"/>
  <c r="AV30" i="1"/>
  <c r="BH70" i="1"/>
  <c r="BT73" i="1"/>
  <c r="AU31" i="1"/>
  <c r="AU24" i="1"/>
  <c r="AV40" i="1"/>
  <c r="BL48" i="1"/>
  <c r="Y36" i="1"/>
  <c r="BU23" i="1"/>
  <c r="AC13" i="1"/>
  <c r="BR34" i="1"/>
  <c r="Y4" i="1"/>
  <c r="AF7" i="1"/>
  <c r="AK10" i="1"/>
  <c r="Z9" i="1"/>
  <c r="BI6" i="1"/>
  <c r="AW11" i="1"/>
  <c r="AN134" i="1"/>
  <c r="AP185" i="1"/>
  <c r="AQ119" i="1"/>
  <c r="AQ69" i="1"/>
  <c r="BM168" i="1"/>
  <c r="AQ3" i="1"/>
  <c r="AP93" i="1"/>
  <c r="AP126" i="1"/>
  <c r="AN114" i="1"/>
  <c r="AR48" i="1"/>
  <c r="AN146" i="1"/>
  <c r="BX146" i="1" s="1"/>
  <c r="L146" i="1" s="1"/>
  <c r="AQ116" i="1"/>
  <c r="AO19" i="1"/>
  <c r="BP136" i="1"/>
  <c r="BM124" i="1"/>
  <c r="BP121" i="1"/>
  <c r="AO131" i="1"/>
  <c r="BY131" i="1" s="1"/>
  <c r="M131" i="1" s="1"/>
  <c r="AP108" i="1"/>
  <c r="AO29" i="1"/>
  <c r="BE148" i="1"/>
  <c r="AJ147" i="1"/>
  <c r="AF155" i="1"/>
  <c r="AC131" i="1"/>
  <c r="AX108" i="1"/>
  <c r="AU107" i="1"/>
  <c r="Z76" i="1"/>
  <c r="AJ151" i="1"/>
  <c r="BR147" i="1"/>
  <c r="BK149" i="1"/>
  <c r="BG126" i="1"/>
  <c r="BH113" i="1"/>
  <c r="AX113" i="1"/>
  <c r="BJ108" i="1"/>
  <c r="BB112" i="1"/>
  <c r="AM113" i="1"/>
  <c r="AV107" i="1"/>
  <c r="BV151" i="1"/>
  <c r="BB119" i="1"/>
  <c r="AL106" i="1"/>
  <c r="AI46" i="1"/>
  <c r="BB117" i="1"/>
  <c r="BC82" i="1"/>
  <c r="AY99" i="1"/>
  <c r="AH107" i="1"/>
  <c r="AI83" i="1"/>
  <c r="BE50" i="1"/>
  <c r="AV101" i="1"/>
  <c r="BC122" i="1"/>
  <c r="BG91" i="1"/>
  <c r="AA91" i="1"/>
  <c r="AY74" i="1"/>
  <c r="BE67" i="1"/>
  <c r="AS51" i="1"/>
  <c r="BA96" i="1"/>
  <c r="BC98" i="1"/>
  <c r="AX105" i="1"/>
  <c r="AZ80" i="1"/>
  <c r="AW60" i="1"/>
  <c r="AB106" i="1"/>
  <c r="AK97" i="1"/>
  <c r="AD106" i="1"/>
  <c r="AV104" i="1"/>
  <c r="AG64" i="1"/>
  <c r="AU67" i="1"/>
  <c r="BT117" i="1"/>
  <c r="AW129" i="1"/>
  <c r="AT106" i="1"/>
  <c r="BI100" i="1"/>
  <c r="AZ76" i="1"/>
  <c r="BD90" i="1"/>
  <c r="AB74" i="1"/>
  <c r="AY60" i="1"/>
  <c r="BS49" i="1"/>
  <c r="AW113" i="1"/>
  <c r="AE114" i="1"/>
  <c r="BI121" i="1"/>
  <c r="AT105" i="1"/>
  <c r="BJ87" i="1"/>
  <c r="AH79" i="1"/>
  <c r="AJ58" i="1"/>
  <c r="AB37" i="1"/>
  <c r="BH96" i="1"/>
  <c r="BS82" i="1"/>
  <c r="AU68" i="1"/>
  <c r="AY54" i="1"/>
  <c r="BI38" i="1"/>
  <c r="BI101" i="1"/>
  <c r="BK84" i="1"/>
  <c r="BG63" i="1"/>
  <c r="AF88" i="1"/>
  <c r="AK89" i="1"/>
  <c r="AE102" i="1"/>
  <c r="AG87" i="1"/>
  <c r="BB94" i="1"/>
  <c r="BT121" i="1"/>
  <c r="AX107" i="1"/>
  <c r="Y114" i="1"/>
  <c r="AL84" i="1"/>
  <c r="BS88" i="1"/>
  <c r="BH101" i="1"/>
  <c r="BT86" i="1"/>
  <c r="AG90" i="1"/>
  <c r="AI94" i="1"/>
  <c r="AE54" i="1"/>
  <c r="BL138" i="1"/>
  <c r="BA103" i="1"/>
  <c r="BT111" i="1"/>
  <c r="AD108" i="1"/>
  <c r="BT98" i="1"/>
  <c r="AF93" i="1"/>
  <c r="AY71" i="1"/>
  <c r="AB64" i="1"/>
  <c r="CA64" i="1" s="1"/>
  <c r="O64" i="1" s="1"/>
  <c r="BA39" i="1"/>
  <c r="AZ129" i="1"/>
  <c r="AL113" i="1"/>
  <c r="BF112" i="1"/>
  <c r="AA99" i="1"/>
  <c r="BJ90" i="1"/>
  <c r="BU79" i="1"/>
  <c r="BE92" i="1"/>
  <c r="AJ48" i="1"/>
  <c r="AS105" i="1"/>
  <c r="BR77" i="1"/>
  <c r="AH87" i="1"/>
  <c r="BI65" i="1"/>
  <c r="BS118" i="1"/>
  <c r="BH92" i="1"/>
  <c r="AG105" i="1"/>
  <c r="AW75" i="1"/>
  <c r="BJ86" i="1"/>
  <c r="Y63" i="1"/>
  <c r="BE124" i="1"/>
  <c r="BS131" i="1"/>
  <c r="AU122" i="1"/>
  <c r="AL88" i="1"/>
  <c r="AF100" i="1"/>
  <c r="BI97" i="1"/>
  <c r="AJ81" i="1"/>
  <c r="AT57" i="1"/>
  <c r="BJ80" i="1"/>
  <c r="BJ77" i="1"/>
  <c r="Z72" i="1"/>
  <c r="AD73" i="1"/>
  <c r="BR36" i="1"/>
  <c r="AA30" i="1"/>
  <c r="BD30" i="1"/>
  <c r="AB19" i="1"/>
  <c r="AB79" i="1"/>
  <c r="BU63" i="1"/>
  <c r="AV52" i="1"/>
  <c r="BB62" i="1"/>
  <c r="AT35" i="1"/>
  <c r="AK26" i="1"/>
  <c r="AM16" i="1"/>
  <c r="AY17" i="1"/>
  <c r="AT25" i="1"/>
  <c r="BU29" i="1"/>
  <c r="AA18" i="1"/>
  <c r="AE7" i="1"/>
  <c r="AC8" i="1"/>
  <c r="AB85" i="1"/>
  <c r="Z84" i="1"/>
  <c r="AB66" i="1"/>
  <c r="BI46" i="1"/>
  <c r="AA46" i="1"/>
  <c r="AD55" i="1"/>
  <c r="BB28" i="1"/>
  <c r="AI22" i="1"/>
  <c r="AB13" i="1"/>
  <c r="AD50" i="1"/>
  <c r="AW61" i="1"/>
  <c r="AA27" i="1"/>
  <c r="AF23" i="1"/>
  <c r="AT27" i="1"/>
  <c r="AA7" i="1"/>
  <c r="AA62" i="1"/>
  <c r="BK46" i="1"/>
  <c r="AW45" i="1"/>
  <c r="BE41" i="1"/>
  <c r="AU33" i="1"/>
  <c r="BI42" i="1"/>
  <c r="AT31" i="1"/>
  <c r="AY57" i="1"/>
  <c r="BA75" i="1"/>
  <c r="BR67" i="1"/>
  <c r="BU49" i="1"/>
  <c r="BI36" i="1"/>
  <c r="AX42" i="1"/>
  <c r="BJ30" i="1"/>
  <c r="BB86" i="1"/>
  <c r="AZ48" i="1"/>
  <c r="BG31" i="1"/>
  <c r="BG36" i="1"/>
  <c r="AI24" i="1"/>
  <c r="BH43" i="1"/>
  <c r="BA30" i="1"/>
  <c r="BS55" i="1"/>
  <c r="AS55" i="1"/>
  <c r="AF57" i="1"/>
  <c r="AH31" i="1"/>
  <c r="BC59" i="1"/>
  <c r="BE42" i="1"/>
  <c r="BE27" i="1"/>
  <c r="AX38" i="1"/>
  <c r="AA11" i="1"/>
  <c r="BJ60" i="1"/>
  <c r="BE32" i="1"/>
  <c r="AF38" i="1"/>
  <c r="AX97" i="1"/>
  <c r="AK67" i="1"/>
  <c r="AG54" i="1"/>
  <c r="AS54" i="1"/>
  <c r="AJ25" i="1"/>
  <c r="BU41" i="1"/>
  <c r="AD42" i="1"/>
  <c r="AD14" i="1"/>
  <c r="AJ78" i="1"/>
  <c r="AK60" i="1"/>
  <c r="AW65" i="1"/>
  <c r="BF28" i="1"/>
  <c r="AA13" i="1"/>
  <c r="BL61" i="1"/>
  <c r="AL40" i="1"/>
  <c r="AI21" i="1"/>
  <c r="BJ58" i="1"/>
  <c r="BB24" i="1"/>
  <c r="BS22" i="1"/>
  <c r="AZ6" i="1"/>
  <c r="AK38" i="1"/>
  <c r="BT8" i="1"/>
  <c r="AY19" i="1"/>
  <c r="BD11" i="1"/>
  <c r="AG14" i="1"/>
  <c r="AM7" i="1"/>
  <c r="BK14" i="1"/>
  <c r="Y6" i="1"/>
  <c r="BA11" i="1"/>
  <c r="AD40" i="1"/>
  <c r="BI31" i="1"/>
  <c r="BA50" i="1"/>
  <c r="BF49" i="1"/>
  <c r="AG30" i="1"/>
  <c r="AY68" i="1"/>
  <c r="AM50" i="1"/>
  <c r="AV41" i="1"/>
  <c r="BV36" i="1"/>
  <c r="Z18" i="1"/>
  <c r="BF11" i="1"/>
  <c r="AB14" i="1"/>
  <c r="AM5" i="1"/>
  <c r="BV4" i="1"/>
  <c r="BJ22" i="1"/>
  <c r="BD20" i="1"/>
  <c r="AS33" i="1"/>
  <c r="AE8" i="1"/>
  <c r="AP116" i="1"/>
  <c r="AN127" i="1"/>
  <c r="AP84" i="1"/>
  <c r="AO46" i="1"/>
  <c r="AQ102" i="1"/>
  <c r="AP142" i="1"/>
  <c r="AR148" i="1"/>
  <c r="BQ162" i="1"/>
  <c r="BO108" i="1"/>
  <c r="AR27" i="1"/>
  <c r="AP123" i="1"/>
  <c r="AO62" i="1"/>
  <c r="BM173" i="1"/>
  <c r="BQ98" i="1"/>
  <c r="AP66" i="1"/>
  <c r="AR183" i="1"/>
  <c r="BO44" i="1"/>
  <c r="BN140" i="1"/>
  <c r="BN152" i="1"/>
  <c r="AD155" i="1"/>
  <c r="BU134" i="1"/>
  <c r="AJ142" i="1"/>
  <c r="BB134" i="1"/>
  <c r="BK124" i="1"/>
  <c r="AF101" i="1"/>
  <c r="AI65" i="1"/>
  <c r="BB149" i="1"/>
  <c r="BU137" i="1"/>
  <c r="BD130" i="1"/>
  <c r="AD128" i="1"/>
  <c r="AU126" i="1"/>
  <c r="BH112" i="1"/>
  <c r="BG88" i="1"/>
  <c r="AZ125" i="1"/>
  <c r="AW112" i="1"/>
  <c r="BC80" i="1"/>
  <c r="AS111" i="1"/>
  <c r="AB113" i="1"/>
  <c r="AI104" i="1"/>
  <c r="AC103" i="1"/>
  <c r="Z123" i="1"/>
  <c r="BC85" i="1"/>
  <c r="BA91" i="1"/>
  <c r="AL76" i="1"/>
  <c r="AI69" i="1"/>
  <c r="AI52" i="1"/>
  <c r="BR123" i="1"/>
  <c r="BJ129" i="1"/>
  <c r="AJ109" i="1"/>
  <c r="AK92" i="1"/>
  <c r="AS84" i="1"/>
  <c r="AM70" i="1"/>
  <c r="BS61" i="1"/>
  <c r="BK90" i="1"/>
  <c r="AY90" i="1"/>
  <c r="BA71" i="1"/>
  <c r="AE89" i="1"/>
  <c r="BG48" i="1"/>
  <c r="BL115" i="1"/>
  <c r="AV95" i="1"/>
  <c r="Z93" i="1"/>
  <c r="BY93" i="1" s="1"/>
  <c r="M93" i="1" s="1"/>
  <c r="AM105" i="1"/>
  <c r="AI66" i="1"/>
  <c r="AC68" i="1"/>
  <c r="BT103" i="1"/>
  <c r="BV114" i="1"/>
  <c r="AV109" i="1"/>
  <c r="AZ101" i="1"/>
  <c r="AU101" i="1"/>
  <c r="Y94" i="1"/>
  <c r="BW94" i="1" s="1"/>
  <c r="K94" i="1" s="1"/>
  <c r="BI71" i="1"/>
  <c r="AL62" i="1"/>
  <c r="AK24" i="1"/>
  <c r="AE118" i="1"/>
  <c r="AA116" i="1"/>
  <c r="AC94" i="1"/>
  <c r="AZ95" i="1"/>
  <c r="AS103" i="1"/>
  <c r="AH76" i="1"/>
  <c r="Z44" i="1"/>
  <c r="AJ99" i="1"/>
  <c r="AG109" i="1"/>
  <c r="AC85" i="1"/>
  <c r="BG70" i="1"/>
  <c r="BJ57" i="1"/>
  <c r="AX89" i="1"/>
  <c r="AZ102" i="1"/>
  <c r="AM88" i="1"/>
  <c r="AB96" i="1"/>
  <c r="AB78" i="1"/>
  <c r="Z92" i="1"/>
  <c r="AC81" i="1"/>
  <c r="AD62" i="1"/>
  <c r="BD60" i="1"/>
  <c r="AJ102" i="1"/>
  <c r="AL117" i="1"/>
  <c r="BK113" i="1"/>
  <c r="BV73" i="1"/>
  <c r="AY91" i="1"/>
  <c r="BE80" i="1"/>
  <c r="AT94" i="1"/>
  <c r="BD54" i="1"/>
  <c r="AJ61" i="1"/>
  <c r="BI33" i="1"/>
  <c r="AC135" i="1"/>
  <c r="AT117" i="1"/>
  <c r="AH113" i="1"/>
  <c r="BH95" i="1"/>
  <c r="AJ111" i="1"/>
  <c r="BB89" i="1"/>
  <c r="AJ76" i="1"/>
  <c r="AV57" i="1"/>
  <c r="AI144" i="1"/>
  <c r="BI131" i="1"/>
  <c r="BH121" i="1"/>
  <c r="AH116" i="1"/>
  <c r="BU104" i="1"/>
  <c r="BC93" i="1"/>
  <c r="AS77" i="1"/>
  <c r="BF58" i="1"/>
  <c r="BJ45" i="1"/>
  <c r="BC96" i="1"/>
  <c r="AM83" i="1"/>
  <c r="Z71" i="1"/>
  <c r="BY71" i="1" s="1"/>
  <c r="AD48" i="1"/>
  <c r="BF89" i="1"/>
  <c r="AD89" i="1"/>
  <c r="AS94" i="1"/>
  <c r="BD81" i="1"/>
  <c r="BC70" i="1"/>
  <c r="BI47" i="1"/>
  <c r="Z119" i="1"/>
  <c r="AK120" i="1"/>
  <c r="AV112" i="1"/>
  <c r="BT106" i="1"/>
  <c r="AI86" i="1"/>
  <c r="BH97" i="1"/>
  <c r="AH81" i="1"/>
  <c r="BE79" i="1"/>
  <c r="BV87" i="1"/>
  <c r="AT46" i="1"/>
  <c r="BJ52" i="1"/>
  <c r="AL63" i="1"/>
  <c r="AM37" i="1"/>
  <c r="AW28" i="1"/>
  <c r="AE17" i="1"/>
  <c r="Y24" i="1"/>
  <c r="AZ62" i="1"/>
  <c r="Z78" i="1"/>
  <c r="AF46" i="1"/>
  <c r="BH40" i="1"/>
  <c r="AF43" i="1"/>
  <c r="AT28" i="1"/>
  <c r="BB36" i="1"/>
  <c r="AZ31" i="1"/>
  <c r="BF25" i="1"/>
  <c r="BJ14" i="1"/>
  <c r="AY15" i="1"/>
  <c r="AD34" i="1"/>
  <c r="AM9" i="1"/>
  <c r="AS66" i="1"/>
  <c r="Y84" i="1"/>
  <c r="AT61" i="1"/>
  <c r="BI53" i="1"/>
  <c r="AH71" i="1"/>
  <c r="BF30" i="1"/>
  <c r="AZ32" i="1"/>
  <c r="BC16" i="1"/>
  <c r="BI76" i="1"/>
  <c r="AJ39" i="1"/>
  <c r="AM52" i="1"/>
  <c r="BG39" i="1"/>
  <c r="BH23" i="1"/>
  <c r="AY32" i="1"/>
  <c r="BK60" i="1"/>
  <c r="BE57" i="1"/>
  <c r="BE39" i="1"/>
  <c r="BR27" i="1"/>
  <c r="AU35" i="1"/>
  <c r="AC14" i="1"/>
  <c r="BB15" i="1"/>
  <c r="AC20" i="1"/>
  <c r="BJ63" i="1"/>
  <c r="AB70" i="1"/>
  <c r="BE45" i="1"/>
  <c r="AL33" i="1"/>
  <c r="BF59" i="1"/>
  <c r="BU13" i="1"/>
  <c r="AM19" i="1"/>
  <c r="BS50" i="1"/>
  <c r="BC38" i="1"/>
  <c r="AI53" i="1"/>
  <c r="BT14" i="1"/>
  <c r="BK18" i="1"/>
  <c r="AH50" i="1"/>
  <c r="AV21" i="1"/>
  <c r="BF74" i="1"/>
  <c r="AD54" i="1"/>
  <c r="Y39" i="1"/>
  <c r="BB9" i="1"/>
  <c r="AS62" i="1"/>
  <c r="BS48" i="1"/>
  <c r="BV20" i="1"/>
  <c r="AE30" i="1"/>
  <c r="AS76" i="1"/>
  <c r="BK47" i="1"/>
  <c r="BG50" i="1"/>
  <c r="AY38" i="1"/>
  <c r="AX87" i="1"/>
  <c r="AT73" i="1"/>
  <c r="BV50" i="1"/>
  <c r="BU36" i="1"/>
  <c r="AZ7" i="1"/>
  <c r="AA31" i="1"/>
  <c r="BA26" i="1"/>
  <c r="AZ14" i="1"/>
  <c r="BE75" i="1"/>
  <c r="AF68" i="1"/>
  <c r="AG44" i="1"/>
  <c r="AE39" i="1"/>
  <c r="BU58" i="1"/>
  <c r="AL65" i="1"/>
  <c r="AL28" i="1"/>
  <c r="AS12" i="1"/>
  <c r="Y53" i="1"/>
  <c r="BI37" i="1"/>
  <c r="BB17" i="1"/>
  <c r="AE10" i="1"/>
  <c r="BE10" i="1"/>
  <c r="AZ21" i="1"/>
  <c r="BG12" i="1"/>
  <c r="BT5" i="1"/>
  <c r="BV15" i="1"/>
  <c r="Z4" i="1"/>
  <c r="AT8" i="1"/>
  <c r="AT15" i="1"/>
  <c r="AR45" i="1"/>
  <c r="BR48" i="1"/>
  <c r="Y45" i="1"/>
  <c r="BW45" i="1" s="1"/>
  <c r="K45" i="1" s="1"/>
  <c r="BF12" i="1"/>
  <c r="AL73" i="1"/>
  <c r="AC38" i="1"/>
  <c r="AM31" i="1"/>
  <c r="BK55" i="1"/>
  <c r="AV72" i="1"/>
  <c r="BI20" i="1"/>
  <c r="BH13" i="1"/>
  <c r="AC6" i="1"/>
  <c r="AK5" i="1"/>
  <c r="BE8" i="1"/>
  <c r="BD10" i="1"/>
  <c r="AZ20" i="1"/>
  <c r="AS19" i="1"/>
  <c r="AG36" i="1"/>
  <c r="AE5" i="1"/>
  <c r="AU19" i="1"/>
  <c r="AP4" i="1"/>
  <c r="AP15" i="1"/>
  <c r="AN105" i="1"/>
  <c r="AO55" i="1"/>
  <c r="AN99" i="1"/>
  <c r="BP147" i="1"/>
  <c r="BN129" i="1"/>
  <c r="AR13" i="1"/>
  <c r="AP166" i="1"/>
  <c r="AQ70" i="1"/>
  <c r="BQ23" i="1"/>
  <c r="AP129" i="1"/>
  <c r="BQ136" i="1"/>
  <c r="BP125" i="1"/>
  <c r="AQ101" i="1"/>
  <c r="BO165" i="1"/>
  <c r="BO10" i="1"/>
  <c r="BM104" i="1"/>
  <c r="BM65" i="1"/>
  <c r="Z140" i="1"/>
  <c r="BU157" i="1"/>
  <c r="BC136" i="1"/>
  <c r="AX126" i="1"/>
  <c r="BT124" i="1"/>
  <c r="BK103" i="1"/>
  <c r="AV155" i="1"/>
  <c r="BB147" i="1"/>
  <c r="AZ136" i="1"/>
  <c r="BC160" i="1"/>
  <c r="AJ144" i="1"/>
  <c r="AM127" i="1"/>
  <c r="BB122" i="1"/>
  <c r="AS73" i="1"/>
  <c r="AB127" i="1"/>
  <c r="AG122" i="1"/>
  <c r="BJ62" i="1"/>
  <c r="AB125" i="1"/>
  <c r="AL112" i="1"/>
  <c r="BE73" i="1"/>
  <c r="AS124" i="1"/>
  <c r="AG130" i="1"/>
  <c r="BE109" i="1"/>
  <c r="BT92" i="1"/>
  <c r="BD84" i="1"/>
  <c r="BA63" i="1"/>
  <c r="AF62" i="1"/>
  <c r="AV115" i="1"/>
  <c r="AA124" i="1"/>
  <c r="BZ124" i="1" s="1"/>
  <c r="N124" i="1" s="1"/>
  <c r="BH107" i="1"/>
  <c r="BR90" i="1"/>
  <c r="BG81" i="1"/>
  <c r="AG62" i="1"/>
  <c r="AE41" i="1"/>
  <c r="BB108" i="1"/>
  <c r="Y92" i="1"/>
  <c r="BW92" i="1" s="1"/>
  <c r="K92" i="1" s="1"/>
  <c r="AH82" i="1"/>
  <c r="AA70" i="1"/>
  <c r="BL58" i="1"/>
  <c r="BK115" i="1"/>
  <c r="BR89" i="1"/>
  <c r="AE94" i="1"/>
  <c r="BJ83" i="1"/>
  <c r="BE71" i="1"/>
  <c r="BH41" i="1"/>
  <c r="AY123" i="1"/>
  <c r="AS129" i="1"/>
  <c r="BL107" i="1"/>
  <c r="BB83" i="1"/>
  <c r="AX82" i="1"/>
  <c r="AJ72" i="1"/>
  <c r="AJ84" i="1"/>
  <c r="BL66" i="1"/>
  <c r="BJ116" i="1"/>
  <c r="AA111" i="1"/>
  <c r="AJ116" i="1"/>
  <c r="AZ85" i="1"/>
  <c r="AL87" i="1"/>
  <c r="AB101" i="1"/>
  <c r="AK86" i="1"/>
  <c r="BH64" i="1"/>
  <c r="AV99" i="1"/>
  <c r="BU99" i="1"/>
  <c r="BB92" i="1"/>
  <c r="AH70" i="1"/>
  <c r="AB54" i="1"/>
  <c r="AL92" i="1"/>
  <c r="AY81" i="1"/>
  <c r="BB63" i="1"/>
  <c r="BH31" i="1"/>
  <c r="AF108" i="1"/>
  <c r="BV72" i="1"/>
  <c r="AG80" i="1"/>
  <c r="AA64" i="1"/>
  <c r="BA41" i="1"/>
  <c r="BB132" i="1"/>
  <c r="BU122" i="1"/>
  <c r="AC117" i="1"/>
  <c r="AF106" i="1"/>
  <c r="BB70" i="1"/>
  <c r="BH79" i="1"/>
  <c r="AI62" i="1"/>
  <c r="AW35" i="1"/>
  <c r="AV54" i="1"/>
  <c r="AG128" i="1"/>
  <c r="BG108" i="1"/>
  <c r="AJ125" i="1"/>
  <c r="AU103" i="1"/>
  <c r="AW98" i="1"/>
  <c r="BV99" i="1"/>
  <c r="BE86" i="1"/>
  <c r="BD79" i="1"/>
  <c r="AB65" i="1"/>
  <c r="AB126" i="1"/>
  <c r="BV132" i="1"/>
  <c r="Y102" i="1"/>
  <c r="BU91" i="1"/>
  <c r="AH102" i="1"/>
  <c r="BV98" i="1"/>
  <c r="AZ82" i="1"/>
  <c r="BC51" i="1"/>
  <c r="BC87" i="1"/>
  <c r="BG79" i="1"/>
  <c r="BD86" i="1"/>
  <c r="BS72" i="1"/>
  <c r="BD75" i="1"/>
  <c r="AB132" i="1"/>
  <c r="AJ85" i="1"/>
  <c r="AK78" i="1"/>
  <c r="AS86" i="1"/>
  <c r="BB72" i="1"/>
  <c r="AI71" i="1"/>
  <c r="BV127" i="1"/>
  <c r="AA108" i="1"/>
  <c r="BV111" i="1"/>
  <c r="AA98" i="1"/>
  <c r="AU89" i="1"/>
  <c r="AW78" i="1"/>
  <c r="BK89" i="1"/>
  <c r="BJ50" i="1"/>
  <c r="AB50" i="1"/>
  <c r="AY55" i="1"/>
  <c r="AZ46" i="1"/>
  <c r="AJ42" i="1"/>
  <c r="BG43" i="1"/>
  <c r="BL28" i="1"/>
  <c r="Y37" i="1"/>
  <c r="BK80" i="1"/>
  <c r="AS52" i="1"/>
  <c r="BV55" i="1"/>
  <c r="Y50" i="1"/>
  <c r="BW50" i="1" s="1"/>
  <c r="K50" i="1" s="1"/>
  <c r="AY29" i="1"/>
  <c r="Z63" i="1"/>
  <c r="AG21" i="1"/>
  <c r="Z19" i="1"/>
  <c r="BD42" i="1"/>
  <c r="BV27" i="1"/>
  <c r="BG34" i="1"/>
  <c r="BI44" i="1"/>
  <c r="BV32" i="1"/>
  <c r="AE92" i="1"/>
  <c r="AD82" i="1"/>
  <c r="AY62" i="1"/>
  <c r="BV51" i="1"/>
  <c r="BJ49" i="1"/>
  <c r="BG28" i="1"/>
  <c r="BA49" i="1"/>
  <c r="BS44" i="1"/>
  <c r="BS11" i="1"/>
  <c r="BL39" i="1"/>
  <c r="BB47" i="1"/>
  <c r="BC35" i="1"/>
  <c r="BS60" i="1"/>
  <c r="BR16" i="1"/>
  <c r="AE21" i="1"/>
  <c r="AY52" i="1"/>
  <c r="AE44" i="1"/>
  <c r="BA47" i="1"/>
  <c r="BF51" i="1"/>
  <c r="BH19" i="1"/>
  <c r="BA12" i="1"/>
  <c r="AG28" i="1"/>
  <c r="AB8" i="1"/>
  <c r="AH65" i="1"/>
  <c r="BV64" i="1"/>
  <c r="AD69" i="1"/>
  <c r="AG48" i="1"/>
  <c r="BK36" i="1"/>
  <c r="BS27" i="1"/>
  <c r="BK26" i="1"/>
  <c r="AC50" i="1"/>
  <c r="BF68" i="1"/>
  <c r="BH45" i="1"/>
  <c r="AZ27" i="1"/>
  <c r="BF5" i="1"/>
  <c r="AC40" i="1"/>
  <c r="AF59" i="1"/>
  <c r="AC58" i="1"/>
  <c r="BG35" i="1"/>
  <c r="AH32" i="1"/>
  <c r="AF61" i="1"/>
  <c r="BS42" i="1"/>
  <c r="AF39" i="1"/>
  <c r="AJ28" i="1"/>
  <c r="BL24" i="1"/>
  <c r="AZ54" i="1"/>
  <c r="AH40" i="1"/>
  <c r="BF43" i="1"/>
  <c r="BF42" i="1"/>
  <c r="BV84" i="1"/>
  <c r="BG55" i="1"/>
  <c r="BT37" i="1"/>
  <c r="AU29" i="1"/>
  <c r="BL54" i="1"/>
  <c r="BG65" i="1"/>
  <c r="AU20" i="1"/>
  <c r="AX83" i="1"/>
  <c r="BL68" i="1"/>
  <c r="BG60" i="1"/>
  <c r="AW43" i="1"/>
  <c r="AX22" i="1"/>
  <c r="BC67" i="1"/>
  <c r="BE43" i="1"/>
  <c r="BE38" i="1"/>
  <c r="AY53" i="1"/>
  <c r="AB51" i="1"/>
  <c r="BF63" i="1"/>
  <c r="BT22" i="1"/>
  <c r="AC7" i="1"/>
  <c r="BU5" i="1"/>
  <c r="BB13" i="1"/>
  <c r="AV6" i="1"/>
  <c r="BJ8" i="1"/>
  <c r="Y12" i="1"/>
  <c r="BW12" i="1" s="1"/>
  <c r="K12" i="1" s="1"/>
  <c r="AM10" i="1"/>
  <c r="AD16" i="1"/>
  <c r="BB6" i="1"/>
  <c r="AP100" i="1"/>
  <c r="AE32" i="1"/>
  <c r="AF25" i="1"/>
  <c r="BD48" i="1"/>
  <c r="AI44" i="1"/>
  <c r="BT11" i="1"/>
  <c r="AT58" i="1"/>
  <c r="BC24" i="1"/>
  <c r="AW31" i="1"/>
  <c r="BT4" i="1"/>
  <c r="BB46" i="1"/>
  <c r="AS4" i="1"/>
  <c r="BB7" i="1"/>
  <c r="AM21" i="1"/>
  <c r="Z33" i="1"/>
  <c r="BF15" i="1"/>
  <c r="AH27" i="1"/>
  <c r="Y11" i="1"/>
  <c r="AD11" i="1"/>
  <c r="AR6" i="1"/>
  <c r="AQ15" i="1"/>
  <c r="BN57" i="1"/>
  <c r="AP23" i="1"/>
  <c r="BQ112" i="1"/>
  <c r="AQ109" i="1"/>
  <c r="AN110" i="1"/>
  <c r="AQ98" i="1"/>
  <c r="AP32" i="1"/>
  <c r="AR58" i="1"/>
  <c r="AN32" i="1"/>
  <c r="AN59" i="1"/>
  <c r="BM25" i="1"/>
  <c r="BO82" i="1"/>
  <c r="BO148" i="1"/>
  <c r="BM180" i="1"/>
  <c r="BO159" i="1"/>
  <c r="BM4" i="1"/>
  <c r="E67" i="5"/>
  <c r="BT150" i="1"/>
  <c r="AJ135" i="1"/>
  <c r="BG117" i="1"/>
  <c r="Y119" i="1"/>
  <c r="BW119" i="1" s="1"/>
  <c r="K119" i="1" s="1"/>
  <c r="AF111" i="1"/>
  <c r="BR87" i="1"/>
  <c r="AV166" i="1"/>
  <c r="BL154" i="1"/>
  <c r="Y132" i="1"/>
  <c r="BW132" i="1" s="1"/>
  <c r="K132" i="1" s="1"/>
  <c r="AU141" i="1"/>
  <c r="AV118" i="1"/>
  <c r="BR122" i="1"/>
  <c r="BD107" i="1"/>
  <c r="BJ21" i="1"/>
  <c r="AC122" i="1"/>
  <c r="BI106" i="1"/>
  <c r="AA54" i="1"/>
  <c r="BT125" i="1"/>
  <c r="BJ121" i="1"/>
  <c r="AC86" i="1"/>
  <c r="BG115" i="1"/>
  <c r="AV124" i="1"/>
  <c r="BS107" i="1"/>
  <c r="AT91" i="1"/>
  <c r="BR81" i="1"/>
  <c r="AW62" i="1"/>
  <c r="AU51" i="1"/>
  <c r="AF117" i="1"/>
  <c r="BS96" i="1"/>
  <c r="AK99" i="1"/>
  <c r="BS105" i="1"/>
  <c r="BV80" i="1"/>
  <c r="AE61" i="1"/>
  <c r="AS123" i="1"/>
  <c r="AW107" i="1"/>
  <c r="BE90" i="1"/>
  <c r="AV81" i="1"/>
  <c r="BR60" i="1"/>
  <c r="AZ37" i="1"/>
  <c r="AC119" i="1"/>
  <c r="AG83" i="1"/>
  <c r="BB85" i="1"/>
  <c r="BC86" i="1"/>
  <c r="BK68" i="1"/>
  <c r="AI39" i="1"/>
  <c r="AH126" i="1"/>
  <c r="AU105" i="1"/>
  <c r="AC113" i="1"/>
  <c r="BS98" i="1"/>
  <c r="BA85" i="1"/>
  <c r="AC63" i="1"/>
  <c r="AZ61" i="1"/>
  <c r="Z45" i="1"/>
  <c r="BE128" i="1"/>
  <c r="AC121" i="1"/>
  <c r="AT127" i="1"/>
  <c r="BG105" i="1"/>
  <c r="AV90" i="1"/>
  <c r="Y79" i="1"/>
  <c r="BW79" i="1" s="1"/>
  <c r="K79" i="1" s="1"/>
  <c r="AM65" i="1"/>
  <c r="AW48" i="1"/>
  <c r="BJ96" i="1"/>
  <c r="BH76" i="1"/>
  <c r="BD66" i="1"/>
  <c r="AE81" i="1"/>
  <c r="AA59" i="1"/>
  <c r="AY79" i="1"/>
  <c r="BC84" i="1"/>
  <c r="BT64" i="1"/>
  <c r="AB45" i="1"/>
  <c r="AW103" i="1"/>
  <c r="AV100" i="1"/>
  <c r="AD84" i="1"/>
  <c r="AV62" i="1"/>
  <c r="BI126" i="1"/>
  <c r="AV134" i="1"/>
  <c r="AU91" i="1"/>
  <c r="AD94" i="1"/>
  <c r="AK103" i="1"/>
  <c r="AA100" i="1"/>
  <c r="BF83" i="1"/>
  <c r="AZ60" i="1"/>
  <c r="BI86" i="1"/>
  <c r="BJ89" i="1"/>
  <c r="AK132" i="1"/>
  <c r="Z112" i="1"/>
  <c r="BJ130" i="1"/>
  <c r="BF118" i="1"/>
  <c r="Y100" i="1"/>
  <c r="AD83" i="1"/>
  <c r="AL83" i="1"/>
  <c r="AV80" i="1"/>
  <c r="AL47" i="1"/>
  <c r="AC120" i="1"/>
  <c r="AM95" i="1"/>
  <c r="AE113" i="1"/>
  <c r="AK75" i="1"/>
  <c r="BF87" i="1"/>
  <c r="BU98" i="1"/>
  <c r="AM86" i="1"/>
  <c r="AG86" i="1"/>
  <c r="AW87" i="1"/>
  <c r="BR72" i="1"/>
  <c r="BR83" i="1"/>
  <c r="BV69" i="1"/>
  <c r="AV47" i="1"/>
  <c r="AW105" i="1"/>
  <c r="AF83" i="1"/>
  <c r="AU70" i="1"/>
  <c r="BG83" i="1"/>
  <c r="BJ69" i="1"/>
  <c r="BV37" i="1"/>
  <c r="AB131" i="1"/>
  <c r="BG110" i="1"/>
  <c r="AY115" i="1"/>
  <c r="BV103" i="1"/>
  <c r="BT91" i="1"/>
  <c r="BH75" i="1"/>
  <c r="BV52" i="1"/>
  <c r="BU34" i="1"/>
  <c r="AZ56" i="1"/>
  <c r="AJ57" i="1"/>
  <c r="AY50" i="1"/>
  <c r="Z22" i="1"/>
  <c r="AU63" i="1"/>
  <c r="BK21" i="1"/>
  <c r="BL21" i="1"/>
  <c r="AM77" i="1"/>
  <c r="BH69" i="1"/>
  <c r="BA69" i="1"/>
  <c r="BG72" i="1"/>
  <c r="BR35" i="1"/>
  <c r="BJ29" i="1"/>
  <c r="AS30" i="1"/>
  <c r="AZ18" i="1"/>
  <c r="BC62" i="1"/>
  <c r="AE20" i="1"/>
  <c r="AZ16" i="1"/>
  <c r="BU27" i="1"/>
  <c r="AC35" i="1"/>
  <c r="BR97" i="1"/>
  <c r="BD78" i="1"/>
  <c r="AI61" i="1"/>
  <c r="BR88" i="1"/>
  <c r="BC52" i="1"/>
  <c r="AE38" i="1"/>
  <c r="AK40" i="1"/>
  <c r="AV10" i="1"/>
  <c r="BL9" i="1"/>
  <c r="Z67" i="1"/>
  <c r="BL70" i="1"/>
  <c r="AK28" i="1"/>
  <c r="BL16" i="1"/>
  <c r="AB29" i="1"/>
  <c r="BJ11" i="1"/>
  <c r="AF51" i="1"/>
  <c r="AM59" i="1"/>
  <c r="AV38" i="1"/>
  <c r="BA15" i="1"/>
  <c r="AD7" i="1"/>
  <c r="Y18" i="1"/>
  <c r="AF26" i="1"/>
  <c r="BH6" i="1"/>
  <c r="AJ59" i="1"/>
  <c r="AA48" i="1"/>
  <c r="AZ58" i="1"/>
  <c r="BE40" i="1"/>
  <c r="AK27" i="1"/>
  <c r="BA25" i="1"/>
  <c r="BV5" i="1"/>
  <c r="AD46" i="1"/>
  <c r="AA37" i="1"/>
  <c r="BC46" i="1"/>
  <c r="AL13" i="1"/>
  <c r="AC45" i="1"/>
  <c r="AU14" i="1"/>
  <c r="Y58" i="1"/>
  <c r="BW58" i="1" s="1"/>
  <c r="K58" i="1" s="1"/>
  <c r="BJ51" i="1"/>
  <c r="Y30" i="1"/>
  <c r="BH26" i="1"/>
  <c r="AJ95" i="1"/>
  <c r="BL43" i="1"/>
  <c r="BC11" i="1"/>
  <c r="AV55" i="1"/>
  <c r="AB28" i="1"/>
  <c r="BR59" i="1"/>
  <c r="AI75" i="1"/>
  <c r="AX28" i="1"/>
  <c r="BG7" i="1"/>
  <c r="AE87" i="1"/>
  <c r="AF50" i="1"/>
  <c r="AD59" i="1"/>
  <c r="BF23" i="1"/>
  <c r="AJ83" i="1"/>
  <c r="AU36" i="1"/>
  <c r="AH17" i="1"/>
  <c r="BK106" i="1"/>
  <c r="AU66" i="1"/>
  <c r="Y62" i="1"/>
  <c r="AF41" i="1"/>
  <c r="AS22" i="1"/>
  <c r="AS59" i="1"/>
  <c r="BV42" i="1"/>
  <c r="AJ22" i="1"/>
  <c r="AZ64" i="1"/>
  <c r="AW63" i="1"/>
  <c r="AG29" i="1"/>
  <c r="AL25" i="1"/>
  <c r="BG22" i="1"/>
  <c r="AV15" i="1"/>
  <c r="BL14" i="1"/>
  <c r="BD5" i="1"/>
  <c r="BJ40" i="1"/>
  <c r="BR7" i="1"/>
  <c r="BD26" i="1"/>
  <c r="BH14" i="1"/>
  <c r="BU10" i="1"/>
  <c r="BM99" i="1"/>
  <c r="AQ19" i="1"/>
  <c r="AN176" i="1"/>
  <c r="AR134" i="1"/>
  <c r="BQ166" i="1"/>
  <c r="AO114" i="1"/>
  <c r="AP162" i="1"/>
  <c r="AR112" i="1"/>
  <c r="AQ118" i="1"/>
  <c r="AN182" i="1"/>
  <c r="AQ146" i="1"/>
  <c r="AP161" i="1"/>
  <c r="AP38" i="1"/>
  <c r="BO95" i="1"/>
  <c r="BQ123" i="1"/>
  <c r="BM36" i="1"/>
  <c r="AQ167" i="1"/>
  <c r="AQ71" i="1"/>
  <c r="BO160" i="1"/>
  <c r="H90" i="3"/>
  <c r="BN117" i="1"/>
  <c r="BQ25" i="1"/>
  <c r="BM134" i="1"/>
  <c r="F173" i="5"/>
  <c r="AG33" i="1"/>
  <c r="AA34" i="1"/>
  <c r="BD36" i="1"/>
  <c r="BR45" i="1"/>
  <c r="AG43" i="1"/>
  <c r="BV44" i="1"/>
  <c r="BG74" i="1"/>
  <c r="Z57" i="1"/>
  <c r="BJ85" i="1"/>
  <c r="AH47" i="1"/>
  <c r="BT25" i="1"/>
  <c r="BK35" i="1"/>
  <c r="BU14" i="1"/>
  <c r="BB18" i="1"/>
  <c r="BE62" i="1"/>
  <c r="BI43" i="1"/>
  <c r="BE35" i="1"/>
  <c r="BG44" i="1"/>
  <c r="AG41" i="1"/>
  <c r="BS43" i="1"/>
  <c r="BU43" i="1"/>
  <c r="BT24" i="1"/>
  <c r="AU17" i="1"/>
  <c r="BD83" i="1"/>
  <c r="BH71" i="1"/>
  <c r="BJ74" i="1"/>
  <c r="AY36" i="1"/>
  <c r="AM41" i="1"/>
  <c r="AW33" i="1"/>
  <c r="BA34" i="1"/>
  <c r="BD31" i="1"/>
  <c r="AD91" i="1"/>
  <c r="AI70" i="1"/>
  <c r="AL52" i="1"/>
  <c r="BE83" i="1"/>
  <c r="BT36" i="1"/>
  <c r="BS36" i="1"/>
  <c r="BL27" i="1"/>
  <c r="AD18" i="1"/>
  <c r="AU15" i="1"/>
  <c r="BH60" i="1"/>
  <c r="AS53" i="1"/>
  <c r="BR31" i="1"/>
  <c r="BS64" i="1"/>
  <c r="Y26" i="1"/>
  <c r="Z26" i="1"/>
  <c r="BD92" i="1"/>
  <c r="BF61" i="1"/>
  <c r="AU86" i="1"/>
  <c r="AF56" i="1"/>
  <c r="BU55" i="1"/>
  <c r="BK74" i="1"/>
  <c r="BJ38" i="1"/>
  <c r="BJ35" i="1"/>
  <c r="BR23" i="1"/>
  <c r="AC66" i="1"/>
  <c r="AB92" i="1"/>
  <c r="AY59" i="1"/>
  <c r="CD59" i="1" s="1"/>
  <c r="BR41" i="1"/>
  <c r="AE46" i="1"/>
  <c r="AA21" i="1"/>
  <c r="BT6" i="1"/>
  <c r="BB58" i="1"/>
  <c r="BI58" i="1"/>
  <c r="AA63" i="1"/>
  <c r="BG42" i="1"/>
  <c r="AX26" i="1"/>
  <c r="BT21" i="1"/>
  <c r="BV10" i="1"/>
  <c r="Y10" i="1"/>
  <c r="BW10" i="1" s="1"/>
  <c r="K10" i="1" s="1"/>
  <c r="AF6" i="1"/>
  <c r="AM8" i="1"/>
  <c r="BA5" i="1"/>
  <c r="Y33" i="1"/>
  <c r="BW33" i="1" s="1"/>
  <c r="K33" i="1" s="1"/>
  <c r="BG9" i="1"/>
  <c r="AI4" i="1"/>
  <c r="BC8" i="1"/>
  <c r="AC12" i="1"/>
  <c r="BD9" i="1"/>
  <c r="AZ23" i="1"/>
  <c r="AZ11" i="1"/>
  <c r="AZ10" i="1"/>
  <c r="BV35" i="1"/>
  <c r="AH5" i="1"/>
  <c r="BK12" i="1"/>
  <c r="Z13" i="1"/>
  <c r="BU32" i="1"/>
  <c r="AS10" i="1"/>
  <c r="AO144" i="1"/>
  <c r="AQ44" i="1"/>
  <c r="AN163" i="1"/>
  <c r="BN138" i="1"/>
  <c r="AN100" i="1"/>
  <c r="AQ111" i="1"/>
  <c r="AN27" i="1"/>
  <c r="AO167" i="1"/>
  <c r="AR26" i="1"/>
  <c r="AP3" i="1"/>
  <c r="AO22" i="1"/>
  <c r="AP175" i="1"/>
  <c r="AR111" i="1"/>
  <c r="AN180" i="1"/>
  <c r="AR147" i="1"/>
  <c r="AP135" i="1"/>
  <c r="AP154" i="1"/>
  <c r="AN67" i="1"/>
  <c r="AO158" i="1"/>
  <c r="AR109" i="1"/>
  <c r="BO151" i="1"/>
  <c r="AN149" i="1"/>
  <c r="BO65" i="1"/>
  <c r="BP46" i="1"/>
  <c r="BP160" i="1"/>
  <c r="BN170" i="1"/>
  <c r="BN53" i="1"/>
  <c r="BQ50" i="1"/>
  <c r="AQ165" i="1"/>
  <c r="BM73" i="1"/>
  <c r="AN96" i="1"/>
  <c r="AQ163" i="1"/>
  <c r="BN23" i="1"/>
  <c r="AP159" i="1"/>
  <c r="AN170" i="1"/>
  <c r="BM179" i="1"/>
  <c r="AR164" i="1"/>
  <c r="AR64" i="1"/>
  <c r="F116" i="5"/>
  <c r="H29" i="5"/>
  <c r="BF17" i="1"/>
  <c r="BK8" i="1"/>
  <c r="AK43" i="1"/>
  <c r="AJ20" i="1"/>
  <c r="BF36" i="1"/>
  <c r="BL12" i="1"/>
  <c r="BG82" i="1"/>
  <c r="AU54" i="1"/>
  <c r="BV54" i="1"/>
  <c r="BV66" i="1"/>
  <c r="AS42" i="1"/>
  <c r="AJ35" i="1"/>
  <c r="BS23" i="1"/>
  <c r="AZ26" i="1"/>
  <c r="AL75" i="1"/>
  <c r="Z43" i="1"/>
  <c r="AG42" i="1"/>
  <c r="BU35" i="1"/>
  <c r="AS35" i="1"/>
  <c r="AV32" i="1"/>
  <c r="AB16" i="1"/>
  <c r="Z14" i="1"/>
  <c r="AM28" i="1"/>
  <c r="AG69" i="1"/>
  <c r="BE49" i="1"/>
  <c r="BV46" i="1"/>
  <c r="AC55" i="1"/>
  <c r="BV29" i="1"/>
  <c r="BA27" i="1"/>
  <c r="BS17" i="1"/>
  <c r="AA4" i="1"/>
  <c r="AU75" i="1"/>
  <c r="BG80" i="1"/>
  <c r="AH68" i="1"/>
  <c r="Y54" i="1"/>
  <c r="BW54" i="1" s="1"/>
  <c r="K54" i="1" s="1"/>
  <c r="BB64" i="1"/>
  <c r="AU39" i="1"/>
  <c r="BS31" i="1"/>
  <c r="AV22" i="1"/>
  <c r="AT18" i="1"/>
  <c r="BV60" i="1"/>
  <c r="BH65" i="1"/>
  <c r="BJ43" i="1"/>
  <c r="Z29" i="1"/>
  <c r="AD23" i="1"/>
  <c r="BD13" i="1"/>
  <c r="AI84" i="1"/>
  <c r="AS74" i="1"/>
  <c r="AT47" i="1"/>
  <c r="AV59" i="1"/>
  <c r="BB51" i="1"/>
  <c r="BJ27" i="1"/>
  <c r="Z42" i="1"/>
  <c r="AF33" i="1"/>
  <c r="AC39" i="1"/>
  <c r="Y57" i="1"/>
  <c r="AS44" i="1"/>
  <c r="BI73" i="1"/>
  <c r="AI49" i="1"/>
  <c r="AI23" i="1"/>
  <c r="AT36" i="1"/>
  <c r="AT14" i="1"/>
  <c r="AM55" i="1"/>
  <c r="BU54" i="1"/>
  <c r="AX73" i="1"/>
  <c r="BJ36" i="1"/>
  <c r="AH35" i="1"/>
  <c r="AG22" i="1"/>
  <c r="BA10" i="1"/>
  <c r="AK23" i="1"/>
  <c r="BB4" i="1"/>
  <c r="AG9" i="1"/>
  <c r="AW22" i="1"/>
  <c r="AG20" i="1"/>
  <c r="AD10" i="1"/>
  <c r="BK11" i="1"/>
  <c r="AD9" i="1"/>
  <c r="AT16" i="1"/>
  <c r="AM36" i="1"/>
  <c r="BI23" i="1"/>
  <c r="BF22" i="1"/>
  <c r="AF21" i="1"/>
  <c r="AB32" i="1"/>
  <c r="BE21" i="1"/>
  <c r="BJ12" i="1"/>
  <c r="BB25" i="1"/>
  <c r="BG10" i="1"/>
  <c r="AN141" i="1"/>
  <c r="BP72" i="1"/>
  <c r="AO111" i="1"/>
  <c r="BO166" i="1"/>
  <c r="AP153" i="1"/>
  <c r="AP133" i="1"/>
  <c r="AN57" i="1"/>
  <c r="AP19" i="1"/>
  <c r="BP24" i="1"/>
  <c r="AO141" i="1"/>
  <c r="AO137" i="1"/>
  <c r="BO96" i="1"/>
  <c r="BN165" i="1"/>
  <c r="BO139" i="1"/>
  <c r="AP44" i="1"/>
  <c r="AP27" i="1"/>
  <c r="AR104" i="1"/>
  <c r="AP92" i="1"/>
  <c r="AN184" i="1"/>
  <c r="BQ91" i="1"/>
  <c r="AO154" i="1"/>
  <c r="AQ147" i="1"/>
  <c r="AR166" i="1"/>
  <c r="BO128" i="1"/>
  <c r="BM121" i="1"/>
  <c r="AR173" i="1"/>
  <c r="AN155" i="1"/>
  <c r="AQ43" i="1"/>
  <c r="BQ131" i="1"/>
  <c r="BN94" i="1"/>
  <c r="AQ123" i="1"/>
  <c r="AP13" i="1"/>
  <c r="BM140" i="1"/>
  <c r="BP184" i="1"/>
  <c r="BQ117" i="1"/>
  <c r="BN91" i="1"/>
  <c r="AR141" i="1"/>
  <c r="AO163" i="1"/>
  <c r="F112" i="5"/>
  <c r="G140" i="5"/>
  <c r="AZ15" i="1"/>
  <c r="BI21" i="1"/>
  <c r="AI30" i="1"/>
  <c r="AH36" i="1"/>
  <c r="AX15" i="1"/>
  <c r="AF5" i="1"/>
  <c r="AX77" i="1"/>
  <c r="AX61" i="1"/>
  <c r="AE50" i="1"/>
  <c r="AV76" i="1"/>
  <c r="BT51" i="1"/>
  <c r="BR29" i="1"/>
  <c r="AL14" i="1"/>
  <c r="BA6" i="1"/>
  <c r="BR84" i="1"/>
  <c r="AW46" i="1"/>
  <c r="AH39" i="1"/>
  <c r="Z34" i="1"/>
  <c r="BF19" i="1"/>
  <c r="Z17" i="1"/>
  <c r="AH44" i="1"/>
  <c r="BB39" i="1"/>
  <c r="AC43" i="1"/>
  <c r="Z82" i="1"/>
  <c r="BH50" i="1"/>
  <c r="AK54" i="1"/>
  <c r="Z65" i="1"/>
  <c r="BJ39" i="1"/>
  <c r="BC32" i="1"/>
  <c r="BK22" i="1"/>
  <c r="AC19" i="1"/>
  <c r="AF77" i="1"/>
  <c r="AD76" i="1"/>
  <c r="BA58" i="1"/>
  <c r="AA47" i="1"/>
  <c r="BV74" i="1"/>
  <c r="AL50" i="1"/>
  <c r="AL26" i="1"/>
  <c r="AD38" i="1"/>
  <c r="BG20" i="1"/>
  <c r="AL74" i="1"/>
  <c r="Y75" i="1"/>
  <c r="AS40" i="1"/>
  <c r="AU32" i="1"/>
  <c r="BT31" i="1"/>
  <c r="BI29" i="1"/>
  <c r="BF96" i="1"/>
  <c r="AZ84" i="1"/>
  <c r="AT66" i="1"/>
  <c r="BG52" i="1"/>
  <c r="BG53" i="1"/>
  <c r="AF36" i="1"/>
  <c r="BA53" i="1"/>
  <c r="BI28" i="1"/>
  <c r="BH24" i="1"/>
  <c r="BU68" i="1"/>
  <c r="AE48" i="1"/>
  <c r="AS49" i="1"/>
  <c r="AA58" i="1"/>
  <c r="BC31" i="1"/>
  <c r="AU18" i="1"/>
  <c r="AU10" i="1"/>
  <c r="BR69" i="1"/>
  <c r="AW39" i="1"/>
  <c r="BI50" i="1"/>
  <c r="BC49" i="1"/>
  <c r="AU46" i="1"/>
  <c r="BF37" i="1"/>
  <c r="BD15" i="1"/>
  <c r="BI16" i="1"/>
  <c r="BV14" i="1"/>
  <c r="AX23" i="1"/>
  <c r="BR4" i="1"/>
  <c r="AC32" i="1"/>
  <c r="AB22" i="1"/>
  <c r="AY7" i="1"/>
  <c r="AE9" i="1"/>
  <c r="AE26" i="1"/>
  <c r="Y23" i="1"/>
  <c r="AW16" i="1"/>
  <c r="Y7" i="1"/>
  <c r="BW7" i="1" s="1"/>
  <c r="K7" i="1" s="1"/>
  <c r="AD15" i="1"/>
  <c r="AS41" i="1"/>
  <c r="AH30" i="1"/>
  <c r="BU4" i="1"/>
  <c r="BB19" i="1"/>
  <c r="AM17" i="1"/>
  <c r="AP64" i="1"/>
  <c r="BM108" i="1"/>
  <c r="AQ127" i="1"/>
  <c r="BQ95" i="1"/>
  <c r="AR83" i="1"/>
  <c r="AR136" i="1"/>
  <c r="AN35" i="1"/>
  <c r="AO49" i="1"/>
  <c r="BO69" i="1"/>
  <c r="AQ176" i="1"/>
  <c r="AQ81" i="1"/>
  <c r="BN153" i="1"/>
  <c r="AO12" i="1"/>
  <c r="BP27" i="1"/>
  <c r="AO183" i="1"/>
  <c r="AQ179" i="1"/>
  <c r="AN23" i="1"/>
  <c r="AR7" i="1"/>
  <c r="AO118" i="1"/>
  <c r="BN34" i="1"/>
  <c r="AR36" i="1"/>
  <c r="AQ46" i="1"/>
  <c r="AP72" i="1"/>
  <c r="AQ67" i="1"/>
  <c r="BQ3" i="1"/>
  <c r="BN101" i="1"/>
  <c r="BQ59" i="1"/>
  <c r="BN55" i="1"/>
  <c r="BN46" i="1"/>
  <c r="AN37" i="1"/>
  <c r="BN157" i="1"/>
  <c r="BN109" i="1"/>
  <c r="AO128" i="1"/>
  <c r="AQ62" i="1"/>
  <c r="AN175" i="1"/>
  <c r="BM102" i="1"/>
  <c r="AP74" i="1"/>
  <c r="BO172" i="1"/>
  <c r="BQ34" i="1"/>
  <c r="F50" i="5"/>
  <c r="T17" i="5"/>
  <c r="AI19" i="1"/>
  <c r="BB12" i="1"/>
  <c r="BT42" i="1"/>
  <c r="AH37" i="1"/>
  <c r="AX24" i="1"/>
  <c r="AG6" i="1"/>
  <c r="AM69" i="1"/>
  <c r="AW58" i="1"/>
  <c r="AM47" i="1"/>
  <c r="AC54" i="1"/>
  <c r="AD32" i="1"/>
  <c r="BU40" i="1"/>
  <c r="AF22" i="1"/>
  <c r="BT53" i="1"/>
  <c r="BJ54" i="1"/>
  <c r="BA66" i="1"/>
  <c r="BS40" i="1"/>
  <c r="BT33" i="1"/>
  <c r="BE23" i="1"/>
  <c r="BE24" i="1"/>
  <c r="AF34" i="1"/>
  <c r="BV34" i="1"/>
  <c r="AA32" i="1"/>
  <c r="BL47" i="1"/>
  <c r="BC71" i="1"/>
  <c r="BF64" i="1"/>
  <c r="AJ47" i="1"/>
  <c r="AJ23" i="1"/>
  <c r="AX40" i="1"/>
  <c r="BK28" i="1"/>
  <c r="AW94" i="1"/>
  <c r="AE73" i="1"/>
  <c r="AL67" i="1"/>
  <c r="AL55" i="1"/>
  <c r="BL49" i="1"/>
  <c r="BU50" i="1"/>
  <c r="BK19" i="1"/>
  <c r="BI35" i="1"/>
  <c r="AE16" i="1"/>
  <c r="BR70" i="1"/>
  <c r="AM43" i="1"/>
  <c r="BA52" i="1"/>
  <c r="AI28" i="1"/>
  <c r="BK23" i="1"/>
  <c r="BD16" i="1"/>
  <c r="AM23" i="1"/>
  <c r="AY89" i="1"/>
  <c r="AC67" i="1"/>
  <c r="BJ48" i="1"/>
  <c r="BB82" i="1"/>
  <c r="AC57" i="1"/>
  <c r="Y35" i="1"/>
  <c r="BW35" i="1" s="1"/>
  <c r="K35" i="1" s="1"/>
  <c r="AG34" i="1"/>
  <c r="AW15" i="1"/>
  <c r="AH10" i="1"/>
  <c r="BD50" i="1"/>
  <c r="AM39" i="1"/>
  <c r="AK63" i="1"/>
  <c r="AX41" i="1"/>
  <c r="BE11" i="1"/>
  <c r="AW34" i="1"/>
  <c r="BE64" i="1"/>
  <c r="AX49" i="1"/>
  <c r="BR52" i="1"/>
  <c r="BD34" i="1"/>
  <c r="BI52" i="1"/>
  <c r="AC27" i="1"/>
  <c r="CB27" i="1" s="1"/>
  <c r="P27" i="1" s="1"/>
  <c r="AD22" i="1"/>
  <c r="AU6" i="1"/>
  <c r="AM6" i="1"/>
  <c r="BJ28" i="1"/>
  <c r="AD5" i="1"/>
  <c r="AS9" i="1"/>
  <c r="AH29" i="1"/>
  <c r="AX6" i="1"/>
  <c r="AF10" i="1"/>
  <c r="AK6" i="1"/>
  <c r="Z10" i="1"/>
  <c r="AS23" i="1"/>
  <c r="BR5" i="1"/>
  <c r="BG15" i="1"/>
  <c r="AY4" i="1"/>
  <c r="BD27" i="1"/>
  <c r="BV24" i="1"/>
  <c r="BI17" i="1"/>
  <c r="BH21" i="1"/>
  <c r="Y14" i="1"/>
  <c r="BW14" i="1" s="1"/>
  <c r="K14" i="1" s="1"/>
  <c r="AO63" i="1"/>
  <c r="AQ148" i="1"/>
  <c r="AP122" i="1"/>
  <c r="AN129" i="1"/>
  <c r="AQ5" i="1"/>
  <c r="BQ158" i="1"/>
  <c r="AQ155" i="1"/>
  <c r="AN81" i="1"/>
  <c r="BP57" i="1"/>
  <c r="BN33" i="1"/>
  <c r="AO116" i="1"/>
  <c r="BN86" i="1"/>
  <c r="BN42" i="1"/>
  <c r="AN58" i="1"/>
  <c r="BN78" i="1"/>
  <c r="AR178" i="1"/>
  <c r="AN12" i="1"/>
  <c r="AO54" i="1"/>
  <c r="AQ53" i="1"/>
  <c r="AR155" i="1"/>
  <c r="AP104" i="1"/>
  <c r="BM143" i="1"/>
  <c r="BO163" i="1"/>
  <c r="AR35" i="1"/>
  <c r="AR163" i="1"/>
  <c r="AP28" i="1"/>
  <c r="BP86" i="1"/>
  <c r="AR77" i="1"/>
  <c r="BN106" i="1"/>
  <c r="BO88" i="1"/>
  <c r="AN112" i="1"/>
  <c r="BP144" i="1"/>
  <c r="BM20" i="1"/>
  <c r="BO169" i="1"/>
  <c r="BO78" i="1"/>
  <c r="AP69" i="1"/>
  <c r="BP116" i="1"/>
  <c r="BP71" i="1"/>
  <c r="F135" i="5"/>
  <c r="C50" i="3"/>
  <c r="AJ27" i="1"/>
  <c r="BH12" i="1"/>
  <c r="BL52" i="1"/>
  <c r="AV14" i="1"/>
  <c r="BF16" i="1"/>
  <c r="BH7" i="1"/>
  <c r="Y78" i="1"/>
  <c r="BW78" i="1" s="1"/>
  <c r="K78" i="1" s="1"/>
  <c r="AE58" i="1"/>
  <c r="AL49" i="1"/>
  <c r="AS67" i="1"/>
  <c r="BJ44" i="1"/>
  <c r="BI26" i="1"/>
  <c r="AX8" i="1"/>
  <c r="AH61" i="1"/>
  <c r="AT48" i="1"/>
  <c r="AA76" i="1"/>
  <c r="AY51" i="1"/>
  <c r="BA29" i="1"/>
  <c r="BS12" i="1"/>
  <c r="BF4" i="1"/>
  <c r="Y32" i="1"/>
  <c r="BS18" i="1"/>
  <c r="BK16" i="1"/>
  <c r="AY67" i="1"/>
  <c r="AW56" i="1"/>
  <c r="AK39" i="1"/>
  <c r="AX51" i="1"/>
  <c r="BT26" i="1"/>
  <c r="Z36" i="1"/>
  <c r="BB16" i="1"/>
  <c r="AA104" i="1"/>
  <c r="Z83" i="1"/>
  <c r="BE76" i="1"/>
  <c r="BH55" i="1"/>
  <c r="BG47" i="1"/>
  <c r="BR65" i="1"/>
  <c r="BR42" i="1"/>
  <c r="AU21" i="1"/>
  <c r="AL15" i="1"/>
  <c r="Z66" i="1"/>
  <c r="BJ53" i="1"/>
  <c r="AF64" i="1"/>
  <c r="AD39" i="1"/>
  <c r="BA31" i="1"/>
  <c r="BU20" i="1"/>
  <c r="BE16" i="1"/>
  <c r="AW101" i="1"/>
  <c r="AY82" i="1"/>
  <c r="BF66" i="1"/>
  <c r="AW92" i="1"/>
  <c r="BJ59" i="1"/>
  <c r="AH42" i="1"/>
  <c r="Z47" i="1"/>
  <c r="AL22" i="1"/>
  <c r="AH11" i="1"/>
  <c r="BI55" i="1"/>
  <c r="AI55" i="1"/>
  <c r="BS73" i="1"/>
  <c r="AA38" i="1"/>
  <c r="AV35" i="1"/>
  <c r="AU22" i="1"/>
  <c r="BU64" i="1"/>
  <c r="BU65" i="1"/>
  <c r="BA61" i="1"/>
  <c r="AD43" i="1"/>
  <c r="BV39" i="1"/>
  <c r="AS38" i="1"/>
  <c r="AY20" i="1"/>
  <c r="AS16" i="1"/>
  <c r="BR11" i="1"/>
  <c r="BC4" i="1"/>
  <c r="AY10" i="1"/>
  <c r="BD6" i="1"/>
  <c r="AS37" i="1"/>
  <c r="AA5" i="1"/>
  <c r="AG10" i="1"/>
  <c r="AT13" i="1"/>
  <c r="AL10" i="1"/>
  <c r="AX31" i="1"/>
  <c r="AW8" i="1"/>
  <c r="AV28" i="1"/>
  <c r="BS5" i="1"/>
  <c r="AJ16" i="1"/>
  <c r="BI18" i="1"/>
  <c r="AC24" i="1"/>
  <c r="AX12" i="1"/>
  <c r="BJ5" i="1"/>
  <c r="AQ61" i="1"/>
  <c r="AR116" i="1"/>
  <c r="AO172" i="1"/>
  <c r="AR50" i="1"/>
  <c r="AP155" i="1"/>
  <c r="BP152" i="1"/>
  <c r="AP125" i="1"/>
  <c r="AR89" i="1"/>
  <c r="BN163" i="1"/>
  <c r="BQ181" i="1"/>
  <c r="AQ23" i="1"/>
  <c r="BQ79" i="1"/>
  <c r="BM92" i="1"/>
  <c r="AO153" i="1"/>
  <c r="AO6" i="1"/>
  <c r="AR15" i="1"/>
  <c r="AP34" i="1"/>
  <c r="AQ162" i="1"/>
  <c r="AP111" i="1"/>
  <c r="AO14" i="1"/>
  <c r="AR88" i="1"/>
  <c r="AR25" i="1"/>
  <c r="AN147" i="1"/>
  <c r="AO129" i="1"/>
  <c r="BN164" i="1"/>
  <c r="BP135" i="1"/>
  <c r="BN24" i="1"/>
  <c r="BQ18" i="1"/>
  <c r="AR102" i="1"/>
  <c r="BN161" i="1"/>
  <c r="AO157" i="1"/>
  <c r="BO132" i="1"/>
  <c r="BM59" i="1"/>
  <c r="BN168" i="1"/>
  <c r="BO117" i="1"/>
  <c r="BO174" i="1"/>
  <c r="BQ169" i="1"/>
  <c r="BQ165" i="1"/>
  <c r="BM68" i="1"/>
  <c r="E20" i="5"/>
  <c r="I93" i="3"/>
  <c r="BU11" i="1"/>
  <c r="BA54" i="1"/>
  <c r="BR32" i="1"/>
  <c r="AH41" i="1"/>
  <c r="AT22" i="1"/>
  <c r="BU86" i="1"/>
  <c r="BV59" i="1"/>
  <c r="BG40" i="1"/>
  <c r="BR54" i="1"/>
  <c r="AW37" i="1"/>
  <c r="BG29" i="1"/>
  <c r="BS16" i="1"/>
  <c r="BD29" i="1"/>
  <c r="AD58" i="1"/>
  <c r="BK45" i="1"/>
  <c r="BB53" i="1"/>
  <c r="CG53" i="1" s="1"/>
  <c r="BS29" i="1"/>
  <c r="BC39" i="1"/>
  <c r="BS20" i="1"/>
  <c r="AA40" i="1"/>
  <c r="AM33" i="1"/>
  <c r="AB23" i="1"/>
  <c r="AS20" i="1"/>
  <c r="BV58" i="1"/>
  <c r="BC65" i="1"/>
  <c r="AD52" i="1"/>
  <c r="AT34" i="1"/>
  <c r="BS56" i="1"/>
  <c r="BK20" i="1"/>
  <c r="AB10" i="1"/>
  <c r="AM101" i="1"/>
  <c r="BE85" i="1"/>
  <c r="BR57" i="1"/>
  <c r="Y61" i="1"/>
  <c r="BF53" i="1"/>
  <c r="BC34" i="1"/>
  <c r="BK65" i="1"/>
  <c r="AW9" i="1"/>
  <c r="BC26" i="1"/>
  <c r="BR68" i="1"/>
  <c r="AJ62" i="1"/>
  <c r="BF44" i="1"/>
  <c r="BK41" i="1"/>
  <c r="AB40" i="1"/>
  <c r="BV22" i="1"/>
  <c r="AY94" i="1"/>
  <c r="BI75" i="1"/>
  <c r="AM74" i="1"/>
  <c r="BL57" i="1"/>
  <c r="BR44" i="1"/>
  <c r="AF74" i="1"/>
  <c r="BD49" i="1"/>
  <c r="AZ24" i="1"/>
  <c r="AL37" i="1"/>
  <c r="AK18" i="1"/>
  <c r="BK58" i="1"/>
  <c r="BL50" i="1"/>
  <c r="AV26" i="1"/>
  <c r="BJ41" i="1"/>
  <c r="AG32" i="1"/>
  <c r="BF38" i="1"/>
  <c r="AX65" i="1"/>
  <c r="BE91" i="1"/>
  <c r="BC56" i="1"/>
  <c r="BB41" i="1"/>
  <c r="BF45" i="1"/>
  <c r="BJ20" i="1"/>
  <c r="BR14" i="1"/>
  <c r="AS15" i="1"/>
  <c r="BU19" i="1"/>
  <c r="BF14" i="1"/>
  <c r="BL6" i="1"/>
  <c r="BB35" i="1"/>
  <c r="BF7" i="1"/>
  <c r="AA15" i="1"/>
  <c r="AG7" i="1"/>
  <c r="BI10" i="1"/>
  <c r="AG23" i="1"/>
  <c r="BV30" i="1"/>
  <c r="BD19" i="1"/>
  <c r="BE7" i="1"/>
  <c r="BA18" i="1"/>
  <c r="BA19" i="1"/>
  <c r="AH14" i="1"/>
  <c r="AY35" i="1"/>
  <c r="AZ5" i="1"/>
  <c r="BA7" i="1"/>
  <c r="AR68" i="1"/>
  <c r="AO86" i="1"/>
  <c r="AP63" i="1"/>
  <c r="BO156" i="1"/>
  <c r="AP114" i="1"/>
  <c r="AQ78" i="1"/>
  <c r="BO153" i="1"/>
  <c r="AR38" i="1"/>
  <c r="AO81" i="1"/>
  <c r="AO32" i="1"/>
  <c r="AQ82" i="1"/>
  <c r="AP65" i="1"/>
  <c r="AO96" i="1"/>
  <c r="AP177" i="1"/>
  <c r="BP7" i="1"/>
  <c r="BN179" i="1"/>
  <c r="AP164" i="1"/>
  <c r="AO117" i="1"/>
  <c r="AO35" i="1"/>
  <c r="BN8" i="1"/>
  <c r="AQ83" i="1"/>
  <c r="CA83" i="1" s="1"/>
  <c r="O83" i="1" s="1"/>
  <c r="BQ83" i="1"/>
  <c r="AN154" i="1"/>
  <c r="BX154" i="1" s="1"/>
  <c r="AO98" i="1"/>
  <c r="AP36" i="1"/>
  <c r="AN10" i="1"/>
  <c r="AN73" i="1"/>
  <c r="AP156" i="1"/>
  <c r="AQ40" i="1"/>
  <c r="BO24" i="1"/>
  <c r="BO89" i="1"/>
  <c r="CE89" i="1" s="1"/>
  <c r="BM115" i="1"/>
  <c r="BQ74" i="1"/>
  <c r="CG74" i="1" s="1"/>
  <c r="P74" i="1" s="1"/>
  <c r="BP19" i="1"/>
  <c r="BN104" i="1"/>
  <c r="E119" i="5"/>
  <c r="BO84" i="1"/>
  <c r="BQ36" i="1"/>
  <c r="AO58" i="1"/>
  <c r="F177" i="5"/>
  <c r="I2" i="3"/>
  <c r="BA32" i="1"/>
  <c r="AK68" i="1"/>
  <c r="AK45" i="1"/>
  <c r="AF27" i="1"/>
  <c r="BT9" i="1"/>
  <c r="BE78" i="1"/>
  <c r="BR55" i="1"/>
  <c r="AM63" i="1"/>
  <c r="BL44" i="1"/>
  <c r="AE36" i="1"/>
  <c r="AU45" i="1"/>
  <c r="BC41" i="1"/>
  <c r="BA44" i="1"/>
  <c r="BI57" i="1"/>
  <c r="BU48" i="1"/>
  <c r="AH67" i="1"/>
  <c r="AV44" i="1"/>
  <c r="AI26" i="1"/>
  <c r="AW19" i="1"/>
  <c r="AD51" i="1"/>
  <c r="AJ29" i="1"/>
  <c r="AL11" i="1"/>
  <c r="BE4" i="1"/>
  <c r="AK58" i="1"/>
  <c r="BE61" i="1"/>
  <c r="BR53" i="1"/>
  <c r="AD36" i="1"/>
  <c r="AH66" i="1"/>
  <c r="CB66" i="1" s="1"/>
  <c r="P66" i="1" s="1"/>
  <c r="BD12" i="1"/>
  <c r="AD27" i="1"/>
  <c r="AV85" i="1"/>
  <c r="BS75" i="1"/>
  <c r="BI51" i="1"/>
  <c r="AT60" i="1"/>
  <c r="AU37" i="1"/>
  <c r="BU31" i="1"/>
  <c r="AE43" i="1"/>
  <c r="AE35" i="1"/>
  <c r="AK42" i="1"/>
  <c r="AM53" i="1"/>
  <c r="AJ49" i="1"/>
  <c r="AU50" i="1"/>
  <c r="AV45" i="1"/>
  <c r="AZ33" i="1"/>
  <c r="CE33" i="1" s="1"/>
  <c r="AK15" i="1"/>
  <c r="AU92" i="1"/>
  <c r="AB87" i="1"/>
  <c r="BG86" i="1"/>
  <c r="BU69" i="1"/>
  <c r="AU48" i="1"/>
  <c r="BG49" i="1"/>
  <c r="AL58" i="1"/>
  <c r="CA58" i="1" s="1"/>
  <c r="BV31" i="1"/>
  <c r="AJ19" i="1"/>
  <c r="AW7" i="1"/>
  <c r="Y52" i="1"/>
  <c r="AH53" i="1"/>
  <c r="BF35" i="1"/>
  <c r="AF53" i="1"/>
  <c r="AY27" i="1"/>
  <c r="AE24" i="1"/>
  <c r="Z54" i="1"/>
  <c r="BU61" i="1"/>
  <c r="AU49" i="1"/>
  <c r="AU27" i="1"/>
  <c r="Z55" i="1"/>
  <c r="BY55" i="1" s="1"/>
  <c r="M55" i="1" s="1"/>
  <c r="AY12" i="1"/>
  <c r="AW10" i="1"/>
  <c r="AC23" i="1"/>
  <c r="BK9" i="1"/>
  <c r="AS29" i="1"/>
  <c r="AK16" i="1"/>
  <c r="AJ12" i="1"/>
  <c r="BJ10" i="1"/>
  <c r="AW4" i="1"/>
  <c r="AB15" i="1"/>
  <c r="AI8" i="1"/>
  <c r="AE14" i="1"/>
  <c r="AJ11" i="1"/>
  <c r="AM25" i="1"/>
  <c r="Y20" i="1"/>
  <c r="AW24" i="1"/>
  <c r="BF10" i="1"/>
  <c r="AX20" i="1"/>
  <c r="BI24" i="1"/>
  <c r="AV16" i="1"/>
  <c r="BJ17" i="1"/>
  <c r="AN69" i="1"/>
  <c r="BX69" i="1" s="1"/>
  <c r="L69" i="1" s="1"/>
  <c r="AN89" i="1"/>
  <c r="AN132" i="1"/>
  <c r="BN135" i="1"/>
  <c r="AP182" i="1"/>
  <c r="AR143" i="1"/>
  <c r="CB143" i="1" s="1"/>
  <c r="BQ113" i="1"/>
  <c r="AN7" i="1"/>
  <c r="AQ161" i="1"/>
  <c r="CA161" i="1" s="1"/>
  <c r="AO15" i="1"/>
  <c r="AQ11" i="1"/>
  <c r="AO181" i="1"/>
  <c r="AO155" i="1"/>
  <c r="BY155" i="1" s="1"/>
  <c r="AN46" i="1"/>
  <c r="BN73" i="1"/>
  <c r="BQ182" i="1"/>
  <c r="BQ68" i="1"/>
  <c r="BP101" i="1"/>
  <c r="AP139" i="1"/>
  <c r="AO47" i="1"/>
  <c r="AN53" i="1"/>
  <c r="AR59" i="1"/>
  <c r="BP177" i="1"/>
  <c r="BQ164" i="1"/>
  <c r="BN100" i="1"/>
  <c r="BP105" i="1"/>
  <c r="BP173" i="1"/>
  <c r="BM169" i="1"/>
  <c r="AN142" i="1"/>
  <c r="BM106" i="1"/>
  <c r="AQ115" i="1"/>
  <c r="BN112" i="1"/>
  <c r="BM38" i="1"/>
  <c r="BM123" i="1"/>
  <c r="BO49" i="1"/>
  <c r="CE49" i="1" s="1"/>
  <c r="BN155" i="1"/>
  <c r="BM35" i="1"/>
  <c r="CC35" i="1" s="1"/>
  <c r="BO30" i="1"/>
  <c r="BP62" i="1"/>
  <c r="F149" i="5"/>
  <c r="BC43" i="1"/>
  <c r="AH45" i="1"/>
  <c r="BB38" i="1"/>
  <c r="BC30" i="1"/>
  <c r="AJ18" i="1"/>
  <c r="BY18" i="1" s="1"/>
  <c r="M18" i="1" s="1"/>
  <c r="AB30" i="1"/>
  <c r="AB86" i="1"/>
  <c r="BH72" i="1"/>
  <c r="AX75" i="1"/>
  <c r="CC75" i="1" s="1"/>
  <c r="L75" i="1" s="1"/>
  <c r="BA43" i="1"/>
  <c r="AT42" i="1"/>
  <c r="BC37" i="1"/>
  <c r="AK36" i="1"/>
  <c r="BZ36" i="1" s="1"/>
  <c r="N36" i="1" s="1"/>
  <c r="AV7" i="1"/>
  <c r="BS62" i="1"/>
  <c r="BE54" i="1"/>
  <c r="Z37" i="1"/>
  <c r="AG25" i="1"/>
  <c r="AC16" i="1"/>
  <c r="BU28" i="1"/>
  <c r="BT28" i="1"/>
  <c r="BR38" i="1"/>
  <c r="AA17" i="1"/>
  <c r="BD70" i="1"/>
  <c r="BK62" i="1"/>
  <c r="BT61" i="1"/>
  <c r="AF66" i="1"/>
  <c r="AM45" i="1"/>
  <c r="Z30" i="1"/>
  <c r="BY30" i="1" s="1"/>
  <c r="M30" i="1" s="1"/>
  <c r="AL24" i="1"/>
  <c r="AW17" i="1"/>
  <c r="AX71" i="1"/>
  <c r="AS83" i="1"/>
  <c r="AV71" i="1"/>
  <c r="AX74" i="1"/>
  <c r="AT75" i="1"/>
  <c r="Y41" i="1"/>
  <c r="AE33" i="1"/>
  <c r="BS33" i="1"/>
  <c r="BL30" i="1"/>
  <c r="AI63" i="1"/>
  <c r="AA51" i="1"/>
  <c r="Y31" i="1"/>
  <c r="AC56" i="1"/>
  <c r="BU18" i="1"/>
  <c r="AM13" i="1"/>
  <c r="AI103" i="1"/>
  <c r="BA82" i="1"/>
  <c r="AZ74" i="1"/>
  <c r="AF52" i="1"/>
  <c r="AD41" i="1"/>
  <c r="AV65" i="1"/>
  <c r="BL41" i="1"/>
  <c r="CG41" i="1" s="1"/>
  <c r="BH17" i="1"/>
  <c r="AX13" i="1"/>
  <c r="BJ46" i="1"/>
  <c r="AG82" i="1"/>
  <c r="CA82" i="1" s="1"/>
  <c r="O82" i="1" s="1"/>
  <c r="AD56" i="1"/>
  <c r="AB33" i="1"/>
  <c r="AX33" i="1"/>
  <c r="AE13" i="1"/>
  <c r="BH9" i="1"/>
  <c r="BI68" i="1"/>
  <c r="BV43" i="1"/>
  <c r="AD49" i="1"/>
  <c r="BD57" i="1"/>
  <c r="BS30" i="1"/>
  <c r="BV17" i="1"/>
  <c r="BF9" i="1"/>
  <c r="Y5" i="1"/>
  <c r="AU4" i="1"/>
  <c r="AG12" i="1"/>
  <c r="BU15" i="1"/>
  <c r="AK20" i="1"/>
  <c r="AL23" i="1"/>
  <c r="CA23" i="1" s="1"/>
  <c r="AX4" i="1"/>
  <c r="AW26" i="1"/>
  <c r="CB26" i="1" s="1"/>
  <c r="P26" i="1" s="1"/>
  <c r="AJ17" i="1"/>
  <c r="BD4" i="1"/>
  <c r="AV17" i="1"/>
  <c r="AM4" i="1"/>
  <c r="CB4" i="1" s="1"/>
  <c r="BG24" i="1"/>
  <c r="BD23" i="1"/>
  <c r="CD23" i="1" s="1"/>
  <c r="BR8" i="1"/>
  <c r="AD20" i="1"/>
  <c r="AW5" i="1"/>
  <c r="AS13" i="1"/>
  <c r="AS5" i="1"/>
  <c r="AQ29" i="1"/>
  <c r="CA29" i="1" s="1"/>
  <c r="O29" i="1" s="1"/>
  <c r="AQ85" i="1"/>
  <c r="AP141" i="1"/>
  <c r="AP61" i="1"/>
  <c r="AP48" i="1"/>
  <c r="BZ48" i="1" s="1"/>
  <c r="N48" i="1" s="1"/>
  <c r="AN169" i="1"/>
  <c r="AQ184" i="1"/>
  <c r="AO17" i="1"/>
  <c r="AP165" i="1"/>
  <c r="AO182" i="1"/>
  <c r="BQ171" i="1"/>
  <c r="AP53" i="1"/>
  <c r="AQ16" i="1"/>
  <c r="CA16" i="1" s="1"/>
  <c r="O16" i="1" s="1"/>
  <c r="AP105" i="1"/>
  <c r="AN153" i="1"/>
  <c r="AQ79" i="1"/>
  <c r="AO43" i="1"/>
  <c r="AP102" i="1"/>
  <c r="AN102" i="1"/>
  <c r="BM66" i="1"/>
  <c r="AR121" i="1"/>
  <c r="AQ150" i="1"/>
  <c r="AN161" i="1"/>
  <c r="AQ84" i="1"/>
  <c r="BP61" i="1"/>
  <c r="BP131" i="1"/>
  <c r="BQ24" i="1"/>
  <c r="BN22" i="1"/>
  <c r="BM19" i="1"/>
  <c r="AO11" i="1"/>
  <c r="BO185" i="1"/>
  <c r="BM114" i="1"/>
  <c r="AN51" i="1"/>
  <c r="AR174" i="1"/>
  <c r="AQ172" i="1"/>
  <c r="BO141" i="1"/>
  <c r="AO107" i="1"/>
  <c r="BO129" i="1"/>
  <c r="BM26" i="1"/>
  <c r="F166" i="5"/>
  <c r="U174" i="5"/>
  <c r="BN14" i="1"/>
  <c r="BQ81" i="1"/>
  <c r="BQ116" i="1"/>
  <c r="AR129" i="1"/>
  <c r="AR133" i="1"/>
  <c r="AP26" i="1"/>
  <c r="BP63" i="1"/>
  <c r="BP82" i="1"/>
  <c r="BO12" i="1"/>
  <c r="AR85" i="1"/>
  <c r="AO101" i="1"/>
  <c r="BQ175" i="1"/>
  <c r="BO80" i="1"/>
  <c r="BP109" i="1"/>
  <c r="AR122" i="1"/>
  <c r="BQ146" i="1"/>
  <c r="BN54" i="1"/>
  <c r="AQ153" i="1"/>
  <c r="AP62" i="1"/>
  <c r="BN149" i="1"/>
  <c r="BP95" i="1"/>
  <c r="AP16" i="1"/>
  <c r="BO61" i="1"/>
  <c r="BM49" i="1"/>
  <c r="BN4" i="1"/>
  <c r="AQ32" i="1"/>
  <c r="AP167" i="1"/>
  <c r="BQ87" i="1"/>
  <c r="AQ97" i="1"/>
  <c r="BP98" i="1"/>
  <c r="BN148" i="1"/>
  <c r="BN90" i="1"/>
  <c r="AQ51" i="1"/>
  <c r="BQ60" i="1"/>
  <c r="BO105" i="1"/>
  <c r="BO146" i="1"/>
  <c r="F7" i="5"/>
  <c r="E122" i="5"/>
  <c r="F43" i="5"/>
  <c r="F143" i="5"/>
  <c r="G116" i="5"/>
  <c r="H5" i="5"/>
  <c r="H48" i="3"/>
  <c r="Z16" i="1"/>
  <c r="AJ6" i="1"/>
  <c r="BG5" i="1"/>
  <c r="AW21" i="1"/>
  <c r="BA13" i="1"/>
  <c r="BK10" i="1"/>
  <c r="Z5" i="1"/>
  <c r="AS7" i="1"/>
  <c r="AA25" i="1"/>
  <c r="AZ8" i="1"/>
  <c r="AB25" i="1"/>
  <c r="Z11" i="1"/>
  <c r="BA22" i="1"/>
  <c r="CF22" i="1" s="1"/>
  <c r="BV18" i="1"/>
  <c r="BU22" i="1"/>
  <c r="AF19" i="1"/>
  <c r="BS13" i="1"/>
  <c r="AM24" i="1"/>
  <c r="BT35" i="1"/>
  <c r="AA26" i="1"/>
  <c r="AL6" i="1"/>
  <c r="AI15" i="1"/>
  <c r="AX9" i="1"/>
  <c r="BS39" i="1"/>
  <c r="AL8" i="1"/>
  <c r="AN30" i="1"/>
  <c r="AR24" i="1"/>
  <c r="AP37" i="1"/>
  <c r="AR18" i="1"/>
  <c r="AR167" i="1"/>
  <c r="AQ9" i="1"/>
  <c r="AQ25" i="1"/>
  <c r="AQ120" i="1"/>
  <c r="AN117" i="1"/>
  <c r="AO97" i="1"/>
  <c r="AP60" i="1"/>
  <c r="BP146" i="1"/>
  <c r="AQ92" i="1"/>
  <c r="AR165" i="1"/>
  <c r="AP103" i="1"/>
  <c r="AR63" i="1"/>
  <c r="AO40" i="1"/>
  <c r="BQ119" i="1"/>
  <c r="AN179" i="1"/>
  <c r="BP113" i="1"/>
  <c r="AP151" i="1"/>
  <c r="AO156" i="1"/>
  <c r="BO97" i="1"/>
  <c r="AN49" i="1"/>
  <c r="AO68" i="1"/>
  <c r="BM39" i="1"/>
  <c r="AO10" i="1"/>
  <c r="AN167" i="1"/>
  <c r="AQ181" i="1"/>
  <c r="BQ89" i="1"/>
  <c r="AP67" i="1"/>
  <c r="AN85" i="1"/>
  <c r="BM16" i="1"/>
  <c r="BQ185" i="1"/>
  <c r="AQ132" i="1"/>
  <c r="AN120" i="1"/>
  <c r="AQ164" i="1"/>
  <c r="AQ52" i="1"/>
  <c r="AP56" i="1"/>
  <c r="AR131" i="1"/>
  <c r="AQ58" i="1"/>
  <c r="AR56" i="1"/>
  <c r="BM95" i="1"/>
  <c r="AR140" i="1"/>
  <c r="AQ143" i="1"/>
  <c r="AP149" i="1"/>
  <c r="AP176" i="1"/>
  <c r="AR146" i="1"/>
  <c r="AR119" i="1"/>
  <c r="BN45" i="1"/>
  <c r="BM111" i="1"/>
  <c r="BQ137" i="1"/>
  <c r="BN120" i="1"/>
  <c r="BO101" i="1"/>
  <c r="BO22" i="1"/>
  <c r="BO94" i="1"/>
  <c r="BO20" i="1"/>
  <c r="AN171" i="1"/>
  <c r="AO136" i="1"/>
  <c r="BP96" i="1"/>
  <c r="BP52" i="1"/>
  <c r="BP41" i="1"/>
  <c r="BQ38" i="1"/>
  <c r="AO61" i="1"/>
  <c r="AN38" i="1"/>
  <c r="AO44" i="1"/>
  <c r="BP185" i="1"/>
  <c r="BO5" i="1"/>
  <c r="AP90" i="1"/>
  <c r="AN118" i="1"/>
  <c r="AN25" i="1"/>
  <c r="BM147" i="1"/>
  <c r="BO184" i="1"/>
  <c r="BO25" i="1"/>
  <c r="AN65" i="1"/>
  <c r="BN87" i="1"/>
  <c r="BM174" i="1"/>
  <c r="AP145" i="1"/>
  <c r="AQ180" i="1"/>
  <c r="BQ172" i="1"/>
  <c r="BM12" i="1"/>
  <c r="BQ145" i="1"/>
  <c r="BM167" i="1"/>
  <c r="BP168" i="1"/>
  <c r="BO36" i="1"/>
  <c r="AP55" i="1"/>
  <c r="AR169" i="1"/>
  <c r="BP174" i="1"/>
  <c r="AQ66" i="1"/>
  <c r="BO77" i="1"/>
  <c r="BQ114" i="1"/>
  <c r="BM90" i="1"/>
  <c r="AP86" i="1"/>
  <c r="BN174" i="1"/>
  <c r="BP9" i="1"/>
  <c r="BM93" i="1"/>
  <c r="F141" i="5"/>
  <c r="F60" i="5"/>
  <c r="F184" i="5"/>
  <c r="F44" i="5"/>
  <c r="G62" i="5"/>
  <c r="H105" i="5"/>
  <c r="I57" i="3"/>
  <c r="AM22" i="1"/>
  <c r="BE20" i="1"/>
  <c r="BG26" i="1"/>
  <c r="AK13" i="1"/>
  <c r="AJ5" i="1"/>
  <c r="AW12" i="1"/>
  <c r="AB5" i="1"/>
  <c r="AS28" i="1"/>
  <c r="AI29" i="1"/>
  <c r="AU16" i="1"/>
  <c r="AT9" i="1"/>
  <c r="BL5" i="1"/>
  <c r="AJ24" i="1"/>
  <c r="AC15" i="1"/>
  <c r="BD8" i="1"/>
  <c r="AW14" i="1"/>
  <c r="AE4" i="1"/>
  <c r="AY6" i="1"/>
  <c r="CD6" i="1" s="1"/>
  <c r="M6" i="1" s="1"/>
  <c r="AB17" i="1"/>
  <c r="AA10" i="1"/>
  <c r="AH33" i="1"/>
  <c r="BK4" i="1"/>
  <c r="BC10" i="1"/>
  <c r="BC25" i="1"/>
  <c r="BI7" i="1"/>
  <c r="AQ158" i="1"/>
  <c r="AP41" i="1"/>
  <c r="BO35" i="1"/>
  <c r="AN151" i="1"/>
  <c r="AP158" i="1"/>
  <c r="AR53" i="1"/>
  <c r="BP137" i="1"/>
  <c r="BM155" i="1"/>
  <c r="AN124" i="1"/>
  <c r="AO95" i="1"/>
  <c r="AR10" i="1"/>
  <c r="AO138" i="1"/>
  <c r="AO57" i="1"/>
  <c r="BO45" i="1"/>
  <c r="AP173" i="1"/>
  <c r="AN131" i="1"/>
  <c r="BQ159" i="1"/>
  <c r="AQ45" i="1"/>
  <c r="AO30" i="1"/>
  <c r="BN95" i="1"/>
  <c r="AN172" i="1"/>
  <c r="AN139" i="1"/>
  <c r="BP107" i="1"/>
  <c r="AP172" i="1"/>
  <c r="BN128" i="1"/>
  <c r="AP95" i="1"/>
  <c r="BP31" i="1"/>
  <c r="AQ159" i="1"/>
  <c r="AR184" i="1"/>
  <c r="AR132" i="1"/>
  <c r="AP107" i="1"/>
  <c r="BM126" i="1"/>
  <c r="AN11" i="1"/>
  <c r="AQ142" i="1"/>
  <c r="AQ68" i="1"/>
  <c r="AN68" i="1"/>
  <c r="AP43" i="1"/>
  <c r="AN76" i="1"/>
  <c r="AO94" i="1"/>
  <c r="AO70" i="1"/>
  <c r="AO175" i="1"/>
  <c r="AR113" i="1"/>
  <c r="BQ127" i="1"/>
  <c r="BP55" i="1"/>
  <c r="BN132" i="1"/>
  <c r="BO127" i="1"/>
  <c r="AQ27" i="1"/>
  <c r="BM161" i="1"/>
  <c r="AP9" i="1"/>
  <c r="BP162" i="1"/>
  <c r="BQ46" i="1"/>
  <c r="BO152" i="1"/>
  <c r="BN142" i="1"/>
  <c r="BM129" i="1"/>
  <c r="BM48" i="1"/>
  <c r="BQ80" i="1"/>
  <c r="BO72" i="1"/>
  <c r="F83" i="5"/>
  <c r="BQ133" i="1"/>
  <c r="BN144" i="1"/>
  <c r="BN119" i="1"/>
  <c r="BM15" i="1"/>
  <c r="AQ42" i="1"/>
  <c r="AR176" i="1"/>
  <c r="BQ41" i="1"/>
  <c r="BO142" i="1"/>
  <c r="BN108" i="1"/>
  <c r="AN55" i="1"/>
  <c r="AN34" i="1"/>
  <c r="AO42" i="1"/>
  <c r="BP179" i="1"/>
  <c r="BN47" i="1"/>
  <c r="BO100" i="1"/>
  <c r="AR95" i="1"/>
  <c r="BQ144" i="1"/>
  <c r="BO58" i="1"/>
  <c r="AN39" i="1"/>
  <c r="AR5" i="1"/>
  <c r="BN60" i="1"/>
  <c r="AN148" i="1"/>
  <c r="BP156" i="1"/>
  <c r="BN145" i="1"/>
  <c r="BO40" i="1"/>
  <c r="AQ14" i="1"/>
  <c r="AN159" i="1"/>
  <c r="AQ12" i="1"/>
  <c r="BM125" i="1"/>
  <c r="AP80" i="1"/>
  <c r="BN156" i="1"/>
  <c r="BN72" i="1"/>
  <c r="BM40" i="1"/>
  <c r="AR62" i="1"/>
  <c r="BQ28" i="1"/>
  <c r="BM29" i="1"/>
  <c r="BN137" i="1"/>
  <c r="E107" i="5"/>
  <c r="F85" i="5"/>
  <c r="F92" i="5"/>
  <c r="E163" i="5"/>
  <c r="G31" i="5"/>
  <c r="H87" i="5"/>
  <c r="I61" i="3"/>
  <c r="AB4" i="1"/>
  <c r="BE22" i="1"/>
  <c r="BE18" i="1"/>
  <c r="AS8" i="1"/>
  <c r="AT10" i="1"/>
  <c r="AZ12" i="1"/>
  <c r="AW6" i="1"/>
  <c r="AW29" i="1"/>
  <c r="BR12" i="1"/>
  <c r="BC19" i="1"/>
  <c r="AZ4" i="1"/>
  <c r="AJ9" i="1"/>
  <c r="BG4" i="1"/>
  <c r="BC6" i="1"/>
  <c r="AU5" i="1"/>
  <c r="BD33" i="1"/>
  <c r="AG5" i="1"/>
  <c r="AI11" i="1"/>
  <c r="BV40" i="1"/>
  <c r="BL8" i="1"/>
  <c r="BI22" i="1"/>
  <c r="AB26" i="1"/>
  <c r="AH8" i="1"/>
  <c r="BE14" i="1"/>
  <c r="AB21" i="1"/>
  <c r="AQ28" i="1"/>
  <c r="AQ48" i="1"/>
  <c r="BP157" i="1"/>
  <c r="AR110" i="1"/>
  <c r="AO174" i="1"/>
  <c r="AO161" i="1"/>
  <c r="BN158" i="1"/>
  <c r="AO52" i="1"/>
  <c r="AQ100" i="1"/>
  <c r="AR123" i="1"/>
  <c r="AQ112" i="1"/>
  <c r="BM182" i="1"/>
  <c r="AQ31" i="1"/>
  <c r="BN171" i="1"/>
  <c r="AN3" i="1"/>
  <c r="AN31" i="1"/>
  <c r="BM107" i="1"/>
  <c r="AP174" i="1"/>
  <c r="AO160" i="1"/>
  <c r="AQ103" i="1"/>
  <c r="AO169" i="1"/>
  <c r="AN150" i="1"/>
  <c r="BN25" i="1"/>
  <c r="AQ169" i="1"/>
  <c r="AQ114" i="1"/>
  <c r="AR100" i="1"/>
  <c r="BQ184" i="1"/>
  <c r="AQ126" i="1"/>
  <c r="AR82" i="1"/>
  <c r="BN62" i="1"/>
  <c r="AR185" i="1"/>
  <c r="AN20" i="1"/>
  <c r="AR145" i="1"/>
  <c r="BM86" i="1"/>
  <c r="AP89" i="1"/>
  <c r="BQ153" i="1"/>
  <c r="AO108" i="1"/>
  <c r="AO92" i="1"/>
  <c r="BN3" i="1"/>
  <c r="AR23" i="1"/>
  <c r="AP168" i="1"/>
  <c r="AO179" i="1"/>
  <c r="AP183" i="1"/>
  <c r="AQ173" i="1"/>
  <c r="AQ129" i="1"/>
  <c r="AP14" i="1"/>
  <c r="AR30" i="1"/>
  <c r="AP12" i="1"/>
  <c r="AO56" i="1"/>
  <c r="BQ53" i="1"/>
  <c r="BO29" i="1"/>
  <c r="BN175" i="1"/>
  <c r="BQ19" i="1"/>
  <c r="BM127" i="1"/>
  <c r="BP14" i="1"/>
  <c r="BP124" i="1"/>
  <c r="BQ43" i="1"/>
  <c r="AN54" i="1"/>
  <c r="AP5" i="1"/>
  <c r="BN88" i="1"/>
  <c r="BN64" i="1"/>
  <c r="BO41" i="1"/>
  <c r="AR3" i="1"/>
  <c r="AO78" i="1"/>
  <c r="AO65" i="1"/>
  <c r="BM181" i="1"/>
  <c r="BO62" i="1"/>
  <c r="BP23" i="1"/>
  <c r="AN111" i="1"/>
  <c r="AN185" i="1"/>
  <c r="AN22" i="1"/>
  <c r="BM42" i="1"/>
  <c r="BN61" i="1"/>
  <c r="BN28" i="1"/>
  <c r="AR4" i="1"/>
  <c r="BQ64" i="1"/>
  <c r="BN65" i="1"/>
  <c r="AN45" i="1"/>
  <c r="AQ22" i="1"/>
  <c r="BP11" i="1"/>
  <c r="AP94" i="1"/>
  <c r="BM128" i="1"/>
  <c r="BM91" i="1"/>
  <c r="BP92" i="1"/>
  <c r="AN8" i="1"/>
  <c r="AQ72" i="1"/>
  <c r="AN6" i="1"/>
  <c r="BN5" i="1"/>
  <c r="AP71" i="1"/>
  <c r="BP151" i="1"/>
  <c r="BM33" i="1"/>
  <c r="BO143" i="1"/>
  <c r="AN48" i="1"/>
  <c r="BM162" i="1"/>
  <c r="AQ122" i="1"/>
  <c r="BN32" i="1"/>
  <c r="F151" i="5"/>
  <c r="F106" i="5"/>
  <c r="F132" i="5"/>
  <c r="E57" i="5"/>
  <c r="G7" i="5"/>
  <c r="H76" i="5"/>
  <c r="T162" i="5"/>
  <c r="AI9" i="1"/>
  <c r="AF9" i="1"/>
  <c r="Z6" i="1"/>
  <c r="AT24" i="1"/>
  <c r="BF24" i="1"/>
  <c r="AV20" i="1"/>
  <c r="AZ9" i="1"/>
  <c r="AX11" i="1"/>
  <c r="BT32" i="1"/>
  <c r="BR20" i="1"/>
  <c r="BR21" i="1"/>
  <c r="AX17" i="1"/>
  <c r="AV5" i="1"/>
  <c r="BL19" i="1"/>
  <c r="BS26" i="1"/>
  <c r="BG13" i="1"/>
  <c r="BJ9" i="1"/>
  <c r="AA23" i="1"/>
  <c r="AI27" i="1"/>
  <c r="AU8" i="1"/>
  <c r="AF20" i="1"/>
  <c r="AF4" i="1"/>
  <c r="BA23" i="1"/>
  <c r="BC13" i="1"/>
  <c r="BD7" i="1"/>
  <c r="AR92" i="1"/>
  <c r="AN168" i="1"/>
  <c r="AN164" i="1"/>
  <c r="AO77" i="1"/>
  <c r="AN125" i="1"/>
  <c r="AQ141" i="1"/>
  <c r="BN15" i="1"/>
  <c r="BM80" i="1"/>
  <c r="AP136" i="1"/>
  <c r="AQ35" i="1"/>
  <c r="BO124" i="1"/>
  <c r="AP180" i="1"/>
  <c r="AR128" i="1"/>
  <c r="AP119" i="1"/>
  <c r="AQ166" i="1"/>
  <c r="AP96" i="1"/>
  <c r="BP153" i="1"/>
  <c r="AR12" i="1"/>
  <c r="BN143" i="1"/>
  <c r="BQ163" i="1"/>
  <c r="AN64" i="1"/>
  <c r="AO9" i="1"/>
  <c r="BM132" i="1"/>
  <c r="AQ152" i="1"/>
  <c r="BQ148" i="1"/>
  <c r="AN152" i="1"/>
  <c r="AO168" i="1"/>
  <c r="AQ39" i="1"/>
  <c r="AQ8" i="1"/>
  <c r="AN70" i="1"/>
  <c r="AR33" i="1"/>
  <c r="BN10" i="1"/>
  <c r="AR84" i="1"/>
  <c r="AN15" i="1"/>
  <c r="AO173" i="1"/>
  <c r="BQ93" i="1"/>
  <c r="AR108" i="1"/>
  <c r="AR72" i="1"/>
  <c r="AO82" i="1"/>
  <c r="AP131" i="1"/>
  <c r="BQ128" i="1"/>
  <c r="BN96" i="1"/>
  <c r="BP22" i="1"/>
  <c r="BN180" i="1"/>
  <c r="BP93" i="1"/>
  <c r="BM89" i="1"/>
  <c r="AQ34" i="1"/>
  <c r="BN48" i="1"/>
  <c r="AQ26" i="1"/>
  <c r="BM13" i="1"/>
  <c r="BM50" i="1"/>
  <c r="BQ39" i="1"/>
  <c r="BO175" i="1"/>
  <c r="BN79" i="1"/>
  <c r="AR66" i="1"/>
  <c r="AR118" i="1"/>
  <c r="F136" i="5"/>
  <c r="G168" i="5"/>
  <c r="BP132" i="1"/>
  <c r="BP169" i="1"/>
  <c r="BM17" i="1"/>
  <c r="AO121" i="1"/>
  <c r="AN166" i="1"/>
  <c r="AR130" i="1"/>
  <c r="BO68" i="1"/>
  <c r="BN43" i="1"/>
  <c r="BN31" i="1"/>
  <c r="AO166" i="1"/>
  <c r="AP59" i="1"/>
  <c r="BM63" i="1"/>
  <c r="BM60" i="1"/>
  <c r="BP15" i="1"/>
  <c r="BM9" i="1"/>
  <c r="AN18" i="1"/>
  <c r="BO111" i="1"/>
  <c r="BP102" i="1"/>
  <c r="AN94" i="1"/>
  <c r="BO150" i="1"/>
  <c r="BP120" i="1"/>
  <c r="AO115" i="1"/>
  <c r="BP158" i="1"/>
  <c r="BP99" i="1"/>
  <c r="BP5" i="1"/>
  <c r="BN69" i="1"/>
  <c r="AR142" i="1"/>
  <c r="BP60" i="1"/>
  <c r="BQ33" i="1"/>
  <c r="AR37" i="1"/>
  <c r="BP38" i="1"/>
  <c r="BN103" i="1"/>
  <c r="BP114" i="1"/>
  <c r="AO165" i="1"/>
  <c r="BN38" i="1"/>
  <c r="AO18" i="1"/>
  <c r="BM54" i="1"/>
  <c r="F71" i="5"/>
  <c r="F140" i="5"/>
  <c r="E4" i="5"/>
  <c r="E75" i="5"/>
  <c r="G123" i="5"/>
  <c r="C7" i="3"/>
  <c r="T183" i="5"/>
  <c r="AC4" i="1"/>
  <c r="BG6" i="1"/>
  <c r="AS14" i="1"/>
  <c r="AK4" i="1"/>
  <c r="AJ10" i="1"/>
  <c r="BB23" i="1"/>
  <c r="AK12" i="1"/>
  <c r="AS21" i="1"/>
  <c r="BS9" i="1"/>
  <c r="BF6" i="1"/>
  <c r="AC9" i="1"/>
  <c r="CB9" i="1" s="1"/>
  <c r="BH16" i="1"/>
  <c r="BS4" i="1"/>
  <c r="BC27" i="1"/>
  <c r="AH7" i="1"/>
  <c r="AH21" i="1"/>
  <c r="BE5" i="1"/>
  <c r="BT19" i="1"/>
  <c r="BK7" i="1"/>
  <c r="AE22" i="1"/>
  <c r="AY25" i="1"/>
  <c r="CD25" i="1" s="1"/>
  <c r="BR13" i="1"/>
  <c r="Z8" i="1"/>
  <c r="BY8" i="1" s="1"/>
  <c r="AE15" i="1"/>
  <c r="AE6" i="1"/>
  <c r="AP130" i="1"/>
  <c r="AN60" i="1"/>
  <c r="BO149" i="1"/>
  <c r="AR28" i="1"/>
  <c r="AO67" i="1"/>
  <c r="AN66" i="1"/>
  <c r="BN181" i="1"/>
  <c r="BM81" i="1"/>
  <c r="AO39" i="1"/>
  <c r="AN174" i="1"/>
  <c r="AP179" i="1"/>
  <c r="AO122" i="1"/>
  <c r="AR11" i="1"/>
  <c r="BQ78" i="1"/>
  <c r="AN138" i="1"/>
  <c r="AO41" i="1"/>
  <c r="BN172" i="1"/>
  <c r="AP75" i="1"/>
  <c r="AO13" i="1"/>
  <c r="BO119" i="1"/>
  <c r="AO73" i="1"/>
  <c r="AO88" i="1"/>
  <c r="BQ6" i="1"/>
  <c r="AN107" i="1"/>
  <c r="BP134" i="1"/>
  <c r="AR61" i="1"/>
  <c r="BM85" i="1"/>
  <c r="AQ49" i="1"/>
  <c r="AN21" i="1"/>
  <c r="BN84" i="1"/>
  <c r="AP118" i="1"/>
  <c r="BM159" i="1"/>
  <c r="AQ128" i="1"/>
  <c r="AQ36" i="1"/>
  <c r="AO102" i="1"/>
  <c r="BM79" i="1"/>
  <c r="AO66" i="1"/>
  <c r="AO176" i="1"/>
  <c r="BM166" i="1"/>
  <c r="AO113" i="1"/>
  <c r="AP171" i="1"/>
  <c r="AR52" i="1"/>
  <c r="AR107" i="1"/>
  <c r="AP163" i="1"/>
  <c r="AR74" i="1"/>
  <c r="BQ173" i="1"/>
  <c r="AP113" i="1"/>
  <c r="BN173" i="1"/>
  <c r="BP111" i="1"/>
  <c r="BP90" i="1"/>
  <c r="BP51" i="1"/>
  <c r="BP139" i="1"/>
  <c r="BM62" i="1"/>
  <c r="BQ9" i="1"/>
  <c r="BP59" i="1"/>
  <c r="BP4" i="1"/>
  <c r="BO18" i="1"/>
  <c r="AO139" i="1"/>
  <c r="AP30" i="1"/>
  <c r="BQ99" i="1"/>
  <c r="BP89" i="1"/>
  <c r="BO16" i="1"/>
  <c r="AN106" i="1"/>
  <c r="AQ54" i="1"/>
  <c r="AQ76" i="1"/>
  <c r="BQ122" i="1"/>
  <c r="BQ54" i="1"/>
  <c r="BM77" i="1"/>
  <c r="AR94" i="1"/>
  <c r="AN158" i="1"/>
  <c r="BQ174" i="1"/>
  <c r="BP35" i="1"/>
  <c r="BN150" i="1"/>
  <c r="BO8" i="1"/>
  <c r="BN154" i="1"/>
  <c r="BP40" i="1"/>
  <c r="BO17" i="1"/>
  <c r="AO83" i="1"/>
  <c r="BQ140" i="1"/>
  <c r="BO178" i="1"/>
  <c r="AQ56" i="1"/>
  <c r="BO55" i="1"/>
  <c r="BP180" i="1"/>
  <c r="BP129" i="1"/>
  <c r="BM82" i="1"/>
  <c r="AR22" i="1"/>
  <c r="BM75" i="1"/>
  <c r="BQ156" i="1"/>
  <c r="AO99" i="1"/>
  <c r="BP45" i="1"/>
  <c r="BQ151" i="1"/>
  <c r="BO67" i="1"/>
  <c r="AQ33" i="1"/>
  <c r="BQ5" i="1"/>
  <c r="BP118" i="1"/>
  <c r="BN105" i="1"/>
  <c r="F156" i="5"/>
  <c r="F161" i="5"/>
  <c r="E88" i="5"/>
  <c r="E158" i="5"/>
  <c r="G74" i="5"/>
  <c r="C14" i="3"/>
  <c r="U136" i="5"/>
  <c r="Y9" i="1"/>
  <c r="BW9" i="1" s="1"/>
  <c r="K9" i="1" s="1"/>
  <c r="BT13" i="1"/>
  <c r="AA12" i="1"/>
  <c r="BZ12" i="1" s="1"/>
  <c r="N12" i="1" s="1"/>
  <c r="AM26" i="1"/>
  <c r="BR6" i="1"/>
  <c r="BC7" i="1"/>
  <c r="BE36" i="1"/>
  <c r="AF17" i="1"/>
  <c r="AW20" i="1"/>
  <c r="BF13" i="1"/>
  <c r="AC25" i="1"/>
  <c r="CB25" i="1" s="1"/>
  <c r="P25" i="1" s="1"/>
  <c r="Z28" i="1"/>
  <c r="AU7" i="1"/>
  <c r="Z12" i="1"/>
  <c r="AK25" i="1"/>
  <c r="BC20" i="1"/>
  <c r="AF18" i="1"/>
  <c r="BL25" i="1"/>
  <c r="AI14" i="1"/>
  <c r="AJ8" i="1"/>
  <c r="BA17" i="1"/>
  <c r="BU17" i="1"/>
  <c r="AX30" i="1"/>
  <c r="BG18" i="1"/>
  <c r="AQ57" i="1"/>
  <c r="AN143" i="1"/>
  <c r="AN33" i="1"/>
  <c r="AR150" i="1"/>
  <c r="AQ170" i="1"/>
  <c r="AQ108" i="1"/>
  <c r="AR20" i="1"/>
  <c r="AR138" i="1"/>
  <c r="AO162" i="1"/>
  <c r="AO105" i="1"/>
  <c r="AR21" i="1"/>
  <c r="BQ118" i="1"/>
  <c r="AN84" i="1"/>
  <c r="AO25" i="1"/>
  <c r="AO130" i="1"/>
  <c r="AO132" i="1"/>
  <c r="BO158" i="1"/>
  <c r="AP181" i="1"/>
  <c r="AN26" i="1"/>
  <c r="BM165" i="1"/>
  <c r="AO76" i="1"/>
  <c r="AO69" i="1"/>
  <c r="BN185" i="1"/>
  <c r="AR57" i="1"/>
  <c r="AN91" i="1"/>
  <c r="AO112" i="1"/>
  <c r="BN136" i="1"/>
  <c r="AR51" i="1"/>
  <c r="AP31" i="1"/>
  <c r="BM185" i="1"/>
  <c r="AR137" i="1"/>
  <c r="AN136" i="1"/>
  <c r="BP166" i="1"/>
  <c r="BM153" i="1"/>
  <c r="AR42" i="1"/>
  <c r="AN82" i="1"/>
  <c r="AP52" i="1"/>
  <c r="AN160" i="1"/>
  <c r="AP143" i="1"/>
  <c r="BZ143" i="1" s="1"/>
  <c r="BO48" i="1"/>
  <c r="AN113" i="1"/>
  <c r="AN122" i="1"/>
  <c r="AP25" i="1"/>
  <c r="BZ25" i="1" s="1"/>
  <c r="N25" i="1" s="1"/>
  <c r="BP80" i="1"/>
  <c r="BN166" i="1"/>
  <c r="BM23" i="1"/>
  <c r="BM21" i="1"/>
  <c r="CC21" i="1" s="1"/>
  <c r="AN74" i="1"/>
  <c r="BX74" i="1" s="1"/>
  <c r="BQ161" i="1"/>
  <c r="AO7" i="1"/>
  <c r="AR34" i="1"/>
  <c r="BQ30" i="1"/>
  <c r="AR86" i="1"/>
  <c r="AQ20" i="1"/>
  <c r="AP127" i="1"/>
  <c r="AN4" i="1"/>
  <c r="BM97" i="1"/>
  <c r="E92" i="5"/>
  <c r="H61" i="5"/>
  <c r="BP83" i="1"/>
  <c r="BM184" i="1"/>
  <c r="BN77" i="1"/>
  <c r="CD77" i="1" s="1"/>
  <c r="AR19" i="1"/>
  <c r="CB19" i="1" s="1"/>
  <c r="P19" i="1" s="1"/>
  <c r="AR44" i="1"/>
  <c r="AN97" i="1"/>
  <c r="BP56" i="1"/>
  <c r="BO52" i="1"/>
  <c r="CE52" i="1" s="1"/>
  <c r="BN36" i="1"/>
  <c r="AP51" i="1"/>
  <c r="AR70" i="1"/>
  <c r="BM103" i="1"/>
  <c r="CC103" i="1" s="1"/>
  <c r="BN50" i="1"/>
  <c r="BP74" i="1"/>
  <c r="AP152" i="1"/>
  <c r="BN124" i="1"/>
  <c r="CD124" i="1" s="1"/>
  <c r="BP75" i="1"/>
  <c r="AR78" i="1"/>
  <c r="AQ59" i="1"/>
  <c r="BO75" i="1"/>
  <c r="BP171" i="1"/>
  <c r="AP117" i="1"/>
  <c r="BM22" i="1"/>
  <c r="BO134" i="1"/>
  <c r="BN75" i="1"/>
  <c r="BN184" i="1"/>
  <c r="AP150" i="1"/>
  <c r="BP175" i="1"/>
  <c r="BO34" i="1"/>
  <c r="AR46" i="1"/>
  <c r="BO92" i="1"/>
  <c r="BQ92" i="1"/>
  <c r="AP49" i="1"/>
  <c r="AO23" i="1"/>
  <c r="BP148" i="1"/>
  <c r="CF148" i="1" s="1"/>
  <c r="BO144" i="1"/>
  <c r="BO26" i="1"/>
  <c r="F159" i="5"/>
  <c r="F53" i="5"/>
  <c r="E167" i="5"/>
  <c r="E120" i="5"/>
  <c r="H90" i="5"/>
  <c r="T58" i="5"/>
  <c r="U30" i="5"/>
  <c r="AT6" i="1"/>
  <c r="AA19" i="1"/>
  <c r="BZ19" i="1" s="1"/>
  <c r="N19" i="1" s="1"/>
  <c r="AD4" i="1"/>
  <c r="AC17" i="1"/>
  <c r="CB17" i="1" s="1"/>
  <c r="P17" i="1" s="1"/>
  <c r="AK17" i="1"/>
  <c r="BG25" i="1"/>
  <c r="AA20" i="1"/>
  <c r="BT18" i="1"/>
  <c r="CE18" i="1" s="1"/>
  <c r="AX43" i="1"/>
  <c r="AL4" i="1"/>
  <c r="BU12" i="1"/>
  <c r="CF12" i="1" s="1"/>
  <c r="AF15" i="1"/>
  <c r="AB11" i="1"/>
  <c r="AT11" i="1"/>
  <c r="Z25" i="1"/>
  <c r="AD6" i="1"/>
  <c r="AS18" i="1"/>
  <c r="BA35" i="1"/>
  <c r="BT15" i="1"/>
  <c r="AG4" i="1"/>
  <c r="BI30" i="1"/>
  <c r="BR18" i="1"/>
  <c r="AD35" i="1"/>
  <c r="AE25" i="1"/>
  <c r="AC5" i="1"/>
  <c r="AR76" i="1"/>
  <c r="AQ157" i="1"/>
  <c r="BN44" i="1"/>
  <c r="AR60" i="1"/>
  <c r="AO106" i="1"/>
  <c r="AR157" i="1"/>
  <c r="BN21" i="1"/>
  <c r="BN16" i="1"/>
  <c r="AQ65" i="1"/>
  <c r="AP137" i="1"/>
  <c r="BN131" i="1"/>
  <c r="AN101" i="1"/>
  <c r="AP120" i="1"/>
  <c r="BO46" i="1"/>
  <c r="AP106" i="1"/>
  <c r="AR114" i="1"/>
  <c r="AO170" i="1"/>
  <c r="AO72" i="1"/>
  <c r="BQ88" i="1"/>
  <c r="CG88" i="1" s="1"/>
  <c r="BM172" i="1"/>
  <c r="CC172" i="1" s="1"/>
  <c r="AR69" i="1"/>
  <c r="AR127" i="1"/>
  <c r="BP178" i="1"/>
  <c r="AN173" i="1"/>
  <c r="BO43" i="1"/>
  <c r="AR90" i="1"/>
  <c r="AR81" i="1"/>
  <c r="AN19" i="1"/>
  <c r="AQ106" i="1"/>
  <c r="AR75" i="1"/>
  <c r="CB75" i="1" s="1"/>
  <c r="AO177" i="1"/>
  <c r="BM52" i="1"/>
  <c r="CC52" i="1" s="1"/>
  <c r="AN128" i="1"/>
  <c r="AN137" i="1"/>
  <c r="AP21" i="1"/>
  <c r="BZ21" i="1" s="1"/>
  <c r="N21" i="1" s="1"/>
  <c r="BO145" i="1"/>
  <c r="AN157" i="1"/>
  <c r="AN78" i="1"/>
  <c r="BQ44" i="1"/>
  <c r="AP83" i="1"/>
  <c r="AQ168" i="1"/>
  <c r="BM144" i="1"/>
  <c r="CC144" i="1" s="1"/>
  <c r="AQ107" i="1"/>
  <c r="AN90" i="1"/>
  <c r="AQ96" i="1"/>
  <c r="BN99" i="1"/>
  <c r="AP81" i="1"/>
  <c r="BN92" i="1"/>
  <c r="BP58" i="1"/>
  <c r="BM76" i="1"/>
  <c r="BQ102" i="1"/>
  <c r="BM122" i="1"/>
  <c r="BQ75" i="1"/>
  <c r="BM51" i="1"/>
  <c r="BN71" i="1"/>
  <c r="BP48" i="1"/>
  <c r="AR54" i="1"/>
  <c r="AN115" i="1"/>
  <c r="BP112" i="1"/>
  <c r="BP6" i="1"/>
  <c r="BN115" i="1"/>
  <c r="BN39" i="1"/>
  <c r="AN162" i="1"/>
  <c r="AP91" i="1"/>
  <c r="AR103" i="1"/>
  <c r="BQ126" i="1"/>
  <c r="BO87" i="1"/>
  <c r="BM112" i="1"/>
  <c r="AP57" i="1"/>
  <c r="AO85" i="1"/>
  <c r="BN182" i="1"/>
  <c r="BP106" i="1"/>
  <c r="BO181" i="1"/>
  <c r="AP50" i="1"/>
  <c r="BN89" i="1"/>
  <c r="BO180" i="1"/>
  <c r="AQ171" i="1"/>
  <c r="AN47" i="1"/>
  <c r="BO115" i="1"/>
  <c r="BM136" i="1"/>
  <c r="AR67" i="1"/>
  <c r="BQ115" i="1"/>
  <c r="BN29" i="1"/>
  <c r="CD29" i="1" s="1"/>
  <c r="BP36" i="1"/>
  <c r="CF36" i="1" s="1"/>
  <c r="BP123" i="1"/>
  <c r="AR149" i="1"/>
  <c r="BM119" i="1"/>
  <c r="AQ55" i="1"/>
  <c r="AO27" i="1"/>
  <c r="BY27" i="1" s="1"/>
  <c r="M27" i="1" s="1"/>
  <c r="BM158" i="1"/>
  <c r="BQ35" i="1"/>
  <c r="AN36" i="1"/>
  <c r="AO20" i="1"/>
  <c r="BY20" i="1" s="1"/>
  <c r="M20" i="1" s="1"/>
  <c r="BO122" i="1"/>
  <c r="CE122" i="1" s="1"/>
  <c r="BQ55" i="1"/>
  <c r="F131" i="5"/>
  <c r="F81" i="5"/>
  <c r="E184" i="5"/>
  <c r="E185" i="5"/>
  <c r="G71" i="5"/>
  <c r="H33" i="5"/>
  <c r="H106" i="3"/>
  <c r="BJ15" i="1"/>
  <c r="CE15" i="1" s="1"/>
  <c r="AH15" i="1"/>
  <c r="CB15" i="1" s="1"/>
  <c r="P15" i="1" s="1"/>
  <c r="BR25" i="1"/>
  <c r="AV4" i="1"/>
  <c r="AT5" i="1"/>
  <c r="BY5" i="1" s="1"/>
  <c r="BK6" i="1"/>
  <c r="CF6" i="1" s="1"/>
  <c r="O6" i="1" s="1"/>
  <c r="BH25" i="1"/>
  <c r="BD43" i="1"/>
  <c r="CD43" i="1" s="1"/>
  <c r="Y25" i="1"/>
  <c r="AF30" i="1"/>
  <c r="AK11" i="1"/>
  <c r="AJ4" i="1"/>
  <c r="AE12" i="1"/>
  <c r="AA28" i="1"/>
  <c r="BZ28" i="1" s="1"/>
  <c r="N28" i="1" s="1"/>
  <c r="AC10" i="1"/>
  <c r="BA16" i="1"/>
  <c r="AG15" i="1"/>
  <c r="AI6" i="1"/>
  <c r="BT30" i="1"/>
  <c r="AE19" i="1"/>
  <c r="BR17" i="1"/>
  <c r="AT12" i="1"/>
  <c r="BG23" i="1"/>
  <c r="AA14" i="1"/>
  <c r="BU8" i="1"/>
  <c r="AR139" i="1"/>
  <c r="AN140" i="1"/>
  <c r="BM34" i="1"/>
  <c r="AO45" i="1"/>
  <c r="AN133" i="1"/>
  <c r="AP45" i="1"/>
  <c r="BO171" i="1"/>
  <c r="BN141" i="1"/>
  <c r="AN103" i="1"/>
  <c r="AN109" i="1"/>
  <c r="AQ133" i="1"/>
  <c r="BQ69" i="1"/>
  <c r="CG69" i="1" s="1"/>
  <c r="AO89" i="1"/>
  <c r="BP143" i="1"/>
  <c r="AR99" i="1"/>
  <c r="AR47" i="1"/>
  <c r="BO83" i="1"/>
  <c r="AP98" i="1"/>
  <c r="BZ98" i="1" s="1"/>
  <c r="AP109" i="1"/>
  <c r="AO110" i="1"/>
  <c r="BY110" i="1" s="1"/>
  <c r="M110" i="1" s="1"/>
  <c r="AQ134" i="1"/>
  <c r="CA134" i="1" s="1"/>
  <c r="AP160" i="1"/>
  <c r="BQ101" i="1"/>
  <c r="AN52" i="1"/>
  <c r="AQ18" i="1"/>
  <c r="AQ139" i="1"/>
  <c r="CA139" i="1" s="1"/>
  <c r="O139" i="1" s="1"/>
  <c r="BN147" i="1"/>
  <c r="AN40" i="1"/>
  <c r="AQ144" i="1"/>
  <c r="BP127" i="1"/>
  <c r="AO100" i="1"/>
  <c r="BO70" i="1"/>
  <c r="CE70" i="1" s="1"/>
  <c r="N70" i="1" s="1"/>
  <c r="AN9" i="1"/>
  <c r="BQ16" i="1"/>
  <c r="CG16" i="1" s="1"/>
  <c r="AQ175" i="1"/>
  <c r="BM149" i="1"/>
  <c r="AR8" i="1"/>
  <c r="AR39" i="1"/>
  <c r="AP11" i="1"/>
  <c r="BP126" i="1"/>
  <c r="AP99" i="1"/>
  <c r="AQ80" i="1"/>
  <c r="BO31" i="1"/>
  <c r="AN77" i="1"/>
  <c r="AQ110" i="1"/>
  <c r="AN181" i="1"/>
  <c r="BP77" i="1"/>
  <c r="AP134" i="1"/>
  <c r="BP70" i="1"/>
  <c r="BP170" i="1"/>
  <c r="BQ134" i="1"/>
  <c r="BP161" i="1"/>
  <c r="BQ147" i="1"/>
  <c r="BP108" i="1"/>
  <c r="BN133" i="1"/>
  <c r="BQ103" i="1"/>
  <c r="BQ130" i="1"/>
  <c r="AQ105" i="1"/>
  <c r="AR73" i="1"/>
  <c r="BQ51" i="1"/>
  <c r="BN74" i="1"/>
  <c r="BP39" i="1"/>
  <c r="BP81" i="1"/>
  <c r="AQ95" i="1"/>
  <c r="AN126" i="1"/>
  <c r="AN29" i="1"/>
  <c r="BO155" i="1"/>
  <c r="BP13" i="1"/>
  <c r="BM28" i="1"/>
  <c r="AP110" i="1"/>
  <c r="AR87" i="1"/>
  <c r="BO170" i="1"/>
  <c r="BM130" i="1"/>
  <c r="BO107" i="1"/>
  <c r="AR152" i="1"/>
  <c r="BN122" i="1"/>
  <c r="BQ150" i="1"/>
  <c r="AN28" i="1"/>
  <c r="AP147" i="1"/>
  <c r="BQ138" i="1"/>
  <c r="BM56" i="1"/>
  <c r="AO149" i="1"/>
  <c r="BN27" i="1"/>
  <c r="BP164" i="1"/>
  <c r="BO133" i="1"/>
  <c r="BP43" i="1"/>
  <c r="AN41" i="1"/>
  <c r="BN41" i="1"/>
  <c r="AQ156" i="1"/>
  <c r="AQ10" i="1"/>
  <c r="BP122" i="1"/>
  <c r="BM100" i="1"/>
  <c r="AN61" i="1"/>
  <c r="BO3" i="1"/>
  <c r="BM113" i="1"/>
  <c r="BQ160" i="1"/>
  <c r="E96" i="5"/>
  <c r="E86" i="5"/>
  <c r="E166" i="5"/>
  <c r="F77" i="5"/>
  <c r="G141" i="5"/>
  <c r="H64" i="5"/>
  <c r="H62" i="3"/>
  <c r="U51" i="5"/>
  <c r="F108" i="5"/>
  <c r="E63" i="5"/>
  <c r="E44" i="5"/>
  <c r="F148" i="5"/>
  <c r="E32" i="5"/>
  <c r="E90" i="5"/>
  <c r="E135" i="5"/>
  <c r="G87" i="5"/>
  <c r="G80" i="5"/>
  <c r="G133" i="5"/>
  <c r="H56" i="5"/>
  <c r="H120" i="5"/>
  <c r="H8" i="5"/>
  <c r="C56" i="3"/>
  <c r="H110" i="3"/>
  <c r="H95" i="3"/>
  <c r="I5" i="3"/>
  <c r="T70" i="5"/>
  <c r="U182" i="5"/>
  <c r="BQ179" i="1"/>
  <c r="BM30" i="1"/>
  <c r="BN7" i="1"/>
  <c r="AQ13" i="1"/>
  <c r="AQ149" i="1"/>
  <c r="BQ177" i="1"/>
  <c r="BP130" i="1"/>
  <c r="BP91" i="1"/>
  <c r="AP35" i="1"/>
  <c r="AO59" i="1"/>
  <c r="BQ67" i="1"/>
  <c r="BP32" i="1"/>
  <c r="BN58" i="1"/>
  <c r="BO54" i="1"/>
  <c r="BN17" i="1"/>
  <c r="BQ4" i="1"/>
  <c r="AP10" i="1"/>
  <c r="BQ141" i="1"/>
  <c r="AR105" i="1"/>
  <c r="AR93" i="1"/>
  <c r="AP8" i="1"/>
  <c r="BM137" i="1"/>
  <c r="BM45" i="1"/>
  <c r="AP184" i="1"/>
  <c r="AR144" i="1"/>
  <c r="AQ130" i="1"/>
  <c r="BM183" i="1"/>
  <c r="BN139" i="1"/>
  <c r="BM152" i="1"/>
  <c r="BP165" i="1"/>
  <c r="BQ7" i="1"/>
  <c r="AO151" i="1"/>
  <c r="AP170" i="1"/>
  <c r="AQ6" i="1"/>
  <c r="BO162" i="1"/>
  <c r="BN113" i="1"/>
  <c r="BO28" i="1"/>
  <c r="BM135" i="1"/>
  <c r="BM83" i="1"/>
  <c r="E91" i="5"/>
  <c r="AO143" i="1"/>
  <c r="AO135" i="1"/>
  <c r="AN104" i="1"/>
  <c r="AP46" i="1"/>
  <c r="AO90" i="1"/>
  <c r="AR101" i="1"/>
  <c r="BN11" i="1"/>
  <c r="AR161" i="1"/>
  <c r="AR32" i="1"/>
  <c r="AN50" i="1"/>
  <c r="AO84" i="1"/>
  <c r="AQ37" i="1"/>
  <c r="AR55" i="1"/>
  <c r="BN167" i="1"/>
  <c r="BQ26" i="1"/>
  <c r="BQ57" i="1"/>
  <c r="BQ42" i="1"/>
  <c r="BM24" i="1"/>
  <c r="BP21" i="1"/>
  <c r="BO21" i="1"/>
  <c r="BO86" i="1"/>
  <c r="AQ63" i="1"/>
  <c r="AP82" i="1"/>
  <c r="BN134" i="1"/>
  <c r="BQ61" i="1"/>
  <c r="BM84" i="1"/>
  <c r="BO114" i="1"/>
  <c r="AN119" i="1"/>
  <c r="AR120" i="1"/>
  <c r="AO4" i="1"/>
  <c r="BN63" i="1"/>
  <c r="BQ65" i="1"/>
  <c r="AN178" i="1"/>
  <c r="AR170" i="1"/>
  <c r="AO5" i="1"/>
  <c r="BQ100" i="1"/>
  <c r="BQ157" i="1"/>
  <c r="BM11" i="1"/>
  <c r="AQ182" i="1"/>
  <c r="BQ178" i="1"/>
  <c r="BN26" i="1"/>
  <c r="AQ86" i="1"/>
  <c r="AQ73" i="1"/>
  <c r="BM88" i="1"/>
  <c r="BM5" i="1"/>
  <c r="BM175" i="1"/>
  <c r="BM87" i="1"/>
  <c r="BP88" i="1"/>
  <c r="AN56" i="1"/>
  <c r="AN93" i="1"/>
  <c r="AR49" i="1"/>
  <c r="BO99" i="1"/>
  <c r="AO140" i="1"/>
  <c r="BN51" i="1"/>
  <c r="BP28" i="1"/>
  <c r="BO120" i="1"/>
  <c r="AQ7" i="1"/>
  <c r="BQ167" i="1"/>
  <c r="BO140" i="1"/>
  <c r="BM67" i="1"/>
  <c r="E10" i="5"/>
  <c r="F65" i="5"/>
  <c r="E137" i="5"/>
  <c r="E74" i="5"/>
  <c r="G23" i="5"/>
  <c r="H22" i="5"/>
  <c r="H5" i="3"/>
  <c r="E62" i="5"/>
  <c r="F137" i="5"/>
  <c r="E103" i="5"/>
  <c r="E169" i="5"/>
  <c r="F175" i="5"/>
  <c r="F78" i="5"/>
  <c r="E161" i="5"/>
  <c r="G153" i="5"/>
  <c r="G77" i="5"/>
  <c r="G81" i="5"/>
  <c r="G104" i="5"/>
  <c r="H35" i="5"/>
  <c r="H79" i="5"/>
  <c r="H53" i="5"/>
  <c r="C4" i="3"/>
  <c r="H129" i="3"/>
  <c r="I160" i="3"/>
  <c r="I23" i="3"/>
  <c r="U143" i="5"/>
  <c r="AQ154" i="1"/>
  <c r="BP94" i="1"/>
  <c r="BM43" i="1"/>
  <c r="BQ22" i="1"/>
  <c r="AN156" i="1"/>
  <c r="AO120" i="1"/>
  <c r="BM177" i="1"/>
  <c r="BO27" i="1"/>
  <c r="BP154" i="1"/>
  <c r="AR65" i="1"/>
  <c r="AQ90" i="1"/>
  <c r="BO137" i="1"/>
  <c r="BP68" i="1"/>
  <c r="BN93" i="1"/>
  <c r="BP84" i="1"/>
  <c r="BQ21" i="1"/>
  <c r="BM44" i="1"/>
  <c r="BM154" i="1"/>
  <c r="BN114" i="1"/>
  <c r="AR181" i="1"/>
  <c r="AP128" i="1"/>
  <c r="BP145" i="1"/>
  <c r="BO109" i="1"/>
  <c r="BQ72" i="1"/>
  <c r="AO103" i="1"/>
  <c r="AO91" i="1"/>
  <c r="AP6" i="1"/>
  <c r="BO106" i="1"/>
  <c r="BP42" i="1"/>
  <c r="BO39" i="1"/>
  <c r="BM74" i="1"/>
  <c r="BO7" i="1"/>
  <c r="AQ89" i="1"/>
  <c r="AR29" i="1"/>
  <c r="BN85" i="1"/>
  <c r="BP30" i="1"/>
  <c r="BO136" i="1"/>
  <c r="AO21" i="1"/>
  <c r="BP181" i="1"/>
  <c r="BM32" i="1"/>
  <c r="E136" i="5"/>
  <c r="AP42" i="1"/>
  <c r="AQ177" i="1"/>
  <c r="BO130" i="1"/>
  <c r="AO147" i="1"/>
  <c r="AP146" i="1"/>
  <c r="AR154" i="1"/>
  <c r="CB154" i="1" s="1"/>
  <c r="AR158" i="1"/>
  <c r="AQ91" i="1"/>
  <c r="AQ137" i="1"/>
  <c r="CA137" i="1" s="1"/>
  <c r="BO90" i="1"/>
  <c r="AN123" i="1"/>
  <c r="BX123" i="1" s="1"/>
  <c r="BP150" i="1"/>
  <c r="AO16" i="1"/>
  <c r="BP141" i="1"/>
  <c r="CF141" i="1" s="1"/>
  <c r="O141" i="1" s="1"/>
  <c r="BQ105" i="1"/>
  <c r="BQ84" i="1"/>
  <c r="BQ85" i="1"/>
  <c r="BM47" i="1"/>
  <c r="CC47" i="1" s="1"/>
  <c r="BN81" i="1"/>
  <c r="BP44" i="1"/>
  <c r="BN126" i="1"/>
  <c r="AR96" i="1"/>
  <c r="AO109" i="1"/>
  <c r="BN127" i="1"/>
  <c r="BQ96" i="1"/>
  <c r="BO121" i="1"/>
  <c r="CE121" i="1" s="1"/>
  <c r="N121" i="1" s="1"/>
  <c r="AR115" i="1"/>
  <c r="AP97" i="1"/>
  <c r="AQ160" i="1"/>
  <c r="BN183" i="1"/>
  <c r="BM41" i="1"/>
  <c r="BQ154" i="1"/>
  <c r="CG154" i="1" s="1"/>
  <c r="P154" i="1" s="1"/>
  <c r="AR175" i="1"/>
  <c r="AP68" i="1"/>
  <c r="BO161" i="1"/>
  <c r="CE161" i="1" s="1"/>
  <c r="N161" i="1" s="1"/>
  <c r="BQ71" i="1"/>
  <c r="BM178" i="1"/>
  <c r="BM105" i="1"/>
  <c r="AQ24" i="1"/>
  <c r="BM53" i="1"/>
  <c r="BO177" i="1"/>
  <c r="AQ99" i="1"/>
  <c r="AO36" i="1"/>
  <c r="BO104" i="1"/>
  <c r="AP7" i="1"/>
  <c r="BP29" i="1"/>
  <c r="BQ14" i="1"/>
  <c r="BO11" i="1"/>
  <c r="BN125" i="1"/>
  <c r="AQ113" i="1"/>
  <c r="BO112" i="1"/>
  <c r="BQ152" i="1"/>
  <c r="AO185" i="1"/>
  <c r="BN169" i="1"/>
  <c r="BO32" i="1"/>
  <c r="BO63" i="1"/>
  <c r="AR117" i="1"/>
  <c r="BN107" i="1"/>
  <c r="CD107" i="1" s="1"/>
  <c r="AN62" i="1"/>
  <c r="BQ110" i="1"/>
  <c r="F66" i="5"/>
  <c r="F14" i="5"/>
  <c r="F26" i="5"/>
  <c r="F74" i="5"/>
  <c r="G32" i="5"/>
  <c r="H65" i="5"/>
  <c r="I65" i="3"/>
  <c r="E162" i="5"/>
  <c r="F31" i="5"/>
  <c r="E123" i="5"/>
  <c r="F82" i="5"/>
  <c r="E84" i="5"/>
  <c r="F89" i="5"/>
  <c r="F79" i="5"/>
  <c r="G59" i="5"/>
  <c r="G78" i="5"/>
  <c r="G97" i="5"/>
  <c r="G57" i="5"/>
  <c r="H174" i="5"/>
  <c r="H114" i="5"/>
  <c r="C2" i="3"/>
  <c r="T23" i="5"/>
  <c r="H8" i="3"/>
  <c r="I21" i="3"/>
  <c r="T113" i="5"/>
  <c r="U10" i="5"/>
  <c r="AP20" i="1"/>
  <c r="BP172" i="1"/>
  <c r="CF172" i="1" s="1"/>
  <c r="BQ70" i="1"/>
  <c r="BO6" i="1"/>
  <c r="AP17" i="1"/>
  <c r="AR151" i="1"/>
  <c r="BP65" i="1"/>
  <c r="BN35" i="1"/>
  <c r="CD35" i="1" s="1"/>
  <c r="BN20" i="1"/>
  <c r="AR16" i="1"/>
  <c r="AO34" i="1"/>
  <c r="BQ73" i="1"/>
  <c r="BQ31" i="1"/>
  <c r="BO19" i="1"/>
  <c r="BQ142" i="1"/>
  <c r="BQ56" i="1"/>
  <c r="BO81" i="1"/>
  <c r="BN123" i="1"/>
  <c r="AO180" i="1"/>
  <c r="AN116" i="1"/>
  <c r="AR106" i="1"/>
  <c r="BO116" i="1"/>
  <c r="BM6" i="1"/>
  <c r="BO126" i="1"/>
  <c r="AR177" i="1"/>
  <c r="AQ125" i="1"/>
  <c r="BM141" i="1"/>
  <c r="BO102" i="1"/>
  <c r="BN68" i="1"/>
  <c r="BQ49" i="1"/>
  <c r="BP8" i="1"/>
  <c r="BP17" i="1"/>
  <c r="CF17" i="1" s="1"/>
  <c r="AQ183" i="1"/>
  <c r="AO152" i="1"/>
  <c r="BN177" i="1"/>
  <c r="BN76" i="1"/>
  <c r="BP20" i="1"/>
  <c r="BP3" i="1"/>
  <c r="BQ104" i="1"/>
  <c r="CG104" i="1" s="1"/>
  <c r="BO23" i="1"/>
  <c r="E141" i="5"/>
  <c r="BQ8" i="1"/>
  <c r="AO53" i="1"/>
  <c r="AP54" i="1"/>
  <c r="BN67" i="1"/>
  <c r="AQ151" i="1"/>
  <c r="AP140" i="1"/>
  <c r="AP22" i="1"/>
  <c r="AQ94" i="1"/>
  <c r="AO146" i="1"/>
  <c r="AN86" i="1"/>
  <c r="BO113" i="1"/>
  <c r="AN5" i="1"/>
  <c r="BQ106" i="1"/>
  <c r="BM146" i="1"/>
  <c r="BP64" i="1"/>
  <c r="BM18" i="1"/>
  <c r="BN49" i="1"/>
  <c r="BP73" i="1"/>
  <c r="BN98" i="1"/>
  <c r="BM69" i="1"/>
  <c r="BO93" i="1"/>
  <c r="AQ75" i="1"/>
  <c r="AP47" i="1"/>
  <c r="AO48" i="1"/>
  <c r="BP103" i="1"/>
  <c r="BO13" i="1"/>
  <c r="BO14" i="1"/>
  <c r="AO145" i="1"/>
  <c r="AQ60" i="1"/>
  <c r="AQ93" i="1"/>
  <c r="BN82" i="1"/>
  <c r="BM109" i="1"/>
  <c r="BO183" i="1"/>
  <c r="AR179" i="1"/>
  <c r="AR180" i="1"/>
  <c r="BQ139" i="1"/>
  <c r="BQ120" i="1"/>
  <c r="BN70" i="1"/>
  <c r="AN177" i="1"/>
  <c r="BM150" i="1"/>
  <c r="BN97" i="1"/>
  <c r="BM7" i="1"/>
  <c r="AQ21" i="1"/>
  <c r="BO157" i="1"/>
  <c r="BN146" i="1"/>
  <c r="AP144" i="1"/>
  <c r="BQ125" i="1"/>
  <c r="BN111" i="1"/>
  <c r="BP49" i="1"/>
  <c r="BO173" i="1"/>
  <c r="AN83" i="1"/>
  <c r="BP159" i="1"/>
  <c r="BQ76" i="1"/>
  <c r="AP157" i="1"/>
  <c r="BN83" i="1"/>
  <c r="BQ132" i="1"/>
  <c r="BP149" i="1"/>
  <c r="AR159" i="1"/>
  <c r="BP167" i="1"/>
  <c r="BQ183" i="1"/>
  <c r="BM164" i="1"/>
  <c r="E76" i="5"/>
  <c r="F33" i="5"/>
  <c r="E118" i="5"/>
  <c r="F64" i="5"/>
  <c r="G180" i="5"/>
  <c r="T33" i="5"/>
  <c r="T100" i="5"/>
  <c r="E172" i="5"/>
  <c r="F179" i="5"/>
  <c r="E22" i="5"/>
  <c r="F93" i="5"/>
  <c r="E124" i="5"/>
  <c r="F47" i="5"/>
  <c r="F35" i="5"/>
  <c r="G44" i="5"/>
  <c r="G13" i="5"/>
  <c r="G152" i="5"/>
  <c r="H178" i="5"/>
  <c r="H156" i="5"/>
  <c r="H148" i="5"/>
  <c r="C40" i="3"/>
  <c r="T36" i="5"/>
  <c r="H96" i="3"/>
  <c r="I120" i="3"/>
  <c r="T112" i="5"/>
  <c r="U116" i="5"/>
  <c r="BQ180" i="1"/>
  <c r="BM133" i="1"/>
  <c r="BM94" i="1"/>
  <c r="AO119" i="1"/>
  <c r="AO123" i="1"/>
  <c r="AP18" i="1"/>
  <c r="BN162" i="1"/>
  <c r="BN66" i="1"/>
  <c r="BO4" i="1"/>
  <c r="AN44" i="1"/>
  <c r="BQ135" i="1"/>
  <c r="BQ45" i="1"/>
  <c r="BN18" i="1"/>
  <c r="BN19" i="1"/>
  <c r="BN12" i="1"/>
  <c r="BP18" i="1"/>
  <c r="AR135" i="1"/>
  <c r="BM156" i="1"/>
  <c r="AQ138" i="1"/>
  <c r="AO150" i="1"/>
  <c r="AO133" i="1"/>
  <c r="BN56" i="1"/>
  <c r="BP155" i="1"/>
  <c r="BO154" i="1"/>
  <c r="AN108" i="1"/>
  <c r="AO104" i="1"/>
  <c r="BM110" i="1"/>
  <c r="BQ94" i="1"/>
  <c r="BM117" i="1"/>
  <c r="BM64" i="1"/>
  <c r="BN40" i="1"/>
  <c r="BP69" i="1"/>
  <c r="AQ74" i="1"/>
  <c r="AP33" i="1"/>
  <c r="BM148" i="1"/>
  <c r="BP87" i="1"/>
  <c r="BO60" i="1"/>
  <c r="BO51" i="1"/>
  <c r="BQ32" i="1"/>
  <c r="BM58" i="1"/>
  <c r="E151" i="5"/>
  <c r="E146" i="5"/>
  <c r="E116" i="5"/>
  <c r="E97" i="5"/>
  <c r="F38" i="5"/>
  <c r="E77" i="5"/>
  <c r="F19" i="5"/>
  <c r="E12" i="5"/>
  <c r="E179" i="5"/>
  <c r="F185" i="5"/>
  <c r="E82" i="5"/>
  <c r="E50" i="5"/>
  <c r="G98" i="5"/>
  <c r="G169" i="5"/>
  <c r="G171" i="5"/>
  <c r="G144" i="5"/>
  <c r="H103" i="5"/>
  <c r="H183" i="5"/>
  <c r="H135" i="5"/>
  <c r="T10" i="5"/>
  <c r="H121" i="3"/>
  <c r="H34" i="3"/>
  <c r="I99" i="3"/>
  <c r="T69" i="5"/>
  <c r="U65" i="5"/>
  <c r="BP34" i="1"/>
  <c r="AR80" i="1"/>
  <c r="AO142" i="1"/>
  <c r="BP140" i="1"/>
  <c r="BQ66" i="1"/>
  <c r="BP133" i="1"/>
  <c r="BQ63" i="1"/>
  <c r="BQ90" i="1"/>
  <c r="BN13" i="1"/>
  <c r="AN79" i="1"/>
  <c r="BP100" i="1"/>
  <c r="AP138" i="1"/>
  <c r="AQ41" i="1"/>
  <c r="AP76" i="1"/>
  <c r="BQ86" i="1"/>
  <c r="BN52" i="1"/>
  <c r="BO74" i="1"/>
  <c r="AN13" i="1"/>
  <c r="AR40" i="1"/>
  <c r="BO123" i="1"/>
  <c r="BQ13" i="1"/>
  <c r="BP25" i="1"/>
  <c r="BO73" i="1"/>
  <c r="BM151" i="1"/>
  <c r="BM31" i="1"/>
  <c r="AP115" i="1"/>
  <c r="AO125" i="1"/>
  <c r="BQ107" i="1"/>
  <c r="BM118" i="1"/>
  <c r="BM145" i="1"/>
  <c r="BO110" i="1"/>
  <c r="BO71" i="1"/>
  <c r="BP142" i="1"/>
  <c r="F61" i="5"/>
  <c r="F76" i="5"/>
  <c r="E108" i="5"/>
  <c r="F42" i="5"/>
  <c r="E113" i="5"/>
  <c r="F154" i="5"/>
  <c r="E109" i="5"/>
  <c r="F67" i="5"/>
  <c r="E5" i="5"/>
  <c r="E11" i="5"/>
  <c r="E186" i="5"/>
  <c r="G160" i="5"/>
  <c r="G65" i="5"/>
  <c r="G177" i="5"/>
  <c r="G21" i="5"/>
  <c r="H55" i="5"/>
  <c r="H119" i="5"/>
  <c r="H125" i="5"/>
  <c r="T50" i="5"/>
  <c r="H92" i="3"/>
  <c r="H113" i="3"/>
  <c r="I16" i="3"/>
  <c r="T59" i="5"/>
  <c r="U55" i="5"/>
  <c r="F22" i="5"/>
  <c r="E89" i="5"/>
  <c r="E35" i="5"/>
  <c r="F124" i="5"/>
  <c r="E9" i="5"/>
  <c r="F84" i="5"/>
  <c r="E145" i="5"/>
  <c r="G129" i="5"/>
  <c r="G108" i="5"/>
  <c r="G114" i="5"/>
  <c r="G14" i="5"/>
  <c r="G16" i="5"/>
  <c r="G143" i="5"/>
  <c r="H63" i="5"/>
  <c r="H151" i="5"/>
  <c r="H157" i="5"/>
  <c r="H73" i="5"/>
  <c r="H98" i="5"/>
  <c r="H181" i="5"/>
  <c r="C33" i="3"/>
  <c r="C46" i="3"/>
  <c r="T11" i="5"/>
  <c r="H42" i="3"/>
  <c r="H99" i="3"/>
  <c r="H66" i="3"/>
  <c r="I150" i="3"/>
  <c r="I9" i="3"/>
  <c r="I13" i="3"/>
  <c r="T76" i="5"/>
  <c r="U133" i="5"/>
  <c r="U46" i="5"/>
  <c r="BM163" i="1"/>
  <c r="BM138" i="1"/>
  <c r="E101" i="5"/>
  <c r="E112" i="5"/>
  <c r="E81" i="5"/>
  <c r="F70" i="5"/>
  <c r="F150" i="5"/>
  <c r="E36" i="5"/>
  <c r="E56" i="5"/>
  <c r="F147" i="5"/>
  <c r="E68" i="5"/>
  <c r="E157" i="5"/>
  <c r="F114" i="5"/>
  <c r="F157" i="5"/>
  <c r="E18" i="5"/>
  <c r="E121" i="5"/>
  <c r="F90" i="5"/>
  <c r="F55" i="5"/>
  <c r="F113" i="5"/>
  <c r="F169" i="5"/>
  <c r="E133" i="5"/>
  <c r="F87" i="5"/>
  <c r="E104" i="5"/>
  <c r="F21" i="5"/>
  <c r="F105" i="5"/>
  <c r="G117" i="5"/>
  <c r="G54" i="5"/>
  <c r="G42" i="5"/>
  <c r="H109" i="5"/>
  <c r="H24" i="5"/>
  <c r="H173" i="5"/>
  <c r="C52" i="3"/>
  <c r="T28" i="5"/>
  <c r="H29" i="3"/>
  <c r="I136" i="3"/>
  <c r="T116" i="5"/>
  <c r="U13" i="5"/>
  <c r="BP50" i="1"/>
  <c r="BQ20" i="1"/>
  <c r="AN42" i="1"/>
  <c r="AQ178" i="1"/>
  <c r="BN102" i="1"/>
  <c r="BP182" i="1"/>
  <c r="BM171" i="1"/>
  <c r="BP26" i="1"/>
  <c r="BO50" i="1"/>
  <c r="BQ121" i="1"/>
  <c r="AO28" i="1"/>
  <c r="BM101" i="1"/>
  <c r="AO64" i="1"/>
  <c r="AR160" i="1"/>
  <c r="AO26" i="1"/>
  <c r="BN178" i="1"/>
  <c r="BQ15" i="1"/>
  <c r="AQ135" i="1"/>
  <c r="AQ38" i="1"/>
  <c r="AP73" i="1"/>
  <c r="BN80" i="1"/>
  <c r="BO47" i="1"/>
  <c r="BM72" i="1"/>
  <c r="BQ111" i="1"/>
  <c r="BP117" i="1"/>
  <c r="AR97" i="1"/>
  <c r="AR79" i="1"/>
  <c r="AO60" i="1"/>
  <c r="BP79" i="1"/>
  <c r="BO37" i="1"/>
  <c r="AP29" i="1"/>
  <c r="BP138" i="1"/>
  <c r="BP115" i="1"/>
  <c r="E131" i="5"/>
  <c r="F107" i="5"/>
  <c r="E28" i="5"/>
  <c r="F100" i="5"/>
  <c r="E181" i="5"/>
  <c r="E8" i="5"/>
  <c r="F39" i="5"/>
  <c r="E143" i="5"/>
  <c r="F4" i="5"/>
  <c r="E105" i="5"/>
  <c r="F25" i="5"/>
  <c r="F110" i="5"/>
  <c r="G34" i="5"/>
  <c r="G66" i="5"/>
  <c r="G184" i="5"/>
  <c r="H51" i="5"/>
  <c r="H142" i="5"/>
  <c r="H155" i="5"/>
  <c r="C12" i="3"/>
  <c r="T57" i="5"/>
  <c r="H19" i="3"/>
  <c r="I158" i="3"/>
  <c r="T75" i="5"/>
  <c r="U11" i="5"/>
  <c r="F68" i="5"/>
  <c r="F167" i="5"/>
  <c r="E110" i="5"/>
  <c r="E180" i="5"/>
  <c r="F27" i="5"/>
  <c r="E130" i="5"/>
  <c r="F18" i="5"/>
  <c r="E176" i="5"/>
  <c r="G100" i="5"/>
  <c r="G131" i="5"/>
  <c r="G121" i="5"/>
  <c r="G68" i="5"/>
  <c r="G70" i="5"/>
  <c r="G185" i="5"/>
  <c r="H140" i="5"/>
  <c r="H175" i="5"/>
  <c r="H41" i="5"/>
  <c r="H170" i="5"/>
  <c r="H13" i="5"/>
  <c r="H112" i="5"/>
  <c r="C57" i="3"/>
  <c r="C35" i="3"/>
  <c r="T42" i="5"/>
  <c r="H61" i="3"/>
  <c r="H108" i="3"/>
  <c r="H25" i="3"/>
  <c r="I163" i="3"/>
  <c r="I68" i="3"/>
  <c r="T64" i="5"/>
  <c r="T115" i="5"/>
  <c r="U130" i="5"/>
  <c r="U166" i="5"/>
  <c r="BQ143" i="1"/>
  <c r="BM27" i="1"/>
  <c r="E61" i="5"/>
  <c r="F153" i="5"/>
  <c r="F121" i="5"/>
  <c r="F80" i="5"/>
  <c r="F30" i="5"/>
  <c r="F36" i="5"/>
  <c r="E39" i="5"/>
  <c r="F162" i="5"/>
  <c r="E93" i="5"/>
  <c r="E40" i="5"/>
  <c r="F73" i="5"/>
  <c r="F37" i="5"/>
  <c r="E139" i="5"/>
  <c r="E153" i="5"/>
  <c r="E126" i="5"/>
  <c r="F115" i="5"/>
  <c r="E171" i="5"/>
  <c r="E46" i="5"/>
  <c r="F54" i="5"/>
  <c r="E29" i="5"/>
  <c r="E3" i="5"/>
  <c r="E144" i="5"/>
  <c r="F129" i="5"/>
  <c r="E70" i="5"/>
  <c r="G101" i="5"/>
  <c r="G67" i="5"/>
  <c r="G4" i="5"/>
  <c r="H124" i="5"/>
  <c r="H23" i="5"/>
  <c r="H31" i="5"/>
  <c r="C9" i="3"/>
  <c r="T25" i="5"/>
  <c r="H38" i="3"/>
  <c r="I18" i="3"/>
  <c r="T148" i="5"/>
  <c r="U22" i="5"/>
  <c r="BQ37" i="1"/>
  <c r="BQ62" i="1"/>
  <c r="AQ88" i="1"/>
  <c r="AO37" i="1"/>
  <c r="BQ176" i="1"/>
  <c r="BO176" i="1"/>
  <c r="BO9" i="1"/>
  <c r="BQ12" i="1"/>
  <c r="BP176" i="1"/>
  <c r="BN159" i="1"/>
  <c r="BP104" i="1"/>
  <c r="AN130" i="1"/>
  <c r="AR126" i="1"/>
  <c r="AN121" i="1"/>
  <c r="BO91" i="1"/>
  <c r="BN9" i="1"/>
  <c r="BO15" i="1"/>
  <c r="AP58" i="1"/>
  <c r="AQ77" i="1"/>
  <c r="AO24" i="1"/>
  <c r="BQ168" i="1"/>
  <c r="BP10" i="1"/>
  <c r="BM70" i="1"/>
  <c r="BQ40" i="1"/>
  <c r="BN110" i="1"/>
  <c r="AR168" i="1"/>
  <c r="AQ117" i="1"/>
  <c r="BQ124" i="1"/>
  <c r="BP97" i="1"/>
  <c r="BO56" i="1"/>
  <c r="AQ4" i="1"/>
  <c r="BM142" i="1"/>
  <c r="BM120" i="1"/>
  <c r="F96" i="5"/>
  <c r="E71" i="5"/>
  <c r="F164" i="5"/>
  <c r="F130" i="5"/>
  <c r="E174" i="5"/>
  <c r="F3" i="5"/>
  <c r="F11" i="5"/>
  <c r="E165" i="5"/>
  <c r="F123" i="5"/>
  <c r="E21" i="5"/>
  <c r="F134" i="5"/>
  <c r="E85" i="5"/>
  <c r="G173" i="5"/>
  <c r="G92" i="5"/>
  <c r="G73" i="5"/>
  <c r="H81" i="5"/>
  <c r="H122" i="5"/>
  <c r="H137" i="5"/>
  <c r="C58" i="3"/>
  <c r="T15" i="5"/>
  <c r="H7" i="3"/>
  <c r="I69" i="3"/>
  <c r="T62" i="5"/>
  <c r="U183" i="5"/>
  <c r="F103" i="5"/>
  <c r="F49" i="5"/>
  <c r="E134" i="5"/>
  <c r="F98" i="5"/>
  <c r="F180" i="5"/>
  <c r="E168" i="5"/>
  <c r="E6" i="5"/>
  <c r="G50" i="5"/>
  <c r="G51" i="5"/>
  <c r="G147" i="5"/>
  <c r="G170" i="5"/>
  <c r="G15" i="5"/>
  <c r="G46" i="5"/>
  <c r="G110" i="5"/>
  <c r="H106" i="5"/>
  <c r="H184" i="5"/>
  <c r="H180" i="5"/>
  <c r="H182" i="5"/>
  <c r="H177" i="5"/>
  <c r="H42" i="5"/>
  <c r="C10" i="3"/>
  <c r="T32" i="5"/>
  <c r="T16" i="5"/>
  <c r="H60" i="3"/>
  <c r="H49" i="3"/>
  <c r="H55" i="3"/>
  <c r="I122" i="3"/>
  <c r="I14" i="3"/>
  <c r="T73" i="5"/>
  <c r="T179" i="5"/>
  <c r="U137" i="5"/>
  <c r="U151" i="5"/>
  <c r="BP110" i="1"/>
  <c r="F91" i="5"/>
  <c r="F10" i="5"/>
  <c r="F15" i="5"/>
  <c r="F126" i="5"/>
  <c r="F9" i="5"/>
  <c r="F45" i="5"/>
  <c r="F181" i="5"/>
  <c r="F72" i="5"/>
  <c r="F172" i="5"/>
  <c r="E17" i="5"/>
  <c r="E182" i="5"/>
  <c r="F109" i="5"/>
  <c r="F182" i="5"/>
  <c r="E183" i="5"/>
  <c r="E15" i="5"/>
  <c r="E147" i="5"/>
  <c r="F152" i="5"/>
  <c r="F174" i="5"/>
  <c r="F16" i="5"/>
  <c r="E73" i="5"/>
  <c r="E175" i="5"/>
  <c r="F160" i="5"/>
  <c r="E173" i="5"/>
  <c r="E115" i="5"/>
  <c r="E30" i="5"/>
  <c r="G118" i="5"/>
  <c r="G158" i="5"/>
  <c r="G167" i="5"/>
  <c r="H45" i="5"/>
  <c r="H162" i="5"/>
  <c r="H153" i="5"/>
  <c r="C25" i="3"/>
  <c r="H22" i="3"/>
  <c r="H16" i="3"/>
  <c r="I26" i="3"/>
  <c r="T81" i="5"/>
  <c r="U170" i="5"/>
  <c r="BM71" i="1"/>
  <c r="BQ97" i="1"/>
  <c r="AR172" i="1"/>
  <c r="AN14" i="1"/>
  <c r="BO135" i="1"/>
  <c r="CE135" i="1" s="1"/>
  <c r="BN37" i="1"/>
  <c r="BQ29" i="1"/>
  <c r="BO53" i="1"/>
  <c r="BO167" i="1"/>
  <c r="BM37" i="1"/>
  <c r="BP67" i="1"/>
  <c r="AR14" i="1"/>
  <c r="CB14" i="1" s="1"/>
  <c r="P14" i="1" s="1"/>
  <c r="AR17" i="1"/>
  <c r="AR43" i="1"/>
  <c r="BQ48" i="1"/>
  <c r="BP16" i="1"/>
  <c r="BP33" i="1"/>
  <c r="AO124" i="1"/>
  <c r="AR41" i="1"/>
  <c r="BM61" i="1"/>
  <c r="BO76" i="1"/>
  <c r="BM10" i="1"/>
  <c r="BM57" i="1"/>
  <c r="CC57" i="1" s="1"/>
  <c r="L57" i="1" s="1"/>
  <c r="BM170" i="1"/>
  <c r="BO147" i="1"/>
  <c r="AN92" i="1"/>
  <c r="AR98" i="1"/>
  <c r="BQ82" i="1"/>
  <c r="BO85" i="1"/>
  <c r="BQ109" i="1"/>
  <c r="BP78" i="1"/>
  <c r="BQ27" i="1"/>
  <c r="BQ17" i="1"/>
  <c r="CG17" i="1" s="1"/>
  <c r="F101" i="5"/>
  <c r="E156" i="5"/>
  <c r="F5" i="5"/>
  <c r="F23" i="5"/>
  <c r="F48" i="5"/>
  <c r="F127" i="5"/>
  <c r="E83" i="5"/>
  <c r="E52" i="5"/>
  <c r="F165" i="5"/>
  <c r="E47" i="5"/>
  <c r="E125" i="5"/>
  <c r="E45" i="5"/>
  <c r="G61" i="5"/>
  <c r="G183" i="5"/>
  <c r="G175" i="5"/>
  <c r="H94" i="5"/>
  <c r="H134" i="5"/>
  <c r="H146" i="5"/>
  <c r="C55" i="3"/>
  <c r="H71" i="3"/>
  <c r="H117" i="3"/>
  <c r="I121" i="3"/>
  <c r="T147" i="5"/>
  <c r="U48" i="5"/>
  <c r="F128" i="5"/>
  <c r="E64" i="5"/>
  <c r="E155" i="5"/>
  <c r="E142" i="5"/>
  <c r="F32" i="5"/>
  <c r="E154" i="5"/>
  <c r="E95" i="5"/>
  <c r="G86" i="5"/>
  <c r="G155" i="5"/>
  <c r="G90" i="5"/>
  <c r="G11" i="5"/>
  <c r="G105" i="5"/>
  <c r="G93" i="5"/>
  <c r="G163" i="5"/>
  <c r="H133" i="5"/>
  <c r="H130" i="5"/>
  <c r="H163" i="5"/>
  <c r="H59" i="5"/>
  <c r="H127" i="5"/>
  <c r="H115" i="5"/>
  <c r="C18" i="3"/>
  <c r="T39" i="5"/>
  <c r="T44" i="5"/>
  <c r="H82" i="3"/>
  <c r="H67" i="3"/>
  <c r="H83" i="3"/>
  <c r="I127" i="3"/>
  <c r="I45" i="3"/>
  <c r="T158" i="5"/>
  <c r="U108" i="5"/>
  <c r="U121" i="5"/>
  <c r="U177" i="5"/>
  <c r="BO98" i="1"/>
  <c r="E7" i="5"/>
  <c r="E66" i="5"/>
  <c r="E159" i="5"/>
  <c r="E26" i="5"/>
  <c r="F120" i="5"/>
  <c r="E51" i="5"/>
  <c r="E102" i="5"/>
  <c r="F117" i="5"/>
  <c r="F97" i="5"/>
  <c r="E138" i="5"/>
  <c r="F8" i="5"/>
  <c r="F138" i="5"/>
  <c r="E69" i="5"/>
  <c r="F12" i="5"/>
  <c r="E94" i="5"/>
  <c r="E41" i="5"/>
  <c r="F139" i="5"/>
  <c r="E111" i="5"/>
  <c r="F104" i="5"/>
  <c r="E152" i="5"/>
  <c r="G27" i="5"/>
  <c r="G142" i="5"/>
  <c r="G174" i="5"/>
  <c r="G150" i="5"/>
  <c r="G19" i="5"/>
  <c r="G29" i="5"/>
  <c r="H143" i="5"/>
  <c r="H132" i="5"/>
  <c r="H101" i="5"/>
  <c r="H57" i="5"/>
  <c r="H88" i="5"/>
  <c r="H164" i="5"/>
  <c r="C3" i="3"/>
  <c r="C16" i="3"/>
  <c r="T38" i="5"/>
  <c r="H32" i="3"/>
  <c r="H79" i="3"/>
  <c r="H36" i="3"/>
  <c r="I138" i="3"/>
  <c r="I48" i="3"/>
  <c r="T157" i="5"/>
  <c r="T111" i="5"/>
  <c r="U63" i="5"/>
  <c r="U131" i="5"/>
  <c r="G154" i="5"/>
  <c r="G99" i="5"/>
  <c r="G181" i="5"/>
  <c r="G79" i="5"/>
  <c r="G38" i="5"/>
  <c r="G82" i="5"/>
  <c r="G63" i="5"/>
  <c r="G84" i="5"/>
  <c r="H40" i="5"/>
  <c r="H71" i="5"/>
  <c r="H84" i="5"/>
  <c r="H166" i="5"/>
  <c r="H20" i="5"/>
  <c r="H138" i="5"/>
  <c r="H154" i="5"/>
  <c r="H66" i="5"/>
  <c r="C42" i="3"/>
  <c r="C17" i="3"/>
  <c r="T12" i="5"/>
  <c r="T56" i="5"/>
  <c r="H81" i="3"/>
  <c r="H50" i="3"/>
  <c r="H37" i="3"/>
  <c r="H105" i="3"/>
  <c r="I154" i="3"/>
  <c r="I17" i="3"/>
  <c r="I77" i="3"/>
  <c r="T173" i="5"/>
  <c r="T71" i="5"/>
  <c r="U173" i="5"/>
  <c r="U159" i="5"/>
  <c r="U38" i="5"/>
  <c r="U134" i="5"/>
  <c r="E132" i="5"/>
  <c r="F95" i="5"/>
  <c r="F158" i="5"/>
  <c r="E164" i="5"/>
  <c r="E72" i="5"/>
  <c r="E177" i="5"/>
  <c r="F24" i="5"/>
  <c r="E58" i="5"/>
  <c r="E128" i="5"/>
  <c r="E49" i="5"/>
  <c r="F58" i="5"/>
  <c r="F20" i="5"/>
  <c r="E59" i="5"/>
  <c r="E129" i="5"/>
  <c r="E178" i="5"/>
  <c r="F99" i="5"/>
  <c r="F144" i="5"/>
  <c r="E33" i="5"/>
  <c r="F13" i="5"/>
  <c r="E140" i="5"/>
  <c r="G178" i="5"/>
  <c r="G161" i="5"/>
  <c r="G172" i="5"/>
  <c r="G132" i="5"/>
  <c r="G37" i="5"/>
  <c r="G3" i="5"/>
  <c r="G48" i="5"/>
  <c r="G69" i="5"/>
  <c r="G106" i="5"/>
  <c r="G17" i="5"/>
  <c r="G94" i="5"/>
  <c r="H82" i="5"/>
  <c r="H185" i="5"/>
  <c r="H100" i="5"/>
  <c r="H117" i="5"/>
  <c r="C26" i="3"/>
  <c r="H41" i="3"/>
  <c r="H114" i="3"/>
  <c r="I35" i="3"/>
  <c r="U93" i="5"/>
  <c r="H147" i="5"/>
  <c r="C21" i="3"/>
  <c r="T48" i="5"/>
  <c r="H80" i="3"/>
  <c r="H74" i="3"/>
  <c r="I116" i="3"/>
  <c r="T72" i="5"/>
  <c r="U169" i="5"/>
  <c r="H45" i="3"/>
  <c r="I91" i="3"/>
  <c r="I80" i="3"/>
  <c r="T138" i="5"/>
  <c r="T152" i="5"/>
  <c r="U141" i="5"/>
  <c r="U7" i="5"/>
  <c r="U97" i="5"/>
  <c r="H84" i="3"/>
  <c r="I41" i="3"/>
  <c r="I126" i="3"/>
  <c r="T65" i="5"/>
  <c r="T82" i="5"/>
  <c r="U87" i="5"/>
  <c r="U81" i="5"/>
  <c r="U92" i="5"/>
  <c r="F170" i="5"/>
  <c r="E23" i="5"/>
  <c r="F119" i="5"/>
  <c r="E53" i="5"/>
  <c r="G130" i="5"/>
  <c r="G53" i="5"/>
  <c r="G136" i="5"/>
  <c r="G12" i="5"/>
  <c r="G115" i="5"/>
  <c r="G64" i="5"/>
  <c r="H108" i="5"/>
  <c r="H25" i="5"/>
  <c r="H80" i="5"/>
  <c r="H27" i="5"/>
  <c r="H69" i="5"/>
  <c r="H10" i="5"/>
  <c r="C41" i="3"/>
  <c r="C24" i="3"/>
  <c r="T27" i="5"/>
  <c r="H31" i="3"/>
  <c r="H58" i="3"/>
  <c r="H15" i="3"/>
  <c r="I153" i="3"/>
  <c r="I36" i="3"/>
  <c r="T78" i="5"/>
  <c r="T60" i="5"/>
  <c r="U20" i="5"/>
  <c r="U91" i="5"/>
  <c r="G145" i="5"/>
  <c r="G111" i="5"/>
  <c r="G135" i="5"/>
  <c r="G182" i="5"/>
  <c r="G165" i="5"/>
  <c r="G26" i="5"/>
  <c r="G109" i="5"/>
  <c r="G134" i="5"/>
  <c r="H93" i="5"/>
  <c r="H17" i="5"/>
  <c r="H83" i="5"/>
  <c r="H179" i="5"/>
  <c r="H149" i="5"/>
  <c r="H68" i="5"/>
  <c r="H97" i="5"/>
  <c r="H158" i="5"/>
  <c r="C11" i="3"/>
  <c r="C6" i="3"/>
  <c r="T19" i="5"/>
  <c r="T35" i="5"/>
  <c r="H21" i="3"/>
  <c r="H69" i="3"/>
  <c r="H116" i="3"/>
  <c r="H64" i="3"/>
  <c r="I101" i="3"/>
  <c r="I106" i="3"/>
  <c r="I103" i="3"/>
  <c r="T146" i="5"/>
  <c r="T150" i="5"/>
  <c r="U53" i="5"/>
  <c r="U88" i="5"/>
  <c r="U95" i="5"/>
  <c r="U84" i="5"/>
  <c r="F6" i="5"/>
  <c r="F111" i="5"/>
  <c r="F168" i="5"/>
  <c r="E43" i="5"/>
  <c r="E127" i="5"/>
  <c r="F102" i="5"/>
  <c r="F34" i="5"/>
  <c r="E78" i="5"/>
  <c r="E148" i="5"/>
  <c r="E34" i="5"/>
  <c r="F88" i="5"/>
  <c r="F29" i="5"/>
  <c r="E79" i="5"/>
  <c r="E149" i="5"/>
  <c r="F63" i="5"/>
  <c r="F155" i="5"/>
  <c r="E80" i="5"/>
  <c r="E55" i="5"/>
  <c r="F163" i="5"/>
  <c r="E42" i="5"/>
  <c r="G166" i="5"/>
  <c r="G88" i="5"/>
  <c r="G60" i="5"/>
  <c r="G45" i="5"/>
  <c r="G91" i="5"/>
  <c r="G122" i="5"/>
  <c r="G138" i="5"/>
  <c r="G8" i="5"/>
  <c r="G33" i="5"/>
  <c r="G20" i="5"/>
  <c r="G124" i="5"/>
  <c r="H60" i="5"/>
  <c r="H47" i="5"/>
  <c r="H171" i="5"/>
  <c r="H86" i="5"/>
  <c r="T31" i="5"/>
  <c r="H100" i="3"/>
  <c r="I157" i="3"/>
  <c r="T114" i="5"/>
  <c r="U112" i="5"/>
  <c r="H159" i="5"/>
  <c r="C8" i="3"/>
  <c r="T26" i="5"/>
  <c r="H68" i="3"/>
  <c r="I139" i="3"/>
  <c r="I46" i="3"/>
  <c r="T110" i="5"/>
  <c r="U62" i="5"/>
  <c r="H103" i="3"/>
  <c r="I59" i="3"/>
  <c r="I55" i="3"/>
  <c r="T84" i="5"/>
  <c r="T101" i="5"/>
  <c r="U163" i="5"/>
  <c r="U71" i="5"/>
  <c r="U85" i="5"/>
  <c r="H53" i="3"/>
  <c r="I62" i="3"/>
  <c r="I64" i="3"/>
  <c r="T165" i="5"/>
  <c r="T86" i="5"/>
  <c r="U113" i="5"/>
  <c r="U167" i="5"/>
  <c r="U35" i="5"/>
  <c r="F57" i="5"/>
  <c r="E38" i="5"/>
  <c r="E60" i="5"/>
  <c r="G58" i="5"/>
  <c r="G76" i="5"/>
  <c r="G162" i="5"/>
  <c r="G176" i="5"/>
  <c r="G151" i="5"/>
  <c r="G179" i="5"/>
  <c r="G18" i="5"/>
  <c r="H28" i="5"/>
  <c r="H16" i="5"/>
  <c r="H52" i="5"/>
  <c r="H58" i="5"/>
  <c r="H172" i="5"/>
  <c r="H30" i="5"/>
  <c r="C39" i="3"/>
  <c r="T41" i="5"/>
  <c r="T6" i="5"/>
  <c r="H10" i="3"/>
  <c r="H88" i="3"/>
  <c r="H104" i="3"/>
  <c r="I58" i="3"/>
  <c r="I92" i="3"/>
  <c r="T97" i="5"/>
  <c r="T139" i="5"/>
  <c r="U17" i="5"/>
  <c r="U89" i="5"/>
  <c r="G22" i="5"/>
  <c r="G36" i="5"/>
  <c r="G148" i="5"/>
  <c r="G137" i="5"/>
  <c r="G126" i="5"/>
  <c r="G85" i="5"/>
  <c r="G157" i="5"/>
  <c r="G35" i="5"/>
  <c r="H91" i="5"/>
  <c r="H46" i="5"/>
  <c r="H144" i="5"/>
  <c r="H74" i="5"/>
  <c r="H12" i="5"/>
  <c r="H89" i="5"/>
  <c r="H43" i="5"/>
  <c r="H95" i="5"/>
  <c r="C49" i="3"/>
  <c r="C54" i="3"/>
  <c r="T49" i="5"/>
  <c r="T34" i="5"/>
  <c r="H40" i="3"/>
  <c r="H78" i="3"/>
  <c r="H56" i="3"/>
  <c r="H73" i="3"/>
  <c r="I129" i="3"/>
  <c r="I96" i="3"/>
  <c r="T66" i="5"/>
  <c r="T94" i="5"/>
  <c r="T149" i="5"/>
  <c r="U100" i="5"/>
  <c r="U152" i="5"/>
  <c r="U158" i="5"/>
  <c r="F28" i="5"/>
  <c r="F75" i="5"/>
  <c r="F125" i="5"/>
  <c r="F176" i="5"/>
  <c r="F171" i="5"/>
  <c r="E54" i="5"/>
  <c r="F122" i="5"/>
  <c r="F46" i="5"/>
  <c r="E98" i="5"/>
  <c r="E160" i="5"/>
  <c r="F62" i="5"/>
  <c r="F118" i="5"/>
  <c r="F40" i="5"/>
  <c r="E99" i="5"/>
  <c r="E27" i="5"/>
  <c r="F17" i="5"/>
  <c r="F41" i="5"/>
  <c r="E14" i="5"/>
  <c r="F59" i="5"/>
  <c r="E65" i="5"/>
  <c r="G43" i="5"/>
  <c r="G72" i="5"/>
  <c r="G28" i="5"/>
  <c r="G112" i="5"/>
  <c r="G9" i="5"/>
  <c r="G156" i="5"/>
  <c r="G6" i="5"/>
  <c r="G96" i="5"/>
  <c r="G127" i="5"/>
  <c r="G56" i="5"/>
  <c r="G40" i="5"/>
  <c r="G25" i="5"/>
  <c r="H121" i="5"/>
  <c r="H38" i="5"/>
  <c r="H32" i="5"/>
  <c r="H6" i="5"/>
  <c r="T18" i="5"/>
  <c r="H28" i="3"/>
  <c r="I60" i="3"/>
  <c r="T122" i="5"/>
  <c r="U160" i="5"/>
  <c r="H168" i="5"/>
  <c r="C45" i="3"/>
  <c r="H102" i="3"/>
  <c r="H77" i="3"/>
  <c r="I31" i="3"/>
  <c r="T168" i="5"/>
  <c r="U185" i="5"/>
  <c r="U52" i="5"/>
  <c r="I131" i="3"/>
  <c r="I107" i="3"/>
  <c r="I29" i="3"/>
  <c r="T103" i="5"/>
  <c r="T180" i="5"/>
  <c r="U41" i="5"/>
  <c r="U36" i="5"/>
  <c r="U147" i="5"/>
  <c r="I161" i="3"/>
  <c r="I117" i="3"/>
  <c r="I66" i="3"/>
  <c r="T178" i="5"/>
  <c r="T130" i="5"/>
  <c r="U150" i="5"/>
  <c r="U102" i="5"/>
  <c r="U125" i="5"/>
  <c r="E25" i="5"/>
  <c r="F69" i="5"/>
  <c r="F178" i="5"/>
  <c r="E31" i="5"/>
  <c r="E106" i="5"/>
  <c r="G107" i="5"/>
  <c r="G128" i="5"/>
  <c r="G120" i="5"/>
  <c r="G24" i="5"/>
  <c r="G139" i="5"/>
  <c r="G103" i="5"/>
  <c r="G41" i="5"/>
  <c r="H18" i="5"/>
  <c r="H15" i="5"/>
  <c r="H21" i="5"/>
  <c r="H37" i="5"/>
  <c r="H11" i="5"/>
  <c r="H85" i="5"/>
  <c r="C27" i="3"/>
  <c r="T29" i="5"/>
  <c r="T14" i="5"/>
  <c r="H111" i="3"/>
  <c r="H57" i="3"/>
  <c r="H3" i="3"/>
  <c r="I79" i="3"/>
  <c r="I84" i="3"/>
  <c r="T163" i="5"/>
  <c r="U135" i="5"/>
  <c r="U178" i="5"/>
  <c r="U155" i="5"/>
  <c r="G89" i="5"/>
  <c r="G113" i="5"/>
  <c r="G10" i="5"/>
  <c r="G95" i="5"/>
  <c r="G55" i="5"/>
  <c r="G39" i="5"/>
  <c r="G52" i="5"/>
  <c r="H3" i="5"/>
  <c r="H19" i="5"/>
  <c r="H70" i="5"/>
  <c r="H123" i="5"/>
  <c r="H92" i="5"/>
  <c r="H99" i="5"/>
  <c r="H118" i="5"/>
  <c r="H116" i="5"/>
  <c r="C43" i="3"/>
  <c r="C38" i="3"/>
  <c r="T47" i="5"/>
  <c r="T43" i="5"/>
  <c r="H2" i="3"/>
  <c r="H122" i="3"/>
  <c r="H89" i="3"/>
  <c r="H97" i="3"/>
  <c r="I159" i="3"/>
  <c r="I19" i="3"/>
  <c r="I124" i="3"/>
  <c r="T124" i="5"/>
  <c r="T128" i="5"/>
  <c r="U171" i="5"/>
  <c r="U78" i="5"/>
  <c r="U176" i="5"/>
  <c r="U19" i="5"/>
  <c r="F86" i="5"/>
  <c r="E19" i="5"/>
  <c r="F145" i="5"/>
  <c r="E48" i="5"/>
  <c r="F51" i="5"/>
  <c r="E87" i="5"/>
  <c r="F142" i="5"/>
  <c r="F56" i="5"/>
  <c r="E114" i="5"/>
  <c r="E37" i="5"/>
  <c r="E16" i="5"/>
  <c r="F133" i="5"/>
  <c r="F52" i="5"/>
  <c r="E13" i="5"/>
  <c r="E170" i="5"/>
  <c r="E24" i="5"/>
  <c r="F183" i="5"/>
  <c r="E150" i="5"/>
  <c r="F94" i="5"/>
  <c r="E100" i="5"/>
  <c r="G146" i="5"/>
  <c r="G75" i="5"/>
  <c r="G102" i="5"/>
  <c r="G119" i="5"/>
  <c r="G30" i="5"/>
  <c r="G149" i="5"/>
  <c r="G125" i="5"/>
  <c r="G159" i="5"/>
  <c r="G49" i="5"/>
  <c r="G83" i="5"/>
  <c r="G5" i="5"/>
  <c r="G47" i="5"/>
  <c r="H50" i="5"/>
  <c r="H34" i="5"/>
  <c r="H139" i="5"/>
  <c r="C30" i="3"/>
  <c r="T54" i="5"/>
  <c r="H76" i="3"/>
  <c r="I39" i="3"/>
  <c r="T161" i="5"/>
  <c r="U15" i="5"/>
  <c r="C53" i="3"/>
  <c r="T52" i="5"/>
  <c r="H70" i="3"/>
  <c r="H6" i="3"/>
  <c r="I67" i="3"/>
  <c r="T68" i="5"/>
  <c r="U140" i="5"/>
  <c r="U164" i="5"/>
  <c r="I155" i="3"/>
  <c r="I100" i="3"/>
  <c r="I123" i="3"/>
  <c r="T132" i="5"/>
  <c r="T169" i="5"/>
  <c r="U90" i="5"/>
  <c r="U157" i="5"/>
  <c r="U24" i="5"/>
  <c r="I156" i="3"/>
  <c r="I82" i="3"/>
  <c r="I73" i="3"/>
  <c r="T167" i="5"/>
  <c r="T119" i="5"/>
  <c r="U149" i="5"/>
  <c r="U126" i="5"/>
  <c r="U4" i="5"/>
  <c r="H161" i="5"/>
  <c r="H131" i="5"/>
  <c r="H62" i="5"/>
  <c r="H141" i="5"/>
  <c r="H4" i="5"/>
  <c r="H49" i="5"/>
  <c r="H44" i="5"/>
  <c r="H67" i="5"/>
  <c r="H176" i="5"/>
  <c r="C23" i="3"/>
  <c r="C19" i="3"/>
  <c r="C15" i="3"/>
  <c r="T30" i="5"/>
  <c r="T37" i="5"/>
  <c r="T4" i="5"/>
  <c r="H101" i="3"/>
  <c r="H119" i="3"/>
  <c r="H118" i="3"/>
  <c r="H26" i="3"/>
  <c r="H24" i="3"/>
  <c r="I135" i="3"/>
  <c r="I27" i="3"/>
  <c r="I115" i="3"/>
  <c r="I53" i="3"/>
  <c r="T83" i="5"/>
  <c r="T125" i="5"/>
  <c r="T99" i="5"/>
  <c r="U21" i="5"/>
  <c r="U82" i="5"/>
  <c r="U86" i="5"/>
  <c r="U165" i="5"/>
  <c r="H113" i="5"/>
  <c r="H126" i="5"/>
  <c r="H145" i="5"/>
  <c r="C13" i="3"/>
  <c r="C20" i="3"/>
  <c r="C37" i="3"/>
  <c r="C34" i="3"/>
  <c r="T20" i="5"/>
  <c r="T8" i="5"/>
  <c r="T45" i="5"/>
  <c r="H91" i="3"/>
  <c r="H20" i="3"/>
  <c r="H109" i="3"/>
  <c r="H18" i="3"/>
  <c r="H126" i="3"/>
  <c r="H35" i="3"/>
  <c r="H123" i="3"/>
  <c r="I137" i="3"/>
  <c r="I40" i="3"/>
  <c r="I12" i="3"/>
  <c r="I75" i="3"/>
  <c r="I104" i="3"/>
  <c r="T154" i="5"/>
  <c r="T164" i="5"/>
  <c r="T121" i="5"/>
  <c r="T120" i="5"/>
  <c r="U104" i="5"/>
  <c r="U40" i="5"/>
  <c r="U161" i="5"/>
  <c r="U98" i="5"/>
  <c r="U107" i="5"/>
  <c r="U44" i="5"/>
  <c r="H94" i="3"/>
  <c r="H63" i="3"/>
  <c r="I149" i="3"/>
  <c r="I147" i="3"/>
  <c r="I51" i="3"/>
  <c r="I8" i="3"/>
  <c r="I38" i="3"/>
  <c r="I6" i="3"/>
  <c r="I97" i="3"/>
  <c r="I94" i="3"/>
  <c r="I86" i="3"/>
  <c r="I83" i="3"/>
  <c r="T127" i="5"/>
  <c r="T117" i="5"/>
  <c r="T63" i="5"/>
  <c r="T118" i="5"/>
  <c r="T92" i="5"/>
  <c r="T61" i="5"/>
  <c r="T140" i="5"/>
  <c r="T129" i="5"/>
  <c r="U28" i="5"/>
  <c r="U123" i="5"/>
  <c r="U42" i="5"/>
  <c r="U59" i="5"/>
  <c r="U101" i="5"/>
  <c r="U18" i="5"/>
  <c r="U122" i="5"/>
  <c r="U156" i="5"/>
  <c r="U142" i="5"/>
  <c r="U45" i="5"/>
  <c r="U145" i="5"/>
  <c r="H87" i="3"/>
  <c r="H44" i="3"/>
  <c r="H13" i="3"/>
  <c r="I141" i="3"/>
  <c r="I134" i="3"/>
  <c r="I70" i="3"/>
  <c r="I119" i="3"/>
  <c r="I37" i="3"/>
  <c r="I128" i="3"/>
  <c r="I56" i="3"/>
  <c r="I24" i="3"/>
  <c r="I105" i="3"/>
  <c r="I33" i="3"/>
  <c r="T105" i="5"/>
  <c r="T104" i="5"/>
  <c r="T166" i="5"/>
  <c r="T144" i="5"/>
  <c r="T136" i="5"/>
  <c r="T177" i="5"/>
  <c r="T80" i="5"/>
  <c r="T79" i="5"/>
  <c r="U184" i="5"/>
  <c r="U73" i="5"/>
  <c r="U110" i="5"/>
  <c r="U39" i="5"/>
  <c r="U69" i="5"/>
  <c r="U146" i="5"/>
  <c r="U61" i="5"/>
  <c r="U16" i="5"/>
  <c r="U109" i="5"/>
  <c r="U172" i="5"/>
  <c r="U94" i="5"/>
  <c r="U34" i="5"/>
  <c r="H72" i="5"/>
  <c r="H104" i="5"/>
  <c r="H167" i="5"/>
  <c r="H110" i="5"/>
  <c r="H39" i="5"/>
  <c r="H129" i="5"/>
  <c r="H128" i="5"/>
  <c r="H54" i="5"/>
  <c r="H36" i="5"/>
  <c r="H152" i="5"/>
  <c r="C22" i="3"/>
  <c r="C28" i="3"/>
  <c r="C44" i="3"/>
  <c r="T53" i="5"/>
  <c r="T46" i="5"/>
  <c r="H112" i="3"/>
  <c r="H30" i="3"/>
  <c r="H39" i="3"/>
  <c r="H17" i="3"/>
  <c r="H115" i="3"/>
  <c r="H33" i="3"/>
  <c r="I71" i="3"/>
  <c r="I7" i="3"/>
  <c r="I44" i="3"/>
  <c r="T98" i="5"/>
  <c r="T126" i="5"/>
  <c r="T174" i="5"/>
  <c r="U99" i="5"/>
  <c r="U80" i="5"/>
  <c r="U117" i="5"/>
  <c r="U105" i="5"/>
  <c r="U74" i="5"/>
  <c r="H77" i="5"/>
  <c r="H96" i="5"/>
  <c r="H111" i="5"/>
  <c r="C32" i="3"/>
  <c r="C29" i="3"/>
  <c r="C36" i="3"/>
  <c r="T3" i="5"/>
  <c r="T9" i="5"/>
  <c r="T21" i="5"/>
  <c r="T5" i="5"/>
  <c r="H51" i="3"/>
  <c r="H72" i="3"/>
  <c r="H59" i="3"/>
  <c r="H9" i="3"/>
  <c r="H86" i="3"/>
  <c r="H125" i="3"/>
  <c r="H43" i="3"/>
  <c r="I146" i="3"/>
  <c r="I110" i="3"/>
  <c r="I50" i="3"/>
  <c r="I54" i="3"/>
  <c r="I63" i="3"/>
  <c r="T135" i="5"/>
  <c r="T87" i="5"/>
  <c r="T175" i="5"/>
  <c r="T109" i="5"/>
  <c r="U103" i="5"/>
  <c r="U32" i="5"/>
  <c r="U127" i="5"/>
  <c r="U106" i="5"/>
  <c r="U25" i="5"/>
  <c r="H107" i="3"/>
  <c r="H54" i="3"/>
  <c r="H23" i="3"/>
  <c r="I151" i="3"/>
  <c r="I144" i="3"/>
  <c r="I11" i="3"/>
  <c r="I10" i="3"/>
  <c r="I47" i="3"/>
  <c r="I49" i="3"/>
  <c r="I76" i="3"/>
  <c r="I34" i="3"/>
  <c r="I125" i="3"/>
  <c r="I43" i="3"/>
  <c r="T145" i="5"/>
  <c r="T95" i="5"/>
  <c r="T176" i="5"/>
  <c r="T184" i="5"/>
  <c r="T137" i="5"/>
  <c r="T88" i="5"/>
  <c r="T90" i="5"/>
  <c r="T89" i="5"/>
  <c r="U115" i="5"/>
  <c r="U83" i="5"/>
  <c r="U120" i="5"/>
  <c r="U79" i="5"/>
  <c r="U129" i="5"/>
  <c r="U67" i="5"/>
  <c r="U111" i="5"/>
  <c r="U56" i="5"/>
  <c r="U180" i="5"/>
  <c r="U5" i="5"/>
  <c r="U114" i="5"/>
  <c r="H75" i="3"/>
  <c r="H4" i="3"/>
  <c r="I152" i="3"/>
  <c r="I132" i="3"/>
  <c r="I133" i="3"/>
  <c r="I111" i="3"/>
  <c r="I78" i="3"/>
  <c r="I72" i="3"/>
  <c r="I4" i="3"/>
  <c r="I85" i="3"/>
  <c r="I90" i="3"/>
  <c r="I114" i="3"/>
  <c r="T67" i="5"/>
  <c r="T106" i="5"/>
  <c r="T133" i="5"/>
  <c r="T185" i="5"/>
  <c r="T182" i="5"/>
  <c r="T171" i="5"/>
  <c r="T181" i="5"/>
  <c r="T131" i="5"/>
  <c r="U132" i="5"/>
  <c r="U124" i="5"/>
  <c r="U33" i="5"/>
  <c r="U50" i="5"/>
  <c r="U37" i="5"/>
  <c r="U181" i="5"/>
  <c r="U76" i="5"/>
  <c r="U148" i="5"/>
  <c r="U29" i="5"/>
  <c r="U8" i="5"/>
  <c r="U68" i="5"/>
  <c r="U54" i="5"/>
  <c r="H150" i="5"/>
  <c r="H102" i="5"/>
  <c r="H14" i="5"/>
  <c r="H107" i="5"/>
  <c r="H160" i="5"/>
  <c r="H78" i="5"/>
  <c r="H26" i="5"/>
  <c r="H136" i="5"/>
  <c r="H9" i="5"/>
  <c r="C31" i="3"/>
  <c r="C47" i="3"/>
  <c r="T13" i="5"/>
  <c r="T40" i="5"/>
  <c r="T55" i="5"/>
  <c r="H12" i="3"/>
  <c r="H120" i="3"/>
  <c r="H98" i="3"/>
  <c r="H27" i="3"/>
  <c r="H127" i="3"/>
  <c r="I130" i="3"/>
  <c r="I102" i="3"/>
  <c r="I89" i="3"/>
  <c r="I98" i="3"/>
  <c r="T108" i="5"/>
  <c r="T155" i="5"/>
  <c r="T160" i="5"/>
  <c r="U154" i="5"/>
  <c r="U179" i="5"/>
  <c r="U6" i="5"/>
  <c r="U168" i="5"/>
  <c r="H169" i="5"/>
  <c r="H48" i="5"/>
  <c r="H7" i="5"/>
  <c r="H75" i="5"/>
  <c r="C51" i="3"/>
  <c r="C48" i="3"/>
  <c r="C5" i="3"/>
  <c r="T51" i="5"/>
  <c r="T22" i="5"/>
  <c r="T7" i="5"/>
  <c r="T24" i="5"/>
  <c r="H11" i="3"/>
  <c r="H52" i="3"/>
  <c r="H128" i="3"/>
  <c r="H47" i="3"/>
  <c r="H46" i="3"/>
  <c r="H65" i="3"/>
  <c r="I142" i="3"/>
  <c r="I42" i="3"/>
  <c r="I28" i="3"/>
  <c r="I52" i="3"/>
  <c r="I109" i="3"/>
  <c r="T77" i="5"/>
  <c r="T123" i="5"/>
  <c r="T172" i="5"/>
  <c r="T141" i="5"/>
  <c r="U72" i="5"/>
  <c r="U23" i="5"/>
  <c r="U27" i="5"/>
  <c r="U66" i="5"/>
  <c r="U118" i="5"/>
  <c r="U58" i="5"/>
  <c r="H85" i="3"/>
  <c r="H14" i="3"/>
  <c r="I162" i="3"/>
  <c r="I148" i="3"/>
  <c r="I143" i="3"/>
  <c r="I22" i="3"/>
  <c r="I108" i="3"/>
  <c r="I112" i="3"/>
  <c r="I74" i="3"/>
  <c r="I95" i="3"/>
  <c r="I32" i="3"/>
  <c r="I15" i="3"/>
  <c r="I3" i="3"/>
  <c r="T156" i="5"/>
  <c r="T153" i="5"/>
  <c r="T96" i="5"/>
  <c r="T143" i="5"/>
  <c r="T134" i="5"/>
  <c r="T85" i="5"/>
  <c r="T151" i="5"/>
  <c r="U3" i="5"/>
  <c r="U144" i="5"/>
  <c r="U43" i="5"/>
  <c r="U70" i="5"/>
  <c r="U47" i="5"/>
  <c r="U12" i="5"/>
  <c r="U96" i="5"/>
  <c r="U9" i="5"/>
  <c r="U119" i="5"/>
  <c r="U128" i="5"/>
  <c r="U138" i="5"/>
  <c r="U64" i="5"/>
  <c r="H124" i="3"/>
  <c r="H93" i="3"/>
  <c r="I140" i="3"/>
  <c r="I145" i="3"/>
  <c r="I81" i="3"/>
  <c r="I88" i="3"/>
  <c r="I87" i="3"/>
  <c r="I30" i="3"/>
  <c r="I20" i="3"/>
  <c r="I25" i="3"/>
  <c r="I118" i="3"/>
  <c r="I113" i="3"/>
  <c r="T107" i="5"/>
  <c r="T74" i="5"/>
  <c r="T93" i="5"/>
  <c r="T102" i="5"/>
  <c r="T142" i="5"/>
  <c r="T91" i="5"/>
  <c r="T170" i="5"/>
  <c r="T159" i="5"/>
  <c r="U139" i="5"/>
  <c r="U153" i="5"/>
  <c r="U31" i="5"/>
  <c r="U60" i="5"/>
  <c r="U162" i="5"/>
  <c r="U49" i="5"/>
  <c r="U26" i="5"/>
  <c r="U57" i="5"/>
  <c r="U77" i="5"/>
  <c r="U75" i="5"/>
  <c r="U175" i="5"/>
  <c r="U14" i="5"/>
  <c r="CE74" i="1" l="1"/>
  <c r="N74" i="1" s="1"/>
  <c r="BY37" i="1"/>
  <c r="M37" i="1" s="1"/>
  <c r="CD27" i="1"/>
  <c r="BZ58" i="1"/>
  <c r="CB67" i="1"/>
  <c r="P67" i="1" s="1"/>
  <c r="CC41" i="1"/>
  <c r="CD67" i="1"/>
  <c r="BZ76" i="1"/>
  <c r="N76" i="1" s="1"/>
  <c r="CB57" i="1"/>
  <c r="CA22" i="1"/>
  <c r="CC77" i="1"/>
  <c r="CG25" i="1"/>
  <c r="CB12" i="1"/>
  <c r="P12" i="1" s="1"/>
  <c r="BY26" i="1"/>
  <c r="CG18" i="1"/>
  <c r="CD115" i="1"/>
  <c r="M115" i="1" s="1"/>
  <c r="CD79" i="1"/>
  <c r="CB122" i="1"/>
  <c r="P122" i="1" s="1"/>
  <c r="CG7" i="1"/>
  <c r="P7" i="1" s="1"/>
  <c r="CA51" i="1"/>
  <c r="O51" i="1" s="1"/>
  <c r="BZ64" i="1"/>
  <c r="N64" i="1" s="1"/>
  <c r="CD123" i="1"/>
  <c r="M123" i="1" s="1"/>
  <c r="CF63" i="1"/>
  <c r="CE7" i="1"/>
  <c r="N7" i="1" s="1"/>
  <c r="CF50" i="1"/>
  <c r="CF28" i="1"/>
  <c r="BX54" i="1"/>
  <c r="L54" i="1" s="1"/>
  <c r="BZ38" i="1"/>
  <c r="N38" i="1" s="1"/>
  <c r="CF30" i="1"/>
  <c r="CC42" i="1"/>
  <c r="CF75" i="1"/>
  <c r="O75" i="1" s="1"/>
  <c r="BZ62" i="1"/>
  <c r="N62" i="1" s="1"/>
  <c r="CD46" i="1"/>
  <c r="CA79" i="1"/>
  <c r="CE124" i="1"/>
  <c r="CA105" i="1"/>
  <c r="O105" i="1" s="1"/>
  <c r="CB87" i="1"/>
  <c r="P87" i="1" s="1"/>
  <c r="BX108" i="1"/>
  <c r="L108" i="1" s="1"/>
  <c r="CD60" i="1"/>
  <c r="CE67" i="1"/>
  <c r="CC122" i="1"/>
  <c r="CC113" i="1"/>
  <c r="L113" i="1" s="1"/>
  <c r="CC108" i="1"/>
  <c r="CE148" i="1"/>
  <c r="CA69" i="1"/>
  <c r="O69" i="1" s="1"/>
  <c r="CB11" i="1"/>
  <c r="P11" i="1" s="1"/>
  <c r="CA62" i="1"/>
  <c r="O62" i="1" s="1"/>
  <c r="CC45" i="1"/>
  <c r="CA53" i="1"/>
  <c r="O53" i="1" s="1"/>
  <c r="BY39" i="1"/>
  <c r="M39" i="1" s="1"/>
  <c r="BY103" i="1"/>
  <c r="M103" i="1" s="1"/>
  <c r="CD108" i="1"/>
  <c r="CF139" i="1"/>
  <c r="CG26" i="1"/>
  <c r="CC79" i="1"/>
  <c r="CF150" i="1"/>
  <c r="CC15" i="1"/>
  <c r="BY59" i="1"/>
  <c r="CE17" i="1"/>
  <c r="CF67" i="1"/>
  <c r="BX47" i="1"/>
  <c r="L47" i="1" s="1"/>
  <c r="CG60" i="1"/>
  <c r="BZ72" i="1"/>
  <c r="CA80" i="1"/>
  <c r="O80" i="1" s="1"/>
  <c r="CE98" i="1"/>
  <c r="CB111" i="1"/>
  <c r="P111" i="1" s="1"/>
  <c r="BZ102" i="1"/>
  <c r="N102" i="1" s="1"/>
  <c r="CF115" i="1"/>
  <c r="O115" i="1" s="1"/>
  <c r="CD104" i="1"/>
  <c r="CD146" i="1"/>
  <c r="CB133" i="1"/>
  <c r="P133" i="1" s="1"/>
  <c r="BZ109" i="1"/>
  <c r="N109" i="1" s="1"/>
  <c r="CD155" i="1"/>
  <c r="M155" i="1" s="1"/>
  <c r="CG11" i="1"/>
  <c r="CA124" i="1"/>
  <c r="O124" i="1" s="1"/>
  <c r="CF51" i="1"/>
  <c r="CA43" i="1"/>
  <c r="O43" i="1" s="1"/>
  <c r="CA46" i="1"/>
  <c r="O46" i="1" s="1"/>
  <c r="CE43" i="1"/>
  <c r="CB73" i="1"/>
  <c r="CC138" i="1"/>
  <c r="L138" i="1" s="1"/>
  <c r="CF99" i="1"/>
  <c r="BY106" i="1"/>
  <c r="M106" i="1" s="1"/>
  <c r="BZ160" i="1"/>
  <c r="N160" i="1" s="1"/>
  <c r="CF24" i="1"/>
  <c r="CC28" i="1"/>
  <c r="BX70" i="1"/>
  <c r="BX58" i="1"/>
  <c r="CE56" i="1"/>
  <c r="N56" i="1" s="1"/>
  <c r="BY86" i="1"/>
  <c r="M86" i="1" s="1"/>
  <c r="CB70" i="1"/>
  <c r="CG114" i="1"/>
  <c r="P114" i="1" s="1"/>
  <c r="CC115" i="1"/>
  <c r="L115" i="1" s="1"/>
  <c r="CC162" i="1"/>
  <c r="BZ117" i="1"/>
  <c r="N117" i="1" s="1"/>
  <c r="CC157" i="1"/>
  <c r="L157" i="1" s="1"/>
  <c r="CA33" i="1"/>
  <c r="O33" i="1" s="1"/>
  <c r="BX103" i="1"/>
  <c r="L103" i="1" s="1"/>
  <c r="BZ17" i="1"/>
  <c r="N17" i="1" s="1"/>
  <c r="CA86" i="1"/>
  <c r="CG38" i="1"/>
  <c r="BX27" i="1"/>
  <c r="L27" i="1" s="1"/>
  <c r="CC40" i="1"/>
  <c r="CE64" i="1"/>
  <c r="CD91" i="1"/>
  <c r="CB38" i="1"/>
  <c r="P38" i="1" s="1"/>
  <c r="BY73" i="1"/>
  <c r="BY133" i="1"/>
  <c r="M133" i="1" s="1"/>
  <c r="BX119" i="1"/>
  <c r="BZ115" i="1"/>
  <c r="CC140" i="1"/>
  <c r="L140" i="1" s="1"/>
  <c r="CE100" i="1"/>
  <c r="CC131" i="1"/>
  <c r="CA49" i="1"/>
  <c r="O49" i="1" s="1"/>
  <c r="BZ73" i="1"/>
  <c r="BZ79" i="1"/>
  <c r="N79" i="1" s="1"/>
  <c r="CB179" i="1"/>
  <c r="CD176" i="1"/>
  <c r="M176" i="1" s="1"/>
  <c r="BZ119" i="1"/>
  <c r="CB72" i="1"/>
  <c r="CD112" i="1"/>
  <c r="CG8" i="1"/>
  <c r="P8" i="1" s="1"/>
  <c r="CF76" i="1"/>
  <c r="CB116" i="1"/>
  <c r="P116" i="1" s="1"/>
  <c r="CF116" i="1"/>
  <c r="BZ74" i="1"/>
  <c r="CE112" i="1"/>
  <c r="CE143" i="1"/>
  <c r="N143" i="1" s="1"/>
  <c r="CE30" i="1"/>
  <c r="CC80" i="1"/>
  <c r="BZ86" i="1"/>
  <c r="N86" i="1" s="1"/>
  <c r="CF89" i="1"/>
  <c r="CF140" i="1"/>
  <c r="O140" i="1" s="1"/>
  <c r="CD117" i="1"/>
  <c r="CF152" i="1"/>
  <c r="CE132" i="1"/>
  <c r="N132" i="1" s="1"/>
  <c r="CC120" i="1"/>
  <c r="CG126" i="1"/>
  <c r="BY135" i="1"/>
  <c r="M135" i="1" s="1"/>
  <c r="CG123" i="1"/>
  <c r="P123" i="1" s="1"/>
  <c r="CA55" i="1"/>
  <c r="O55" i="1" s="1"/>
  <c r="BZ162" i="1"/>
  <c r="N162" i="1" s="1"/>
  <c r="CD138" i="1"/>
  <c r="M138" i="1" s="1"/>
  <c r="CC171" i="1"/>
  <c r="L171" i="1" s="1"/>
  <c r="CG134" i="1"/>
  <c r="P134" i="1" s="1"/>
  <c r="CA148" i="1"/>
  <c r="O148" i="1" s="1"/>
  <c r="CC184" i="1"/>
  <c r="CG168" i="1"/>
  <c r="CB130" i="1"/>
  <c r="CE19" i="1"/>
  <c r="CA140" i="1"/>
  <c r="BZ112" i="1"/>
  <c r="N112" i="1" s="1"/>
  <c r="CE165" i="1"/>
  <c r="N165" i="1" s="1"/>
  <c r="CC143" i="1"/>
  <c r="L143" i="1" s="1"/>
  <c r="BY62" i="1"/>
  <c r="M62" i="1" s="1"/>
  <c r="CA156" i="1"/>
  <c r="BY157" i="1"/>
  <c r="BY146" i="1"/>
  <c r="M146" i="1" s="1"/>
  <c r="CE142" i="1"/>
  <c r="CF177" i="1"/>
  <c r="CB157" i="1"/>
  <c r="CD137" i="1"/>
  <c r="CF166" i="1"/>
  <c r="CC112" i="1"/>
  <c r="CB161" i="1"/>
  <c r="BZ92" i="1"/>
  <c r="N92" i="1" s="1"/>
  <c r="CF132" i="1"/>
  <c r="O132" i="1" s="1"/>
  <c r="CA68" i="1"/>
  <c r="CD148" i="1"/>
  <c r="CF176" i="1"/>
  <c r="BY151" i="1"/>
  <c r="BZ185" i="1"/>
  <c r="CG183" i="1"/>
  <c r="P183" i="1" s="1"/>
  <c r="CE83" i="1"/>
  <c r="CB99" i="1"/>
  <c r="P99" i="1" s="1"/>
  <c r="CB172" i="1"/>
  <c r="CA164" i="1"/>
  <c r="O164" i="1" s="1"/>
  <c r="CC142" i="1"/>
  <c r="BZ149" i="1"/>
  <c r="BZ157" i="1"/>
  <c r="CA185" i="1"/>
  <c r="CA151" i="1"/>
  <c r="CA163" i="1"/>
  <c r="BY115" i="1"/>
  <c r="CE180" i="1"/>
  <c r="CG162" i="1"/>
  <c r="CC83" i="1"/>
  <c r="BY127" i="1"/>
  <c r="M127" i="1" s="1"/>
  <c r="BY181" i="1"/>
  <c r="CE177" i="1"/>
  <c r="BX25" i="1"/>
  <c r="L25" i="1" s="1"/>
  <c r="BW25" i="1"/>
  <c r="K25" i="1" s="1"/>
  <c r="CA26" i="1"/>
  <c r="CC6" i="1"/>
  <c r="L6" i="1" s="1"/>
  <c r="CC49" i="1"/>
  <c r="CD89" i="1"/>
  <c r="BZ47" i="1"/>
  <c r="N47" i="1" s="1"/>
  <c r="CE26" i="1"/>
  <c r="BY13" i="1"/>
  <c r="M13" i="1" s="1"/>
  <c r="BZ34" i="1"/>
  <c r="N34" i="1" s="1"/>
  <c r="BX62" i="1"/>
  <c r="L62" i="1" s="1"/>
  <c r="BW62" i="1"/>
  <c r="K62" i="1" s="1"/>
  <c r="BX30" i="1"/>
  <c r="L30" i="1" s="1"/>
  <c r="BW30" i="1"/>
  <c r="K30" i="1" s="1"/>
  <c r="CE37" i="1"/>
  <c r="CG15" i="1"/>
  <c r="BX6" i="1"/>
  <c r="BW6" i="1"/>
  <c r="K6" i="1" s="1"/>
  <c r="CE6" i="1"/>
  <c r="N6" i="1" s="1"/>
  <c r="CB8" i="1"/>
  <c r="BZ100" i="1"/>
  <c r="N100" i="1" s="1"/>
  <c r="CF112" i="1"/>
  <c r="CC107" i="1"/>
  <c r="CB107" i="1"/>
  <c r="P107" i="1" s="1"/>
  <c r="BZ24" i="1"/>
  <c r="N24" i="1" s="1"/>
  <c r="CE45" i="1"/>
  <c r="CA71" i="1"/>
  <c r="CE36" i="1"/>
  <c r="CD61" i="1"/>
  <c r="BY125" i="1"/>
  <c r="CD42" i="1"/>
  <c r="CF90" i="1"/>
  <c r="CF113" i="1"/>
  <c r="O113" i="1" s="1"/>
  <c r="BZ87" i="1"/>
  <c r="N87" i="1" s="1"/>
  <c r="BX89" i="1"/>
  <c r="L89" i="1" s="1"/>
  <c r="BW89" i="1"/>
  <c r="K89" i="1" s="1"/>
  <c r="CF98" i="1"/>
  <c r="CA111" i="1"/>
  <c r="O111" i="1" s="1"/>
  <c r="CC155" i="1"/>
  <c r="L155" i="1" s="1"/>
  <c r="BZ9" i="1"/>
  <c r="N9" i="1" s="1"/>
  <c r="BZ6" i="1"/>
  <c r="BZ80" i="1"/>
  <c r="N80" i="1" s="1"/>
  <c r="CE108" i="1"/>
  <c r="CC59" i="1"/>
  <c r="L59" i="1" s="1"/>
  <c r="CB62" i="1"/>
  <c r="P62" i="1" s="1"/>
  <c r="CD16" i="1"/>
  <c r="BY45" i="1"/>
  <c r="M45" i="1" s="1"/>
  <c r="CC68" i="1"/>
  <c r="CG73" i="1"/>
  <c r="P73" i="1" s="1"/>
  <c r="CB95" i="1"/>
  <c r="P95" i="1" s="1"/>
  <c r="BZ165" i="1"/>
  <c r="CC101" i="1"/>
  <c r="CB121" i="1"/>
  <c r="CE175" i="1"/>
  <c r="BX150" i="1"/>
  <c r="L150" i="1" s="1"/>
  <c r="BW150" i="1"/>
  <c r="K150" i="1" s="1"/>
  <c r="BZ71" i="1"/>
  <c r="CB22" i="1"/>
  <c r="BX21" i="1"/>
  <c r="L21" i="1" s="1"/>
  <c r="BW21" i="1"/>
  <c r="K21" i="1" s="1"/>
  <c r="CA123" i="1"/>
  <c r="CF55" i="1"/>
  <c r="CA88" i="1"/>
  <c r="O88" i="1" s="1"/>
  <c r="BX98" i="1"/>
  <c r="L98" i="1" s="1"/>
  <c r="BW98" i="1"/>
  <c r="K98" i="1" s="1"/>
  <c r="CE69" i="1"/>
  <c r="CA34" i="1"/>
  <c r="O34" i="1" s="1"/>
  <c r="CB44" i="1"/>
  <c r="P44" i="1" s="1"/>
  <c r="CB42" i="1"/>
  <c r="P42" i="1" s="1"/>
  <c r="CD76" i="1"/>
  <c r="BX87" i="1"/>
  <c r="L87" i="1" s="1"/>
  <c r="BW87" i="1"/>
  <c r="K87" i="1" s="1"/>
  <c r="CG138" i="1"/>
  <c r="P138" i="1" s="1"/>
  <c r="CD130" i="1"/>
  <c r="M130" i="1" s="1"/>
  <c r="CC133" i="1"/>
  <c r="CB124" i="1"/>
  <c r="P124" i="1" s="1"/>
  <c r="CE73" i="1"/>
  <c r="N73" i="1" s="1"/>
  <c r="CB129" i="1"/>
  <c r="P129" i="1" s="1"/>
  <c r="CD164" i="1"/>
  <c r="CE152" i="1"/>
  <c r="CE137" i="1"/>
  <c r="BX121" i="1"/>
  <c r="BW121" i="1"/>
  <c r="K121" i="1" s="1"/>
  <c r="CF110" i="1"/>
  <c r="BX143" i="1"/>
  <c r="BW143" i="1"/>
  <c r="K143" i="1" s="1"/>
  <c r="BX161" i="1"/>
  <c r="BW161" i="1"/>
  <c r="K161" i="1" s="1"/>
  <c r="CD119" i="1"/>
  <c r="M119" i="1" s="1"/>
  <c r="CG148" i="1"/>
  <c r="CA162" i="1"/>
  <c r="O162" i="1" s="1"/>
  <c r="CB106" i="1"/>
  <c r="P106" i="1" s="1"/>
  <c r="BY173" i="1"/>
  <c r="M173" i="1" s="1"/>
  <c r="CB83" i="1"/>
  <c r="P83" i="1" s="1"/>
  <c r="BY183" i="1"/>
  <c r="CG185" i="1"/>
  <c r="P185" i="1" s="1"/>
  <c r="CG173" i="1"/>
  <c r="CB173" i="1"/>
  <c r="P173" i="1" s="1"/>
  <c r="BX153" i="1"/>
  <c r="BW153" i="1"/>
  <c r="K153" i="1" s="1"/>
  <c r="BZ173" i="1"/>
  <c r="N173" i="1" s="1"/>
  <c r="CC165" i="1"/>
  <c r="L165" i="1" s="1"/>
  <c r="BX88" i="1"/>
  <c r="L88" i="1" s="1"/>
  <c r="BW88" i="1"/>
  <c r="K88" i="1" s="1"/>
  <c r="CC179" i="1"/>
  <c r="CG121" i="1"/>
  <c r="P121" i="1" s="1"/>
  <c r="CB164" i="1"/>
  <c r="P164" i="1" s="1"/>
  <c r="CD175" i="1"/>
  <c r="BY168" i="1"/>
  <c r="M168" i="1" s="1"/>
  <c r="CD166" i="1"/>
  <c r="CE170" i="1"/>
  <c r="CC154" i="1"/>
  <c r="L154" i="1" s="1"/>
  <c r="BX168" i="1"/>
  <c r="L168" i="1" s="1"/>
  <c r="BW168" i="1"/>
  <c r="K168" i="1" s="1"/>
  <c r="CA144" i="1"/>
  <c r="O144" i="1" s="1"/>
  <c r="CG149" i="1"/>
  <c r="P149" i="1" s="1"/>
  <c r="CC161" i="1"/>
  <c r="L161" i="1" s="1"/>
  <c r="CG181" i="1"/>
  <c r="P181" i="1" s="1"/>
  <c r="CD149" i="1"/>
  <c r="M149" i="1" s="1"/>
  <c r="BX158" i="1"/>
  <c r="L158" i="1" s="1"/>
  <c r="BW158" i="1"/>
  <c r="K158" i="1" s="1"/>
  <c r="CF144" i="1"/>
  <c r="BZ178" i="1"/>
  <c r="BZ172" i="1"/>
  <c r="CA177" i="1"/>
  <c r="O177" i="1" s="1"/>
  <c r="CC151" i="1"/>
  <c r="L151" i="1" s="1"/>
  <c r="CA27" i="1"/>
  <c r="O27" i="1" s="1"/>
  <c r="CF84" i="1"/>
  <c r="CD183" i="1"/>
  <c r="M183" i="1" s="1"/>
  <c r="CB169" i="1"/>
  <c r="CD170" i="1"/>
  <c r="BX178" i="1"/>
  <c r="CD129" i="1"/>
  <c r="CB125" i="1"/>
  <c r="BY121" i="1"/>
  <c r="CF184" i="1"/>
  <c r="BY128" i="1"/>
  <c r="CF171" i="1"/>
  <c r="O171" i="1" s="1"/>
  <c r="CE171" i="1"/>
  <c r="N171" i="1" s="1"/>
  <c r="CG161" i="1"/>
  <c r="P161" i="1" s="1"/>
  <c r="CF3" i="1"/>
  <c r="O3" i="1" s="1"/>
  <c r="CF78" i="1"/>
  <c r="CD177" i="1"/>
  <c r="CC141" i="1"/>
  <c r="L141" i="1" s="1"/>
  <c r="BY180" i="1"/>
  <c r="M180" i="1" s="1"/>
  <c r="CF65" i="1"/>
  <c r="CG70" i="1"/>
  <c r="P70" i="1" s="1"/>
  <c r="BY185" i="1"/>
  <c r="CB175" i="1"/>
  <c r="P175" i="1" s="1"/>
  <c r="BY16" i="1"/>
  <c r="M16" i="1" s="1"/>
  <c r="O137" i="1"/>
  <c r="BZ146" i="1"/>
  <c r="N146" i="1" s="1"/>
  <c r="CA175" i="1"/>
  <c r="O175" i="1" s="1"/>
  <c r="BZ14" i="1"/>
  <c r="N14" i="1" s="1"/>
  <c r="CF16" i="1"/>
  <c r="BY4" i="1"/>
  <c r="CB149" i="1"/>
  <c r="CD39" i="1"/>
  <c r="BX137" i="1"/>
  <c r="L137" i="1" s="1"/>
  <c r="BX35" i="1"/>
  <c r="L35" i="1" s="1"/>
  <c r="BY25" i="1"/>
  <c r="M25" i="1" s="1"/>
  <c r="BZ20" i="1"/>
  <c r="N20" i="1" s="1"/>
  <c r="CC22" i="1"/>
  <c r="CF56" i="1"/>
  <c r="O56" i="1" s="1"/>
  <c r="CA20" i="1"/>
  <c r="O20" i="1" s="1"/>
  <c r="CC23" i="1"/>
  <c r="BX160" i="1"/>
  <c r="L160" i="1" s="1"/>
  <c r="BY12" i="1"/>
  <c r="M12" i="1" s="1"/>
  <c r="CG23" i="1"/>
  <c r="BZ61" i="1"/>
  <c r="N61" i="1" s="1"/>
  <c r="CC4" i="1"/>
  <c r="L4" i="1" s="1"/>
  <c r="CA12" i="1"/>
  <c r="O12" i="1" s="1"/>
  <c r="CG43" i="1"/>
  <c r="CC33" i="1"/>
  <c r="CF82" i="1"/>
  <c r="CB56" i="1"/>
  <c r="CC71" i="1"/>
  <c r="L71" i="1" s="1"/>
  <c r="CD70" i="1"/>
  <c r="M70" i="1" s="1"/>
  <c r="CE54" i="1"/>
  <c r="CC72" i="1"/>
  <c r="L72" i="1" s="1"/>
  <c r="CC30" i="1"/>
  <c r="BX7" i="1"/>
  <c r="CF10" i="1"/>
  <c r="BY11" i="1"/>
  <c r="M11" i="1" s="1"/>
  <c r="BX29" i="1"/>
  <c r="L29" i="1" s="1"/>
  <c r="CD12" i="1"/>
  <c r="CG49" i="1"/>
  <c r="CA87" i="1"/>
  <c r="O87" i="1" s="1"/>
  <c r="BZ42" i="1"/>
  <c r="N42" i="1" s="1"/>
  <c r="BZ37" i="1"/>
  <c r="N37" i="1" s="1"/>
  <c r="CE4" i="1"/>
  <c r="N4" i="1" s="1"/>
  <c r="BZ45" i="1"/>
  <c r="N45" i="1" s="1"/>
  <c r="BZ156" i="1"/>
  <c r="CD8" i="1"/>
  <c r="M8" i="1" s="1"/>
  <c r="CF19" i="1"/>
  <c r="BZ15" i="1"/>
  <c r="N15" i="1" s="1"/>
  <c r="CC31" i="1"/>
  <c r="BZ5" i="1"/>
  <c r="CC51" i="1"/>
  <c r="CD4" i="1"/>
  <c r="M4" i="1" s="1"/>
  <c r="BY10" i="1"/>
  <c r="M10" i="1" s="1"/>
  <c r="CG82" i="1"/>
  <c r="CF52" i="1"/>
  <c r="CB54" i="1"/>
  <c r="P54" i="1" s="1"/>
  <c r="CG12" i="1"/>
  <c r="CG19" i="1"/>
  <c r="CB32" i="1"/>
  <c r="P32" i="1" s="1"/>
  <c r="BX75" i="1"/>
  <c r="BW75" i="1"/>
  <c r="K75" i="1" s="1"/>
  <c r="CF58" i="1"/>
  <c r="O58" i="1" s="1"/>
  <c r="CG39" i="1"/>
  <c r="BY34" i="1"/>
  <c r="M34" i="1" s="1"/>
  <c r="CC73" i="1"/>
  <c r="L73" i="1" s="1"/>
  <c r="CF27" i="1"/>
  <c r="CF5" i="1"/>
  <c r="O5" i="1" s="1"/>
  <c r="BZ63" i="1"/>
  <c r="N63" i="1" s="1"/>
  <c r="CA92" i="1"/>
  <c r="O92" i="1" s="1"/>
  <c r="BX26" i="1"/>
  <c r="L26" i="1" s="1"/>
  <c r="BW26" i="1"/>
  <c r="K26" i="1" s="1"/>
  <c r="CE16" i="1"/>
  <c r="CB120" i="1"/>
  <c r="P120" i="1" s="1"/>
  <c r="CE60" i="1"/>
  <c r="CF85" i="1"/>
  <c r="CG6" i="1"/>
  <c r="CB7" i="1"/>
  <c r="BY63" i="1"/>
  <c r="CA50" i="1"/>
  <c r="O50" i="1" s="1"/>
  <c r="CE85" i="1"/>
  <c r="CG122" i="1"/>
  <c r="CE136" i="1"/>
  <c r="N136" i="1" s="1"/>
  <c r="BY140" i="1"/>
  <c r="CE20" i="1"/>
  <c r="CB6" i="1"/>
  <c r="CE14" i="1"/>
  <c r="CD38" i="1"/>
  <c r="CG9" i="1"/>
  <c r="CE62" i="1"/>
  <c r="BY119" i="1"/>
  <c r="CB81" i="1"/>
  <c r="P81" i="1" s="1"/>
  <c r="BY44" i="1"/>
  <c r="CB94" i="1"/>
  <c r="P94" i="1" s="1"/>
  <c r="CB68" i="1"/>
  <c r="CF14" i="1"/>
  <c r="CD19" i="1"/>
  <c r="CD22" i="1"/>
  <c r="CA40" i="1"/>
  <c r="O40" i="1" s="1"/>
  <c r="CB65" i="1"/>
  <c r="P65" i="1" s="1"/>
  <c r="BX42" i="1"/>
  <c r="L42" i="1" s="1"/>
  <c r="CA54" i="1"/>
  <c r="O54" i="1" s="1"/>
  <c r="CE32" i="1"/>
  <c r="CE27" i="1"/>
  <c r="CE48" i="1"/>
  <c r="CD36" i="1"/>
  <c r="CD57" i="1"/>
  <c r="M57" i="1" s="1"/>
  <c r="BZ7" i="1"/>
  <c r="CG28" i="1"/>
  <c r="CA66" i="1"/>
  <c r="O66" i="1" s="1"/>
  <c r="BY7" i="1"/>
  <c r="CD17" i="1"/>
  <c r="CG62" i="1"/>
  <c r="CA19" i="1"/>
  <c r="O19" i="1" s="1"/>
  <c r="BX63" i="1"/>
  <c r="L63" i="1" s="1"/>
  <c r="BW63" i="1"/>
  <c r="K63" i="1" s="1"/>
  <c r="CD71" i="1"/>
  <c r="M71" i="1" s="1"/>
  <c r="CE111" i="1"/>
  <c r="BX94" i="1"/>
  <c r="L94" i="1" s="1"/>
  <c r="CD82" i="1"/>
  <c r="CB79" i="1"/>
  <c r="P79" i="1" s="1"/>
  <c r="BY114" i="1"/>
  <c r="CA74" i="1"/>
  <c r="CA106" i="1"/>
  <c r="O106" i="1" s="1"/>
  <c r="CD74" i="1"/>
  <c r="M74" i="1" s="1"/>
  <c r="CA101" i="1"/>
  <c r="O101" i="1" s="1"/>
  <c r="CD99" i="1"/>
  <c r="CB113" i="1"/>
  <c r="CB131" i="1"/>
  <c r="P131" i="1" s="1"/>
  <c r="CC124" i="1"/>
  <c r="CA119" i="1"/>
  <c r="BX4" i="1"/>
  <c r="BW4" i="1"/>
  <c r="K4" i="1" s="1"/>
  <c r="BX36" i="1"/>
  <c r="L36" i="1" s="1"/>
  <c r="BW36" i="1"/>
  <c r="K36" i="1" s="1"/>
  <c r="BY21" i="1"/>
  <c r="CC78" i="1"/>
  <c r="CA81" i="1"/>
  <c r="O81" i="1" s="1"/>
  <c r="BZ101" i="1"/>
  <c r="N101" i="1" s="1"/>
  <c r="BX104" i="1"/>
  <c r="L104" i="1" s="1"/>
  <c r="BW104" i="1"/>
  <c r="K104" i="1" s="1"/>
  <c r="CB102" i="1"/>
  <c r="P102" i="1" s="1"/>
  <c r="CD126" i="1"/>
  <c r="CG5" i="1"/>
  <c r="P5" i="1" s="1"/>
  <c r="CG37" i="1"/>
  <c r="CA6" i="1"/>
  <c r="CE51" i="1"/>
  <c r="BX59" i="1"/>
  <c r="BW59" i="1"/>
  <c r="K59" i="1" s="1"/>
  <c r="BY139" i="1"/>
  <c r="M139" i="1" s="1"/>
  <c r="BX73" i="1"/>
  <c r="BW73" i="1"/>
  <c r="K73" i="1" s="1"/>
  <c r="CC100" i="1"/>
  <c r="CD44" i="1"/>
  <c r="CE127" i="1"/>
  <c r="BY74" i="1"/>
  <c r="CE44" i="1"/>
  <c r="CC60" i="1"/>
  <c r="CA114" i="1"/>
  <c r="CE90" i="1"/>
  <c r="CD83" i="1"/>
  <c r="CA110" i="1"/>
  <c r="O110" i="1" s="1"/>
  <c r="BY52" i="1"/>
  <c r="M52" i="1" s="1"/>
  <c r="CF59" i="1"/>
  <c r="O59" i="1" s="1"/>
  <c r="CB58" i="1"/>
  <c r="BY67" i="1"/>
  <c r="M67" i="1" s="1"/>
  <c r="BZ53" i="1"/>
  <c r="N53" i="1" s="1"/>
  <c r="CA39" i="1"/>
  <c r="O39" i="1" s="1"/>
  <c r="CC32" i="1"/>
  <c r="BZ39" i="1"/>
  <c r="N39" i="1" s="1"/>
  <c r="CB47" i="1"/>
  <c r="P47" i="1" s="1"/>
  <c r="CD93" i="1"/>
  <c r="CG10" i="1"/>
  <c r="CD51" i="1"/>
  <c r="CA35" i="1"/>
  <c r="O35" i="1" s="1"/>
  <c r="BX85" i="1"/>
  <c r="L85" i="1" s="1"/>
  <c r="CD86" i="1"/>
  <c r="CA102" i="1"/>
  <c r="O102" i="1" s="1"/>
  <c r="CE75" i="1"/>
  <c r="N75" i="1" s="1"/>
  <c r="CD105" i="1"/>
  <c r="CE50" i="1"/>
  <c r="CF72" i="1"/>
  <c r="O72" i="1" s="1"/>
  <c r="BZ88" i="1"/>
  <c r="N88" i="1" s="1"/>
  <c r="BZ129" i="1"/>
  <c r="N129" i="1" s="1"/>
  <c r="BZ104" i="1"/>
  <c r="N104" i="1" s="1"/>
  <c r="CD116" i="1"/>
  <c r="CC92" i="1"/>
  <c r="CG65" i="1"/>
  <c r="CG85" i="1"/>
  <c r="CF68" i="1"/>
  <c r="CD125" i="1"/>
  <c r="M125" i="1" s="1"/>
  <c r="CF127" i="1"/>
  <c r="CB152" i="1"/>
  <c r="P152" i="1" s="1"/>
  <c r="CA21" i="1"/>
  <c r="O21" i="1" s="1"/>
  <c r="CC19" i="1"/>
  <c r="CC160" i="1"/>
  <c r="CE59" i="1"/>
  <c r="N59" i="1" s="1"/>
  <c r="CD160" i="1"/>
  <c r="CA121" i="1"/>
  <c r="CG21" i="1"/>
  <c r="CF31" i="1"/>
  <c r="CD52" i="1"/>
  <c r="CD53" i="1"/>
  <c r="CE58" i="1"/>
  <c r="N58" i="1" s="1"/>
  <c r="BZ40" i="1"/>
  <c r="N40" i="1" s="1"/>
  <c r="BZ50" i="1"/>
  <c r="N50" i="1" s="1"/>
  <c r="CA84" i="1"/>
  <c r="O84" i="1" s="1"/>
  <c r="CG50" i="1"/>
  <c r="CD69" i="1"/>
  <c r="BX16" i="1"/>
  <c r="L16" i="1" s="1"/>
  <c r="CE82" i="1"/>
  <c r="CG29" i="1"/>
  <c r="BX45" i="1"/>
  <c r="L45" i="1" s="1"/>
  <c r="BY99" i="1"/>
  <c r="M99" i="1" s="1"/>
  <c r="CB88" i="1"/>
  <c r="P88" i="1" s="1"/>
  <c r="CD49" i="1"/>
  <c r="CE146" i="1"/>
  <c r="CC114" i="1"/>
  <c r="L114" i="1" s="1"/>
  <c r="CF47" i="1"/>
  <c r="CF29" i="1"/>
  <c r="CE96" i="1"/>
  <c r="CA108" i="1"/>
  <c r="O108" i="1" s="1"/>
  <c r="CE99" i="1"/>
  <c r="CG113" i="1"/>
  <c r="P113" i="1" s="1"/>
  <c r="BY56" i="1"/>
  <c r="CA61" i="1"/>
  <c r="O61" i="1" s="1"/>
  <c r="BX43" i="1"/>
  <c r="L43" i="1" s="1"/>
  <c r="BW43" i="1"/>
  <c r="K43" i="1" s="1"/>
  <c r="CC7" i="1"/>
  <c r="L7" i="1" s="1"/>
  <c r="BY85" i="1"/>
  <c r="M85" i="1" s="1"/>
  <c r="BY31" i="1"/>
  <c r="M31" i="1" s="1"/>
  <c r="CG68" i="1"/>
  <c r="BY57" i="1"/>
  <c r="CA17" i="1"/>
  <c r="O17" i="1" s="1"/>
  <c r="CC66" i="1"/>
  <c r="BY49" i="1"/>
  <c r="M49" i="1" s="1"/>
  <c r="BX66" i="1"/>
  <c r="L66" i="1" s="1"/>
  <c r="CF9" i="1"/>
  <c r="BZ83" i="1"/>
  <c r="N83" i="1" s="1"/>
  <c r="CE41" i="1"/>
  <c r="BZ66" i="1"/>
  <c r="N66" i="1" s="1"/>
  <c r="CA47" i="1"/>
  <c r="O47" i="1" s="1"/>
  <c r="BX65" i="1"/>
  <c r="L65" i="1" s="1"/>
  <c r="CB115" i="1"/>
  <c r="CC149" i="1"/>
  <c r="L149" i="1" s="1"/>
  <c r="BY138" i="1"/>
  <c r="CB135" i="1"/>
  <c r="P135" i="1" s="1"/>
  <c r="BZ97" i="1"/>
  <c r="N97" i="1" s="1"/>
  <c r="CG140" i="1"/>
  <c r="P140" i="1" s="1"/>
  <c r="CE134" i="1"/>
  <c r="N134" i="1" s="1"/>
  <c r="BZ95" i="1"/>
  <c r="N95" i="1" s="1"/>
  <c r="CE153" i="1"/>
  <c r="N153" i="1" s="1"/>
  <c r="CC85" i="1"/>
  <c r="CA146" i="1"/>
  <c r="O146" i="1" s="1"/>
  <c r="BX34" i="1"/>
  <c r="L34" i="1" s="1"/>
  <c r="BW34" i="1"/>
  <c r="K34" i="1" s="1"/>
  <c r="CE97" i="1"/>
  <c r="BZ67" i="1"/>
  <c r="N67" i="1" s="1"/>
  <c r="CG107" i="1"/>
  <c r="CE101" i="1"/>
  <c r="CB80" i="1"/>
  <c r="P80" i="1" s="1"/>
  <c r="CD113" i="1"/>
  <c r="M113" i="1" s="1"/>
  <c r="CC168" i="1"/>
  <c r="BY129" i="1"/>
  <c r="M129" i="1" s="1"/>
  <c r="BY147" i="1"/>
  <c r="CA142" i="1"/>
  <c r="O142" i="1" s="1"/>
  <c r="BZ135" i="1"/>
  <c r="N135" i="1" s="1"/>
  <c r="CC63" i="1"/>
  <c r="BY100" i="1"/>
  <c r="M100" i="1" s="1"/>
  <c r="CB51" i="1"/>
  <c r="P51" i="1" s="1"/>
  <c r="CC94" i="1"/>
  <c r="BY38" i="1"/>
  <c r="M38" i="1" s="1"/>
  <c r="CF92" i="1"/>
  <c r="CD101" i="1"/>
  <c r="CG120" i="1"/>
  <c r="BX80" i="1"/>
  <c r="L80" i="1" s="1"/>
  <c r="BW80" i="1"/>
  <c r="K80" i="1" s="1"/>
  <c r="BX163" i="1"/>
  <c r="BW163" i="1"/>
  <c r="K163" i="1" s="1"/>
  <c r="CD154" i="1"/>
  <c r="M154" i="1" s="1"/>
  <c r="CB104" i="1"/>
  <c r="BZ55" i="1"/>
  <c r="N55" i="1" s="1"/>
  <c r="CE110" i="1"/>
  <c r="BY120" i="1"/>
  <c r="M120" i="1" s="1"/>
  <c r="CB18" i="1"/>
  <c r="P18" i="1" s="1"/>
  <c r="CB101" i="1"/>
  <c r="P101" i="1" s="1"/>
  <c r="BZ105" i="1"/>
  <c r="N105" i="1" s="1"/>
  <c r="CB126" i="1"/>
  <c r="P126" i="1" s="1"/>
  <c r="CA60" i="1"/>
  <c r="O60" i="1" s="1"/>
  <c r="BX91" i="1"/>
  <c r="L91" i="1" s="1"/>
  <c r="BW91" i="1"/>
  <c r="K91" i="1" s="1"/>
  <c r="CD109" i="1"/>
  <c r="CB156" i="1"/>
  <c r="CB123" i="1"/>
  <c r="CG90" i="1"/>
  <c r="CD161" i="1"/>
  <c r="M161" i="1" s="1"/>
  <c r="BY130" i="1"/>
  <c r="CG130" i="1"/>
  <c r="P130" i="1" s="1"/>
  <c r="CA76" i="1"/>
  <c r="O76" i="1" s="1"/>
  <c r="CD28" i="1"/>
  <c r="CA57" i="1"/>
  <c r="BX96" i="1"/>
  <c r="L96" i="1" s="1"/>
  <c r="BW96" i="1"/>
  <c r="K96" i="1" s="1"/>
  <c r="CF147" i="1"/>
  <c r="O147" i="1" s="1"/>
  <c r="CF88" i="1"/>
  <c r="CD31" i="1"/>
  <c r="CF4" i="1"/>
  <c r="O4" i="1" s="1"/>
  <c r="BZ94" i="1"/>
  <c r="N94" i="1" s="1"/>
  <c r="CE91" i="1"/>
  <c r="CB153" i="1"/>
  <c r="CB137" i="1"/>
  <c r="P137" i="1" s="1"/>
  <c r="CA173" i="1"/>
  <c r="O173" i="1" s="1"/>
  <c r="CE39" i="1"/>
  <c r="CD88" i="1"/>
  <c r="BZ93" i="1"/>
  <c r="N93" i="1" s="1"/>
  <c r="CB60" i="1"/>
  <c r="P60" i="1" s="1"/>
  <c r="CD127" i="1"/>
  <c r="CE94" i="1"/>
  <c r="BX116" i="1"/>
  <c r="L116" i="1" s="1"/>
  <c r="CD144" i="1"/>
  <c r="CF64" i="1"/>
  <c r="BY124" i="1"/>
  <c r="M124" i="1" s="1"/>
  <c r="CD128" i="1"/>
  <c r="M128" i="1" s="1"/>
  <c r="CF136" i="1"/>
  <c r="O136" i="1" s="1"/>
  <c r="BZ123" i="1"/>
  <c r="CC84" i="1"/>
  <c r="BY111" i="1"/>
  <c r="M111" i="1" s="1"/>
  <c r="BZ127" i="1"/>
  <c r="N127" i="1" s="1"/>
  <c r="BZ131" i="1"/>
  <c r="N131" i="1" s="1"/>
  <c r="CE115" i="1"/>
  <c r="N115" i="1" s="1"/>
  <c r="CB108" i="1"/>
  <c r="P108" i="1" s="1"/>
  <c r="BY159" i="1"/>
  <c r="BY152" i="1"/>
  <c r="M152" i="1" s="1"/>
  <c r="BX180" i="1"/>
  <c r="L180" i="1" s="1"/>
  <c r="BW180" i="1"/>
  <c r="K180" i="1" s="1"/>
  <c r="CD174" i="1"/>
  <c r="M174" i="1" s="1"/>
  <c r="CC137" i="1"/>
  <c r="CG164" i="1"/>
  <c r="CC159" i="1"/>
  <c r="L159" i="1" s="1"/>
  <c r="BX145" i="1"/>
  <c r="CD168" i="1"/>
  <c r="CG165" i="1"/>
  <c r="P165" i="1" s="1"/>
  <c r="CG156" i="1"/>
  <c r="P156" i="1" s="1"/>
  <c r="CF138" i="1"/>
  <c r="O138" i="1" s="1"/>
  <c r="CC126" i="1"/>
  <c r="BX107" i="1"/>
  <c r="L107" i="1" s="1"/>
  <c r="BX128" i="1"/>
  <c r="BW128" i="1"/>
  <c r="K128" i="1" s="1"/>
  <c r="CD131" i="1"/>
  <c r="CF101" i="1"/>
  <c r="CF117" i="1"/>
  <c r="BZ144" i="1"/>
  <c r="N144" i="1" s="1"/>
  <c r="BX129" i="1"/>
  <c r="L129" i="1" s="1"/>
  <c r="CG116" i="1"/>
  <c r="CF119" i="1"/>
  <c r="O119" i="1" s="1"/>
  <c r="BX99" i="1"/>
  <c r="L99" i="1" s="1"/>
  <c r="BW99" i="1"/>
  <c r="K99" i="1" s="1"/>
  <c r="BY75" i="1"/>
  <c r="CC183" i="1"/>
  <c r="L183" i="1" s="1"/>
  <c r="CA120" i="1"/>
  <c r="O120" i="1" s="1"/>
  <c r="CB171" i="1"/>
  <c r="CB170" i="1"/>
  <c r="P170" i="1" s="1"/>
  <c r="CG155" i="1"/>
  <c r="P155" i="1" s="1"/>
  <c r="CB155" i="1"/>
  <c r="CD159" i="1"/>
  <c r="M159" i="1" s="1"/>
  <c r="CF142" i="1"/>
  <c r="CA172" i="1"/>
  <c r="CB159" i="1"/>
  <c r="M175" i="1"/>
  <c r="N175" i="1"/>
  <c r="CA167" i="1"/>
  <c r="BY101" i="1"/>
  <c r="M101" i="1" s="1"/>
  <c r="CC110" i="1"/>
  <c r="BY149" i="1"/>
  <c r="CA103" i="1"/>
  <c r="O103" i="1" s="1"/>
  <c r="CB132" i="1"/>
  <c r="CB97" i="1"/>
  <c r="P97" i="1" s="1"/>
  <c r="BY178" i="1"/>
  <c r="CG136" i="1"/>
  <c r="P136" i="1" s="1"/>
  <c r="CG118" i="1"/>
  <c r="CC153" i="1"/>
  <c r="L153" i="1" s="1"/>
  <c r="CE141" i="1"/>
  <c r="N141" i="1" s="1"/>
  <c r="CE77" i="1"/>
  <c r="CB89" i="1"/>
  <c r="P89" i="1" s="1"/>
  <c r="BZ128" i="1"/>
  <c r="CD143" i="1"/>
  <c r="BZ174" i="1"/>
  <c r="CC181" i="1"/>
  <c r="CD114" i="1"/>
  <c r="M114" i="1" s="1"/>
  <c r="CA157" i="1"/>
  <c r="CA143" i="1"/>
  <c r="CC139" i="1"/>
  <c r="BX138" i="1"/>
  <c r="BW138" i="1"/>
  <c r="K138" i="1" s="1"/>
  <c r="CA183" i="1"/>
  <c r="BY150" i="1"/>
  <c r="M150" i="1" s="1"/>
  <c r="CA182" i="1"/>
  <c r="O182" i="1" s="1"/>
  <c r="CB33" i="1"/>
  <c r="P33" i="1" s="1"/>
  <c r="CA48" i="1"/>
  <c r="O48" i="1" s="1"/>
  <c r="BZ152" i="1"/>
  <c r="N152" i="1" s="1"/>
  <c r="CC167" i="1"/>
  <c r="L167" i="1" s="1"/>
  <c r="BX183" i="1"/>
  <c r="BW183" i="1"/>
  <c r="K183" i="1" s="1"/>
  <c r="CB163" i="1"/>
  <c r="CD162" i="1"/>
  <c r="CF121" i="1"/>
  <c r="O121" i="1" s="1"/>
  <c r="BY116" i="1"/>
  <c r="M116" i="1" s="1"/>
  <c r="BX165" i="1"/>
  <c r="BW165" i="1"/>
  <c r="K165" i="1" s="1"/>
  <c r="BX174" i="1"/>
  <c r="BW174" i="1"/>
  <c r="K174" i="1" s="1"/>
  <c r="CG3" i="1"/>
  <c r="P3" i="1" s="1"/>
  <c r="BY160" i="1"/>
  <c r="CB77" i="1"/>
  <c r="P77" i="1" s="1"/>
  <c r="CB165" i="1"/>
  <c r="BZ171" i="1"/>
  <c r="CC176" i="1"/>
  <c r="CG105" i="1"/>
  <c r="CF167" i="1"/>
  <c r="O167" i="1" s="1"/>
  <c r="CG125" i="1"/>
  <c r="P125" i="1" s="1"/>
  <c r="BZ168" i="1"/>
  <c r="N168" i="1" s="1"/>
  <c r="CC3" i="1"/>
  <c r="L3" i="1" s="1"/>
  <c r="CF170" i="1"/>
  <c r="CE169" i="1"/>
  <c r="N169" i="1" s="1"/>
  <c r="BY177" i="1"/>
  <c r="M177" i="1" s="1"/>
  <c r="CB168" i="1"/>
  <c r="P168" i="1" s="1"/>
  <c r="BY162" i="1"/>
  <c r="M162" i="1" s="1"/>
  <c r="CF111" i="1"/>
  <c r="BZ155" i="1"/>
  <c r="CA95" i="1"/>
  <c r="O95" i="1" s="1"/>
  <c r="CG135" i="1"/>
  <c r="CG182" i="1"/>
  <c r="CE159" i="1"/>
  <c r="N159" i="1" s="1"/>
  <c r="CG139" i="1"/>
  <c r="BZ167" i="1"/>
  <c r="BW3" i="1"/>
  <c r="K3" i="1" s="1"/>
  <c r="BX3" i="1"/>
  <c r="CA3" i="1"/>
  <c r="CD165" i="1"/>
  <c r="M165" i="1" s="1"/>
  <c r="BX169" i="1"/>
  <c r="CE151" i="1"/>
  <c r="N151" i="1" s="1"/>
  <c r="CG167" i="1"/>
  <c r="P167" i="1" s="1"/>
  <c r="CG99" i="1"/>
  <c r="CE168" i="1"/>
  <c r="CE105" i="1"/>
  <c r="BY107" i="1"/>
  <c r="M107" i="1" s="1"/>
  <c r="BY141" i="1"/>
  <c r="CD185" i="1"/>
  <c r="M185" i="1" s="1"/>
  <c r="CB178" i="1"/>
  <c r="CF181" i="1"/>
  <c r="O181" i="1" s="1"/>
  <c r="CG163" i="1"/>
  <c r="P163" i="1" s="1"/>
  <c r="CG170" i="1"/>
  <c r="CD136" i="1"/>
  <c r="M136" i="1" s="1"/>
  <c r="CC178" i="1"/>
  <c r="L178" i="1" s="1"/>
  <c r="CE173" i="1"/>
  <c r="CE179" i="1"/>
  <c r="BZ177" i="1"/>
  <c r="N177" i="1" s="1"/>
  <c r="CC132" i="1"/>
  <c r="L132" i="1" s="1"/>
  <c r="CG177" i="1"/>
  <c r="CC129" i="1"/>
  <c r="CD151" i="1"/>
  <c r="M151" i="1" s="1"/>
  <c r="BY109" i="1"/>
  <c r="M109" i="1" s="1"/>
  <c r="CC173" i="1"/>
  <c r="CD135" i="1"/>
  <c r="CG127" i="1"/>
  <c r="CG158" i="1"/>
  <c r="CE145" i="1"/>
  <c r="N145" i="1" s="1"/>
  <c r="BY156" i="1"/>
  <c r="CD147" i="1"/>
  <c r="M147" i="1" s="1"/>
  <c r="CE172" i="1"/>
  <c r="N172" i="1" s="1"/>
  <c r="CF126" i="1"/>
  <c r="CE55" i="1"/>
  <c r="CE140" i="1"/>
  <c r="N140" i="1" s="1"/>
  <c r="CF165" i="1"/>
  <c r="O165" i="1" s="1"/>
  <c r="BZ141" i="1"/>
  <c r="CB141" i="1"/>
  <c r="CA174" i="1"/>
  <c r="BZ3" i="1"/>
  <c r="CE28" i="1"/>
  <c r="CA15" i="1"/>
  <c r="O15" i="1" s="1"/>
  <c r="BX52" i="1"/>
  <c r="L52" i="1" s="1"/>
  <c r="BW52" i="1"/>
  <c r="K52" i="1" s="1"/>
  <c r="BY83" i="1"/>
  <c r="M83" i="1" s="1"/>
  <c r="CC38" i="1"/>
  <c r="CC105" i="1"/>
  <c r="BX46" i="1"/>
  <c r="L46" i="1" s="1"/>
  <c r="CC34" i="1"/>
  <c r="BZ59" i="1"/>
  <c r="BX113" i="1"/>
  <c r="BW113" i="1"/>
  <c r="K113" i="1" s="1"/>
  <c r="CA125" i="1"/>
  <c r="O172" i="1"/>
  <c r="CA91" i="1"/>
  <c r="O91" i="1" s="1"/>
  <c r="N98" i="1"/>
  <c r="CB10" i="1"/>
  <c r="P10" i="1" s="1"/>
  <c r="CA171" i="1"/>
  <c r="CA96" i="1"/>
  <c r="O96" i="1" s="1"/>
  <c r="CA168" i="1"/>
  <c r="O168" i="1" s="1"/>
  <c r="CB69" i="1"/>
  <c r="P69" i="1" s="1"/>
  <c r="BY170" i="1"/>
  <c r="M170" i="1" s="1"/>
  <c r="BZ120" i="1"/>
  <c r="N120" i="1" s="1"/>
  <c r="CF35" i="1"/>
  <c r="BY23" i="1"/>
  <c r="M23" i="1" s="1"/>
  <c r="CF74" i="1"/>
  <c r="O74" i="1" s="1"/>
  <c r="CB86" i="1"/>
  <c r="P86" i="1" s="1"/>
  <c r="CC17" i="1"/>
  <c r="CC11" i="1"/>
  <c r="CA5" i="1"/>
  <c r="O23" i="1"/>
  <c r="BZ4" i="1"/>
  <c r="CD68" i="1"/>
  <c r="CC13" i="1"/>
  <c r="BX31" i="1"/>
  <c r="L31" i="1" s="1"/>
  <c r="BW31" i="1"/>
  <c r="K31" i="1" s="1"/>
  <c r="CD33" i="1"/>
  <c r="CC74" i="1"/>
  <c r="L74" i="1" s="1"/>
  <c r="CB16" i="1"/>
  <c r="P16" i="1" s="1"/>
  <c r="BY42" i="1"/>
  <c r="M42" i="1" s="1"/>
  <c r="O86" i="1"/>
  <c r="BZ139" i="1"/>
  <c r="N139" i="1" s="1"/>
  <c r="CD73" i="1"/>
  <c r="M73" i="1" s="1"/>
  <c r="CE10" i="1"/>
  <c r="BY54" i="1"/>
  <c r="M54" i="1" s="1"/>
  <c r="BY35" i="1"/>
  <c r="M35" i="1" s="1"/>
  <c r="BY60" i="1"/>
  <c r="M60" i="1" s="1"/>
  <c r="BY36" i="1"/>
  <c r="M36" i="1" s="1"/>
  <c r="CE78" i="1"/>
  <c r="BZ68" i="1"/>
  <c r="N68" i="1" s="1"/>
  <c r="CE5" i="1"/>
  <c r="N5" i="1" s="1"/>
  <c r="CF18" i="1"/>
  <c r="CC65" i="1"/>
  <c r="CD94" i="1"/>
  <c r="BX61" i="1"/>
  <c r="BW61" i="1"/>
  <c r="K61" i="1" s="1"/>
  <c r="CA10" i="1"/>
  <c r="O10" i="1" s="1"/>
  <c r="CF54" i="1"/>
  <c r="CC12" i="1"/>
  <c r="CC24" i="1"/>
  <c r="CF53" i="1"/>
  <c r="BX57" i="1"/>
  <c r="BW57" i="1"/>
  <c r="K57" i="1" s="1"/>
  <c r="CG64" i="1"/>
  <c r="CE23" i="1"/>
  <c r="CA28" i="1"/>
  <c r="O28" i="1" s="1"/>
  <c r="BX18" i="1"/>
  <c r="L18" i="1" s="1"/>
  <c r="BW18" i="1"/>
  <c r="K18" i="1" s="1"/>
  <c r="BX100" i="1"/>
  <c r="L100" i="1" s="1"/>
  <c r="BW100" i="1"/>
  <c r="K100" i="1" s="1"/>
  <c r="BZ54" i="1"/>
  <c r="CG46" i="1"/>
  <c r="CB40" i="1"/>
  <c r="P40" i="1" s="1"/>
  <c r="BX102" i="1"/>
  <c r="L102" i="1" s="1"/>
  <c r="BW102" i="1"/>
  <c r="K102" i="1" s="1"/>
  <c r="CG132" i="1"/>
  <c r="P132" i="1" s="1"/>
  <c r="CF26" i="1"/>
  <c r="BX39" i="1"/>
  <c r="L39" i="1" s="1"/>
  <c r="BW39" i="1"/>
  <c r="K39" i="1" s="1"/>
  <c r="CE31" i="1"/>
  <c r="BX24" i="1"/>
  <c r="L24" i="1" s="1"/>
  <c r="BW24" i="1"/>
  <c r="K24" i="1" s="1"/>
  <c r="BY92" i="1"/>
  <c r="M92" i="1" s="1"/>
  <c r="CE102" i="1"/>
  <c r="CB85" i="1"/>
  <c r="P85" i="1" s="1"/>
  <c r="BZ116" i="1"/>
  <c r="N116" i="1" s="1"/>
  <c r="CF91" i="1"/>
  <c r="CE8" i="1"/>
  <c r="N8" i="1" s="1"/>
  <c r="CG24" i="1"/>
  <c r="CG61" i="1"/>
  <c r="CF41" i="1"/>
  <c r="CG86" i="1"/>
  <c r="CF49" i="1"/>
  <c r="BX50" i="1"/>
  <c r="L50" i="1" s="1"/>
  <c r="BX55" i="1"/>
  <c r="L55" i="1" s="1"/>
  <c r="BY84" i="1"/>
  <c r="M84" i="1" s="1"/>
  <c r="BZ18" i="1"/>
  <c r="N18" i="1" s="1"/>
  <c r="CA52" i="1"/>
  <c r="O52" i="1" s="1"/>
  <c r="CD30" i="1"/>
  <c r="BY72" i="1"/>
  <c r="BY81" i="1"/>
  <c r="M81" i="1" s="1"/>
  <c r="CE86" i="1"/>
  <c r="CE129" i="1"/>
  <c r="CF103" i="1"/>
  <c r="CA90" i="1"/>
  <c r="O90" i="1" s="1"/>
  <c r="CG94" i="1"/>
  <c r="CC96" i="1"/>
  <c r="CD90" i="1"/>
  <c r="CA104" i="1"/>
  <c r="O104" i="1" s="1"/>
  <c r="CF96" i="1"/>
  <c r="BZ91" i="1"/>
  <c r="N91" i="1" s="1"/>
  <c r="CC82" i="1"/>
  <c r="CG119" i="1"/>
  <c r="P119" i="1" s="1"/>
  <c r="CG112" i="1"/>
  <c r="BY76" i="1"/>
  <c r="M76" i="1" s="1"/>
  <c r="BZ108" i="1"/>
  <c r="N108" i="1" s="1"/>
  <c r="BY9" i="1"/>
  <c r="M9" i="1" s="1"/>
  <c r="CG48" i="1"/>
  <c r="BZ56" i="1"/>
  <c r="CB28" i="1"/>
  <c r="P28" i="1" s="1"/>
  <c r="CD41" i="1"/>
  <c r="CB112" i="1"/>
  <c r="P112" i="1" s="1"/>
  <c r="BX82" i="1"/>
  <c r="L82" i="1" s="1"/>
  <c r="BW82" i="1"/>
  <c r="K82" i="1" s="1"/>
  <c r="BZ138" i="1"/>
  <c r="CF95" i="1"/>
  <c r="CA133" i="1"/>
  <c r="O133" i="1" s="1"/>
  <c r="CG176" i="1"/>
  <c r="P176" i="1" s="1"/>
  <c r="CG32" i="1"/>
  <c r="BX49" i="1"/>
  <c r="L49" i="1" s="1"/>
  <c r="BW49" i="1"/>
  <c r="K49" i="1" s="1"/>
  <c r="CG78" i="1"/>
  <c r="CA112" i="1"/>
  <c r="O112" i="1" s="1"/>
  <c r="BZ43" i="1"/>
  <c r="CD56" i="1"/>
  <c r="M56" i="1" s="1"/>
  <c r="CA77" i="1"/>
  <c r="O77" i="1" s="1"/>
  <c r="CD14" i="1"/>
  <c r="BZ35" i="1"/>
  <c r="CE40" i="1"/>
  <c r="CA36" i="1"/>
  <c r="O36" i="1" s="1"/>
  <c r="BY90" i="1"/>
  <c r="M90" i="1" s="1"/>
  <c r="CC14" i="1"/>
  <c r="BY79" i="1"/>
  <c r="M79" i="1" s="1"/>
  <c r="CF87" i="1"/>
  <c r="CD63" i="1"/>
  <c r="BY15" i="1"/>
  <c r="M15" i="1" s="1"/>
  <c r="CB48" i="1"/>
  <c r="P48" i="1" s="1"/>
  <c r="CD34" i="1"/>
  <c r="CA45" i="1"/>
  <c r="O45" i="1" s="1"/>
  <c r="CE66" i="1"/>
  <c r="BZ32" i="1"/>
  <c r="N32" i="1" s="1"/>
  <c r="BX81" i="1"/>
  <c r="L81" i="1" s="1"/>
  <c r="BY98" i="1"/>
  <c r="M98" i="1" s="1"/>
  <c r="CB84" i="1"/>
  <c r="P84" i="1" s="1"/>
  <c r="CC36" i="1"/>
  <c r="CG147" i="1"/>
  <c r="P147" i="1" s="1"/>
  <c r="CE119" i="1"/>
  <c r="N119" i="1" s="1"/>
  <c r="CD95" i="1"/>
  <c r="CG109" i="1"/>
  <c r="BY32" i="1"/>
  <c r="M32" i="1" s="1"/>
  <c r="CG92" i="1"/>
  <c r="BZ126" i="1"/>
  <c r="N126" i="1" s="1"/>
  <c r="CC81" i="1"/>
  <c r="BX77" i="1"/>
  <c r="L77" i="1" s="1"/>
  <c r="BW77" i="1"/>
  <c r="K77" i="1" s="1"/>
  <c r="BX111" i="1"/>
  <c r="L111" i="1" s="1"/>
  <c r="BW111" i="1"/>
  <c r="K111" i="1" s="1"/>
  <c r="BY132" i="1"/>
  <c r="CD84" i="1"/>
  <c r="CE147" i="1"/>
  <c r="N147" i="1" s="1"/>
  <c r="CE114" i="1"/>
  <c r="N114" i="1" s="1"/>
  <c r="CE38" i="1"/>
  <c r="CG47" i="1"/>
  <c r="CG108" i="1"/>
  <c r="BZ16" i="1"/>
  <c r="N16" i="1" s="1"/>
  <c r="CD21" i="1"/>
  <c r="BX12" i="1"/>
  <c r="L12" i="1" s="1"/>
  <c r="CE57" i="1"/>
  <c r="N57" i="1" s="1"/>
  <c r="CF7" i="1"/>
  <c r="O7" i="1" s="1"/>
  <c r="CC8" i="1"/>
  <c r="L8" i="1" s="1"/>
  <c r="CB74" i="1"/>
  <c r="CF8" i="1"/>
  <c r="O8" i="1" s="1"/>
  <c r="CA7" i="1"/>
  <c r="CE65" i="1"/>
  <c r="CC62" i="1"/>
  <c r="CF70" i="1"/>
  <c r="O70" i="1" s="1"/>
  <c r="BZ44" i="1"/>
  <c r="N44" i="1" s="1"/>
  <c r="CF79" i="1"/>
  <c r="CD10" i="1"/>
  <c r="BZ22" i="1"/>
  <c r="N22" i="1" s="1"/>
  <c r="BX22" i="1"/>
  <c r="L22" i="1" s="1"/>
  <c r="BW22" i="1"/>
  <c r="K22" i="1" s="1"/>
  <c r="BX48" i="1"/>
  <c r="L48" i="1" s="1"/>
  <c r="CC55" i="1"/>
  <c r="CA97" i="1"/>
  <c r="O97" i="1" s="1"/>
  <c r="BZ81" i="1"/>
  <c r="N81" i="1" s="1"/>
  <c r="CA128" i="1"/>
  <c r="BX83" i="1"/>
  <c r="L83" i="1" s="1"/>
  <c r="BW83" i="1"/>
  <c r="K83" i="1" s="1"/>
  <c r="CG106" i="1"/>
  <c r="CC119" i="1"/>
  <c r="L119" i="1" s="1"/>
  <c r="CC125" i="1"/>
  <c r="L125" i="1" s="1"/>
  <c r="CG128" i="1"/>
  <c r="P128" i="1" s="1"/>
  <c r="BZ29" i="1"/>
  <c r="N29" i="1" s="1"/>
  <c r="CD55" i="1"/>
  <c r="BX92" i="1"/>
  <c r="L92" i="1" s="1"/>
  <c r="CD18" i="1"/>
  <c r="CB31" i="1"/>
  <c r="P31" i="1" s="1"/>
  <c r="CG44" i="1"/>
  <c r="CG45" i="1"/>
  <c r="CE12" i="1"/>
  <c r="BY70" i="1"/>
  <c r="CG33" i="1"/>
  <c r="CE53" i="1"/>
  <c r="BX51" i="1"/>
  <c r="L51" i="1" s="1"/>
  <c r="BW51" i="1"/>
  <c r="K51" i="1" s="1"/>
  <c r="CF34" i="1"/>
  <c r="CE106" i="1"/>
  <c r="CB127" i="1"/>
  <c r="P127" i="1" s="1"/>
  <c r="CG101" i="1"/>
  <c r="BZ65" i="1"/>
  <c r="N65" i="1" s="1"/>
  <c r="BY41" i="1"/>
  <c r="M41" i="1" s="1"/>
  <c r="CD72" i="1"/>
  <c r="M72" i="1" s="1"/>
  <c r="CE164" i="1"/>
  <c r="CB160" i="1"/>
  <c r="P160" i="1" s="1"/>
  <c r="CF62" i="1"/>
  <c r="CF123" i="1"/>
  <c r="O123" i="1" s="1"/>
  <c r="CE118" i="1"/>
  <c r="CF120" i="1"/>
  <c r="CF157" i="1"/>
  <c r="O157" i="1" s="1"/>
  <c r="CB71" i="1"/>
  <c r="BZ158" i="1"/>
  <c r="N158" i="1" s="1"/>
  <c r="CB145" i="1"/>
  <c r="BX152" i="1"/>
  <c r="L152" i="1" s="1"/>
  <c r="BZ57" i="1"/>
  <c r="CA99" i="1"/>
  <c r="O99" i="1" s="1"/>
  <c r="CB82" i="1"/>
  <c r="P82" i="1" s="1"/>
  <c r="CG87" i="1"/>
  <c r="CF122" i="1"/>
  <c r="CF69" i="1"/>
  <c r="BY51" i="1"/>
  <c r="M51" i="1" s="1"/>
  <c r="CB98" i="1"/>
  <c r="P98" i="1" s="1"/>
  <c r="CE123" i="1"/>
  <c r="N123" i="1" s="1"/>
  <c r="BX159" i="1"/>
  <c r="BW159" i="1"/>
  <c r="K159" i="1" s="1"/>
  <c r="CG115" i="1"/>
  <c r="P115" i="1" s="1"/>
  <c r="CC130" i="1"/>
  <c r="L130" i="1" s="1"/>
  <c r="CF163" i="1"/>
  <c r="O163" i="1" s="1"/>
  <c r="CG76" i="1"/>
  <c r="CG102" i="1"/>
  <c r="BZ77" i="1"/>
  <c r="N77" i="1" s="1"/>
  <c r="CC64" i="1"/>
  <c r="CA41" i="1"/>
  <c r="O41" i="1" s="1"/>
  <c r="CC95" i="1"/>
  <c r="CA155" i="1"/>
  <c r="CC27" i="1"/>
  <c r="CG57" i="1"/>
  <c r="P57" i="1" s="1"/>
  <c r="CA94" i="1"/>
  <c r="O94" i="1" s="1"/>
  <c r="CG98" i="1"/>
  <c r="CB92" i="1"/>
  <c r="P92" i="1" s="1"/>
  <c r="BZ159" i="1"/>
  <c r="CG22" i="1"/>
  <c r="CG111" i="1"/>
  <c r="BY96" i="1"/>
  <c r="M96" i="1" s="1"/>
  <c r="CC102" i="1"/>
  <c r="CC67" i="1"/>
  <c r="CB90" i="1"/>
  <c r="P90" i="1" s="1"/>
  <c r="CC53" i="1"/>
  <c r="CC18" i="1"/>
  <c r="CE13" i="1"/>
  <c r="CB37" i="1"/>
  <c r="P37" i="1" s="1"/>
  <c r="CF45" i="1"/>
  <c r="CC88" i="1"/>
  <c r="CF46" i="1"/>
  <c r="CA42" i="1"/>
  <c r="O42" i="1" s="1"/>
  <c r="BZ78" i="1"/>
  <c r="N78" i="1" s="1"/>
  <c r="CA93" i="1"/>
  <c r="O93" i="1" s="1"/>
  <c r="BY69" i="1"/>
  <c r="M69" i="1" s="1"/>
  <c r="CG67" i="1"/>
  <c r="CE88" i="1"/>
  <c r="CF97" i="1"/>
  <c r="CE87" i="1"/>
  <c r="BX67" i="1"/>
  <c r="L67" i="1" s="1"/>
  <c r="BW67" i="1"/>
  <c r="K67" i="1" s="1"/>
  <c r="CC44" i="1"/>
  <c r="CB36" i="1"/>
  <c r="P36" i="1" s="1"/>
  <c r="CG66" i="1"/>
  <c r="CD92" i="1"/>
  <c r="CD121" i="1"/>
  <c r="M121" i="1" s="1"/>
  <c r="CA72" i="1"/>
  <c r="CF129" i="1"/>
  <c r="CE103" i="1"/>
  <c r="BZ122" i="1"/>
  <c r="N122" i="1" s="1"/>
  <c r="CA89" i="1"/>
  <c r="O89" i="1" s="1"/>
  <c r="BX127" i="1"/>
  <c r="L127" i="1" s="1"/>
  <c r="BW127" i="1"/>
  <c r="K127" i="1" s="1"/>
  <c r="BY46" i="1"/>
  <c r="M46" i="1" s="1"/>
  <c r="CB61" i="1"/>
  <c r="P61" i="1" s="1"/>
  <c r="CA98" i="1"/>
  <c r="O98" i="1" s="1"/>
  <c r="CB117" i="1"/>
  <c r="P117" i="1" s="1"/>
  <c r="CG142" i="1"/>
  <c r="BZ110" i="1"/>
  <c r="N110" i="1" s="1"/>
  <c r="BX139" i="1"/>
  <c r="L139" i="1" s="1"/>
  <c r="CC91" i="1"/>
  <c r="CG171" i="1"/>
  <c r="P171" i="1" s="1"/>
  <c r="CF114" i="1"/>
  <c r="O114" i="1" s="1"/>
  <c r="CD118" i="1"/>
  <c r="CF106" i="1"/>
  <c r="CG143" i="1"/>
  <c r="P143" i="1" s="1"/>
  <c r="CF105" i="1"/>
  <c r="CE174" i="1"/>
  <c r="N174" i="1" s="1"/>
  <c r="CC170" i="1"/>
  <c r="CG151" i="1"/>
  <c r="P151" i="1" s="1"/>
  <c r="CD179" i="1"/>
  <c r="BZ183" i="1"/>
  <c r="BX166" i="1"/>
  <c r="L166" i="1" s="1"/>
  <c r="CC182" i="1"/>
  <c r="M21" i="1"/>
  <c r="P21" i="1"/>
  <c r="CC93" i="1"/>
  <c r="BY136" i="1"/>
  <c r="CC164" i="1"/>
  <c r="BZ134" i="1"/>
  <c r="CA56" i="1"/>
  <c r="CD80" i="1"/>
  <c r="CB142" i="1"/>
  <c r="P142" i="1" s="1"/>
  <c r="BZ113" i="1"/>
  <c r="BZ137" i="1"/>
  <c r="N137" i="1" s="1"/>
  <c r="CB136" i="1"/>
  <c r="CB144" i="1"/>
  <c r="P144" i="1" s="1"/>
  <c r="BX110" i="1"/>
  <c r="L110" i="1" s="1"/>
  <c r="BW110" i="1"/>
  <c r="K110" i="1" s="1"/>
  <c r="BX185" i="1"/>
  <c r="BW185" i="1"/>
  <c r="K185" i="1" s="1"/>
  <c r="CB147" i="1"/>
  <c r="BX142" i="1"/>
  <c r="L142" i="1" s="1"/>
  <c r="CB162" i="1"/>
  <c r="P162" i="1" s="1"/>
  <c r="CF173" i="1"/>
  <c r="BY167" i="1"/>
  <c r="CD184" i="1"/>
  <c r="BX181" i="1"/>
  <c r="BW181" i="1"/>
  <c r="K181" i="1" s="1"/>
  <c r="CC166" i="1"/>
  <c r="CB180" i="1"/>
  <c r="P180" i="1" s="1"/>
  <c r="CE162" i="1"/>
  <c r="CA100" i="1"/>
  <c r="O100" i="1" s="1"/>
  <c r="BZ103" i="1"/>
  <c r="N103" i="1" s="1"/>
  <c r="CA122" i="1"/>
  <c r="O122" i="1" s="1"/>
  <c r="BX148" i="1"/>
  <c r="BW148" i="1"/>
  <c r="K148" i="1" s="1"/>
  <c r="CA138" i="1"/>
  <c r="CE184" i="1"/>
  <c r="CB146" i="1"/>
  <c r="P146" i="1" s="1"/>
  <c r="CA109" i="1"/>
  <c r="O109" i="1" s="1"/>
  <c r="CB118" i="1"/>
  <c r="P118" i="1" s="1"/>
  <c r="BX172" i="1"/>
  <c r="BW172" i="1"/>
  <c r="K172" i="1" s="1"/>
  <c r="CD96" i="1"/>
  <c r="CF155" i="1"/>
  <c r="O155" i="1" s="1"/>
  <c r="CF151" i="1"/>
  <c r="O151" i="1" s="1"/>
  <c r="CF159" i="1"/>
  <c r="O159" i="1" s="1"/>
  <c r="BX175" i="1"/>
  <c r="L175" i="1" s="1"/>
  <c r="BW175" i="1"/>
  <c r="K175" i="1" s="1"/>
  <c r="CA130" i="1"/>
  <c r="BY143" i="1"/>
  <c r="CE154" i="1"/>
  <c r="N154" i="1" s="1"/>
  <c r="CF107" i="1"/>
  <c r="CF130" i="1"/>
  <c r="O130" i="1" s="1"/>
  <c r="BX184" i="1"/>
  <c r="BW184" i="1"/>
  <c r="K184" i="1" s="1"/>
  <c r="BX171" i="1"/>
  <c r="BW171" i="1"/>
  <c r="K171" i="1" s="1"/>
  <c r="CE181" i="1"/>
  <c r="N181" i="1" s="1"/>
  <c r="BX167" i="1"/>
  <c r="BW167" i="1"/>
  <c r="K167" i="1" s="1"/>
  <c r="CD132" i="1"/>
  <c r="M132" i="1" s="1"/>
  <c r="CG145" i="1"/>
  <c r="P145" i="1" s="1"/>
  <c r="CD181" i="1"/>
  <c r="CC146" i="1"/>
  <c r="CF183" i="1"/>
  <c r="O183" i="1" s="1"/>
  <c r="CC90" i="1"/>
  <c r="BX136" i="1"/>
  <c r="BW136" i="1"/>
  <c r="K136" i="1" s="1"/>
  <c r="CC118" i="1"/>
  <c r="CF156" i="1"/>
  <c r="O156" i="1" s="1"/>
  <c r="CG131" i="1"/>
  <c r="BZ179" i="1"/>
  <c r="N179" i="1" s="1"/>
  <c r="CF162" i="1"/>
  <c r="CD180" i="1"/>
  <c r="BY164" i="1"/>
  <c r="M164" i="1" s="1"/>
  <c r="CC134" i="1"/>
  <c r="L134" i="1" s="1"/>
  <c r="CD152" i="1"/>
  <c r="CG150" i="1"/>
  <c r="CC121" i="1"/>
  <c r="L121" i="1" s="1"/>
  <c r="BX105" i="1"/>
  <c r="L105" i="1" s="1"/>
  <c r="BW105" i="1"/>
  <c r="K105" i="1" s="1"/>
  <c r="CD48" i="1"/>
  <c r="CD142" i="1"/>
  <c r="CD182" i="1"/>
  <c r="CD173" i="1"/>
  <c r="BZ142" i="1"/>
  <c r="N142" i="1" s="1"/>
  <c r="CC148" i="1"/>
  <c r="CE107" i="1"/>
  <c r="CD169" i="1"/>
  <c r="M169" i="1" s="1"/>
  <c r="CC135" i="1"/>
  <c r="BY169" i="1"/>
  <c r="CA176" i="1"/>
  <c r="BZ136" i="1"/>
  <c r="L176" i="1"/>
  <c r="O176" i="1"/>
  <c r="BX76" i="1"/>
  <c r="L76" i="1" s="1"/>
  <c r="BW76" i="1"/>
  <c r="K76" i="1" s="1"/>
  <c r="CD139" i="1"/>
  <c r="CD103" i="1"/>
  <c r="CB91" i="1"/>
  <c r="P91" i="1" s="1"/>
  <c r="BZ147" i="1"/>
  <c r="CE133" i="1"/>
  <c r="O26" i="1"/>
  <c r="M26" i="1"/>
  <c r="BX147" i="1"/>
  <c r="BW147" i="1"/>
  <c r="K147" i="1" s="1"/>
  <c r="BX133" i="1"/>
  <c r="L133" i="1" s="1"/>
  <c r="CE139" i="1"/>
  <c r="CA181" i="1"/>
  <c r="N35" i="1"/>
  <c r="P35" i="1"/>
  <c r="CG184" i="1"/>
  <c r="CA170" i="1"/>
  <c r="O170" i="1" s="1"/>
  <c r="CA116" i="1"/>
  <c r="O116" i="1" s="1"/>
  <c r="CD120" i="1"/>
  <c r="CE155" i="1"/>
  <c r="N155" i="1" s="1"/>
  <c r="CD172" i="1"/>
  <c r="M172" i="1" s="1"/>
  <c r="CA158" i="1"/>
  <c r="O158" i="1" s="1"/>
  <c r="CC104" i="1"/>
  <c r="BZ140" i="1"/>
  <c r="CA152" i="1"/>
  <c r="O152" i="1" s="1"/>
  <c r="CD163" i="1"/>
  <c r="M163" i="1" s="1"/>
  <c r="CB134" i="1"/>
  <c r="CD98" i="1"/>
  <c r="CF134" i="1"/>
  <c r="O134" i="1" s="1"/>
  <c r="BZ133" i="1"/>
  <c r="N133" i="1" s="1"/>
  <c r="CF133" i="1"/>
  <c r="BX156" i="1"/>
  <c r="BW156" i="1"/>
  <c r="K156" i="1" s="1"/>
  <c r="CG178" i="1"/>
  <c r="P178" i="1" s="1"/>
  <c r="CG172" i="1"/>
  <c r="P172" i="1" s="1"/>
  <c r="CF175" i="1"/>
  <c r="CC185" i="1"/>
  <c r="L185" i="1" s="1"/>
  <c r="BZ153" i="1"/>
  <c r="BX164" i="1"/>
  <c r="L164" i="1" s="1"/>
  <c r="CD171" i="1"/>
  <c r="M171" i="1" s="1"/>
  <c r="CA147" i="1"/>
  <c r="BZ166" i="1"/>
  <c r="N166" i="1" s="1"/>
  <c r="CA149" i="1"/>
  <c r="CC175" i="1"/>
  <c r="CD158" i="1"/>
  <c r="CF182" i="1"/>
  <c r="CB167" i="1"/>
  <c r="CB181" i="1"/>
  <c r="CA4" i="1"/>
  <c r="CF13" i="1"/>
  <c r="BX41" i="1"/>
  <c r="L41" i="1" s="1"/>
  <c r="BW41" i="1"/>
  <c r="K41" i="1" s="1"/>
  <c r="CC20" i="1"/>
  <c r="CB63" i="1"/>
  <c r="P63" i="1" s="1"/>
  <c r="CF61" i="1"/>
  <c r="BX23" i="1"/>
  <c r="L23" i="1" s="1"/>
  <c r="BW23" i="1"/>
  <c r="K23" i="1" s="1"/>
  <c r="BY14" i="1"/>
  <c r="M14" i="1" s="1"/>
  <c r="CF15" i="1"/>
  <c r="BX53" i="1"/>
  <c r="L53" i="1" s="1"/>
  <c r="BW53" i="1"/>
  <c r="K53" i="1" s="1"/>
  <c r="CC87" i="1"/>
  <c r="CE95" i="1"/>
  <c r="BX14" i="1"/>
  <c r="L14" i="1" s="1"/>
  <c r="BZ27" i="1"/>
  <c r="N27" i="1" s="1"/>
  <c r="BY58" i="1"/>
  <c r="CC147" i="1"/>
  <c r="L147" i="1" s="1"/>
  <c r="CD47" i="1"/>
  <c r="BY94" i="1"/>
  <c r="M94" i="1" s="1"/>
  <c r="BX44" i="1"/>
  <c r="L44" i="1" s="1"/>
  <c r="BW44" i="1"/>
  <c r="K44" i="1" s="1"/>
  <c r="BX97" i="1"/>
  <c r="L97" i="1" s="1"/>
  <c r="BW97" i="1"/>
  <c r="K97" i="1" s="1"/>
  <c r="CD141" i="1"/>
  <c r="M141" i="1" s="1"/>
  <c r="CC16" i="1"/>
  <c r="CB41" i="1"/>
  <c r="P41" i="1" s="1"/>
  <c r="BY61" i="1"/>
  <c r="BZ75" i="1"/>
  <c r="BX33" i="1"/>
  <c r="L33" i="1" s="1"/>
  <c r="CG55" i="1"/>
  <c r="CC76" i="1"/>
  <c r="BX13" i="1"/>
  <c r="L13" i="1" s="1"/>
  <c r="BW13" i="1"/>
  <c r="K13" i="1" s="1"/>
  <c r="BY65" i="1"/>
  <c r="M65" i="1" s="1"/>
  <c r="CA73" i="1"/>
  <c r="CG110" i="1"/>
  <c r="CE22" i="1"/>
  <c r="CB64" i="1"/>
  <c r="P64" i="1" s="1"/>
  <c r="CC58" i="1"/>
  <c r="L58" i="1" s="1"/>
  <c r="CA67" i="1"/>
  <c r="O67" i="1" s="1"/>
  <c r="BY68" i="1"/>
  <c r="M68" i="1" s="1"/>
  <c r="CB78" i="1"/>
  <c r="P78" i="1" s="1"/>
  <c r="BX72" i="1"/>
  <c r="BW72" i="1"/>
  <c r="K72" i="1" s="1"/>
  <c r="BX115" i="1"/>
  <c r="BW115" i="1"/>
  <c r="K115" i="1" s="1"/>
  <c r="CB49" i="1"/>
  <c r="P49" i="1" s="1"/>
  <c r="CG27" i="1"/>
  <c r="CB52" i="1"/>
  <c r="P52" i="1" s="1"/>
  <c r="BX79" i="1"/>
  <c r="L79" i="1" s="1"/>
  <c r="BY64" i="1"/>
  <c r="M64" i="1" s="1"/>
  <c r="CG35" i="1"/>
  <c r="CG160" i="1"/>
  <c r="CG80" i="1"/>
  <c r="CE131" i="1"/>
  <c r="BZ114" i="1"/>
  <c r="CF81" i="1"/>
  <c r="BY77" i="1"/>
  <c r="M77" i="1" s="1"/>
  <c r="CB21" i="1"/>
  <c r="CF83" i="1"/>
  <c r="CG169" i="1"/>
  <c r="P169" i="1" s="1"/>
  <c r="BX126" i="1"/>
  <c r="L126" i="1" s="1"/>
  <c r="BW126" i="1"/>
  <c r="K126" i="1" s="1"/>
  <c r="CC39" i="1"/>
  <c r="BZ33" i="1"/>
  <c r="N33" i="1" s="1"/>
  <c r="CG42" i="1"/>
  <c r="CC86" i="1"/>
  <c r="CD122" i="1"/>
  <c r="CG52" i="1"/>
  <c r="CA31" i="1"/>
  <c r="O31" i="1" s="1"/>
  <c r="CG59" i="1"/>
  <c r="BX15" i="1"/>
  <c r="BW15" i="1"/>
  <c r="K15" i="1" s="1"/>
  <c r="CD45" i="1"/>
  <c r="CD87" i="1"/>
  <c r="BZ118" i="1"/>
  <c r="N118" i="1" s="1"/>
  <c r="CE68" i="1"/>
  <c r="CA59" i="1"/>
  <c r="BZ85" i="1"/>
  <c r="N85" i="1" s="1"/>
  <c r="CB128" i="1"/>
  <c r="CC150" i="1"/>
  <c r="M181" i="1"/>
  <c r="L181" i="1"/>
  <c r="BX60" i="1"/>
  <c r="L60" i="1" s="1"/>
  <c r="BZ106" i="1"/>
  <c r="N106" i="1" s="1"/>
  <c r="CG137" i="1"/>
  <c r="BX176" i="1"/>
  <c r="BW176" i="1"/>
  <c r="K176" i="1" s="1"/>
  <c r="CD153" i="1"/>
  <c r="M153" i="1" s="1"/>
  <c r="BX131" i="1"/>
  <c r="L131" i="1" s="1"/>
  <c r="CC158" i="1"/>
  <c r="CG175" i="1"/>
  <c r="CG179" i="1"/>
  <c r="BX182" i="1"/>
  <c r="L182" i="1" s="1"/>
  <c r="BW182" i="1"/>
  <c r="K182" i="1" s="1"/>
  <c r="CB184" i="1"/>
  <c r="CB158" i="1"/>
  <c r="P158" i="1" s="1"/>
  <c r="CA145" i="1"/>
  <c r="CF124" i="1"/>
  <c r="CA166" i="1"/>
  <c r="O166" i="1" s="1"/>
  <c r="BZ164" i="1"/>
  <c r="N164" i="1" s="1"/>
  <c r="CB105" i="1"/>
  <c r="P105" i="1" s="1"/>
  <c r="BX124" i="1"/>
  <c r="L124" i="1" s="1"/>
  <c r="BW124" i="1"/>
  <c r="K124" i="1" s="1"/>
  <c r="BZ180" i="1"/>
  <c r="N180" i="1" s="1"/>
  <c r="CF102" i="1"/>
  <c r="CA154" i="1"/>
  <c r="CC177" i="1"/>
  <c r="CB166" i="1"/>
  <c r="P166" i="1" s="1"/>
  <c r="BX149" i="1"/>
  <c r="BW149" i="1"/>
  <c r="K149" i="1" s="1"/>
  <c r="CB109" i="1"/>
  <c r="P109" i="1" s="1"/>
  <c r="BY126" i="1"/>
  <c r="M126" i="1" s="1"/>
  <c r="CF71" i="1"/>
  <c r="O71" i="1" s="1"/>
  <c r="CC10" i="1"/>
  <c r="CB43" i="1"/>
  <c r="P43" i="1" s="1"/>
  <c r="CG97" i="1"/>
  <c r="CE116" i="1"/>
  <c r="CE63" i="1"/>
  <c r="CE11" i="1"/>
  <c r="CB103" i="1"/>
  <c r="P103" i="1" s="1"/>
  <c r="CE167" i="1"/>
  <c r="N167" i="1" s="1"/>
  <c r="CF20" i="1"/>
  <c r="CD20" i="1"/>
  <c r="CG14" i="1"/>
  <c r="CD81" i="1"/>
  <c r="CE130" i="1"/>
  <c r="N130" i="1" s="1"/>
  <c r="BX9" i="1"/>
  <c r="L9" i="1" s="1"/>
  <c r="BY89" i="1"/>
  <c r="M89" i="1" s="1"/>
  <c r="CB139" i="1"/>
  <c r="P139" i="1" s="1"/>
  <c r="CC136" i="1"/>
  <c r="L136" i="1" s="1"/>
  <c r="BX90" i="1"/>
  <c r="L90" i="1" s="1"/>
  <c r="BX173" i="1"/>
  <c r="L173" i="1" s="1"/>
  <c r="L172" i="1"/>
  <c r="CB114" i="1"/>
  <c r="CB5" i="1"/>
  <c r="CA11" i="1"/>
  <c r="O11" i="1" s="1"/>
  <c r="CC43" i="1"/>
  <c r="BY6" i="1"/>
  <c r="BZ49" i="1"/>
  <c r="N49" i="1" s="1"/>
  <c r="CE34" i="1"/>
  <c r="CD75" i="1"/>
  <c r="M75" i="1" s="1"/>
  <c r="CD50" i="1"/>
  <c r="BY28" i="1"/>
  <c r="M28" i="1" s="1"/>
  <c r="CF23" i="1"/>
  <c r="BY17" i="1"/>
  <c r="M17" i="1" s="1"/>
  <c r="BX5" i="1"/>
  <c r="BW5" i="1"/>
  <c r="K5" i="1" s="1"/>
  <c r="CC9" i="1"/>
  <c r="BX56" i="1"/>
  <c r="BZ52" i="1"/>
  <c r="N52" i="1" s="1"/>
  <c r="BZ51" i="1"/>
  <c r="N51" i="1" s="1"/>
  <c r="BY33" i="1"/>
  <c r="M33" i="1" s="1"/>
  <c r="CA24" i="1"/>
  <c r="O24" i="1" s="1"/>
  <c r="CA25" i="1"/>
  <c r="O25" i="1" s="1"/>
  <c r="CF43" i="1"/>
  <c r="CA30" i="1"/>
  <c r="O30" i="1" s="1"/>
  <c r="CB45" i="1"/>
  <c r="P45" i="1" s="1"/>
  <c r="CC106" i="1"/>
  <c r="CB59" i="1"/>
  <c r="BX20" i="1"/>
  <c r="L20" i="1" s="1"/>
  <c r="BW20" i="1"/>
  <c r="K20" i="1" s="1"/>
  <c r="CB23" i="1"/>
  <c r="P23" i="1" s="1"/>
  <c r="BY24" i="1"/>
  <c r="M24" i="1" s="1"/>
  <c r="CB53" i="1"/>
  <c r="P53" i="1" s="1"/>
  <c r="BY43" i="1"/>
  <c r="M43" i="1" s="1"/>
  <c r="CE61" i="1"/>
  <c r="BY29" i="1"/>
  <c r="M29" i="1" s="1"/>
  <c r="CF44" i="1"/>
  <c r="CF32" i="1"/>
  <c r="CE24" i="1"/>
  <c r="BX10" i="1"/>
  <c r="L10" i="1" s="1"/>
  <c r="CG83" i="1"/>
  <c r="BY47" i="1"/>
  <c r="M47" i="1" s="1"/>
  <c r="BX32" i="1"/>
  <c r="L32" i="1" s="1"/>
  <c r="BW32" i="1"/>
  <c r="K32" i="1" s="1"/>
  <c r="CF66" i="1"/>
  <c r="CD7" i="1"/>
  <c r="M7" i="1" s="1"/>
  <c r="CE84" i="1"/>
  <c r="CC61" i="1"/>
  <c r="CA32" i="1"/>
  <c r="O32" i="1" s="1"/>
  <c r="CB39" i="1"/>
  <c r="P39" i="1" s="1"/>
  <c r="CG51" i="1"/>
  <c r="CC26" i="1"/>
  <c r="CG58" i="1"/>
  <c r="P58" i="1" s="1"/>
  <c r="CB35" i="1"/>
  <c r="BY22" i="1"/>
  <c r="M22" i="1" s="1"/>
  <c r="CB119" i="1"/>
  <c r="BX11" i="1"/>
  <c r="L11" i="1" s="1"/>
  <c r="BW11" i="1"/>
  <c r="K11" i="1" s="1"/>
  <c r="CG13" i="1"/>
  <c r="CB50" i="1"/>
  <c r="P50" i="1" s="1"/>
  <c r="CA8" i="1"/>
  <c r="CD62" i="1"/>
  <c r="BY19" i="1"/>
  <c r="M19" i="1" s="1"/>
  <c r="BX37" i="1"/>
  <c r="L37" i="1" s="1"/>
  <c r="BW37" i="1"/>
  <c r="K37" i="1" s="1"/>
  <c r="CE46" i="1"/>
  <c r="CG72" i="1"/>
  <c r="P72" i="1" s="1"/>
  <c r="CA132" i="1"/>
  <c r="CA127" i="1"/>
  <c r="O127" i="1" s="1"/>
  <c r="CE21" i="1"/>
  <c r="CB20" i="1"/>
  <c r="P20" i="1" s="1"/>
  <c r="BX84" i="1"/>
  <c r="L84" i="1" s="1"/>
  <c r="BW84" i="1"/>
  <c r="K84" i="1" s="1"/>
  <c r="CD15" i="1"/>
  <c r="CG36" i="1"/>
  <c r="CA78" i="1"/>
  <c r="CC89" i="1"/>
  <c r="CA113" i="1"/>
  <c r="CE125" i="1"/>
  <c r="N125" i="1" s="1"/>
  <c r="CF11" i="1"/>
  <c r="CA14" i="1"/>
  <c r="O14" i="1" s="1"/>
  <c r="BZ13" i="1"/>
  <c r="N13" i="1" s="1"/>
  <c r="BY78" i="1"/>
  <c r="M78" i="1" s="1"/>
  <c r="CC97" i="1"/>
  <c r="BZ11" i="1"/>
  <c r="N11" i="1" s="1"/>
  <c r="BZ23" i="1"/>
  <c r="N23" i="1" s="1"/>
  <c r="CA13" i="1"/>
  <c r="O13" i="1" s="1"/>
  <c r="BZ46" i="1"/>
  <c r="N46" i="1" s="1"/>
  <c r="CA85" i="1"/>
  <c r="O85" i="1" s="1"/>
  <c r="BZ26" i="1"/>
  <c r="N26" i="1" s="1"/>
  <c r="BZ30" i="1"/>
  <c r="N30" i="1" s="1"/>
  <c r="BY48" i="1"/>
  <c r="M48" i="1" s="1"/>
  <c r="BZ99" i="1"/>
  <c r="N99" i="1" s="1"/>
  <c r="CF39" i="1"/>
  <c r="BX114" i="1"/>
  <c r="BW114" i="1"/>
  <c r="K114" i="1" s="1"/>
  <c r="CG63" i="1"/>
  <c r="CD54" i="1"/>
  <c r="CA37" i="1"/>
  <c r="O37" i="1" s="1"/>
  <c r="CE76" i="1"/>
  <c r="BX106" i="1"/>
  <c r="L106" i="1" s="1"/>
  <c r="CE80" i="1"/>
  <c r="CG91" i="1"/>
  <c r="CG117" i="1"/>
  <c r="CF149" i="1"/>
  <c r="O149" i="1" s="1"/>
  <c r="BZ107" i="1"/>
  <c r="N107" i="1" s="1"/>
  <c r="BX134" i="1"/>
  <c r="BZ10" i="1"/>
  <c r="N10" i="1" s="1"/>
  <c r="CB13" i="1"/>
  <c r="P13" i="1" s="1"/>
  <c r="CC70" i="1"/>
  <c r="L70" i="1" s="1"/>
  <c r="CA9" i="1"/>
  <c r="CC69" i="1"/>
  <c r="BX64" i="1"/>
  <c r="L64" i="1" s="1"/>
  <c r="BW64" i="1"/>
  <c r="K64" i="1" s="1"/>
  <c r="CD65" i="1"/>
  <c r="CC109" i="1"/>
  <c r="CE178" i="1"/>
  <c r="N178" i="1" s="1"/>
  <c r="CB29" i="1"/>
  <c r="P29" i="1" s="1"/>
  <c r="CG40" i="1"/>
  <c r="BY53" i="1"/>
  <c r="M53" i="1" s="1"/>
  <c r="CG95" i="1"/>
  <c r="BY176" i="1"/>
  <c r="CC37" i="1"/>
  <c r="CG20" i="1"/>
  <c r="BX68" i="1"/>
  <c r="BW68" i="1"/>
  <c r="K68" i="1" s="1"/>
  <c r="CE81" i="1"/>
  <c r="CD11" i="1"/>
  <c r="CC29" i="1"/>
  <c r="CD24" i="1"/>
  <c r="CD40" i="1"/>
  <c r="CB24" i="1"/>
  <c r="P24" i="1" s="1"/>
  <c r="CA18" i="1"/>
  <c r="O18" i="1" s="1"/>
  <c r="CG31" i="1"/>
  <c r="BX19" i="1"/>
  <c r="L19" i="1" s="1"/>
  <c r="BW19" i="1"/>
  <c r="K19" i="1" s="1"/>
  <c r="CD37" i="1"/>
  <c r="CB34" i="1"/>
  <c r="P34" i="1" s="1"/>
  <c r="CG30" i="1"/>
  <c r="BX40" i="1"/>
  <c r="L40" i="1" s="1"/>
  <c r="BW40" i="1"/>
  <c r="K40" i="1" s="1"/>
  <c r="CE47" i="1"/>
  <c r="CC128" i="1"/>
  <c r="L128" i="1" s="1"/>
  <c r="CF86" i="1"/>
  <c r="CD85" i="1"/>
  <c r="CA63" i="1"/>
  <c r="O63" i="1" s="1"/>
  <c r="CA107" i="1"/>
  <c r="O107" i="1" s="1"/>
  <c r="CC111" i="1"/>
  <c r="CE42" i="1"/>
  <c r="BZ84" i="1"/>
  <c r="N84" i="1" s="1"/>
  <c r="CG84" i="1"/>
  <c r="CD58" i="1"/>
  <c r="M58" i="1" s="1"/>
  <c r="CC99" i="1"/>
  <c r="CF94" i="1"/>
  <c r="CE104" i="1"/>
  <c r="BX86" i="1"/>
  <c r="L86" i="1" s="1"/>
  <c r="BW86" i="1"/>
  <c r="K86" i="1" s="1"/>
  <c r="BY95" i="1"/>
  <c r="M95" i="1" s="1"/>
  <c r="BX118" i="1"/>
  <c r="L118" i="1" s="1"/>
  <c r="CG75" i="1"/>
  <c r="P75" i="1" s="1"/>
  <c r="BY122" i="1"/>
  <c r="M122" i="1" s="1"/>
  <c r="BZ89" i="1"/>
  <c r="N89" i="1" s="1"/>
  <c r="CE92" i="1"/>
  <c r="CA131" i="1"/>
  <c r="O131" i="1" s="1"/>
  <c r="BY184" i="1"/>
  <c r="M184" i="1" s="1"/>
  <c r="CF40" i="1"/>
  <c r="BZ70" i="1"/>
  <c r="BX8" i="1"/>
  <c r="BW8" i="1"/>
  <c r="K8" i="1" s="1"/>
  <c r="CG4" i="1"/>
  <c r="P4" i="1" s="1"/>
  <c r="CC25" i="1"/>
  <c r="BZ31" i="1"/>
  <c r="N31" i="1" s="1"/>
  <c r="CC56" i="1"/>
  <c r="L56" i="1" s="1"/>
  <c r="CF25" i="1"/>
  <c r="BX28" i="1"/>
  <c r="L28" i="1" s="1"/>
  <c r="BW28" i="1"/>
  <c r="K28" i="1" s="1"/>
  <c r="BX17" i="1"/>
  <c r="L17" i="1" s="1"/>
  <c r="CB30" i="1"/>
  <c r="P30" i="1" s="1"/>
  <c r="CD32" i="1"/>
  <c r="CD13" i="1"/>
  <c r="BX71" i="1"/>
  <c r="BW71" i="1"/>
  <c r="K71" i="1" s="1"/>
  <c r="CC127" i="1"/>
  <c r="CD78" i="1"/>
  <c r="CD110" i="1"/>
  <c r="CG89" i="1"/>
  <c r="CE71" i="1"/>
  <c r="N71" i="1" s="1"/>
  <c r="CE72" i="1"/>
  <c r="N72" i="1" s="1"/>
  <c r="BX109" i="1"/>
  <c r="L109" i="1" s="1"/>
  <c r="CG93" i="1"/>
  <c r="CC54" i="1"/>
  <c r="CA70" i="1"/>
  <c r="BX132" i="1"/>
  <c r="CE157" i="1"/>
  <c r="N157" i="1" s="1"/>
  <c r="CC46" i="1"/>
  <c r="BZ60" i="1"/>
  <c r="N60" i="1" s="1"/>
  <c r="CE9" i="1"/>
  <c r="BY50" i="1"/>
  <c r="M50" i="1" s="1"/>
  <c r="CF57" i="1"/>
  <c r="O57" i="1" s="1"/>
  <c r="CA44" i="1"/>
  <c r="O44" i="1" s="1"/>
  <c r="CA65" i="1"/>
  <c r="O65" i="1" s="1"/>
  <c r="CF33" i="1"/>
  <c r="CF37" i="1"/>
  <c r="CE25" i="1"/>
  <c r="CF48" i="1"/>
  <c r="BY123" i="1"/>
  <c r="BX38" i="1"/>
  <c r="L38" i="1" s="1"/>
  <c r="BW38" i="1"/>
  <c r="K38" i="1" s="1"/>
  <c r="CA75" i="1"/>
  <c r="CF100" i="1"/>
  <c r="CB93" i="1"/>
  <c r="P93" i="1" s="1"/>
  <c r="BX125" i="1"/>
  <c r="BW125" i="1"/>
  <c r="K125" i="1" s="1"/>
  <c r="BX93" i="1"/>
  <c r="L93" i="1" s="1"/>
  <c r="CG77" i="1"/>
  <c r="BX101" i="1"/>
  <c r="L101" i="1" s="1"/>
  <c r="BW101" i="1"/>
  <c r="K101" i="1" s="1"/>
  <c r="CE93" i="1"/>
  <c r="BY154" i="1"/>
  <c r="CF137" i="1"/>
  <c r="BZ150" i="1"/>
  <c r="N150" i="1" s="1"/>
  <c r="BY104" i="1"/>
  <c r="M104" i="1" s="1"/>
  <c r="CA126" i="1"/>
  <c r="O126" i="1" s="1"/>
  <c r="CE163" i="1"/>
  <c r="N163" i="1" s="1"/>
  <c r="CA117" i="1"/>
  <c r="O117" i="1" s="1"/>
  <c r="BZ130" i="1"/>
  <c r="BX120" i="1"/>
  <c r="L120" i="1" s="1"/>
  <c r="BZ125" i="1"/>
  <c r="BY145" i="1"/>
  <c r="CG153" i="1"/>
  <c r="P153" i="1" s="1"/>
  <c r="BY40" i="1"/>
  <c r="M40" i="1" s="1"/>
  <c r="CD100" i="1"/>
  <c r="BY66" i="1"/>
  <c r="M66" i="1" s="1"/>
  <c r="BZ111" i="1"/>
  <c r="N111" i="1" s="1"/>
  <c r="CC117" i="1"/>
  <c r="CD97" i="1"/>
  <c r="CC123" i="1"/>
  <c r="L123" i="1" s="1"/>
  <c r="CE113" i="1"/>
  <c r="N113" i="1" s="1"/>
  <c r="CF108" i="1"/>
  <c r="CA135" i="1"/>
  <c r="O135" i="1" s="1"/>
  <c r="BY87" i="1"/>
  <c r="M87" i="1" s="1"/>
  <c r="CE117" i="1"/>
  <c r="CG71" i="1"/>
  <c r="P71" i="1" s="1"/>
  <c r="CD64" i="1"/>
  <c r="CF80" i="1"/>
  <c r="CA38" i="1"/>
  <c r="O38" i="1" s="1"/>
  <c r="CD26" i="1"/>
  <c r="CF21" i="1"/>
  <c r="CE79" i="1"/>
  <c r="CF104" i="1"/>
  <c r="CB46" i="1"/>
  <c r="P46" i="1" s="1"/>
  <c r="CB100" i="1"/>
  <c r="P100" i="1" s="1"/>
  <c r="CE35" i="1"/>
  <c r="CD9" i="1"/>
  <c r="BY88" i="1"/>
  <c r="M88" i="1" s="1"/>
  <c r="CF93" i="1"/>
  <c r="BX112" i="1"/>
  <c r="L112" i="1" s="1"/>
  <c r="BW112" i="1"/>
  <c r="K112" i="1" s="1"/>
  <c r="CD150" i="1"/>
  <c r="CB110" i="1"/>
  <c r="P110" i="1" s="1"/>
  <c r="BZ82" i="1"/>
  <c r="N82" i="1" s="1"/>
  <c r="CC5" i="1"/>
  <c r="L5" i="1" s="1"/>
  <c r="CB76" i="1"/>
  <c r="P76" i="1" s="1"/>
  <c r="CF60" i="1"/>
  <c r="CC48" i="1"/>
  <c r="CG56" i="1"/>
  <c r="P56" i="1" s="1"/>
  <c r="CG54" i="1"/>
  <c r="BY97" i="1"/>
  <c r="M97" i="1" s="1"/>
  <c r="BZ154" i="1"/>
  <c r="BY118" i="1"/>
  <c r="M118" i="1" s="1"/>
  <c r="BY174" i="1"/>
  <c r="BX162" i="1"/>
  <c r="L162" i="1" s="1"/>
  <c r="BW162" i="1"/>
  <c r="K162" i="1" s="1"/>
  <c r="CC98" i="1"/>
  <c r="BZ145" i="1"/>
  <c r="CG129" i="1"/>
  <c r="CG34" i="1"/>
  <c r="CD5" i="1"/>
  <c r="M5" i="1" s="1"/>
  <c r="BZ8" i="1"/>
  <c r="BZ41" i="1"/>
  <c r="N41" i="1" s="1"/>
  <c r="BY91" i="1"/>
  <c r="M91" i="1" s="1"/>
  <c r="CF38" i="1"/>
  <c r="CE29" i="1"/>
  <c r="CC50" i="1"/>
  <c r="CD111" i="1"/>
  <c r="CC163" i="1"/>
  <c r="L163" i="1" s="1"/>
  <c r="CE128" i="1"/>
  <c r="N128" i="1" s="1"/>
  <c r="CG103" i="1"/>
  <c r="BY117" i="1"/>
  <c r="M117" i="1" s="1"/>
  <c r="CD102" i="1"/>
  <c r="BY108" i="1"/>
  <c r="M108" i="1" s="1"/>
  <c r="BX157" i="1"/>
  <c r="BW157" i="1"/>
  <c r="K157" i="1" s="1"/>
  <c r="CG166" i="1"/>
  <c r="CF128" i="1"/>
  <c r="O128" i="1" s="1"/>
  <c r="CB96" i="1"/>
  <c r="P96" i="1" s="1"/>
  <c r="CA129" i="1"/>
  <c r="O129" i="1" s="1"/>
  <c r="CD106" i="1"/>
  <c r="BY153" i="1"/>
  <c r="CD140" i="1"/>
  <c r="M140" i="1" s="1"/>
  <c r="BY134" i="1"/>
  <c r="CE160" i="1"/>
  <c r="L148" i="1"/>
  <c r="P148" i="1"/>
  <c r="CG141" i="1"/>
  <c r="P141" i="1" s="1"/>
  <c r="BY165" i="1"/>
  <c r="CA180" i="1"/>
  <c r="O180" i="1" s="1"/>
  <c r="CF118" i="1"/>
  <c r="CC174" i="1"/>
  <c r="L174" i="1" s="1"/>
  <c r="BZ176" i="1"/>
  <c r="BY171" i="1"/>
  <c r="CF180" i="1"/>
  <c r="CB140" i="1"/>
  <c r="P184" i="1"/>
  <c r="L184" i="1"/>
  <c r="L61" i="1"/>
  <c r="M61" i="1"/>
  <c r="CE183" i="1"/>
  <c r="N183" i="1" s="1"/>
  <c r="BX122" i="1"/>
  <c r="L122" i="1" s="1"/>
  <c r="BW122" i="1"/>
  <c r="K122" i="1" s="1"/>
  <c r="CA115" i="1"/>
  <c r="CG157" i="1"/>
  <c r="P157" i="1" s="1"/>
  <c r="BX135" i="1"/>
  <c r="L135" i="1" s="1"/>
  <c r="CG79" i="1"/>
  <c r="BZ90" i="1"/>
  <c r="N90" i="1" s="1"/>
  <c r="CA150" i="1"/>
  <c r="O150" i="1" s="1"/>
  <c r="BZ96" i="1"/>
  <c r="N96" i="1" s="1"/>
  <c r="CF168" i="1"/>
  <c r="BX140" i="1"/>
  <c r="CE156" i="1"/>
  <c r="N156" i="1" s="1"/>
  <c r="CE109" i="1"/>
  <c r="CA160" i="1"/>
  <c r="O160" i="1" s="1"/>
  <c r="L68" i="1"/>
  <c r="P68" i="1"/>
  <c r="O68" i="1"/>
  <c r="BZ163" i="1"/>
  <c r="CF146" i="1"/>
  <c r="CG124" i="1"/>
  <c r="CB174" i="1"/>
  <c r="BX130" i="1"/>
  <c r="BZ184" i="1"/>
  <c r="N184" i="1" s="1"/>
  <c r="CF145" i="1"/>
  <c r="O145" i="1" s="1"/>
  <c r="CB177" i="1"/>
  <c r="P177" i="1" s="1"/>
  <c r="CA118" i="1"/>
  <c r="O118" i="1" s="1"/>
  <c r="P59" i="1"/>
  <c r="M59" i="1"/>
  <c r="BY105" i="1"/>
  <c r="M105" i="1" s="1"/>
  <c r="CF73" i="1"/>
  <c r="O73" i="1" s="1"/>
  <c r="BY113" i="1"/>
  <c r="CD167" i="1"/>
  <c r="M167" i="1" s="1"/>
  <c r="BX179" i="1"/>
  <c r="L179" i="1" s="1"/>
  <c r="BW179" i="1"/>
  <c r="K179" i="1" s="1"/>
  <c r="CE166" i="1"/>
  <c r="CG81" i="1"/>
  <c r="CA141" i="1"/>
  <c r="BZ151" i="1"/>
  <c r="CC116" i="1"/>
  <c r="CA179" i="1"/>
  <c r="O179" i="1" s="1"/>
  <c r="BX141" i="1"/>
  <c r="BW141" i="1"/>
  <c r="K141" i="1" s="1"/>
  <c r="CF153" i="1"/>
  <c r="O153" i="1" s="1"/>
  <c r="CF158" i="1"/>
  <c r="CC145" i="1"/>
  <c r="L145" i="1" s="1"/>
  <c r="CB148" i="1"/>
  <c r="CA169" i="1"/>
  <c r="CD178" i="1"/>
  <c r="M178" i="1" s="1"/>
  <c r="CE182" i="1"/>
  <c r="BX177" i="1"/>
  <c r="L177" i="1" s="1"/>
  <c r="BW177" i="1"/>
  <c r="K177" i="1" s="1"/>
  <c r="BZ69" i="1"/>
  <c r="N69" i="1" s="1"/>
  <c r="CF42" i="1"/>
  <c r="CF77" i="1"/>
  <c r="CB185" i="1"/>
  <c r="BY179" i="1"/>
  <c r="M179" i="1" s="1"/>
  <c r="CB176" i="1"/>
  <c r="CD156" i="1"/>
  <c r="M156" i="1" s="1"/>
  <c r="CC156" i="1"/>
  <c r="L156" i="1" s="1"/>
  <c r="BZ175" i="1"/>
  <c r="BX170" i="1"/>
  <c r="BW170" i="1"/>
  <c r="K170" i="1" s="1"/>
  <c r="CF135" i="1"/>
  <c r="CA159" i="1"/>
  <c r="BY175" i="1"/>
  <c r="BY142" i="1"/>
  <c r="M142" i="1" s="1"/>
  <c r="CA136" i="1"/>
  <c r="BY161" i="1"/>
  <c r="CF169" i="1"/>
  <c r="O169" i="1" s="1"/>
  <c r="CF185" i="1"/>
  <c r="O185" i="1" s="1"/>
  <c r="CF125" i="1"/>
  <c r="O125" i="1" s="1"/>
  <c r="CD145" i="1"/>
  <c r="M145" i="1" s="1"/>
  <c r="CF154" i="1"/>
  <c r="O154" i="1" s="1"/>
  <c r="CB3" i="1"/>
  <c r="CG152" i="1"/>
  <c r="BY3" i="1"/>
  <c r="CE150" i="1"/>
  <c r="BY137" i="1"/>
  <c r="M137" i="1" s="1"/>
  <c r="CB150" i="1"/>
  <c r="BZ181" i="1"/>
  <c r="BY158" i="1"/>
  <c r="M158" i="1" s="1"/>
  <c r="CG144" i="1"/>
  <c r="CF143" i="1"/>
  <c r="O143" i="1" s="1"/>
  <c r="CF179" i="1"/>
  <c r="CA165" i="1"/>
  <c r="BY163" i="1"/>
  <c r="CE3" i="1"/>
  <c r="N3" i="1" s="1"/>
  <c r="CD66" i="1"/>
  <c r="CF131" i="1"/>
  <c r="BX151" i="1"/>
  <c r="BW151" i="1"/>
  <c r="K151" i="1" s="1"/>
  <c r="CD133" i="1"/>
  <c r="CG96" i="1"/>
  <c r="CE138" i="1"/>
  <c r="N138" i="1" s="1"/>
  <c r="CE144" i="1"/>
  <c r="CE158" i="1"/>
  <c r="CD3" i="1"/>
  <c r="M3" i="1" s="1"/>
  <c r="CA153" i="1"/>
  <c r="CB151" i="1"/>
  <c r="CB138" i="1"/>
  <c r="CF164" i="1"/>
  <c r="BX78" i="1"/>
  <c r="L78" i="1" s="1"/>
  <c r="BY148" i="1"/>
  <c r="M148" i="1" s="1"/>
  <c r="BY112" i="1"/>
  <c r="M112" i="1" s="1"/>
  <c r="BX155" i="1"/>
  <c r="BW155" i="1"/>
  <c r="K155" i="1" s="1"/>
  <c r="CG100" i="1"/>
  <c r="CE120" i="1"/>
  <c r="CG159" i="1"/>
  <c r="P159" i="1" s="1"/>
  <c r="BZ121" i="1"/>
  <c r="BZ132" i="1"/>
  <c r="CG133" i="1"/>
  <c r="BZ169" i="1"/>
  <c r="BY172" i="1"/>
  <c r="BZ170" i="1"/>
  <c r="N170" i="1" s="1"/>
  <c r="CC152" i="1"/>
  <c r="CC180" i="1"/>
  <c r="BY166" i="1"/>
  <c r="M166" i="1" s="1"/>
  <c r="CG180" i="1"/>
  <c r="CA184" i="1"/>
  <c r="O184" i="1" s="1"/>
  <c r="BZ182" i="1"/>
  <c r="N182" i="1" s="1"/>
  <c r="CB55" i="1"/>
  <c r="P55" i="1" s="1"/>
  <c r="CE149" i="1"/>
  <c r="N149" i="1" s="1"/>
  <c r="CF109" i="1"/>
  <c r="BZ161" i="1"/>
  <c r="CF161" i="1"/>
  <c r="O161" i="1" s="1"/>
  <c r="CG146" i="1"/>
  <c r="CD134" i="1"/>
  <c r="M134" i="1" s="1"/>
  <c r="BY144" i="1"/>
  <c r="M144" i="1" s="1"/>
  <c r="CD157" i="1"/>
  <c r="M157" i="1" s="1"/>
  <c r="CA178" i="1"/>
  <c r="BY182" i="1"/>
  <c r="M182" i="1" s="1"/>
  <c r="BY102" i="1"/>
  <c r="M102" i="1" s="1"/>
  <c r="BX117" i="1"/>
  <c r="L117" i="1" s="1"/>
  <c r="BW117" i="1"/>
  <c r="K117" i="1" s="1"/>
  <c r="BY82" i="1"/>
  <c r="M82" i="1" s="1"/>
  <c r="CB183" i="1"/>
  <c r="CF174" i="1"/>
  <c r="O174" i="1" s="1"/>
  <c r="CB182" i="1"/>
  <c r="P182" i="1" s="1"/>
  <c r="CE185" i="1"/>
  <c r="N185" i="1" s="1"/>
  <c r="P22" i="1"/>
  <c r="O22" i="1"/>
  <c r="CC169" i="1"/>
  <c r="L169" i="1" s="1"/>
  <c r="O9" i="1"/>
  <c r="P9" i="1"/>
  <c r="CG174" i="1"/>
  <c r="P174" i="1" s="1"/>
  <c r="BX144" i="1"/>
  <c r="L144" i="1" s="1"/>
  <c r="CF160" i="1"/>
  <c r="CF178" i="1"/>
  <c r="O178" i="1" s="1"/>
  <c r="CE176" i="1"/>
  <c r="N176" i="1" s="1"/>
  <c r="CE126" i="1"/>
</calcChain>
</file>

<file path=xl/sharedStrings.xml><?xml version="1.0" encoding="utf-8"?>
<sst xmlns="http://schemas.openxmlformats.org/spreadsheetml/2006/main" count="1707" uniqueCount="478">
  <si>
    <t>Smiles</t>
  </si>
  <si>
    <t>LogP</t>
  </si>
  <si>
    <t>pKa</t>
  </si>
  <si>
    <t>10.1016/j.jfluchem.2023.110215</t>
  </si>
  <si>
    <t>FC1(F)CCC(C(O)=O)CC1</t>
  </si>
  <si>
    <t>OC(C1CCCCC1)=O</t>
  </si>
  <si>
    <t>OC([C@@H]1C[C@H]2C[C@H]2C1)=O</t>
  </si>
  <si>
    <t>OC([C@H]1C[C@H]2C[C@H]2C1)=O</t>
  </si>
  <si>
    <t>OC([C@H]1C[C@H]2C(F)(F)[C@H]2C1)=O</t>
  </si>
  <si>
    <t>OC([C@@H]1C[C@H]2C(F)(F)[C@H]2C1)=O</t>
  </si>
  <si>
    <t>Structure</t>
  </si>
  <si>
    <t>N[C@@H]1C[C@H]2C(F)(F)[C@H]2C1</t>
  </si>
  <si>
    <t>N[C@H]1C[C@H]2C(F)(F)[C@H]2C1</t>
  </si>
  <si>
    <t>NC1CCC(F)(F)CC1</t>
  </si>
  <si>
    <t>NC1CCCCC1</t>
  </si>
  <si>
    <t>N[C@H]1C[C@H]2C[C@H]2C1</t>
  </si>
  <si>
    <t>N[C@@H]1C[C@H]2C[C@H]2C1</t>
  </si>
  <si>
    <t>FC(F)(C1(NC2)CC2C1)F</t>
  </si>
  <si>
    <t>FC(F)(C1CCCN1)F</t>
  </si>
  <si>
    <t>C1(NC2)CC2C1</t>
  </si>
  <si>
    <t>C1CCCN1</t>
  </si>
  <si>
    <t>CC1(NC2)CC2C1</t>
  </si>
  <si>
    <t>10.1002/ejoc.202300935</t>
  </si>
  <si>
    <t>FC(F)(F)C12CCC(C2)CN1</t>
  </si>
  <si>
    <t>FC(F)(F)C12CCC(CC2)CN1</t>
  </si>
  <si>
    <t>FC(F)(F)C1CCCCN1</t>
  </si>
  <si>
    <t>C12CCC(C2)CN1</t>
  </si>
  <si>
    <t>CC12CCC(CC2)CN1</t>
  </si>
  <si>
    <t>C12CCC(CC2)CN1</t>
  </si>
  <si>
    <t>C1CCNCC1</t>
  </si>
  <si>
    <t>FC(F)(F)C12CCCC(C2)CN1</t>
  </si>
  <si>
    <t>C12CCCC(C2)CN1</t>
  </si>
  <si>
    <t>CC12CCCC(C2)CN1</t>
  </si>
  <si>
    <t>10.1002/ejoc.202300937</t>
  </si>
  <si>
    <t>FC1(F)CC2CC(C1)CNC2</t>
  </si>
  <si>
    <t>FC1(F)C2CNCC1CC(F)(F)C2</t>
  </si>
  <si>
    <t>FC1(F)C2CNCC1CCC2</t>
  </si>
  <si>
    <t>C1(CCC2)CC2CNC1</t>
  </si>
  <si>
    <t>FC1(F)C2CNCC1COC2</t>
  </si>
  <si>
    <t>C1(COC2)CC2CNC1</t>
  </si>
  <si>
    <t>O=S1(CC2CC(C1)CNC2)=O</t>
  </si>
  <si>
    <t>FC1(F)C(C2)CNCC1CS2(=O)=O</t>
  </si>
  <si>
    <t>FC1(F)C2CNCC1CC2</t>
  </si>
  <si>
    <t>C1(CC2)CC2CNC1</t>
  </si>
  <si>
    <t>FC1(F)CCNCC1</t>
  </si>
  <si>
    <t>10.1002/chem.202301383</t>
  </si>
  <si>
    <t>C1CCN1</t>
  </si>
  <si>
    <t>FC1CNC1</t>
  </si>
  <si>
    <t>FC1(F)CNC1</t>
  </si>
  <si>
    <t>C1NCCC1</t>
  </si>
  <si>
    <t>FC1CNCC1</t>
  </si>
  <si>
    <t>FC1(F)CNCC1</t>
  </si>
  <si>
    <t>F[C@H]1CNC[C@H]1F</t>
  </si>
  <si>
    <t>F[C@@H]1CNC[C@H]1F</t>
  </si>
  <si>
    <t>FC1CNCCC1</t>
  </si>
  <si>
    <t>FC1(F)CNCCC1</t>
  </si>
  <si>
    <t>F[C@@H]1CNC[C@H](F)C1</t>
  </si>
  <si>
    <t>F[C@@H]1CNC[C@@H](F)C1</t>
  </si>
  <si>
    <t>FC1CCNCC1</t>
  </si>
  <si>
    <t>F[C@H]1[C@@H](F)CNCC1</t>
  </si>
  <si>
    <t>F[C@H]1[C@H](F)CNCC1</t>
  </si>
  <si>
    <t>O=C(O)C1CCC1</t>
  </si>
  <si>
    <t>10.24959/ophcj.23.274017</t>
  </si>
  <si>
    <t>O=C(O)C1(CF)CCC1</t>
  </si>
  <si>
    <t>O=C(O)C1(C(F)F)CCC1</t>
  </si>
  <si>
    <t>O=C(O)C1(C(F)(F)F)CCC1</t>
  </si>
  <si>
    <t>NC1(C(F)(F)F)CCC1</t>
  </si>
  <si>
    <t>NC1(C(F)F)CCC1</t>
  </si>
  <si>
    <t>NC1(CF)CCC1</t>
  </si>
  <si>
    <t>NC1CCC1</t>
  </si>
  <si>
    <t>10.1002/ejoc.202300292</t>
  </si>
  <si>
    <t>N[C@@H]1C[C@@H](C(F)(F)F)C1</t>
  </si>
  <si>
    <t>N[C@@H]1C[C@H](C(F)(F)F)C1</t>
  </si>
  <si>
    <t>N[C@@H]1C[C@@H](C(F)(F)[H])C1</t>
  </si>
  <si>
    <t>N[C@@H]1C[C@H](C(F)(F)[H])C1</t>
  </si>
  <si>
    <t>N[C@@H]1C[C@@H](C(F)([H])[H])C1</t>
  </si>
  <si>
    <t>N[C@@H]1C[C@H](C(F)([H])[H])C1</t>
  </si>
  <si>
    <t>FC(F)(F)[C@@H]1C[C@@H](C(O)=O)C1</t>
  </si>
  <si>
    <t>FC(F)(F)[C@H]1C[C@@H](C(O)=O)C1</t>
  </si>
  <si>
    <t>[H]C(F)(F)[C@@H]1C[C@@H](C(O)=O)C1</t>
  </si>
  <si>
    <t>[H]C(F)(F)[C@H]1C[C@@H](C(O)=O)C1</t>
  </si>
  <si>
    <t>[H]C(F)([H])[C@@H]1C[C@@H](C(O)=O)C1</t>
  </si>
  <si>
    <t>[H]C(F)([H])[C@H]1C[C@@H](C(O)=O)C1</t>
  </si>
  <si>
    <t>10.1002/chem.202201601</t>
  </si>
  <si>
    <t>FC(F)(F)C1NCCCC1</t>
  </si>
  <si>
    <t>FC([H])(F)C1NCCCC1</t>
  </si>
  <si>
    <t>[H]C([H])(F)C1NCCCC1</t>
  </si>
  <si>
    <t>C1CNCCC1</t>
  </si>
  <si>
    <t>FC(F)(F)C1NCCC1</t>
  </si>
  <si>
    <t>FC([H])(F)C1NCCC1</t>
  </si>
  <si>
    <t>[H]C([H])(F)C1NCCC1</t>
  </si>
  <si>
    <t>C1CNCC1</t>
  </si>
  <si>
    <t>FC(F)(F)C1NCC1</t>
  </si>
  <si>
    <t>FC([H])(F)C1NCC1</t>
  </si>
  <si>
    <t>[H]C([H])(F)C1NCC1</t>
  </si>
  <si>
    <t>C1NCC1</t>
  </si>
  <si>
    <t>NCC(F)(F)F</t>
  </si>
  <si>
    <t>NCC([H])(F)F</t>
  </si>
  <si>
    <t>NCC([H])(F)[H]</t>
  </si>
  <si>
    <t>NC</t>
  </si>
  <si>
    <t>FC(F)(F)C1CNCCC1</t>
  </si>
  <si>
    <t>FC([H])(F)C1CNCCC1</t>
  </si>
  <si>
    <t>FC([H])([H])C1CNCCC1</t>
  </si>
  <si>
    <t>FC(F)(F)C1CNCC1</t>
  </si>
  <si>
    <t>FC([H])(F)C1CNCC1</t>
  </si>
  <si>
    <t>FC([H])([H])C1CNCC1</t>
  </si>
  <si>
    <t>FC(F)(F)C1CNC1</t>
  </si>
  <si>
    <t>FC([H])(F)C1CNC1</t>
  </si>
  <si>
    <t>FC([H])([H])C1CNC1</t>
  </si>
  <si>
    <t>NCCC(F)(F)F</t>
  </si>
  <si>
    <t>NCCC(F)(F)[H]</t>
  </si>
  <si>
    <t>NCCC(F)([H])[H]</t>
  </si>
  <si>
    <t>NCC</t>
  </si>
  <si>
    <t>FC(F)(F)C1CCNCC1</t>
  </si>
  <si>
    <t>[H]C(F)(F)C1CCNCC1</t>
  </si>
  <si>
    <t>[H]C(F)([H])C1CCNCC1</t>
  </si>
  <si>
    <t>NCCCC(F)([H])[H]</t>
  </si>
  <si>
    <t>NCCCC(F)(F)[H]</t>
  </si>
  <si>
    <t>NCCCC(F)(F)F</t>
  </si>
  <si>
    <t>NCCC</t>
  </si>
  <si>
    <t>10.1002/chem.202200331</t>
  </si>
  <si>
    <t>NC1CC1(F)F</t>
  </si>
  <si>
    <t>FC1(F)CC1C(O)=O</t>
  </si>
  <si>
    <t>FC1(F)CCC1C(O)=O</t>
  </si>
  <si>
    <t>FC1(F)CC(C(O)=O)C1</t>
  </si>
  <si>
    <t>FC1(F)CCC1N</t>
  </si>
  <si>
    <t>FC1(F)CC(N)C1</t>
  </si>
  <si>
    <t>FC1(F)C(N)CCC1</t>
  </si>
  <si>
    <t>FC1(F)C(C(O)=O)CCC1</t>
  </si>
  <si>
    <t>FC1(F)CC(N)CC1</t>
  </si>
  <si>
    <t>FC1(F)CC(C(O)=O)CC1</t>
  </si>
  <si>
    <t>FC1(F)C(N)CCCC1</t>
  </si>
  <si>
    <t>FC1(F)C(C(O)=O)CCCC1</t>
  </si>
  <si>
    <t>FC1(F)CC(N)CCC1</t>
  </si>
  <si>
    <t>FC1(F)CC(C(O)=O)CCC1</t>
  </si>
  <si>
    <t>FC1(F)CCC(N)CC1</t>
  </si>
  <si>
    <t>FC1(F)C(N)CCCCC1</t>
  </si>
  <si>
    <t>FC1(F)C(C(O)=O)CCCCC1</t>
  </si>
  <si>
    <t>FC1(F)CC(N)CCCC1</t>
  </si>
  <si>
    <t>FC1(F)CC(C(O)=O)CCCC1</t>
  </si>
  <si>
    <t>FC1(F)CCC(N)CCC1</t>
  </si>
  <si>
    <t>FC1(F)CCC(C(O)=O)CCC1</t>
  </si>
  <si>
    <t>CCC(F)(F)CN</t>
  </si>
  <si>
    <t>CCC(F)(F)CC(O)=O</t>
  </si>
  <si>
    <t>CC(F)(F)CCN</t>
  </si>
  <si>
    <t>CC(F)(F)CCC(O)=O</t>
  </si>
  <si>
    <t>NCCCC(F)F</t>
  </si>
  <si>
    <t>OC(CCCC(F)F)=O</t>
  </si>
  <si>
    <t>NC1CC1</t>
  </si>
  <si>
    <t>O=C(O)C1CC1</t>
  </si>
  <si>
    <t>OC(C1CCC1)=O</t>
  </si>
  <si>
    <t>NC1CCCC1</t>
  </si>
  <si>
    <t>O=C(O)C1CCCC1</t>
  </si>
  <si>
    <t>NC1CCCCCC1</t>
  </si>
  <si>
    <t>OC(C1CCCCCC1)=O</t>
  </si>
  <si>
    <t>CCCCN</t>
  </si>
  <si>
    <t>CCCCC(O)=O</t>
  </si>
  <si>
    <t>10.1002/ejoc.202100804</t>
  </si>
  <si>
    <t>NC(C1)CC21CCC2</t>
  </si>
  <si>
    <t>O=C(O)C(C1)CC21CCC2</t>
  </si>
  <si>
    <t>NC(C1)CC21CC(F)C2</t>
  </si>
  <si>
    <t>O=C(O)C(C1)CC21CC(F)C2</t>
  </si>
  <si>
    <t>NC(C1)CC21CC(F)(F)C2</t>
  </si>
  <si>
    <t>O=C(O)C(C1)CC21CC(F)(F)C2</t>
  </si>
  <si>
    <t>OC(C12OCC(C(F)(F)F)(C2)C1)=O</t>
  </si>
  <si>
    <t>OC(C12OCC(C(F)([H])F)(C2)C1)=O</t>
  </si>
  <si>
    <t>OC(C12OCC(C2)C1)=O</t>
  </si>
  <si>
    <t>OC(C1=CC=CC=C1)=O</t>
  </si>
  <si>
    <t>10.1002/ejoc.202100414</t>
  </si>
  <si>
    <t>Hash</t>
  </si>
  <si>
    <t>StructureStringLength</t>
  </si>
  <si>
    <t>StructureStringFormat</t>
  </si>
  <si>
    <t>StructureString</t>
  </si>
  <si>
    <t>937CF38052DFB295DD6BABCFBF235C04</t>
  </si>
  <si>
    <t>cdx</t>
  </si>
  <si>
    <t>JChemExceltggAAB+LCAAAAAAABACdVV1MHFUUPjM7uzvLLLAoYNFaR2kpWNHtpi10NAa60GItDaFaTVrrzrKzy9D9Icuagr5MTHyT+BObhjbaGFKjD6W1gtZaflWKNYYYffTBB18MJrUJbeKL6zlnZ9ldbNLoJXvOme9899xv7j1zOTwQ7PBv9/slhyhAYVhkHFCNNthvJDrS+gk1EHjcj3+BgCT6oDk8Csu3x2DTHz/A4pafQfDIAHOxLLSdy4oUwy8iQKNYLgsgyG40moTmSTTQSdFTFO0n43XhYyWZcjSwh7AgmQ4yFbIIp8UyWUY5IfgTrcIxcOyRJcA0yORBBDf5OQCXjTsZrwIJq0yCg5+GoR5FOb1ooJHkNZF5lEyAsG1oGh9DUybKPshm60t+gkOkldAi1XEUKhGlkdu3nM8/r38in81O4KBnw5idPXlydBSgrc3CkfM3eKys3Lq1uorbgjwB3/M3yQntaVOPgzxMBwPSRekiFdm13DDN/seGOUfM+ZrjV9yF0iyda4TrCIKAWWFrJcVQPESoE97mKLSGlTJwTCr06lNKvivMPj2u7k2lE6/EdU39XKlAvHNY78uo3frQkKZ+wczuVNzoQ0ZafcEwY/0ZTb2suBFPPPGqpn6p1NKkuJEwkhms1p7U4yNDJk6+olRhZk/KjJvJmNqTMpM48ysGu414pgi8ymAwbWZY0HNGYlBTp0vBnrSBNWcUXzF4OBXX1FnG9pnh8JDamTTSsRFNnVM8iB1I4RKaOq+4aM1eTV1Q6Di6jGR6ZOuQekA/oalf8+wuQ8+oqSjvhaZ+o1D7Z3oOtWvqt1wpiKWw0iK/d5BKXWMOwoc0dYnhwWdxD7/jHb7OVvFSi5V58Rg8ZLxeJ6KN9U2CVXMBj1j0rR3Mm38JjsWfLon3YH+Tvxc9YbXoqWc32L6a+x+gDhf34RchQiXbKup9h/XSRK7s+m+7DCk1IFlHqW1FEn4Vb4jTjFdDi8TNJFnH8mnrM7jZ+gmna8GPaTdxxO2SD15GTnQip7qfvWSF7Hk3L1/HYJznbSiUDefTrQtI+ZTTdevKUkkDfwMT+S2RrJg9b3/1OPSePc/zHiyUNe1079lF+GjzAqcfAlHCOwS2SbQrXbhZTHdZuW9Ehjd6v4fo8jTv0sqL8xznd4kuFRDddHROuu/AXcmfUO7aAjjYFfD8G8ppPW6LuV1xCv4e+5DFPMxiPCwG7iSmaeEMzNx4n8W8tfQOx4Q93XGuWAy4y0sW3etZD+Q0JGwNv5//AGRlhjXU303DRn0clkJXWMPrsTGOCeuamv8/GlK2hvc+fhcmnZdYw5a7abh25BRkjkystS7FhK1emPrvGpwWtSitex9ILgmo553oqbnLXNw7TitiU+4voYSKKYZNeYApIZsSLqZEbcpGpoTvtFC/TdnElGM2hTpbcIngKhAHbKJaUsu0iY4CMW4TH2FizCYeL140aVM2l1ASxZRBm9JQQkkVKPhfNHc+NXR57nv+mQ6hpgEjvx7dHWnZFW4O6FGjecdOPdLcGg0YzS0tkZ2YiwT6duwunXtQTxhCDV19QT2T/7r/AQpMCcK2CAAA</t>
  </si>
  <si>
    <t>N[C@@H]1CC[C@H]1C(F)(F)F</t>
  </si>
  <si>
    <t>FC(F)(F)[C@@H]1CC[C@H]1C(O)=O</t>
  </si>
  <si>
    <t>N[C@@H]1CC[C@H]1C(F)([H])F</t>
  </si>
  <si>
    <t>FC(F)([H])[C@@H]1CC[C@H]1C(O)=O</t>
  </si>
  <si>
    <t>N[C@@H]1CC[C@H]1C([H])([H])F</t>
  </si>
  <si>
    <t>FC([H])([H])[C@@H]1CC[C@H]1C(O)=O</t>
  </si>
  <si>
    <t>10.1002/ejoc.202001345</t>
  </si>
  <si>
    <t>N[C@H]1[C@H](C(F)(F)F)C1</t>
  </si>
  <si>
    <t>FC(F)(F)[C@@H]1C[C@H]1C(O)=O</t>
  </si>
  <si>
    <t>N[C@@H]1[C@H](C(F)(F)F)C1</t>
  </si>
  <si>
    <t>FC(F)(F)[C@@H]1C[C@@H]1C(O)=O</t>
  </si>
  <si>
    <t>N[C@H]1[C@H](C(F)([H])F)C1</t>
  </si>
  <si>
    <t>FC(F)([H])[C@@H]1C[C@H]1C(O)=O</t>
  </si>
  <si>
    <t>N[C@@H]1[C@H](C(F)([H])F)C1</t>
  </si>
  <si>
    <t>FC(F)([H])[C@@H]1C[C@@H]1C(O)=O</t>
  </si>
  <si>
    <t>FC([H])([H])[C@@H]1C[C@H]1C(O)=O</t>
  </si>
  <si>
    <t>C[C@@H]1C[C@H]1N</t>
  </si>
  <si>
    <t>C[C@@H]1C[C@H]1C(O)=O</t>
  </si>
  <si>
    <t>C[C@@H]1C[C@@H]1N</t>
  </si>
  <si>
    <t>C[C@@H]1C[C@@H]1C(O)=O</t>
  </si>
  <si>
    <t>10.1021/acs.joc.0c01848</t>
  </si>
  <si>
    <t>NC1C2(CC2)C1</t>
  </si>
  <si>
    <t>OC(C1C2(CC2)C1)=O</t>
  </si>
  <si>
    <t>NC1C2(CC2)C1(F)F</t>
  </si>
  <si>
    <t>OC(C1C2(CC2)C1(F)F)=O</t>
  </si>
  <si>
    <t>NC1C2(C(F)(F)C2)C1</t>
  </si>
  <si>
    <t>OC(C1C2(CC2(F)F)C1)=O</t>
  </si>
  <si>
    <t>FC([H])([C@@H]1C[C@H]1N)[H]</t>
  </si>
  <si>
    <t>FC([H])([C@H]1C[C@H]1C(O)=O)[H]</t>
  </si>
  <si>
    <t>FC([H])([C@H]1C[C@H]1N)[H]</t>
  </si>
  <si>
    <t>10.1002/ejoc.202200863</t>
  </si>
  <si>
    <t>MW</t>
  </si>
  <si>
    <t>F group</t>
  </si>
  <si>
    <t>Bemis-Murcko</t>
  </si>
  <si>
    <t>gem-CF2</t>
  </si>
  <si>
    <t>CF3</t>
  </si>
  <si>
    <t>CHF2</t>
  </si>
  <si>
    <t>CH2F</t>
  </si>
  <si>
    <t>CHF</t>
  </si>
  <si>
    <t>3D optimized</t>
  </si>
  <si>
    <t>25E65D5C1EADC284756C64ADCCDD459C</t>
  </si>
  <si>
    <t>mrv</t>
  </si>
  <si>
    <t>JChemExceltxcAAB+LCAAAAAAABADdWFlz4kYQft9fMVEeY3QaCVxAigU7dhU+YtjdVLa2UoM0iClLM6qRuDaV/55ugTkMArxQeQh4V9Ko+5s+pi9qv07jiIyZSrkUdc3STY0w4cuAi7CuferdlCrar40PNR+ogFKkdW2YZcmVYUwmE90fsphOpdB9GWvz91fTlG/QTBxdqtCwTdMy/rjvdHOeEhdpRoXPgCvlV2m+2JE+zXIxCrYwYqrGXBhzciNW4znaX7aJf6Y+TQNtpUwL3jWBlQx4xMhAqphmZGybOvyZFyRkgimasYD0Z7Ds6A4oD6re3zIaNGr3+V6/fbpr1OJEyYQIGrO6ltIxw0emMs5SjQQ0o71ZAm9g86u+lBGjAoSg0QjWMjViWqNm5AibQDTmQjZ9HnyUImjJSCow+bWg/YgFp8COMgl6cv+ZUR+teTpkyrIzygfiPYziPkM4RHiLxUXGQqaWWGYB0ECGN6ChVIcAXPeQqW7ksYoNaJTu0+xpeTI+85QD4omWuqdJAnY6Hez6zyMx9mkYJ2cA6cNx7zARZsO3KIEc5dgLELuiF/l+hXEGgYAEMh67Vkqq0w29A+1OfOZscurR6s7ivowWkE77BBFVqOQoOcMJjaRgT5SrtAmR1KKRfxastMPFSQ71h1SF7AvPhi2u/BOPvIz64ZLy50H+KdyXKxrxbNYdJYlU2Y9mNvR2yr9vyf0mPkzdKXvWpV3B/wsDJcrryxceHIy38t5w6ybUh0x0UCarYjpeeQ/QLU2HR4MVAU24Yr0h918ES7eK8BaM6eKnqLpBAXg5HssqUo1G0TMN+OgwRJFSiokgL4tLWlRzoOBlAUcgJ+ILC8IVehxERadTSgVdHTQ8eCC62WxNJgrZanI8XzO7H0VgNgYHenWch+BYqKAFZ1rM0PmrHSFjFDnkhWX+sClmH49kGEN2fQc5hteNFFvhGQ/yxQVAl4q0C94YlJ46zbuHklUUHHNx7+Ik4j7PblfmYGAcCf/iQxnvDDUM1U19eiJIP+3QPovOII+P/WLenK8OmZ+87HFgiyo4IPnWHHPoko2L1pBysdf6P8iM+3Z4SEXwqCDydvCnQzl5FNEMi0mbDbjg2FLvleWMgKojQ+4v3bGAkIUFKGFJxgPW5mkS0dm8uV4wOaWIZRituzm/w1H9SFMWNCE47iANTXek5x9oqhb98OwMvUZu1jM1aYsUg1kPh72j2lFTrxyHdkytLS4Ca2A9yqPziYZo7xfNWBuDjflkDBNyW/qjGLI/TMk4ZHPIPF0wtw8LajF2Nmp5USFZvk/7+qb5qdODad+qa1XdLmtkZuHPDbZZceDjOaZb9VzHBgob1m294iGNvZMGRMnBF7tRkXV4CntDs8b8Ecz6cHPXhmKIxRrTPRiAzgje4TK1CLUJdQi9JBR2YRFDZeYWaZEWeSS35FEjsRrD/AWxQ2xiwteaC1cq6ygOKTl6tVr1SMnWobswScmCdXu5PpcerHlpeQReWXDZfAIly5aXa/MqY6OGVXLtlvAAegvYGUme2SC1F/JrRGKKAfsgAJKuM9ibDKjtfgZni6G8ZLB3MVxuMqAxd+1grOljvPpnh6fsQ55646YHcBF8V066JGXiEjNf+H3E1AxTTwoOIJ2L24vW1evFnDvR1S8t1yOe7pVNh0DrW3FMMl98dVwVCSzdrawuJVN3bcf5L1xmvddl1vs8YGyGDkR7APFbEEfOEXFEqLsjlNBPj+t+wmBCX1nE3eEr/L46anGzyAjgojx0XB3GC4dY4DmzCjFZhXV7a33pw3IF1nTPhsvmk6PbLlzAo+XK/z0IVwzlLQb3PWdm45QYq1RvbJWB+9efH7s8FPneEsyBHXYX21TYDX/dIUOYl0P8qfb6oXf9nNegjWfsa7swCq+ajRvOomBR3TI2zWDpp6+tdrPX/Pp3O9+gvmzdL3CKrluVCxyD//nl2zeQNOcH+Z4kjONkivWl7HoY9HjrOVYe3fPX62Q2DKOW+R4yU7903QKytU23yYwN4+Hzst5+qBl+HDU+/As0KIl/txcAAA==</t>
  </si>
  <si>
    <t>CF37B8DEDB6C04C055B994222C66BDE7</t>
  </si>
  <si>
    <t>JChemExcelJQcAAB+LCAAAAAAABAB1VE1sG1UQnv2xvc66sdMmoYGCnhQpTSkBs20SsiCR1A4JpakiAuWCUDfxxjVa28Ve1AQue4dKXHqAIxJXZFCB8lMSKJQfVUItJYpCIG2TnnqglVqpnMzMeG2vi/osf/PeN/O+eTvv58jrqXTyyWRSVWQJms0jUKATMXXMzqdL1glhGI8n8WcYqpyA90cuwjtbg7B06y7IZRekqAawnK3C6EdVmfqwLgP0y9s0CSQtgmCqCE8jwDj1nqHeQYJYGIdxgm0IcIC4FEGaoF2T4QO5TdNwOUfhJqLOfeB+VFMB3aCRBRkiZJcBwj4fYr4DVFQ5DQqPFqAXFxWKIUA/LW8PwaMEBnF7EfofQ2iTtQRUq70tf0mRKRMihiqvQhxZarW61Wx9fO+IbLX6MTYa2/bS0qlTJ08CjI562Gr2H243bty5c/s2lgXjJPzOLTUEY6Wc5YC2QBsDakWtkMjQb31n2V7sW1ayobeVK1iFVi/ta4Z1JElCr7Q7Tn0INhl6pPe4d7TBtUZgO63Tp3+m109Fbs5yxHPFUv5NxzLF53o78uML1pwrpqxy2RRfcORU0bHnMKIkXrFz2WOuKc7oEeTzT7xlii/1bprk2Hm74KLaWMFyFss5nPyV3oGeA8WckytkxXQxV8CZXzM5ZTtugPyGyVQp5/KCXrLzx01xtpWcLtmo+a2eCJJHio4plpibyM3OlsV4wS5lF02xrEeRO1TEFKb4Tg9TzhdN8b1O2zFpF0qLu8vikHXCFOd49qRtuaI4z7UwxQ86HX93embMFD+yUgqlUOk8f3eKpH7iGKRnTPEz08dfwBr+whX+lVGP0RFri+E2RAlisRCy/b17JO/ZT3CL5URjY979V1LO//6pvB3PN9kdaInrRktndqdvO/n8A/Rg8gTeCBnijB109hXvj0pN9t673YYh20H1LtGZkmnhG9A+McR8AoZVPkyqd7nhvtlwdzTdK3W3dxcXk2b3jqZ7NTD71pkZdnc23WuB3HV3V9O93hBfaYh3N91bAfe1N2bZ/TDIKj4YsFelEkxiZTg87NUuhAb79v0JH+56rVES6l+48BeXhF4QkCO0TyF63CAS5/tSe6MADk8a0f9TJBzy/sbF0AIeADWsAhU1hJarF6alKGHeeHoQ9XACNivNG7hRqUls+BI7WeKyL0EV5mkUcsUP6eGQFT9k9X5ZNgJZrvpZrvoSD7LEqi+xFsxyzQ95iEPW/JD1+2Uhxet+pk0/y6YvsYsl1n2JS8Es1/2QR1qybDVD8NGubVsX3dWJl59PS1192Eta8yOZ4aHZAcOatwf2D1qZgafmDXtgeDgziL6MMbd/pHXuYStvS11001KWWy/If6OY/yolBwAA</t>
  </si>
  <si>
    <t>BA855805E38BCFBE44F3E0D640A0880C</t>
  </si>
  <si>
    <t>JChemExcelAAkAAB+LCAAAAAAABACdVV1sVFUQnvuzu3f3btsttNW+naRJKWB12UBbrhhbtoWq1DZU8cUm3La3Zc3+wHYNrb5s4oMv0vDCi5EXEp9MDBjECkKrFqjGxBhjYqJNDBqhP7BUWgoPZJ2Zvbt7byWaeDadM/eb78yZMzPn9NAb0c7wjnBYVWQJyiNLQoEalNEjVqIzbR4XkcjTYfxFIqocgv6TV2Cgcgo+yknSmZUaSfJrADOjeWj/MC+TDr/KAE1yhSaBpPlQGCqKZ1FAF2l7SHuRRNCLn1UkKlDAXsKiJDpJVGoyvC8HNA3DOQx3UeqsA+t+TQU0g0YzyOCjeQbAa+MexqtBRS/nQeGvcWjAoDxBFNBE4W0lsY1EhLDtKJqeQhGQtRDk8w2uP0mRaSeUSFVehypEaRTyVpiL3xu/aM7nP8ZB35Y1PX3q1IkTAO3tWRyFOcdjaWltbXUV04I8Cc/5h+qBjnTMjIM2ToUB9ax6lpy0fN94mecfGmeUUc/bym+YBbeV6jrMfiRJQqu0pYp0cA4Z6qWTrB0uYW4GjvM6Hf1TvdgVsSEzLval0ok346YhLuiViHeNm0MZ0WOOjRniM2b2pOLWEDLS4jUrNnokY4gp3Yd44pm3DPG5XkeL4lbCSmbQW0fSjE+MxXDxRb0aLXtTsXgsOSr6UrEkrrzEYI8VzzjALxiMpmMZDugVK3HUEJfdYF/aQp9X9JATPJSKG2Kasf2xwcEx0ZW00qMThpjR/YgdSOEWhvhS99KeBw3xlU7l6LaS6YktY+KAedwQX/PqbsvMiNQI58IQszq1f6avv8MQV9lTFF2hp2t87ii5us4chPsNMcfw0Zcwh99whr9lqQepxQJBLIOfRDDoQbSpYauUff4cllgOlQrz3kNJufbjJ/Im7G+aN+NMWB3O1LNP2nMN9z9APW4ewhshQxXLaup9JVsPBbcb73aAmgbU7J/UU7IG43sewem2WSAcf6oMftiuUszd6L+Vbrc3W2grjZ0MTM6w4+r760A6YfM3rvM9BNlHK8FXwQ1XuOQA+/wbASKp2Zt2DO++cwdOT33HMSiFPcl8y2W+xGb1v0K82HKPz0shiucWWCdsfnD6/4S4UIxBWYfJY79wDJ5yiIuOELPbFtnsLZuXSub5ktlXNi+XnP8Ex35/wGatbL7tWD34gY9L5+fza3x+6fHnvwFnVmSJax/6mXUxQFiN5Di/h15x8FW6ztzb7f8HUkjDnVKks6VIA45QHl+KC3Nwrm211Iaki/k52DH56N9K0buxFL2FGHKObBVLoZezpUM5W8VmChbNnuxdXE1QBaheFaj7PThTBwa8NmXFplQy5aZNueWk/GVTqlyUBSflnk0JMWXBpiw6Kas2pZopizZlyUlZsymbmLJkU5adlPs2ZTNTlm3KbSdl3abUuChcTC9d9xLxgU2sdW2Xc/qit50odUzJ2RTKeony0PbyhCs7Dgr+Py50Ry09w/tffaFTqm1ELWyO7B5ubRlsjpgjVvPOXeZwc9tIxGpubR3ehbbhyNDO3e61L5sJS6qlRzRqZopP59+k3Gf7AAkAAA==</t>
  </si>
  <si>
    <t>CF3CH2N</t>
  </si>
  <si>
    <t>CF3(CH2)2N</t>
  </si>
  <si>
    <t>CF3(CH2)3N</t>
  </si>
  <si>
    <t>CF3(CH2)4N</t>
  </si>
  <si>
    <t>CHF2CH2N</t>
  </si>
  <si>
    <t>CHF2(CH2)2N</t>
  </si>
  <si>
    <t>CHF2(CH2)3N</t>
  </si>
  <si>
    <t>CHF2(CH2)4N</t>
  </si>
  <si>
    <t>CH2FCH2N</t>
  </si>
  <si>
    <t>CH2F(CH2)2N</t>
  </si>
  <si>
    <t>CH2F(CH2)3N</t>
  </si>
  <si>
    <t>CH2F(CH2)4N</t>
  </si>
  <si>
    <t>CF3CH2COOH</t>
  </si>
  <si>
    <t>CH2F(CH2)2COOH</t>
  </si>
  <si>
    <t>CH2F(CH2)3COOH</t>
  </si>
  <si>
    <t>CH2F(CH2)4COOH</t>
  </si>
  <si>
    <t>CF3(CH2)2COOH</t>
  </si>
  <si>
    <t>CF3(CH2)3COOH</t>
  </si>
  <si>
    <t>CF3(CH2)4COOH</t>
  </si>
  <si>
    <t>CHF2CH2COOH</t>
  </si>
  <si>
    <t>CHF2(CH2)2COOH</t>
  </si>
  <si>
    <t>CHF2(CH2)3COOH</t>
  </si>
  <si>
    <t>CHF2(CH2)4COOH</t>
  </si>
  <si>
    <t>CH2FCH2COOH</t>
  </si>
  <si>
    <t>CCF2CN</t>
  </si>
  <si>
    <t>CCF2CCN</t>
  </si>
  <si>
    <t>CCF2CCCN</t>
  </si>
  <si>
    <t>CCF2CCCCN</t>
  </si>
  <si>
    <t>CCF2CCCCCN</t>
  </si>
  <si>
    <t>CCF2CCOOH</t>
  </si>
  <si>
    <t>CCF2CCCOOH</t>
  </si>
  <si>
    <t>CCF2CCCCOOH</t>
  </si>
  <si>
    <t>CCF2CCCCCOOH</t>
  </si>
  <si>
    <t>CCF2CCCCCCOOH</t>
  </si>
  <si>
    <t>CCFHCN</t>
  </si>
  <si>
    <t>CCFHCCN</t>
  </si>
  <si>
    <t>CCFHCCCN</t>
  </si>
  <si>
    <t>CCFHCCCCN</t>
  </si>
  <si>
    <t>CCFHCCCCCN</t>
  </si>
  <si>
    <t>CCFHCCOOH</t>
  </si>
  <si>
    <t>CCFHCCCOOH</t>
  </si>
  <si>
    <t>CCFHCCCCOOH</t>
  </si>
  <si>
    <t>CCFHCCCCCOOH</t>
  </si>
  <si>
    <t>CCFHCCCCCCOOH</t>
  </si>
  <si>
    <t>Amine or acid</t>
  </si>
  <si>
    <t>Atoms in ring</t>
  </si>
  <si>
    <t>36C72545331688DC6A8ED0A65FF781C1</t>
  </si>
  <si>
    <t>JChemExcellwgAAB+LCAAAAAAABADdVt+P2jgQfu9fMfVrWcd2fq8IFYKtWgm67bKVTqqqypuY3UiJjZywQE/3v3ccoAuFvbt9uYcjkWyPv8+emc8T03+7rit4VLYpjc4Ip4yA0rkpSn2fkVWpC7NqLrgIBXk76OeIRbxuMvLQtotLz1utVjR/ULVcG01zU5Pt/OW6KY8wK58ae+8Jxrj3x3Qy6zgXpW5aqXOFrKa8bDrjxOSy7Zx5Zguvlvax1N4W7tX2cbvad8Hcy+i6KchTSCOcGyIV5mWlYG5sLVt4FIziy3pwr7SyslUF3G3QzCkPaUwGr/rTscmXtdLtoD91a5S5rGatXeZosErmzsdBX1prVtBuFioj46t3wy+TWwyGZySlIiSw4S6ngiU+/mKfRWkc+QIRAu2CJrHDiLOYQd/rFt/tJnU7KRvcuzaVypcYCnY+jDNSc4TK1tRDa+UGXM+ZJQcpQPogA1S0Ui6S287Nj/DePQQwc1O5yEgAIUTAOsPnpbKbT9YsUGIGk9773uhy37Ct34wG6CpwGqR+DIymSRDDBZ4ckQTbaJwNEReM8jhJQNDAT0NERkkadnHtvR3074wuDrpQFhm546QL40bNG7GLhICxhbKYKbeAgx4SxAnB/3uCf0IIzhG8A/e8feLPSCD+SQKQ4W8qjGAE16jD9ZMOPghg+PBtngOK5wG1oVEUM4gpYyyGBI3B3rjPNk95J0TUNYcjQUPG4/8i5+KlORddTnYEcY4QHBP8l4nkHZfNwpoCa/eZGvL/hYAgozMaumq6Pqwmp6KrKA7RmYpyz76cdp3d1yChPEDFeEqDOMRFGE1YykAItIsT+176WISsK0Vsjkc+ZT42WIQJD9n/+wg8EcITQvSSM3N0Srynz7x3cgVMb3aTs/Jed3sbTMfc6HaGKNUJiio9yArn8ahcfby9usFr6bexXLZmVv5A/FxWjUIP35WqKkDLGm2tWrdoev11NB7eDr/+Oe42yGZSNzNly3mvcVSe9O5MVfz15ts39LTjo3+fTKlbWGNiacSDGA+Mu2bCkEcuDdvpQ5hPBU9fBGPUT6NnYAebnsK8o+S58a+79lXfwz8Zg5+ooukVlwgAAA==</t>
  </si>
  <si>
    <t>67E2E70511296AE7E419E2896B882F64</t>
  </si>
  <si>
    <t>JChemExcelPSAAAB+LCAAAAAAABADtV81vG0UUH9oAhSLolwSHHkYLXFCz611/JZbj2nXaxlIcqri0iAuMd8f2KLszy+w6jnuqEOoNCXFCQhzgwIkDR8QFKZa48F/wl/BmnaztumunTRAg7bM3O555v9978+bNzEv55oHn4n0qAyb4hmbqGQ1TbguH8e6GNmDcEYNg1bTylnazUrZBF/R5sKH1wtAvGcZgMNDtHvXIgeC6LTxtPF46CNiMziCrC9k1rEzGND5ubrcizCrjQUi4TQEVsFIQdW4Lm4SRMwkmDI/IfcaNsbrhyf0x26dWRn0z+kHgaJMp1WGsBlDcYS7FHSE9EuJ9K6PDN3MDdymnkoTUwe0hdJu6mdeLWuX1cnOLEqdSbkbG7n7UqJQ9Xwofc+LRDS0g+1T9pDJkNNCwQ0Jyf+jDCFgvtYVwKeHgBXH70BfKPtUqZSNimCUiofB2+l6bSoi4Yniai/GQdqmMuTILiJrE94HmAQtY251jeg6vuuDN/glpOsQNknhuf3IGJJ5/BiRtwZ1tyrth7wzIQAU2Cb0tpZD/DF2DP2B0cBpSlQ+todcW7hFldvMUCSG7UvT94PSZ5Qm33Y0V3+1EsmAKAXs0Z84R/ciJ4x2hZwsLGO4IHj7N4HWiziOCJrOlCEQnxC3CA9yCvdhZvbdda+ysricQD5ik93vM3uM0mNv+c/5lCkoSqIIQaE7OZSYlOHHdXeKw/nKKfNIiU+5E51Csq6bZkTCYgIDbgT+kTnfC7jlu0lrwodqEsSbphyIpJHs0tHsNz3eZzcKtGNKjIZUCHi8B6ApO7xEmT5qoCzdQO9gmbeqexQaHvVwnEqYfkTGXhcMYyHi9RxhfGIoXBKt4t3xiR0u6LK/WMtliUmbYwhUyumYnENvfS9LuMUmUm62+7ws5t/ue50q7F1+yZ7AOdo/ILn3Iwl6dSfuUXEJIqJKgdLilohwOp6JJ4CQfnBxXC5t9F04BCnGZRKVHgh51ll5nSxbWWtOTwgtXg6N8eMicpTT5BSzc2QJXT5xnSTkGZV2X8dby874444sxVaEZ46INirdNYfc9iCeOrkEa7t69BcZLOzfM0o523KluBqh5S+rUnz70TUvD0daJcZtgsKkqSWYTtwXXmx2C85Asdh+KSmg0NmEC6mhW1DUpyTAyorqJiYmFSRaTHCZ5TAqYFKHIdqnybzzJOp58wD1V0tKwRT8H03jyMaFMtja0nL5uFtbx0augW/lMARf1/Foue/w66lwDleK6hoeAWo0qXtPCq1DjFnNRw9Lz5mzPsY65rueyUw0V73hmlbIKzlQTMwfywBzHdZd2Auto1hqGXKcSslARKNVpgDULUDGKAeazANlZgIroYgu5WYCK/2IL+VmAWq3FFgqzAFhbc7GF4pyF4rMAxlSIjeNEUwn+dBIacapD2hvwD1oFofPnz//xDULoWvUSugTvFXjegueDKkLvwfsdpOSvL36+iWKZ/pWrvoneOGovw4x+Kr5dH327YdUuVC+/sg29AEDnLo0ej75D6PDX2rmJProGTxM1UB3tog9RC5476D7C0KqhHfirWrdhrAH9F6pXXt0C/XJMtxL5MPrqfbRUZv1E6Hr1MnTdgBZWo1/+mM2Ofr8CzZeeCdlZDvnzSW0Ws/UcAV4e1NfW6o9GTw5/g6henY/q1y8c1evVq8sCMRFriauppJJKKqmk8v8QVQmtXHwZjX6B21JJ3PgMHX5/bqaBMoc/jBujxxf/BV9TSSWVVFJJJZVU/nvyN0JO/l49IAAA</t>
  </si>
  <si>
    <t>NC1=CC=CC=C1</t>
  </si>
  <si>
    <t>NaN</t>
  </si>
  <si>
    <t>Sum</t>
  </si>
  <si>
    <t>Linear path(s) F to FG</t>
  </si>
  <si>
    <t>CF3(CH2)5N</t>
  </si>
  <si>
    <t>CH2F(CH2)5COOH</t>
  </si>
  <si>
    <t>CHF2(CH2)5COOH</t>
  </si>
  <si>
    <t>CF3(CH2)5COOH</t>
  </si>
  <si>
    <t>CH2F(CH2)5N</t>
  </si>
  <si>
    <t>CHF2(CH2)5N</t>
  </si>
  <si>
    <t>Amine</t>
  </si>
  <si>
    <t>Acid</t>
  </si>
  <si>
    <t>Length of linear path, bonds</t>
  </si>
  <si>
    <t>trans</t>
  </si>
  <si>
    <t>cis</t>
  </si>
  <si>
    <t>Framework</t>
  </si>
  <si>
    <t>Reference</t>
  </si>
  <si>
    <t>Stereo, F to FG</t>
  </si>
  <si>
    <t>non-F</t>
  </si>
  <si>
    <t>FC1(F)CCC(CC1)C(=O)NC1=CC=CC=C1</t>
  </si>
  <si>
    <t>O=C(NC1=CC=CC=C1)C1CCCCC1</t>
  </si>
  <si>
    <t>O=C(NC1=CC=CC=C1)[C@H]1C[C@@H]2C[C@@H]2C1</t>
  </si>
  <si>
    <t>O=C(NC1=CC=CC=C1)[C@@H]1C[C@@H]2C[C@@H]2C1</t>
  </si>
  <si>
    <t>FC1(F)[C@H]2C[C@H](C[C@@H]12)C(=O)NC1=CC=CC=C1</t>
  </si>
  <si>
    <t>FC1(F)[C@H]2C[C@@H](C[C@@H]12)C(=O)NC1=CC=CC=C1</t>
  </si>
  <si>
    <t>O=C(NC1=CC=CC=C1)C1CCC1</t>
  </si>
  <si>
    <t>FCC1(CCC1)C(=O)NC1=CC=CC=C1</t>
  </si>
  <si>
    <t>FC(F)C1(CCC1)C(=O)NC1=CC=CC=C1</t>
  </si>
  <si>
    <t>FC(F)(F)C1(CCC1)C(=O)NC1=CC=CC=C1</t>
  </si>
  <si>
    <t>FC(F)(F)[C@H]1C[C@@H](C1)C(=O)NC1=CC=CC=C1</t>
  </si>
  <si>
    <t>FC(F)(F)[C@@H]1C[C@@H](C1)C(=O)NC1=CC=CC=C1</t>
  </si>
  <si>
    <t>[H]C(F)(F)[C@H]1C[C@@H](C1)C(=O)NC1=CC=CC=C1</t>
  </si>
  <si>
    <t>[H]C(F)(F)[C@@H]1C[C@@H](C1)C(=O)NC1=CC=CC=C1</t>
  </si>
  <si>
    <t>[H]C([H])(F)[C@H]1C[C@@H](C1)C(=O)NC1=CC=CC=C1</t>
  </si>
  <si>
    <t>[H]C([H])(F)[C@@H]1C[C@@H](C1)C(=O)NC1=CC=CC=C1</t>
  </si>
  <si>
    <t>FC1(F)CC1C(=O)NC1=CC=CC=C1</t>
  </si>
  <si>
    <t>FC1(F)CCC1C(=O)NC1=CC=CC=C1</t>
  </si>
  <si>
    <t>FC1(F)CC(C1)C(=O)NC1=CC=CC=C1</t>
  </si>
  <si>
    <t>FC1(F)CCCC1C(=O)NC1=CC=CC=C1</t>
  </si>
  <si>
    <t>FC1(F)CCC(C1)C(=O)NC1=CC=CC=C1</t>
  </si>
  <si>
    <t>FC1(F)CCCCC1C(=O)NC1=CC=CC=C1</t>
  </si>
  <si>
    <t>FC1(F)CCCC(C1)C(=O)NC1=CC=CC=C1</t>
  </si>
  <si>
    <t>FC1(F)CCCCCC1C(=O)NC1=CC=CC=C1</t>
  </si>
  <si>
    <t>FC1(F)CCCCC(C1)C(=O)NC1=CC=CC=C1</t>
  </si>
  <si>
    <t>FC1(F)CCCC(CC1)C(=O)NC1=CC=CC=C1</t>
  </si>
  <si>
    <t>CCC(F)(F)CC(=O)NC1=CC=CC=C1</t>
  </si>
  <si>
    <t>CC(F)(F)CCC(=O)NC1=CC=CC=C1</t>
  </si>
  <si>
    <t>FC(F)CCCC(=O)NC1=CC=CC=C1</t>
  </si>
  <si>
    <t>O=C(NC1=CC=CC=C1)C1CC1</t>
  </si>
  <si>
    <t>O=C(NC1=CC=CC=C1)C1CCCC1</t>
  </si>
  <si>
    <t>O=C(NC1=CC=CC=C1)C1CCCCCC1</t>
  </si>
  <si>
    <t>CCCCC(=O)NC1=CC=CC=C1</t>
  </si>
  <si>
    <t>O=C(NC1=CC=CC=C1)C1CC2(CCC2)C1</t>
  </si>
  <si>
    <t>FC1CC2(C1)CC(C2)C(=O)NC1=CC=CC=C1</t>
  </si>
  <si>
    <t>FC1(F)CC2(CC(C2)C(=O)NC2=CC=CC=C2)C1</t>
  </si>
  <si>
    <t>FC(F)(F)C12CC(C1)(OC2)C(=O)NC1=CC=CC=C1</t>
  </si>
  <si>
    <t>[H]C(F)(F)C12CC(C1)(OC2)C(=O)NC1=CC=CC=C1</t>
  </si>
  <si>
    <t>O=C(NC1=CC=CC=C1)C12CC(C1)CO2</t>
  </si>
  <si>
    <t>O=C(NC1=CC=CC=C1)C1=CC=CC=C1</t>
  </si>
  <si>
    <t>FC(F)(F)[C@@H]1CC[C@H]1C(=O)NC1=CC=CC=C1</t>
  </si>
  <si>
    <t>[H]C(F)(F)[C@@H]1CC[C@H]1C(=O)NC1=CC=CC=C1</t>
  </si>
  <si>
    <t>[H]C([H])(F)[C@@H]1CC[C@H]1C(=O)NC1=CC=CC=C1</t>
  </si>
  <si>
    <t>FC(F)(F)[C@@H]1C[C@H]1C(=O)NC1=CC=CC=C1</t>
  </si>
  <si>
    <t>FC(F)(F)[C@@H]1C[C@@H]1C(=O)NC1=CC=CC=C1</t>
  </si>
  <si>
    <t>[H]C(F)(F)[C@@H]1C[C@H]1C(=O)NC1=CC=CC=C1</t>
  </si>
  <si>
    <t>[H]C(F)(F)[C@@H]1C[C@@H]1C(=O)NC1=CC=CC=C1</t>
  </si>
  <si>
    <t>[H]C([H])(F)[C@@H]1C[C@H]1C(=O)NC1=CC=CC=C1</t>
  </si>
  <si>
    <t>C[C@@H]1C[C@H]1C(=O)NC1=CC=CC=C1</t>
  </si>
  <si>
    <t>C[C@@H]1C[C@@H]1C(=O)NC1=CC=CC=C1</t>
  </si>
  <si>
    <t>[H]C([H])(F)[C@H]1C[C@H]1C(=O)NC1=CC=CC=C1</t>
  </si>
  <si>
    <t>O=C(NC1=CC=CC=C1)C1CC11CC1</t>
  </si>
  <si>
    <t>FC1(F)C(C(=O)NC2=CC=CC=C2)C11CC1</t>
  </si>
  <si>
    <t>FC1(F)CC11CC1C(=O)NC1=CC=CC=C1</t>
  </si>
  <si>
    <t>Amides for LogP</t>
  </si>
  <si>
    <t>F9D95EE2DC3940F7AF66FB0315FE36B0</t>
  </si>
  <si>
    <t>JChemExcelrjQAAB+LCAAAAAAABADtWP9zE8cVPwMhJi1NUmi+2cChAOGLdTqdvhPZlu4MtRPbuLZJaBianqWzdEG6U06yjZNABWTyZQIDY9I2k9AGA0nzBVKSkCkhwczsjvIL/4X+kr5dnb5Zlq0DxWQ6Pflu3+699/bte5+3+87B7iPJBDupGGlV1zptTo63sYoW0aOqFuu0TalaVJ9K252CR7B1dwUjwAv8WrrTFs9kUrsdjqmpKS4SV5LyEV3jInrSVni/+0hareKZcnG6EXMIPO90HBjoH6EydlVLZ2QtooBUWt2dpoP9ekTOUGPqTOFIysakqjkK7I6kMVnQ9rLAkz+eO5KO2spLkuBdGETZcTWhsOO6kZQz7KTAc/DHd7AxRVMMOaNE2bFpGHZyTg/ns3U9FBzoVeRoV3CATvb7/X1dwWTK0FOsJieVTltanlRIVzEyqpK2sVE5I49Op+ANzL57TNcTiqyBFXJiAsYyxoRi6wo6qIZqRXJGTw5OJMcUAzxONMzXpWoZJaYYJV38IooG5FQK1LygptWxRI0mC1bFwJrJBtWMy4l0PT17XmqCkmSqCUrGdC3ar2ixTLwJyoAFkkTZYxi68fOo69NeUJWpe1FK8DAynRzTE6ZKV889AMKIGfpEKn3vyErqibFYifHpcXotsoS0+lrNdFF9ghpRzAjO5V1Ew15dy8zXkByng6aCATVi6Gl9PMOOyFqaHYFcHLcP9Yf7Bu2BOoqnVEMZjauRw5qSrkn/Gvt4L7nqqEpnQE3jupz1AC4nEsNyVJ1YWoWnXpAVLUr3oRIvWea4AS/rSMDpoL2oRGNl7clool4stGmShCVOeSKj13PJYSUTifclUwk1omZ6SyJxJaMYOtzJOoIJXVOGZNVoFKiLJtBYul8eUxLNSHDIZUk2YPlUmZpQM9MlQVWT4rKqLeqKuxQm/h5JyREa0qVw5eddvnrIiOgJ3aDHbFkkkjpcjzuuGjIxc2QildKNmuyzcqQNlQ7ZJsQhEpeNmPKimolLqhG5R126bkCVBKWDSLycma7wpgw7+VTjcuHMwEQCdgEF/FL2SlxOx5XoksfZEoEV/Fw998LRECU2vKhGl1TjWUSLFu0FUxvGWT2MQVkXU7WRpfd7X5UtjooKzVEo2qB469EjE0nwJxRwpABUI3JiBE6lCAwYihwhBWZXkIaJzdB5evbsDe/vH4VK1NlpC3CCx8ZOO0lBLPB+F1w+F+8N+LwuATgEGBc4v4/wCAvygClUuTmbrGX61TTMDaefEpmAOhSIvh5YM9nNCczDhiFPs4Qiw7KTlQVWdrGyG8rxhEJWUnDHINtLfjYWyl6o9jptbtbDelmeDvxhQjGmScJAfc6z/R29HdLuYsMX7OY5N5jKOjl3wOVjeS7gd/tYO5T9gt9dWA0ZAw47RMrn97MC53YFPMDp9Qdo5ErWdgVJ6CtIVo0CHJw2uoxhZTwtmCuxsQB5xQBPEQWEtVJAqBFwLS7gqhFwLyTgqDDPUXT8AiEQlgoBK3vmRUFiJXYfxGFfOQ4uVmB5+DkLfnZzgAeIDef1+ngWEMvzPtYPg+7iYNHbzoCTBsJLm8qewHl4p285fC5Y9blAfWIKCAsJuKsFXNaC5KhOG8j0KORunRxyNRBAVvYuEEOSTfsqs4lEkWSUk/UukFHkV0wnkzB3Az/ndEPEnAHO7fOAEp7z8wGeFQQYF2rGi6H3CR6epiI01T0Xx7uggST0Oz38/zYEygKeGgGvFcxUocRR3uYdNUfAwLD5ckSNaXRuHdxBvglGgEuhAYUoxaGIiZF/IewZHN0zTM+fqj6pYMl5VS4U9qpKImqeZxnlSAaGNh+UesKj4YOv99AJOsknBv3C6CCfNp1Ofwc5h4/uOnQILKXyYN+QDjUSewQcy3mdbh8AhhwzHo+TfkQUXleyuTjBGbDEBh9NAW8dtopJa9kcVc4j/dJZ+1DQEUkmuhjmDXHdq7/CJ1czhasTn8HfduWzF/FxfLvrodw5pnvsidXdDJM/cQWeDL5dfuTfvOhyzW9aQ0+tRNfhPfoMHisewVn80aNEMwsiN9EcJ+EftuVmxEr6cXTDK+GZgzCtiC/iK9B5+8552ruB56D37qZ89px4DF/wSn/KZ6+Rzkp8Al58i78hnXz2w2NeiX08n31fRDf6vNIu/CEZr6Rzs0OcNIo+QadFfLaNk16OA4W+X8NJh/AsGOHeDua8MwUU+movJ7l+A5Qjd4GTVuMv8tnvqwxmWlpW0stsf5qBBa4PPcU8Au0quJ+Ee2eIYbZA+wR1rOk/86rsuUNPML826UZlWkNtqw5A21/yMRltYZhHgqWRB0yvw9VNb1AwLFVQ8Hys1Dcpcre0tKDj1LC2kmGtofaWO28B8UZJP1kngc1KAoYvXkefinjmDfwuPo7AX+e9ktmYeMG3S9AhpL13A/puDZkY3V5FlwaxW2FH323FH+EPxLXoYkq6G0wWJyo/W0MbVq4Hz7S2FA1vL8LxOP6mQzq8O3dLLJD70XWgO7bYpZ2PozPiZtkkHsvNmRQ6js/YTb4CTcULZD776QNTJo2+fnSyIPdg/wTVRFqimrSF6ShPgSyIrgs5JIXoI8Q+OsmxVx3SFjJzGn1lUnH8pUnhc+28yUdJKkupgj5K0lmoDJmZqiEEUUxaMhVlIURBjDGxXYR2dXd9aEMJ5u2WYN52FzDfuBww31gB802LwRxdf3iNlJtld4gMugkwbQ+9Jpr7HlOxI1Ia/4hv/6UbXcWn1qHbKfTtoe4/MzjbvQm/fwyfyGdvwqZ1XmwI4gvus/Nw3xpi6267EFUjWNxf53X+CZaEpaPjgKZBfDYs3XlrBwHWmXWihL4bAPI5QZSeQ/8hg28OiRL+mEVnYYfsAnIW/QtofGkN0H/Dl+fTl/GFYHHzfRJdCZr7853z8WBp4974XLC0o6NLu4LFrR7d7AyWDoEqk+tsvWwJk5ssYXLjXWBy83JgcnMFJm2Lbr3X8Zur6Wb7fosYC+P3Co96sGxb+zy6voKu6MHC9tu2Fr/nwu8o+ewFaROaw6fwiSbC8um6sERXV+6W0CegHc2KtZ2khL4sUAfQLSABAAHJzqIr4iBwmeQfD5gE/mpbwGSkJJWeRxXVFzo/tAFJ5PGn6Aa6YGo1O3Qyky6YRtmrrKyDxKdLSLRZQuLmhpH4DPr+9fBLMuRYa2jLaoLDUAUWgSO0oizArId7gOljJGaY2ceMwL2XGQX/jzBhZhCehNoD7/pgvDW09cFe4C8jeRU1Ap/eyix5VRsKh0NoCwx1FILNmPggeloWEB604Ktm87WGti1HRm9rOMBGOyRzGH1DkxqC/My8IOPT+FRu5q6j3B56pjIw2ZskU6sDA+9xtthxW/CllWX+NPMsPhnuQZfRJbEaLEytReWr34I5zeLD1xL4r+HwWnQVwrG9JudC9xCL7UvFonwdZJilBOYnYe/SIqFQpcCzDc1RJSItLYKzVRKHGnB5kW5+tu9YjmzfYSHb8d/D+ONX0NeArZ3NTvWdllLdY8GRja0RDn6OWv+7oykzy3MzK5jcrVfgg2wIz+Xm6Ft0bdcwM/+6H5nugxpiNtyqR8X/p+byp+au5UjNXQ2nJj6JjqN/hwf3JyE1O5qdmh2WUtNrwZGW1nj1qYEQvtlNPq6qT2HXYgVbrwVzmsXXP7RDxCfi6B9WyoVmGopPodNecQVUZegTQIR9oeK7++4BYV98TfRrrdhxNdOv+FqnKBD1ljwrNdEEq3ytIW45tgqu4TQK5G49L6If0RfwMdoacjR7r3BY2iusgMPKIsve55fD+7wV778ssg8XPpeczXa+05LzBUvOb3yN6HP8ce5CvTwl/+qul6j7LFjULD7+znk0K7ZANXX2l36siPnsNVXsTGq/eKcW6daQsBz5J1jJv8Pi4H4Vss/V7OxzWco+pwU3WlnhBnyyXcKf5bMf5LP3rf44+ltW2o6zuXPi/SsWNuAvN0sH0OcW3XB/iwX3cqSLu2Ew5W7hS1slWi1chpTxNDtlPD9jtdD4Ksvu9y6H+72W3L9TQjdGcrfA+75me9/3M5YLFhY5Z/cvnKfL8q/4/wKCb0UCrjQAAA==</t>
  </si>
  <si>
    <t>9F37DE72042912CD2C62D9E50D2E6990</t>
  </si>
  <si>
    <t>JChemExceluAgAAB+LCAAAAAAABADdVluP2jgUfu+vOM3rguNLriNChWCqVoJOd5iVVqqqlScxM5GIjZwwwK72v+9xgBlS6O7OSx+aINk+/k7O5TvHZvBuWy3hSdm6NDrzGKEeKJ2botQPmbcpdWE2dZ/xkHvvhoMcsYjXdeY9Ns3qyvc3mw3JH1Ult0aT3FTefv9qW5cdzEYQYx98Tinzf59N561Ov9R1I3WuUKsur+pWODW5bFpnvmPCr6R9KrW/h/uVfdp/7Q9O3Y+SbV14LyGNcW+EqrAolwoWxlaygSdOCf5oDx6UVlY2qoD7HYoZYSGJveGbwWxi8nWldDMczNw3ylwu541d5yiwSubOx+FAWms20OxWKvMm1+9Hv03vMBiWeSERcZCmKQ0iwcMoCTzYMZdgThOBTyxolMa4h3CeeQlJ2+cUzi/ChwO/NXrwQupmWtboU2WWKl9jiDj5OMm8iiFUNqYaWSt34GZOLBlIDlKADECGSPZSuSDv2gjGMIYb+AA3HmBaZ3KVeQI4UHzZ3s9+QlxU0I8JiyIB/ZAkgkfQD1CePMv33mOOhQgAi4ri0F1xEgYiaKM5+jgc3BtdnEyhLDLvHi07yK1a1PzgvwfGFspiftwHHPRUgXcVXLT/riDOFMJnBX5JIegquGResuCfxOMf+bnAFP8vpr6h6RNShO8LSQGEEAFtBb+uld19tmaFTUph2vvQG18dB7onkZIAiwqZCFIRIy9pEsTQR2L4se6cDBF9SlicJEhWINIQkVGShj+CM/ZaztjrKPC7vbOypsDG/k4jif/RSCCjC73kiLo5Jcp1kyOLQXSBLPcemTpM9oSxgPAoigHPpgi7B1hEUhFgUyYoj8/kRw5jHtKWZRy6K0GowAH5TVhIf+4ufFEIzxSi19RMp0r8lzvAP7sfZreHzXn5oFvbBtOxMLqZIwqLA4lDlh7lEvexVK4/3V3f4p31zVquGzMv/0T8Qi5rhR6+L9WyAC0rlDVq26Do7ZfxZHQ3+vLXpDWQzaWu58qWi17tVFnSuzfL4u9fvn5FT1t99O+zKXUDWzzPsRKiMMGKcZdNGNO2GPb7HRweARF9HQ6PmUNxXcCd2D3H+Z0EuvXzZfxm4OO/kOE/+10I1rgIAAA=</t>
  </si>
  <si>
    <t>FC1(F)[C@H]2C[C@@H](C[C@@H]12)NC(=O)C1=CC=CC=C1</t>
  </si>
  <si>
    <t>FC1(F)[C@H]2C[C@H](C[C@@H]12)NC(=O)C1=CC=CC=C1</t>
  </si>
  <si>
    <t>FC1(F)CCC(CC1)NC(=O)C1=CC=CC=C1</t>
  </si>
  <si>
    <t>O=C(NC1CCCCC1)C1=CC=CC=C1</t>
  </si>
  <si>
    <t>O=C(N[C@@H]1C[C@@H]2C[C@@H]2C1)C1=CC=CC=C1</t>
  </si>
  <si>
    <t>O=C(N[C@H]1C[C@@H]2C[C@@H]2C1)C1=CC=CC=C1</t>
  </si>
  <si>
    <t>FC(F)(F)C12CC(C1)CN2C(=O)C1=CC=CC=C1</t>
  </si>
  <si>
    <t>FC(F)(F)C1CCCN1C(=O)C1=CC=CC=C1</t>
  </si>
  <si>
    <t>O=C(N1CC2CC1C2)C1=CC=CC=C1</t>
  </si>
  <si>
    <t>O=C(N1CCCC1)C1=CC=CC=C1</t>
  </si>
  <si>
    <t>CC12CC(C1)CN2C(=O)C1=CC=CC=C1</t>
  </si>
  <si>
    <t>FC(F)(F)C12CCC(CN1C(=O)C1=CC=CC=C1)C2</t>
  </si>
  <si>
    <t>FC(F)(F)C12CCC(CC1)CN2C(=O)C1=CC=CC=C1</t>
  </si>
  <si>
    <t>FC(F)(F)C1CCCCN1C(=O)C1=CC=CC=C1</t>
  </si>
  <si>
    <t>O=C(N1CC2CCC1C2)C1=CC=CC=C1</t>
  </si>
  <si>
    <t>CC12CCC(CC1)CN2C(=O)C1=CC=CC=C1</t>
  </si>
  <si>
    <t>O=C(N1CC2CCC1CC2)C1=CC=CC=C1</t>
  </si>
  <si>
    <t>O=C(N1CCCCC1)C1=CC=CC=C1</t>
  </si>
  <si>
    <t>FC(F)(F)C12CC(CN1C(=O)C1=CC=CC=C1)CCC2</t>
  </si>
  <si>
    <t>O=C(N1CC2CC1CCC2)C1=CC=CC=C1</t>
  </si>
  <si>
    <t>CC12CC(CN1C(=O)C1=CC=CC=C1)CCC2</t>
  </si>
  <si>
    <t>FC1(F)CC2CC(CN(C2)C(=O)C2=CC=CC=C2)C1</t>
  </si>
  <si>
    <t>FC1(F)CC2CN(CC(C1)C2(F)F)C(=O)C1=CC=CC=C1</t>
  </si>
  <si>
    <t>FC1(F)C2CCCC1CN(C2)C(=O)C1=CC=CC=C1</t>
  </si>
  <si>
    <t>O=C(N1CC2CCCC(C2)C1)C1=CC=CC=C1</t>
  </si>
  <si>
    <t>FC1(F)C2COCC1CN(C2)C(=O)C1=CC=CC=C1</t>
  </si>
  <si>
    <t>O=C(N1CC2COCC(C2)C1)C1=CC=CC=C1</t>
  </si>
  <si>
    <t>O=C(N1CC2CC(C1)CS(=O)(=O)C2)C1=CC=CC=C1</t>
  </si>
  <si>
    <t>FC1(F)C2CN(CC1CS(=O)(=O)C2)C(=O)C1=CC=CC=C1</t>
  </si>
  <si>
    <t>FC1(F)C2CCC1CN(C2)C(=O)C1=CC=CC=C1</t>
  </si>
  <si>
    <t>O=C(N1CC2CCC(C2)C1)C1=CC=CC=C1</t>
  </si>
  <si>
    <t>FC1(F)CCN(CC1)C(=O)C1=CC=CC=C1</t>
  </si>
  <si>
    <t>O=C(N1CCC1)C1=CC=CC=C1</t>
  </si>
  <si>
    <t>FC1CN(C1)C(=O)C1=CC=CC=C1</t>
  </si>
  <si>
    <t>FC1(F)CN(C1)C(=O)C1=CC=CC=C1</t>
  </si>
  <si>
    <t>FC1CCN(C1)C(=O)C1=CC=CC=C1</t>
  </si>
  <si>
    <t>FC1(F)CCN(C1)C(=O)C1=CC=CC=C1</t>
  </si>
  <si>
    <t>F[C@H]1CN(C[C@H]1F)C(=O)C1=CC=CC=C1</t>
  </si>
  <si>
    <t>F[C@@H]1CN(C[C@H]1F)C(=O)C1=CC=CC=C1</t>
  </si>
  <si>
    <t>FC1CCCN(C1)C(=O)C1=CC=CC=C1</t>
  </si>
  <si>
    <t>FC1(F)CCCN(C1)C(=O)C1=CC=CC=C1</t>
  </si>
  <si>
    <t>F[C@H]1C[C@@H](F)CN(C1)C(=O)C1=CC=CC=C1</t>
  </si>
  <si>
    <t>F[C@H]1C[C@H](F)CN(C1)C(=O)C1=CC=CC=C1</t>
  </si>
  <si>
    <t>FC1CCN(CC1)C(=O)C1=CC=CC=C1</t>
  </si>
  <si>
    <t>F[C@@H]1CCN(C[C@@H]1F)C(=O)C1=CC=CC=C1</t>
  </si>
  <si>
    <t>F[C@@H]1CCN(C[C@H]1F)C(=O)C1=CC=CC=C1</t>
  </si>
  <si>
    <t>FC(F)(F)C1(CCC1)NC(=O)C1=CC=CC=C1</t>
  </si>
  <si>
    <t>FC(F)C1(CCC1)NC(=O)C1=CC=CC=C1</t>
  </si>
  <si>
    <t>FCC1(CCC1)NC(=O)C1=CC=CC=C1</t>
  </si>
  <si>
    <t>O=C(NC1CCC1)C1=CC=CC=C1</t>
  </si>
  <si>
    <t>FC(F)(F)[C@H]1C[C@@H](C1)NC(=O)C1=CC=CC=C1</t>
  </si>
  <si>
    <t>FC(F)(F)[C@@H]1C[C@@H](C1)NC(=O)C1=CC=CC=C1</t>
  </si>
  <si>
    <t>[H]C(F)(F)[C@H]1C[C@@H](C1)NC(=O)C1=CC=CC=C1</t>
  </si>
  <si>
    <t>[H]C(F)(F)[C@@H]1C[C@@H](C1)NC(=O)C1=CC=CC=C1</t>
  </si>
  <si>
    <t>[H]C([H])(F)[C@H]1C[C@@H](C1)NC(=O)C1=CC=CC=C1</t>
  </si>
  <si>
    <t>[H]C([H])(F)[C@@H]1C[C@@H](C1)NC(=O)C1=CC=CC=C1</t>
  </si>
  <si>
    <t>[H]C(F)(F)C1CCCCN1C(=O)C1=CC=CC=C1</t>
  </si>
  <si>
    <t>[H]C([H])(F)C1CCCCN1C(=O)C1=CC=CC=C1</t>
  </si>
  <si>
    <t>[H]C(F)(F)C1CCCN1C(=O)C1=CC=CC=C1</t>
  </si>
  <si>
    <t>[H]C([H])(F)C1CCCN1C(=O)C1=CC=CC=C1</t>
  </si>
  <si>
    <t>FC(F)(F)C1CCN1C(=O)C1=CC=CC=C1</t>
  </si>
  <si>
    <t>[H]C(F)(F)C1CCN1C(=O)C1=CC=CC=C1</t>
  </si>
  <si>
    <t>[H]C([H])(F)C1CCN1C(=O)C1=CC=CC=C1</t>
  </si>
  <si>
    <t>FC(F)(F)CNC(=O)C1=CC=CC=C1</t>
  </si>
  <si>
    <t>[H]C(F)(F)CNC(=O)C1=CC=CC=C1</t>
  </si>
  <si>
    <t>[H]C([H])(F)CNC(=O)C1=CC=CC=C1</t>
  </si>
  <si>
    <t>CNC(=O)C1=CC=CC=C1</t>
  </si>
  <si>
    <t>FC(F)(F)C1CCCN(C1)C(=O)C1=CC=CC=C1</t>
  </si>
  <si>
    <t>[H]C(F)(F)C1CCCN(C1)C(=O)C1=CC=CC=C1</t>
  </si>
  <si>
    <t>[H]C([H])(F)C1CCCN(C1)C(=O)C1=CC=CC=C1</t>
  </si>
  <si>
    <t>FC(F)(F)C1CCN(C1)C(=O)C1=CC=CC=C1</t>
  </si>
  <si>
    <t>[H]C(F)(F)C1CCN(C1)C(=O)C1=CC=CC=C1</t>
  </si>
  <si>
    <t>[H]C([H])(F)C1CCN(C1)C(=O)C1=CC=CC=C1</t>
  </si>
  <si>
    <t>FC(F)(F)C1CN(C1)C(=O)C1=CC=CC=C1</t>
  </si>
  <si>
    <t>[H]C(F)(F)C1CN(C1)C(=O)C1=CC=CC=C1</t>
  </si>
  <si>
    <t>[H]C([H])(F)C1CN(C1)C(=O)C1=CC=CC=C1</t>
  </si>
  <si>
    <t>FC(F)(F)CCNC(=O)C1=CC=CC=C1</t>
  </si>
  <si>
    <t>[H]C(F)(F)CCNC(=O)C1=CC=CC=C1</t>
  </si>
  <si>
    <t>[H]C([H])(F)CCNC(=O)C1=CC=CC=C1</t>
  </si>
  <si>
    <t>CCNC(=O)C1=CC=CC=C1</t>
  </si>
  <si>
    <t>FC(F)(F)C1CCN(CC1)C(=O)C1=CC=CC=C1</t>
  </si>
  <si>
    <t>[H]C(F)(F)C1CCN(CC1)C(=O)C1=CC=CC=C1</t>
  </si>
  <si>
    <t>[H]C([H])(F)C1CCN(CC1)C(=O)C1=CC=CC=C1</t>
  </si>
  <si>
    <t>[H]C([H])(F)CCCNC(=O)C1=CC=CC=C1</t>
  </si>
  <si>
    <t>[H]C(F)(F)CCCNC(=O)C1=CC=CC=C1</t>
  </si>
  <si>
    <t>FC(F)(F)CCCNC(=O)C1=CC=CC=C1</t>
  </si>
  <si>
    <t>CCCNC(=O)C1=CC=CC=C1</t>
  </si>
  <si>
    <t>FC1(F)CC1NC(=O)C1=CC=CC=C1</t>
  </si>
  <si>
    <t>FC1(F)CCC1NC(=O)C1=CC=CC=C1</t>
  </si>
  <si>
    <t>FC1(F)CC(C1)NC(=O)C1=CC=CC=C1</t>
  </si>
  <si>
    <t>FC1(F)CCCC1NC(=O)C1=CC=CC=C1</t>
  </si>
  <si>
    <t>FC1(F)CCC(C1)NC(=O)C1=CC=CC=C1</t>
  </si>
  <si>
    <t>FC1(F)CCCCC1NC(=O)C1=CC=CC=C1</t>
  </si>
  <si>
    <t>FC1(F)CCCC(C1)NC(=O)C1=CC=CC=C1</t>
  </si>
  <si>
    <t>FC1(F)CCCCCC1NC(=O)C1=CC=CC=C1</t>
  </si>
  <si>
    <t>FC1(F)CCCCC(C1)NC(=O)C1=CC=CC=C1</t>
  </si>
  <si>
    <t>FC1(F)CCCC(CC1)NC(=O)C1=CC=CC=C1</t>
  </si>
  <si>
    <t>CCC(F)(F)CNC(=O)C1=CC=CC=C1</t>
  </si>
  <si>
    <t>CC(F)(F)CCNC(=O)C1=CC=CC=C1</t>
  </si>
  <si>
    <t>FC(F)CCCNC(=O)C1=CC=CC=C1</t>
  </si>
  <si>
    <t>O=C(NC1CC1)C1=CC=CC=C1</t>
  </si>
  <si>
    <t>O=C(NC1CCCC1)C1=CC=CC=C1</t>
  </si>
  <si>
    <t>O=C(NC1CCCCCC1)C1=CC=CC=C1</t>
  </si>
  <si>
    <t>CCCCNC(=O)C1=CC=CC=C1</t>
  </si>
  <si>
    <t>O=C(NC1CC2(CCC2)C1)C1=CC=CC=C1</t>
  </si>
  <si>
    <t>FC1CC2(C1)CC(C2)NC(=O)C1=CC=CC=C1</t>
  </si>
  <si>
    <t>FC1(F)CC2(CC(C2)NC(=O)C2=CC=CC=C2)C1</t>
  </si>
  <si>
    <t>FC(F)(F)[C@@H]1CC[C@H]1NC(=O)C1=CC=CC=C1</t>
  </si>
  <si>
    <t>[H]C(F)(F)[C@@H]1CC[C@H]1NC(=O)C1=CC=CC=C1</t>
  </si>
  <si>
    <t>[H]C([H])(F)[C@@H]1CC[C@H]1NC(=O)C1=CC=CC=C1</t>
  </si>
  <si>
    <t>FC(F)(F)[C@@H]1C[C@H]1NC(=O)C1=CC=CC=C1</t>
  </si>
  <si>
    <t>FC(F)(F)[C@@H]1C[C@@H]1NC(=O)C1=CC=CC=C1</t>
  </si>
  <si>
    <t>[H]C(F)(F)[C@@H]1C[C@H]1NC(=O)C1=CC=CC=C1</t>
  </si>
  <si>
    <t>[H]C(F)(F)[C@@H]1C[C@@H]1NC(=O)C1=CC=CC=C1</t>
  </si>
  <si>
    <t>C[C@@H]1C[C@H]1NC(=O)C1=CC=CC=C1</t>
  </si>
  <si>
    <t>C[C@@H]1C[C@@H]1NC(=O)C1=CC=CC=C1</t>
  </si>
  <si>
    <t>[H]C([H])(F)[C@@H]1C[C@H]1NC(=O)C1=CC=CC=C1</t>
  </si>
  <si>
    <t>[H]C([H])(F)[C@H]1C[C@H]1NC(=O)C1=CC=CC=C1</t>
  </si>
  <si>
    <t>O=C(NC1CC11CC1)C1=CC=CC=C1</t>
  </si>
  <si>
    <t>FC1(F)C(NC(=O)C2=CC=CC=C2)C11CC1</t>
  </si>
  <si>
    <t>FC1(F)CC11CC1NC(=O)C1=CC=CC=C1</t>
  </si>
  <si>
    <t>F/C</t>
  </si>
  <si>
    <t>F atom fraction</t>
  </si>
  <si>
    <t>Carboxylic acid</t>
  </si>
  <si>
    <t>Primary amine</t>
  </si>
  <si>
    <t>Secondary amine</t>
  </si>
  <si>
    <t>Identificator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</si>
</sst>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3" fillId="5" borderId="2" applyNumberFormat="0" applyFont="0" applyAlignment="0" applyProtection="0"/>
    <xf numFmtId="0" fontId="9" fillId="6" borderId="3" applyNumberFormat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2" borderId="0" xfId="1" applyAlignment="1">
      <alignment horizontal="center" vertical="center"/>
    </xf>
    <xf numFmtId="0" fontId="4" fillId="2" borderId="0" xfId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3" borderId="0" xfId="2" applyAlignment="1">
      <alignment horizontal="center" vertical="center" textRotation="45"/>
    </xf>
    <xf numFmtId="0" fontId="0" fillId="5" borderId="2" xfId="4" applyFont="1" applyAlignment="1">
      <alignment horizontal="center" vertical="center" textRotation="45"/>
    </xf>
    <xf numFmtId="0" fontId="5" fillId="5" borderId="2" xfId="4" applyFont="1" applyAlignment="1">
      <alignment horizontal="center" vertical="center" textRotation="45"/>
    </xf>
    <xf numFmtId="0" fontId="4" fillId="2" borderId="0" xfId="1" applyAlignment="1">
      <alignment horizontal="center" vertical="center" textRotation="45"/>
    </xf>
    <xf numFmtId="0" fontId="8" fillId="0" borderId="0" xfId="0" applyFont="1" applyAlignment="1">
      <alignment horizontal="center" vertical="center"/>
    </xf>
    <xf numFmtId="0" fontId="4" fillId="2" borderId="0" xfId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6" borderId="3" xfId="5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/>
    <xf numFmtId="0" fontId="4" fillId="2" borderId="0" xfId="1" applyAlignment="1">
      <alignment horizontal="center" vertical="center" wrapText="1"/>
    </xf>
    <xf numFmtId="0" fontId="10" fillId="2" borderId="0" xfId="1" applyFont="1" applyAlignment="1">
      <alignment horizontal="center" vertical="center" wrapText="1"/>
    </xf>
    <xf numFmtId="0" fontId="6" fillId="4" borderId="1" xfId="3" applyAlignment="1">
      <alignment horizontal="center" vertical="center"/>
    </xf>
  </cellXfs>
  <cellStyles count="6">
    <cellStyle name="Гарний" xfId="1" builtinId="26"/>
    <cellStyle name="Звичайний" xfId="0" builtinId="0"/>
    <cellStyle name="Контрольна клітинка" xfId="3" builtinId="23"/>
    <cellStyle name="Нейтральний" xfId="2" builtinId="28"/>
    <cellStyle name="Примітка" xfId="4" builtinId="10"/>
    <cellStyle name="Результат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ChemAxon/JChem%20for%20Excel/JC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JC3DCleanStructure"/>
      <definedName name="JCAtomCount"/>
      <definedName name="JCBemisMurckoStructure"/>
      <definedName name="JCIUPACName"/>
      <definedName name="JCMass"/>
      <definedName name="JCReactProductStructure"/>
      <definedName name="JCRingAtomCount"/>
      <definedName name="JCSMILES"/>
      <definedName name="JCStructure"/>
      <definedName name="JCSubstructureMatch"/>
      <definedName name="JCSubstructureMatchCoun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t="s">
        <v>169</v>
      </c>
      <c r="B1" t="s">
        <v>170</v>
      </c>
      <c r="C1" t="s">
        <v>171</v>
      </c>
      <c r="D1" t="s">
        <v>172</v>
      </c>
    </row>
    <row r="2" spans="1:4" x14ac:dyDescent="0.25">
      <c r="A2" t="s">
        <v>173</v>
      </c>
      <c r="B2">
        <v>1</v>
      </c>
      <c r="C2" t="s">
        <v>174</v>
      </c>
      <c r="D2" t="s">
        <v>175</v>
      </c>
    </row>
    <row r="3" spans="1:4" x14ac:dyDescent="0.25">
      <c r="A3" t="s">
        <v>216</v>
      </c>
      <c r="B3">
        <v>1</v>
      </c>
      <c r="C3" t="s">
        <v>217</v>
      </c>
      <c r="D3" t="s">
        <v>218</v>
      </c>
    </row>
    <row r="4" spans="1:4" x14ac:dyDescent="0.25">
      <c r="A4" t="s">
        <v>219</v>
      </c>
      <c r="B4">
        <v>1</v>
      </c>
      <c r="C4" t="s">
        <v>174</v>
      </c>
      <c r="D4" t="s">
        <v>220</v>
      </c>
    </row>
    <row r="5" spans="1:4" x14ac:dyDescent="0.25">
      <c r="A5" t="s">
        <v>221</v>
      </c>
      <c r="B5">
        <v>1</v>
      </c>
      <c r="C5" t="s">
        <v>174</v>
      </c>
      <c r="D5" t="s">
        <v>222</v>
      </c>
    </row>
    <row r="6" spans="1:4" x14ac:dyDescent="0.25">
      <c r="A6" t="s">
        <v>269</v>
      </c>
      <c r="B6">
        <v>1</v>
      </c>
      <c r="C6" t="s">
        <v>217</v>
      </c>
      <c r="D6" t="s">
        <v>270</v>
      </c>
    </row>
    <row r="7" spans="1:4" x14ac:dyDescent="0.25">
      <c r="A7" t="s">
        <v>271</v>
      </c>
      <c r="B7">
        <v>1</v>
      </c>
      <c r="C7" t="s">
        <v>217</v>
      </c>
      <c r="D7" t="s">
        <v>272</v>
      </c>
    </row>
    <row r="8" spans="1:4" x14ac:dyDescent="0.25">
      <c r="A8" t="s">
        <v>347</v>
      </c>
      <c r="B8">
        <v>1</v>
      </c>
      <c r="C8" t="s">
        <v>217</v>
      </c>
      <c r="D8" t="s">
        <v>348</v>
      </c>
    </row>
    <row r="9" spans="1:4" x14ac:dyDescent="0.25">
      <c r="A9" t="s">
        <v>349</v>
      </c>
      <c r="B9">
        <v>1</v>
      </c>
      <c r="C9" t="s">
        <v>217</v>
      </c>
      <c r="D9" t="s">
        <v>350</v>
      </c>
    </row>
  </sheetData>
  <sheetProtection algorithmName="SHA-512" hashValue="LG/iiuCIBszWqyQk86zAaS+iz2N8Ocn/iqsbnUC4nQilIagthajWKc4UHZPle2mol+jpZyf5PBlZa4ywHXhA2A==" saltValue="uMQQax+txSmnw1+jmAKUUA==" spinCount="100000" sheet="1" objects="1" scenarios="1"/>
  <pageMargins left="0.7" right="0.7" top="0.75" bottom="0.75" header="0.3" footer="0.3"/>
  <pageSetup paperSize="0" scale="0" orientation="portrait" usePrinterDefaults="0" cellComments="asDisplayed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6"/>
  <sheetViews>
    <sheetView tabSelected="1" view="pageBreakPreview" topLeftCell="E1" zoomScaleNormal="100" zoomScaleSheetLayoutView="100" workbookViewId="0">
      <pane ySplit="2" topLeftCell="A3" activePane="bottomLeft" state="frozen"/>
      <selection pane="bottomLeft" activeCell="V3" sqref="V3"/>
    </sheetView>
  </sheetViews>
  <sheetFormatPr defaultRowHeight="50.1" customHeight="1" x14ac:dyDescent="0.25"/>
  <cols>
    <col min="1" max="1" width="25.5703125" style="2" customWidth="1"/>
    <col min="2" max="2" width="26.7109375" style="2" customWidth="1"/>
    <col min="3" max="6" width="9.140625" style="2"/>
    <col min="7" max="7" width="9.5703125" style="2" customWidth="1"/>
    <col min="8" max="8" width="12.140625" style="2" customWidth="1"/>
    <col min="9" max="9" width="21.7109375" style="2" customWidth="1"/>
    <col min="10" max="17" width="9.140625" style="2"/>
    <col min="18" max="18" width="14.42578125" style="2" customWidth="1"/>
    <col min="19" max="19" width="24.85546875" style="2" customWidth="1"/>
    <col min="20" max="21" width="9.140625" style="2"/>
    <col min="22" max="22" width="21.42578125" style="2" customWidth="1"/>
    <col min="23" max="23" width="13.28515625" style="2" customWidth="1"/>
    <col min="24" max="16384" width="9.140625" style="2"/>
  </cols>
  <sheetData>
    <row r="1" spans="1:23" ht="50.1" customHeight="1" x14ac:dyDescent="0.25">
      <c r="A1" s="16" t="s">
        <v>289</v>
      </c>
      <c r="B1" s="16" t="s">
        <v>0</v>
      </c>
      <c r="C1" s="17" t="s">
        <v>1</v>
      </c>
      <c r="D1" s="17" t="s">
        <v>2</v>
      </c>
      <c r="E1" s="16" t="s">
        <v>10</v>
      </c>
      <c r="F1" s="16" t="s">
        <v>207</v>
      </c>
      <c r="G1" s="16" t="s">
        <v>267</v>
      </c>
      <c r="H1" s="16" t="s">
        <v>209</v>
      </c>
      <c r="I1" s="16" t="s">
        <v>288</v>
      </c>
      <c r="J1" s="16" t="s">
        <v>208</v>
      </c>
      <c r="K1" s="16" t="s">
        <v>290</v>
      </c>
      <c r="L1" s="16" t="s">
        <v>276</v>
      </c>
      <c r="M1" s="16" t="s">
        <v>285</v>
      </c>
      <c r="N1" s="16"/>
      <c r="O1" s="16"/>
      <c r="P1" s="16"/>
      <c r="Q1" s="16"/>
      <c r="R1" s="16" t="s">
        <v>268</v>
      </c>
      <c r="S1" s="16" t="s">
        <v>346</v>
      </c>
      <c r="T1" s="16"/>
      <c r="U1" s="4" t="s">
        <v>473</v>
      </c>
      <c r="V1" s="11"/>
      <c r="W1" s="11"/>
    </row>
    <row r="2" spans="1:23" ht="50.1" customHeight="1" x14ac:dyDescent="0.25">
      <c r="A2" s="16"/>
      <c r="B2" s="16"/>
      <c r="C2" s="17"/>
      <c r="D2" s="17"/>
      <c r="E2" s="16"/>
      <c r="F2" s="16"/>
      <c r="G2" s="16"/>
      <c r="H2" s="16"/>
      <c r="I2" s="16"/>
      <c r="J2" s="16"/>
      <c r="K2" s="16"/>
      <c r="L2" s="16"/>
      <c r="M2" s="13">
        <v>2</v>
      </c>
      <c r="N2" s="13">
        <v>3</v>
      </c>
      <c r="O2" s="13">
        <v>4</v>
      </c>
      <c r="P2" s="13">
        <v>5</v>
      </c>
      <c r="Q2" s="13">
        <v>6</v>
      </c>
      <c r="R2" s="16"/>
      <c r="S2" s="16"/>
      <c r="T2" s="16"/>
      <c r="U2" s="3" t="s">
        <v>472</v>
      </c>
      <c r="V2" s="3" t="s">
        <v>477</v>
      </c>
      <c r="W2" s="3"/>
    </row>
    <row r="3" spans="1:23" ht="50.1" customHeight="1" x14ac:dyDescent="0.25">
      <c r="A3" s="12" t="s">
        <v>3</v>
      </c>
      <c r="B3" s="2" t="s">
        <v>4</v>
      </c>
      <c r="C3" s="2">
        <v>2.63</v>
      </c>
      <c r="D3" s="2">
        <v>4.32</v>
      </c>
      <c r="E3" s="14" t="e">
        <f t="array" ref="E3">[1]!JCStructure(B3)</f>
        <v>#VALUE!</v>
      </c>
      <c r="F3" s="2" t="e">
        <f t="array" ref="F3">[1]!JCMass(B3)</f>
        <v>#VALUE!</v>
      </c>
      <c r="G3" s="2" t="e">
        <f t="array" ref="G3">IF([1]!JCSubstructureMatch($B3,"C(O)=O"),"Acid", "Amine")</f>
        <v>#VALUE!</v>
      </c>
      <c r="H3" s="14" t="e">
        <f t="array" ref="H3">[1]!JCBemisMurckoStructure(B3)</f>
        <v>#VALUE!</v>
      </c>
      <c r="I3" s="2" t="e">
        <f t="array" ref="I3">[1]!JCIUPACName(H3)</f>
        <v>#VALUE!</v>
      </c>
      <c r="J3" s="2" t="s">
        <v>210</v>
      </c>
      <c r="L3" s="2">
        <v>2</v>
      </c>
      <c r="M3" s="2">
        <v>0</v>
      </c>
      <c r="N3" s="2">
        <v>0</v>
      </c>
      <c r="O3" s="2">
        <v>2</v>
      </c>
      <c r="P3" s="2">
        <v>0</v>
      </c>
      <c r="Q3" s="2">
        <v>0</v>
      </c>
      <c r="R3" s="2">
        <v>6</v>
      </c>
      <c r="S3" s="2" t="s">
        <v>292</v>
      </c>
      <c r="T3" s="14" t="e">
        <f t="array" ref="T3">[1]!JCStructure(S3)</f>
        <v>#VALUE!</v>
      </c>
      <c r="U3" s="2" t="e">
        <f t="array" ref="U3">[1]!JCAtomCount(B3,9)/[1]!JCAtomCount(B3,6)</f>
        <v>#VALUE!</v>
      </c>
      <c r="V3" s="2" t="s">
        <v>474</v>
      </c>
    </row>
    <row r="4" spans="1:23" ht="50.1" customHeight="1" x14ac:dyDescent="0.25">
      <c r="A4" s="12" t="s">
        <v>3</v>
      </c>
      <c r="B4" s="2" t="s">
        <v>5</v>
      </c>
      <c r="C4" s="2">
        <v>2.88</v>
      </c>
      <c r="D4" s="2">
        <v>4.8499999999999996</v>
      </c>
      <c r="E4" s="14" t="e">
        <f t="array" ref="E4">[1]!JCStructure(B4)</f>
        <v>#VALUE!</v>
      </c>
      <c r="F4" s="2" t="e">
        <f t="array" ref="F4">[1]!JCMass(B4)</f>
        <v>#VALUE!</v>
      </c>
      <c r="G4" s="2" t="e">
        <f t="array" ref="G4">IF([1]!JCSubstructureMatch($B4,"C(O)=O"),"Acid", "Amine")</f>
        <v>#VALUE!</v>
      </c>
      <c r="H4" s="14" t="e">
        <f t="array" ref="H4">[1]!JCBemisMurckoStructure(B4)</f>
        <v>#VALUE!</v>
      </c>
      <c r="I4" s="2" t="e">
        <f t="array" ref="I4">[1]!JCIUPACName(H4)</f>
        <v>#VALUE!</v>
      </c>
      <c r="J4" s="2" t="s">
        <v>291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6</v>
      </c>
      <c r="S4" s="2" t="s">
        <v>293</v>
      </c>
      <c r="T4" s="14" t="e">
        <f t="array" ref="T4">[1]!JCStructure(S4)</f>
        <v>#VALUE!</v>
      </c>
      <c r="U4" s="2" t="e">
        <f t="array" ref="U4">[1]!JCAtomCount(B4,9)/[1]!JCAtomCount(B4,6)</f>
        <v>#VALUE!</v>
      </c>
      <c r="V4" s="2" t="s">
        <v>474</v>
      </c>
    </row>
    <row r="5" spans="1:23" ht="50.1" customHeight="1" x14ac:dyDescent="0.25">
      <c r="A5" s="12" t="s">
        <v>3</v>
      </c>
      <c r="B5" s="2" t="s">
        <v>6</v>
      </c>
      <c r="C5" s="2">
        <v>2.87</v>
      </c>
      <c r="D5" s="2">
        <v>4.3499999999999996</v>
      </c>
      <c r="E5" s="14" t="e">
        <f t="array" ref="E5">[1]!JCStructure(B5)</f>
        <v>#VALUE!</v>
      </c>
      <c r="F5" s="2" t="e">
        <f t="array" ref="F5">[1]!JCMass(B5)</f>
        <v>#VALUE!</v>
      </c>
      <c r="G5" s="2" t="e">
        <f t="array" ref="G5">IF([1]!JCSubstructureMatch($B5,"C(O)=O"),"Acid", "Amine")</f>
        <v>#VALUE!</v>
      </c>
      <c r="H5" s="14" t="e">
        <f t="array" ref="H5">[1]!JCBemisMurckoStructure(B5)</f>
        <v>#VALUE!</v>
      </c>
      <c r="I5" s="2" t="e">
        <f t="array" ref="I5">[1]!JCIUPACName(H5)</f>
        <v>#VALUE!</v>
      </c>
      <c r="J5" s="2" t="s">
        <v>291</v>
      </c>
      <c r="K5" s="2" t="s">
        <v>286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6</v>
      </c>
      <c r="S5" s="2" t="s">
        <v>294</v>
      </c>
      <c r="T5" s="14" t="e">
        <f t="array" ref="T5">[1]!JCStructure(S5)</f>
        <v>#VALUE!</v>
      </c>
      <c r="U5" s="2" t="e">
        <f t="array" ref="U5">[1]!JCAtomCount(B5,9)/[1]!JCAtomCount(B5,6)</f>
        <v>#VALUE!</v>
      </c>
      <c r="V5" s="2" t="s">
        <v>474</v>
      </c>
    </row>
    <row r="6" spans="1:23" ht="50.1" customHeight="1" x14ac:dyDescent="0.25">
      <c r="A6" s="12" t="s">
        <v>3</v>
      </c>
      <c r="B6" s="2" t="s">
        <v>7</v>
      </c>
      <c r="C6" s="2">
        <v>2.92</v>
      </c>
      <c r="D6" s="2">
        <v>4.24</v>
      </c>
      <c r="E6" s="14" t="e">
        <f t="array" ref="E6">[1]!JCStructure(B6)</f>
        <v>#VALUE!</v>
      </c>
      <c r="F6" s="2" t="e">
        <f t="array" ref="F6">[1]!JCMass(B6)</f>
        <v>#VALUE!</v>
      </c>
      <c r="G6" s="2" t="e">
        <f t="array" ref="G6">IF([1]!JCSubstructureMatch($B6,"C(O)=O"),"Acid", "Amine")</f>
        <v>#VALUE!</v>
      </c>
      <c r="H6" s="14" t="e">
        <f t="array" ref="H6">[1]!JCBemisMurckoStructure(B6)</f>
        <v>#VALUE!</v>
      </c>
      <c r="I6" s="2" t="e">
        <f t="array" ref="I6">[1]!JCIUPACName(H6)</f>
        <v>#VALUE!</v>
      </c>
      <c r="J6" s="2" t="s">
        <v>291</v>
      </c>
      <c r="K6" s="2" t="s">
        <v>287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6</v>
      </c>
      <c r="S6" s="2" t="s">
        <v>295</v>
      </c>
      <c r="T6" s="14" t="e">
        <f t="array" ref="T6">[1]!JCStructure(S6)</f>
        <v>#VALUE!</v>
      </c>
      <c r="U6" s="2" t="e">
        <f t="array" ref="U6">[1]!JCAtomCount(B6,9)/[1]!JCAtomCount(B6,6)</f>
        <v>#VALUE!</v>
      </c>
      <c r="V6" s="2" t="s">
        <v>474</v>
      </c>
    </row>
    <row r="7" spans="1:23" ht="50.1" customHeight="1" x14ac:dyDescent="0.25">
      <c r="A7" s="12" t="s">
        <v>3</v>
      </c>
      <c r="B7" s="2" t="s">
        <v>8</v>
      </c>
      <c r="C7" s="2">
        <v>2.37</v>
      </c>
      <c r="D7" s="2">
        <v>3.8</v>
      </c>
      <c r="E7" s="14" t="e">
        <f t="array" ref="E7">[1]!JCStructure(B7)</f>
        <v>#VALUE!</v>
      </c>
      <c r="F7" s="2" t="e">
        <f t="array" ref="F7">[1]!JCMass(B7)</f>
        <v>#VALUE!</v>
      </c>
      <c r="G7" s="2" t="e">
        <f t="array" ref="G7">IF([1]!JCSubstructureMatch($B7,"C(O)=O"),"Acid", "Amine")</f>
        <v>#VALUE!</v>
      </c>
      <c r="H7" s="14" t="e">
        <f t="array" ref="H7">[1]!JCBemisMurckoStructure(B7)</f>
        <v>#VALUE!</v>
      </c>
      <c r="I7" s="2" t="e">
        <f t="array" ref="I7">[1]!JCIUPACName(H7)</f>
        <v>#VALUE!</v>
      </c>
      <c r="J7" s="2" t="s">
        <v>210</v>
      </c>
      <c r="K7" s="2" t="s">
        <v>287</v>
      </c>
      <c r="L7" s="2">
        <v>2</v>
      </c>
      <c r="M7" s="2">
        <v>0</v>
      </c>
      <c r="N7" s="2">
        <v>0</v>
      </c>
      <c r="O7" s="2">
        <v>2</v>
      </c>
      <c r="P7" s="2">
        <v>0</v>
      </c>
      <c r="Q7" s="2">
        <v>0</v>
      </c>
      <c r="R7" s="2">
        <v>6</v>
      </c>
      <c r="S7" s="2" t="s">
        <v>296</v>
      </c>
      <c r="T7" s="14" t="e">
        <f t="array" ref="T7">[1]!JCStructure(S7)</f>
        <v>#VALUE!</v>
      </c>
      <c r="U7" s="2" t="e">
        <f t="array" ref="U7">[1]!JCAtomCount(B7,9)/[1]!JCAtomCount(B7,6)</f>
        <v>#VALUE!</v>
      </c>
      <c r="V7" s="2" t="s">
        <v>474</v>
      </c>
    </row>
    <row r="8" spans="1:23" ht="50.1" customHeight="1" x14ac:dyDescent="0.25">
      <c r="A8" s="12" t="s">
        <v>3</v>
      </c>
      <c r="B8" s="2" t="s">
        <v>9</v>
      </c>
      <c r="C8" s="2">
        <v>2.88</v>
      </c>
      <c r="D8" s="2">
        <v>3.76</v>
      </c>
      <c r="E8" s="14" t="e">
        <f t="array" ref="E8">[1]!JCStructure(B8)</f>
        <v>#VALUE!</v>
      </c>
      <c r="F8" s="2" t="e">
        <f t="array" ref="F8">[1]!JCMass(B8)</f>
        <v>#VALUE!</v>
      </c>
      <c r="G8" s="2" t="e">
        <f t="array" ref="G8">IF([1]!JCSubstructureMatch($B8,"C(O)=O"),"Acid", "Amine")</f>
        <v>#VALUE!</v>
      </c>
      <c r="H8" s="14" t="e">
        <f t="array" ref="H8">[1]!JCBemisMurckoStructure(B8)</f>
        <v>#VALUE!</v>
      </c>
      <c r="I8" s="2" t="e">
        <f t="array" ref="I8">[1]!JCIUPACName(H8)</f>
        <v>#VALUE!</v>
      </c>
      <c r="J8" s="2" t="s">
        <v>210</v>
      </c>
      <c r="K8" s="2" t="s">
        <v>286</v>
      </c>
      <c r="L8" s="2">
        <v>2</v>
      </c>
      <c r="M8" s="2">
        <v>0</v>
      </c>
      <c r="N8" s="2">
        <v>0</v>
      </c>
      <c r="O8" s="2">
        <v>2</v>
      </c>
      <c r="P8" s="2">
        <v>0</v>
      </c>
      <c r="Q8" s="2">
        <v>0</v>
      </c>
      <c r="R8" s="2">
        <v>6</v>
      </c>
      <c r="S8" s="2" t="s">
        <v>297</v>
      </c>
      <c r="T8" s="14" t="e">
        <f t="array" ref="T8">[1]!JCStructure(S8)</f>
        <v>#VALUE!</v>
      </c>
      <c r="U8" s="2" t="e">
        <f t="array" ref="U8">[1]!JCAtomCount(B8,9)/[1]!JCAtomCount(B8,6)</f>
        <v>#VALUE!</v>
      </c>
      <c r="V8" s="2" t="s">
        <v>474</v>
      </c>
    </row>
    <row r="9" spans="1:23" ht="50.1" customHeight="1" x14ac:dyDescent="0.25">
      <c r="A9" s="12" t="s">
        <v>62</v>
      </c>
      <c r="B9" s="2" t="s">
        <v>61</v>
      </c>
      <c r="C9" s="2" t="s">
        <v>274</v>
      </c>
      <c r="D9" s="2">
        <v>4.5</v>
      </c>
      <c r="E9" s="14" t="e">
        <f t="array" ref="E9">[1]!JCStructure(B9)</f>
        <v>#VALUE!</v>
      </c>
      <c r="F9" s="2" t="e">
        <f t="array" ref="F9">[1]!JCMass(B9)</f>
        <v>#VALUE!</v>
      </c>
      <c r="G9" s="2" t="e">
        <f t="array" ref="G9">IF([1]!JCSubstructureMatch($B9,"C(O)=O"),"Acid", "Amine")</f>
        <v>#VALUE!</v>
      </c>
      <c r="H9" s="14" t="e">
        <f t="array" ref="H9">[1]!JCBemisMurckoStructure(B9)</f>
        <v>#VALUE!</v>
      </c>
      <c r="I9" s="2" t="e">
        <f t="array" ref="I9">[1]!JCIUPACName(H9)</f>
        <v>#VALUE!</v>
      </c>
      <c r="J9" s="2" t="s">
        <v>291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4</v>
      </c>
      <c r="S9" s="2" t="s">
        <v>298</v>
      </c>
      <c r="T9" s="14" t="e">
        <f t="array" ref="T9">[1]!JCStructure(S9)</f>
        <v>#VALUE!</v>
      </c>
      <c r="U9" s="2" t="e">
        <f t="array" ref="U9">[1]!JCAtomCount(B9,9)/[1]!JCAtomCount(B9,6)</f>
        <v>#VALUE!</v>
      </c>
      <c r="V9" s="2" t="s">
        <v>474</v>
      </c>
    </row>
    <row r="10" spans="1:23" ht="50.1" customHeight="1" x14ac:dyDescent="0.25">
      <c r="A10" s="12" t="s">
        <v>62</v>
      </c>
      <c r="B10" s="2" t="s">
        <v>63</v>
      </c>
      <c r="C10" s="2" t="s">
        <v>274</v>
      </c>
      <c r="D10" s="2">
        <v>3.66</v>
      </c>
      <c r="E10" s="14" t="e">
        <f t="array" ref="E10">[1]!JCStructure(B10)</f>
        <v>#VALUE!</v>
      </c>
      <c r="F10" s="2" t="e">
        <f t="array" ref="F10">[1]!JCMass(B10)</f>
        <v>#VALUE!</v>
      </c>
      <c r="G10" s="2" t="e">
        <f t="array" ref="G10">IF([1]!JCSubstructureMatch($B10,"C(O)=O"),"Acid", "Amine")</f>
        <v>#VALUE!</v>
      </c>
      <c r="H10" s="14" t="e">
        <f t="array" ref="H10">[1]!JCBemisMurckoStructure(B10)</f>
        <v>#VALUE!</v>
      </c>
      <c r="I10" s="2" t="e">
        <f t="array" ref="I10">[1]!JCIUPACName(H10)</f>
        <v>#VALUE!</v>
      </c>
      <c r="J10" s="2" t="s">
        <v>213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4</v>
      </c>
      <c r="S10" s="2" t="s">
        <v>299</v>
      </c>
      <c r="T10" s="14" t="e">
        <f t="array" ref="T10">[1]!JCStructure(S10)</f>
        <v>#VALUE!</v>
      </c>
      <c r="U10" s="2" t="e">
        <f t="array" ref="U10">[1]!JCAtomCount(B10,9)/[1]!JCAtomCount(B10,6)</f>
        <v>#VALUE!</v>
      </c>
      <c r="V10" s="2" t="s">
        <v>474</v>
      </c>
    </row>
    <row r="11" spans="1:23" ht="50.1" customHeight="1" x14ac:dyDescent="0.25">
      <c r="A11" s="12" t="s">
        <v>62</v>
      </c>
      <c r="B11" s="2" t="s">
        <v>64</v>
      </c>
      <c r="C11" s="2" t="s">
        <v>274</v>
      </c>
      <c r="D11" s="2">
        <v>3.08</v>
      </c>
      <c r="E11" s="14" t="e">
        <f t="array" ref="E11">[1]!JCStructure(B11)</f>
        <v>#VALUE!</v>
      </c>
      <c r="F11" s="2" t="e">
        <f t="array" ref="F11">[1]!JCMass(B11)</f>
        <v>#VALUE!</v>
      </c>
      <c r="G11" s="2" t="e">
        <f t="array" ref="G11">IF([1]!JCSubstructureMatch($B11,"C(O)=O"),"Acid", "Amine")</f>
        <v>#VALUE!</v>
      </c>
      <c r="H11" s="14" t="e">
        <f t="array" ref="H11">[1]!JCBemisMurckoStructure(B11)</f>
        <v>#VALUE!</v>
      </c>
      <c r="I11" s="2" t="e">
        <f t="array" ref="I11">[1]!JCIUPACName(H11)</f>
        <v>#VALUE!</v>
      </c>
      <c r="J11" s="2" t="s">
        <v>212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4</v>
      </c>
      <c r="S11" s="2" t="s">
        <v>300</v>
      </c>
      <c r="T11" s="14" t="e">
        <f t="array" ref="T11">[1]!JCStructure(S11)</f>
        <v>#VALUE!</v>
      </c>
      <c r="U11" s="2" t="e">
        <f t="array" ref="U11">[1]!JCAtomCount(B11,9)/[1]!JCAtomCount(B11,6)</f>
        <v>#VALUE!</v>
      </c>
      <c r="V11" s="2" t="s">
        <v>474</v>
      </c>
    </row>
    <row r="12" spans="1:23" ht="50.1" customHeight="1" x14ac:dyDescent="0.25">
      <c r="A12" s="12" t="s">
        <v>62</v>
      </c>
      <c r="B12" s="2" t="s">
        <v>65</v>
      </c>
      <c r="C12" s="2" t="s">
        <v>274</v>
      </c>
      <c r="D12" s="2">
        <v>2.9</v>
      </c>
      <c r="E12" s="14" t="e">
        <f t="array" ref="E12">[1]!JCStructure(B12)</f>
        <v>#VALUE!</v>
      </c>
      <c r="F12" s="2" t="e">
        <f t="array" ref="F12">[1]!JCMass(B12)</f>
        <v>#VALUE!</v>
      </c>
      <c r="G12" s="2" t="e">
        <f t="array" ref="G12">IF([1]!JCSubstructureMatch($B12,"C(O)=O"),"Acid", "Amine")</f>
        <v>#VALUE!</v>
      </c>
      <c r="H12" s="14" t="e">
        <f t="array" ref="H12">[1]!JCBemisMurckoStructure(B12)</f>
        <v>#VALUE!</v>
      </c>
      <c r="I12" s="2" t="e">
        <f t="array" ref="I12">[1]!JCIUPACName(H12)</f>
        <v>#VALUE!</v>
      </c>
      <c r="J12" s="2" t="s">
        <v>211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4</v>
      </c>
      <c r="S12" s="2" t="s">
        <v>301</v>
      </c>
      <c r="T12" s="14" t="e">
        <f t="array" ref="T12">[1]!JCStructure(S12)</f>
        <v>#VALUE!</v>
      </c>
      <c r="U12" s="2" t="e">
        <f t="array" ref="U12">[1]!JCAtomCount(B12,9)/[1]!JCAtomCount(B12,6)</f>
        <v>#VALUE!</v>
      </c>
      <c r="V12" s="2" t="s">
        <v>474</v>
      </c>
    </row>
    <row r="13" spans="1:23" ht="50.1" customHeight="1" x14ac:dyDescent="0.25">
      <c r="A13" s="12" t="s">
        <v>70</v>
      </c>
      <c r="B13" s="2" t="s">
        <v>77</v>
      </c>
      <c r="C13" s="2">
        <v>3.02</v>
      </c>
      <c r="D13" s="2">
        <v>3.83</v>
      </c>
      <c r="E13" s="14" t="e">
        <f t="array" ref="E13">[1]!JCStructure(B13)</f>
        <v>#VALUE!</v>
      </c>
      <c r="F13" s="2" t="e">
        <f t="array" ref="F13">[1]!JCMass(B13)</f>
        <v>#VALUE!</v>
      </c>
      <c r="G13" s="2" t="e">
        <f t="array" ref="G13">IF([1]!JCSubstructureMatch($B13,"C(O)=O"),"Acid", "Amine")</f>
        <v>#VALUE!</v>
      </c>
      <c r="H13" s="14" t="e">
        <f t="array" ref="H13">[1]!JCBemisMurckoStructure(B13)</f>
        <v>#VALUE!</v>
      </c>
      <c r="I13" s="2" t="e">
        <f t="array" ref="I13">[1]!JCIUPACName(H13)</f>
        <v>#VALUE!</v>
      </c>
      <c r="J13" s="2" t="s">
        <v>211</v>
      </c>
      <c r="K13" s="2" t="s">
        <v>286</v>
      </c>
      <c r="L13" s="2">
        <v>2</v>
      </c>
      <c r="M13" s="2">
        <v>0</v>
      </c>
      <c r="N13" s="2">
        <v>0</v>
      </c>
      <c r="O13" s="2">
        <v>2</v>
      </c>
      <c r="P13" s="2">
        <v>0</v>
      </c>
      <c r="Q13" s="2">
        <v>0</v>
      </c>
      <c r="R13" s="2">
        <v>4</v>
      </c>
      <c r="S13" s="2" t="s">
        <v>302</v>
      </c>
      <c r="T13" s="14" t="e">
        <f t="array" ref="T13">[1]!JCStructure(S13)</f>
        <v>#VALUE!</v>
      </c>
      <c r="U13" s="2" t="e">
        <f t="array" ref="U13">[1]!JCAtomCount(B13,9)/[1]!JCAtomCount(B13,6)</f>
        <v>#VALUE!</v>
      </c>
      <c r="V13" s="2" t="s">
        <v>474</v>
      </c>
    </row>
    <row r="14" spans="1:23" ht="50.1" customHeight="1" x14ac:dyDescent="0.25">
      <c r="A14" s="12" t="s">
        <v>70</v>
      </c>
      <c r="B14" s="2" t="s">
        <v>78</v>
      </c>
      <c r="C14" s="2">
        <v>2.72</v>
      </c>
      <c r="D14" s="2">
        <v>3.88</v>
      </c>
      <c r="E14" s="14" t="e">
        <f t="array" ref="E14">[1]!JCStructure(B14)</f>
        <v>#VALUE!</v>
      </c>
      <c r="F14" s="2" t="e">
        <f t="array" ref="F14">[1]!JCMass(B14)</f>
        <v>#VALUE!</v>
      </c>
      <c r="G14" s="2" t="e">
        <f t="array" ref="G14">IF([1]!JCSubstructureMatch($B14,"C(O)=O"),"Acid", "Amine")</f>
        <v>#VALUE!</v>
      </c>
      <c r="H14" s="14" t="e">
        <f t="array" ref="H14">[1]!JCBemisMurckoStructure(B14)</f>
        <v>#VALUE!</v>
      </c>
      <c r="I14" s="2" t="e">
        <f t="array" ref="I14">[1]!JCIUPACName(H14)</f>
        <v>#VALUE!</v>
      </c>
      <c r="J14" s="2" t="s">
        <v>211</v>
      </c>
      <c r="K14" s="2" t="s">
        <v>287</v>
      </c>
      <c r="L14" s="2">
        <v>2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4</v>
      </c>
      <c r="S14" s="2" t="s">
        <v>303</v>
      </c>
      <c r="T14" s="14" t="e">
        <f t="array" ref="T14">[1]!JCStructure(S14)</f>
        <v>#VALUE!</v>
      </c>
      <c r="U14" s="2" t="e">
        <f t="array" ref="U14">[1]!JCAtomCount(B14,9)/[1]!JCAtomCount(B14,6)</f>
        <v>#VALUE!</v>
      </c>
      <c r="V14" s="2" t="s">
        <v>474</v>
      </c>
    </row>
    <row r="15" spans="1:23" ht="50.1" customHeight="1" x14ac:dyDescent="0.25">
      <c r="A15" s="12" t="s">
        <v>70</v>
      </c>
      <c r="B15" s="2" t="s">
        <v>79</v>
      </c>
      <c r="C15" s="2">
        <v>2.39</v>
      </c>
      <c r="D15" s="2">
        <v>4.1100000000000003</v>
      </c>
      <c r="E15" s="14" t="e">
        <f t="array" ref="E15">[1]!JCStructure(B15)</f>
        <v>#VALUE!</v>
      </c>
      <c r="F15" s="2" t="e">
        <f t="array" ref="F15">[1]!JCMass(B15)</f>
        <v>#VALUE!</v>
      </c>
      <c r="G15" s="2" t="e">
        <f t="array" ref="G15">IF([1]!JCSubstructureMatch($B15,"C(O)=O"),"Acid", "Amine")</f>
        <v>#VALUE!</v>
      </c>
      <c r="H15" s="14" t="e">
        <f t="array" ref="H15">[1]!JCBemisMurckoStructure(B15)</f>
        <v>#VALUE!</v>
      </c>
      <c r="I15" s="2" t="e">
        <f t="array" ref="I15">[1]!JCIUPACName(H15)</f>
        <v>#VALUE!</v>
      </c>
      <c r="J15" s="2" t="s">
        <v>212</v>
      </c>
      <c r="K15" s="2" t="s">
        <v>286</v>
      </c>
      <c r="L15" s="2">
        <v>2</v>
      </c>
      <c r="M15" s="2">
        <v>0</v>
      </c>
      <c r="N15" s="2">
        <v>0</v>
      </c>
      <c r="O15" s="2">
        <v>2</v>
      </c>
      <c r="P15" s="2">
        <v>0</v>
      </c>
      <c r="Q15" s="2">
        <v>0</v>
      </c>
      <c r="R15" s="2">
        <v>4</v>
      </c>
      <c r="S15" s="2" t="s">
        <v>304</v>
      </c>
      <c r="T15" s="14" t="e">
        <f t="array" ref="T15">[1]!JCStructure(S15)</f>
        <v>#VALUE!</v>
      </c>
      <c r="U15" s="2" t="e">
        <f t="array" ref="U15">[1]!JCAtomCount(B15,9)/[1]!JCAtomCount(B15,6)</f>
        <v>#VALUE!</v>
      </c>
      <c r="V15" s="2" t="s">
        <v>474</v>
      </c>
    </row>
    <row r="16" spans="1:23" ht="50.1" customHeight="1" x14ac:dyDescent="0.25">
      <c r="A16" s="12" t="s">
        <v>70</v>
      </c>
      <c r="B16" s="2" t="s">
        <v>80</v>
      </c>
      <c r="C16" s="2">
        <v>2.23</v>
      </c>
      <c r="D16" s="2">
        <v>3.92</v>
      </c>
      <c r="E16" s="14" t="e">
        <f t="array" ref="E16">[1]!JCStructure(B16)</f>
        <v>#VALUE!</v>
      </c>
      <c r="F16" s="2" t="e">
        <f t="array" ref="F16">[1]!JCMass(B16)</f>
        <v>#VALUE!</v>
      </c>
      <c r="G16" s="2" t="e">
        <f t="array" ref="G16">IF([1]!JCSubstructureMatch($B16,"C(O)=O"),"Acid", "Amine")</f>
        <v>#VALUE!</v>
      </c>
      <c r="H16" s="14" t="e">
        <f t="array" ref="H16">[1]!JCBemisMurckoStructure(B16)</f>
        <v>#VALUE!</v>
      </c>
      <c r="I16" s="2" t="e">
        <f t="array" ref="I16">[1]!JCIUPACName(H16)</f>
        <v>#VALUE!</v>
      </c>
      <c r="J16" s="2" t="s">
        <v>212</v>
      </c>
      <c r="K16" s="2" t="s">
        <v>287</v>
      </c>
      <c r="L16" s="2">
        <v>2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4</v>
      </c>
      <c r="S16" s="2" t="s">
        <v>305</v>
      </c>
      <c r="T16" s="14" t="e">
        <f t="array" ref="T16">[1]!JCStructure(S16)</f>
        <v>#VALUE!</v>
      </c>
      <c r="U16" s="2" t="e">
        <f t="array" ref="U16">[1]!JCAtomCount(B16,9)/[1]!JCAtomCount(B16,6)</f>
        <v>#VALUE!</v>
      </c>
      <c r="V16" s="2" t="s">
        <v>474</v>
      </c>
    </row>
    <row r="17" spans="1:22" ht="50.1" customHeight="1" x14ac:dyDescent="0.25">
      <c r="A17" s="12" t="s">
        <v>70</v>
      </c>
      <c r="B17" s="2" t="s">
        <v>81</v>
      </c>
      <c r="C17" s="2">
        <v>2.14</v>
      </c>
      <c r="D17" s="2">
        <v>4.18</v>
      </c>
      <c r="E17" s="14" t="e">
        <f t="array" ref="E17">[1]!JCStructure(B17)</f>
        <v>#VALUE!</v>
      </c>
      <c r="F17" s="2" t="e">
        <f t="array" ref="F17">[1]!JCMass(B17)</f>
        <v>#VALUE!</v>
      </c>
      <c r="G17" s="2" t="e">
        <f t="array" ref="G17">IF([1]!JCSubstructureMatch($B17,"C(O)=O"),"Acid", "Amine")</f>
        <v>#VALUE!</v>
      </c>
      <c r="H17" s="14" t="e">
        <f t="array" ref="H17">[1]!JCBemisMurckoStructure(B17)</f>
        <v>#VALUE!</v>
      </c>
      <c r="I17" s="2" t="e">
        <f t="array" ref="I17">[1]!JCIUPACName(H17)</f>
        <v>#VALUE!</v>
      </c>
      <c r="J17" s="2" t="s">
        <v>213</v>
      </c>
      <c r="K17" s="2" t="s">
        <v>286</v>
      </c>
      <c r="L17" s="2">
        <v>2</v>
      </c>
      <c r="M17" s="2">
        <v>0</v>
      </c>
      <c r="N17" s="2">
        <v>0</v>
      </c>
      <c r="O17" s="2">
        <v>2</v>
      </c>
      <c r="P17" s="2">
        <v>0</v>
      </c>
      <c r="Q17" s="2">
        <v>0</v>
      </c>
      <c r="R17" s="2">
        <v>4</v>
      </c>
      <c r="S17" s="2" t="s">
        <v>306</v>
      </c>
      <c r="T17" s="14" t="e">
        <f t="array" ref="T17">[1]!JCStructure(S17)</f>
        <v>#VALUE!</v>
      </c>
      <c r="U17" s="2" t="e">
        <f t="array" ref="U17">[1]!JCAtomCount(B17,9)/[1]!JCAtomCount(B17,6)</f>
        <v>#VALUE!</v>
      </c>
      <c r="V17" s="2" t="s">
        <v>474</v>
      </c>
    </row>
    <row r="18" spans="1:22" ht="50.1" customHeight="1" x14ac:dyDescent="0.25">
      <c r="A18" s="12" t="s">
        <v>70</v>
      </c>
      <c r="B18" s="2" t="s">
        <v>82</v>
      </c>
      <c r="C18" s="2">
        <v>1.96</v>
      </c>
      <c r="D18" s="2">
        <v>4.12</v>
      </c>
      <c r="E18" s="14" t="e">
        <f t="array" ref="E18">[1]!JCStructure(B18)</f>
        <v>#VALUE!</v>
      </c>
      <c r="F18" s="2" t="e">
        <f t="array" ref="F18">[1]!JCMass(B18)</f>
        <v>#VALUE!</v>
      </c>
      <c r="G18" s="2" t="e">
        <f t="array" ref="G18">IF([1]!JCSubstructureMatch($B18,"C(O)=O"),"Acid", "Amine")</f>
        <v>#VALUE!</v>
      </c>
      <c r="H18" s="14" t="e">
        <f t="array" ref="H18">[1]!JCBemisMurckoStructure(B18)</f>
        <v>#VALUE!</v>
      </c>
      <c r="I18" s="2" t="e">
        <f t="array" ref="I18">[1]!JCIUPACName(H18)</f>
        <v>#VALUE!</v>
      </c>
      <c r="J18" s="2" t="s">
        <v>213</v>
      </c>
      <c r="K18" s="2" t="s">
        <v>287</v>
      </c>
      <c r="L18" s="2">
        <v>2</v>
      </c>
      <c r="M18" s="2">
        <v>0</v>
      </c>
      <c r="N18" s="2">
        <v>0</v>
      </c>
      <c r="O18" s="2">
        <v>2</v>
      </c>
      <c r="P18" s="2">
        <v>0</v>
      </c>
      <c r="Q18" s="2">
        <v>0</v>
      </c>
      <c r="R18" s="2">
        <v>4</v>
      </c>
      <c r="S18" s="2" t="s">
        <v>307</v>
      </c>
      <c r="T18" s="14" t="e">
        <f t="array" ref="T18">[1]!JCStructure(S18)</f>
        <v>#VALUE!</v>
      </c>
      <c r="U18" s="2" t="e">
        <f t="array" ref="U18">[1]!JCAtomCount(B18,9)/[1]!JCAtomCount(B18,6)</f>
        <v>#VALUE!</v>
      </c>
      <c r="V18" s="2" t="s">
        <v>474</v>
      </c>
    </row>
    <row r="19" spans="1:22" ht="50.1" customHeight="1" x14ac:dyDescent="0.25">
      <c r="A19" s="12" t="s">
        <v>120</v>
      </c>
      <c r="B19" s="2" t="s">
        <v>122</v>
      </c>
      <c r="C19" s="2">
        <v>2.0699999999999998</v>
      </c>
      <c r="D19" s="2">
        <v>3.25</v>
      </c>
      <c r="E19" s="14" t="e">
        <f t="array" ref="E19">[1]!JCStructure(B19)</f>
        <v>#VALUE!</v>
      </c>
      <c r="F19" s="2" t="e">
        <f t="array" ref="F19">[1]!JCMass(B19)</f>
        <v>#VALUE!</v>
      </c>
      <c r="G19" s="2" t="e">
        <f t="array" ref="G19">IF([1]!JCSubstructureMatch($B19,"C(O)=O"),"Acid", "Amine")</f>
        <v>#VALUE!</v>
      </c>
      <c r="H19" s="14" t="e">
        <f t="array" ref="H19">[1]!JCBemisMurckoStructure(B19)</f>
        <v>#VALUE!</v>
      </c>
      <c r="I19" s="2" t="e">
        <f t="array" ref="I19">[1]!JCIUPACName(H19)</f>
        <v>#VALUE!</v>
      </c>
      <c r="J19" s="2" t="s">
        <v>210</v>
      </c>
      <c r="L19" s="2">
        <v>2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3</v>
      </c>
      <c r="S19" s="2" t="s">
        <v>308</v>
      </c>
      <c r="T19" s="14" t="e">
        <f t="array" ref="T19">[1]!JCStructure(S19)</f>
        <v>#VALUE!</v>
      </c>
      <c r="U19" s="2" t="e">
        <f t="array" ref="U19">[1]!JCAtomCount(B19,9)/[1]!JCAtomCount(B19,6)</f>
        <v>#VALUE!</v>
      </c>
      <c r="V19" s="2" t="s">
        <v>474</v>
      </c>
    </row>
    <row r="20" spans="1:22" ht="50.1" customHeight="1" x14ac:dyDescent="0.25">
      <c r="A20" s="12" t="s">
        <v>120</v>
      </c>
      <c r="B20" s="2" t="s">
        <v>123</v>
      </c>
      <c r="C20" s="2">
        <v>2.0299999999999998</v>
      </c>
      <c r="D20" s="2">
        <v>3.62</v>
      </c>
      <c r="E20" s="14" t="e">
        <f t="array" ref="E20">[1]!JCStructure(B20)</f>
        <v>#VALUE!</v>
      </c>
      <c r="F20" s="2" t="e">
        <f t="array" ref="F20">[1]!JCMass(B20)</f>
        <v>#VALUE!</v>
      </c>
      <c r="G20" s="2" t="e">
        <f t="array" ref="G20">IF([1]!JCSubstructureMatch($B20,"C(O)=O"),"Acid", "Amine")</f>
        <v>#VALUE!</v>
      </c>
      <c r="H20" s="14" t="e">
        <f t="array" ref="H20">[1]!JCBemisMurckoStructure(B20)</f>
        <v>#VALUE!</v>
      </c>
      <c r="I20" s="2" t="e">
        <f t="array" ref="I20">[1]!JCIUPACName(H20)</f>
        <v>#VALUE!</v>
      </c>
      <c r="J20" s="2" t="s">
        <v>210</v>
      </c>
      <c r="L20" s="2">
        <v>2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4</v>
      </c>
      <c r="S20" s="2" t="s">
        <v>309</v>
      </c>
      <c r="T20" s="14" t="e">
        <f t="array" ref="T20">[1]!JCStructure(S20)</f>
        <v>#VALUE!</v>
      </c>
      <c r="U20" s="2" t="e">
        <f t="array" ref="U20">[1]!JCAtomCount(B20,9)/[1]!JCAtomCount(B20,6)</f>
        <v>#VALUE!</v>
      </c>
      <c r="V20" s="2" t="s">
        <v>474</v>
      </c>
    </row>
    <row r="21" spans="1:22" ht="50.1" customHeight="1" x14ac:dyDescent="0.25">
      <c r="A21" s="12" t="s">
        <v>120</v>
      </c>
      <c r="B21" s="2" t="s">
        <v>124</v>
      </c>
      <c r="C21" s="2">
        <v>2.2599999999999998</v>
      </c>
      <c r="D21" s="2">
        <v>4.0199999999999996</v>
      </c>
      <c r="E21" s="14" t="e">
        <f t="array" ref="E21">[1]!JCStructure(B21)</f>
        <v>#VALUE!</v>
      </c>
      <c r="F21" s="2" t="e">
        <f t="array" ref="F21">[1]!JCMass(B21)</f>
        <v>#VALUE!</v>
      </c>
      <c r="G21" s="2" t="e">
        <f t="array" ref="G21">IF([1]!JCSubstructureMatch($B21,"C(O)=O"),"Acid", "Amine")</f>
        <v>#VALUE!</v>
      </c>
      <c r="H21" s="14" t="e">
        <f t="array" ref="H21">[1]!JCBemisMurckoStructure(B21)</f>
        <v>#VALUE!</v>
      </c>
      <c r="I21" s="2" t="e">
        <f t="array" ref="I21">[1]!JCIUPACName(H21)</f>
        <v>#VALUE!</v>
      </c>
      <c r="J21" s="2" t="s">
        <v>210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4</v>
      </c>
      <c r="S21" s="2" t="s">
        <v>310</v>
      </c>
      <c r="T21" s="14" t="e">
        <f t="array" ref="T21">[1]!JCStructure(S21)</f>
        <v>#VALUE!</v>
      </c>
      <c r="U21" s="2" t="e">
        <f t="array" ref="U21">[1]!JCAtomCount(B21,9)/[1]!JCAtomCount(B21,6)</f>
        <v>#VALUE!</v>
      </c>
      <c r="V21" s="2" t="s">
        <v>474</v>
      </c>
    </row>
    <row r="22" spans="1:22" ht="50.1" customHeight="1" x14ac:dyDescent="0.25">
      <c r="A22" s="12" t="s">
        <v>120</v>
      </c>
      <c r="B22" s="2" t="s">
        <v>128</v>
      </c>
      <c r="C22" s="2">
        <v>2.25</v>
      </c>
      <c r="D22" s="2">
        <v>3.76</v>
      </c>
      <c r="E22" s="14" t="e">
        <f t="array" ref="E22">[1]!JCStructure(B22)</f>
        <v>#VALUE!</v>
      </c>
      <c r="F22" s="2" t="e">
        <f t="array" ref="F22">[1]!JCMass(B22)</f>
        <v>#VALUE!</v>
      </c>
      <c r="G22" s="2" t="e">
        <f t="array" ref="G22">IF([1]!JCSubstructureMatch($B22,"C(O)=O"),"Acid", "Amine")</f>
        <v>#VALUE!</v>
      </c>
      <c r="H22" s="14" t="e">
        <f t="array" ref="H22">[1]!JCBemisMurckoStructure(B22)</f>
        <v>#VALUE!</v>
      </c>
      <c r="I22" s="2" t="e">
        <f t="array" ref="I22">[1]!JCIUPACName(H22)</f>
        <v>#VALUE!</v>
      </c>
      <c r="J22" s="2" t="s">
        <v>210</v>
      </c>
      <c r="L22" s="2">
        <v>2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5</v>
      </c>
      <c r="S22" s="2" t="s">
        <v>311</v>
      </c>
      <c r="T22" s="14" t="e">
        <f t="array" ref="T22">[1]!JCStructure(S22)</f>
        <v>#VALUE!</v>
      </c>
      <c r="U22" s="2" t="e">
        <f t="array" ref="U22">[1]!JCAtomCount(B22,9)/[1]!JCAtomCount(B22,6)</f>
        <v>#VALUE!</v>
      </c>
      <c r="V22" s="2" t="s">
        <v>474</v>
      </c>
    </row>
    <row r="23" spans="1:22" ht="50.1" customHeight="1" x14ac:dyDescent="0.25">
      <c r="A23" s="12" t="s">
        <v>120</v>
      </c>
      <c r="B23" s="2" t="s">
        <v>130</v>
      </c>
      <c r="C23" s="2">
        <v>2.5</v>
      </c>
      <c r="D23" s="2">
        <v>3.98</v>
      </c>
      <c r="E23" s="14" t="e">
        <f t="array" ref="E23">[1]!JCStructure(B23)</f>
        <v>#VALUE!</v>
      </c>
      <c r="F23" s="2" t="e">
        <f t="array" ref="F23">[1]!JCMass(B23)</f>
        <v>#VALUE!</v>
      </c>
      <c r="G23" s="2" t="e">
        <f t="array" ref="G23">IF([1]!JCSubstructureMatch($B23,"C(O)=O"),"Acid", "Amine")</f>
        <v>#VALUE!</v>
      </c>
      <c r="H23" s="14" t="e">
        <f t="array" ref="H23">[1]!JCBemisMurckoStructure(B23)</f>
        <v>#VALUE!</v>
      </c>
      <c r="I23" s="2" t="e">
        <f t="array" ref="I23">[1]!JCIUPACName(H23)</f>
        <v>#VALUE!</v>
      </c>
      <c r="J23" s="2" t="s">
        <v>210</v>
      </c>
      <c r="L23" s="2">
        <v>2</v>
      </c>
      <c r="M23" s="2">
        <v>0</v>
      </c>
      <c r="N23" s="2">
        <v>1</v>
      </c>
      <c r="O23" s="2">
        <v>1</v>
      </c>
      <c r="P23" s="2">
        <v>0</v>
      </c>
      <c r="Q23" s="2">
        <v>0</v>
      </c>
      <c r="R23" s="2">
        <v>5</v>
      </c>
      <c r="S23" s="2" t="s">
        <v>312</v>
      </c>
      <c r="T23" s="14" t="e">
        <f t="array" ref="T23">[1]!JCStructure(S23)</f>
        <v>#VALUE!</v>
      </c>
      <c r="U23" s="2" t="e">
        <f t="array" ref="U23">[1]!JCAtomCount(B23,9)/[1]!JCAtomCount(B23,6)</f>
        <v>#VALUE!</v>
      </c>
      <c r="V23" s="2" t="s">
        <v>474</v>
      </c>
    </row>
    <row r="24" spans="1:22" ht="50.1" customHeight="1" x14ac:dyDescent="0.25">
      <c r="A24" s="12" t="s">
        <v>120</v>
      </c>
      <c r="B24" s="2" t="s">
        <v>132</v>
      </c>
      <c r="C24" s="2">
        <v>2.5</v>
      </c>
      <c r="D24" s="2">
        <v>3.81</v>
      </c>
      <c r="E24" s="14" t="e">
        <f t="array" ref="E24">[1]!JCStructure(B24)</f>
        <v>#VALUE!</v>
      </c>
      <c r="F24" s="2" t="e">
        <f t="array" ref="F24">[1]!JCMass(B24)</f>
        <v>#VALUE!</v>
      </c>
      <c r="G24" s="2" t="e">
        <f t="array" ref="G24">IF([1]!JCSubstructureMatch($B24,"C(O)=O"),"Acid", "Amine")</f>
        <v>#VALUE!</v>
      </c>
      <c r="H24" s="14" t="e">
        <f t="array" ref="H24">[1]!JCBemisMurckoStructure(B24)</f>
        <v>#VALUE!</v>
      </c>
      <c r="I24" s="2" t="e">
        <f t="array" ref="I24">[1]!JCIUPACName(H24)</f>
        <v>#VALUE!</v>
      </c>
      <c r="J24" s="2" t="s">
        <v>210</v>
      </c>
      <c r="L24" s="2">
        <v>2</v>
      </c>
      <c r="M24" s="2">
        <v>1</v>
      </c>
      <c r="N24" s="2">
        <v>0</v>
      </c>
      <c r="O24" s="2">
        <v>0</v>
      </c>
      <c r="P24" s="2">
        <v>0</v>
      </c>
      <c r="Q24" s="2">
        <v>1</v>
      </c>
      <c r="R24" s="2">
        <v>6</v>
      </c>
      <c r="S24" s="2" t="s">
        <v>313</v>
      </c>
      <c r="T24" s="14" t="e">
        <f t="array" ref="T24">[1]!JCStructure(S24)</f>
        <v>#VALUE!</v>
      </c>
      <c r="U24" s="2" t="e">
        <f t="array" ref="U24">[1]!JCAtomCount(B24,9)/[1]!JCAtomCount(B24,6)</f>
        <v>#VALUE!</v>
      </c>
      <c r="V24" s="2" t="s">
        <v>474</v>
      </c>
    </row>
    <row r="25" spans="1:22" ht="50.1" customHeight="1" x14ac:dyDescent="0.25">
      <c r="A25" s="12" t="s">
        <v>120</v>
      </c>
      <c r="B25" s="2" t="s">
        <v>134</v>
      </c>
      <c r="C25" s="2">
        <v>2.72</v>
      </c>
      <c r="D25" s="2">
        <v>4.18</v>
      </c>
      <c r="E25" s="14" t="e">
        <f t="array" ref="E25">[1]!JCStructure(B25)</f>
        <v>#VALUE!</v>
      </c>
      <c r="F25" s="2" t="e">
        <f t="array" ref="F25">[1]!JCMass(B25)</f>
        <v>#VALUE!</v>
      </c>
      <c r="G25" s="2" t="e">
        <f t="array" ref="G25">IF([1]!JCSubstructureMatch($B25,"C(O)=O"),"Acid", "Amine")</f>
        <v>#VALUE!</v>
      </c>
      <c r="H25" s="14" t="e">
        <f t="array" ref="H25">[1]!JCBemisMurckoStructure(B25)</f>
        <v>#VALUE!</v>
      </c>
      <c r="I25" s="2" t="e">
        <f t="array" ref="I25">[1]!JCIUPACName(H25)</f>
        <v>#VALUE!</v>
      </c>
      <c r="J25" s="2" t="s">
        <v>210</v>
      </c>
      <c r="L25" s="2">
        <v>2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6</v>
      </c>
      <c r="S25" s="2" t="s">
        <v>314</v>
      </c>
      <c r="T25" s="14" t="e">
        <f t="array" ref="T25">[1]!JCStructure(S25)</f>
        <v>#VALUE!</v>
      </c>
      <c r="U25" s="2" t="e">
        <f t="array" ref="U25">[1]!JCAtomCount(B25,9)/[1]!JCAtomCount(B25,6)</f>
        <v>#VALUE!</v>
      </c>
      <c r="V25" s="2" t="s">
        <v>474</v>
      </c>
    </row>
    <row r="26" spans="1:22" ht="50.1" customHeight="1" x14ac:dyDescent="0.25">
      <c r="A26" s="12" t="s">
        <v>120</v>
      </c>
      <c r="B26" s="2" t="s">
        <v>137</v>
      </c>
      <c r="C26" s="2">
        <v>2.9</v>
      </c>
      <c r="D26" s="2">
        <v>3.78</v>
      </c>
      <c r="E26" s="14" t="e">
        <f t="array" ref="E26">[1]!JCStructure(B26)</f>
        <v>#VALUE!</v>
      </c>
      <c r="F26" s="2" t="e">
        <f t="array" ref="F26">[1]!JCMass(B26)</f>
        <v>#VALUE!</v>
      </c>
      <c r="G26" s="2" t="e">
        <f t="array" ref="G26">IF([1]!JCSubstructureMatch($B26,"C(O)=O"),"Acid", "Amine")</f>
        <v>#VALUE!</v>
      </c>
      <c r="H26" s="14" t="e">
        <f t="array" ref="H26">[1]!JCBemisMurckoStructure(B26)</f>
        <v>#VALUE!</v>
      </c>
      <c r="I26" s="2" t="e">
        <f t="array" ref="I26">[1]!JCIUPACName(H26)</f>
        <v>#VALUE!</v>
      </c>
      <c r="J26" s="2" t="s">
        <v>210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7</v>
      </c>
      <c r="S26" s="2" t="s">
        <v>315</v>
      </c>
      <c r="T26" s="14" t="e">
        <f t="array" ref="T26">[1]!JCStructure(S26)</f>
        <v>#VALUE!</v>
      </c>
      <c r="U26" s="2" t="e">
        <f t="array" ref="U26">[1]!JCAtomCount(B26,9)/[1]!JCAtomCount(B26,6)</f>
        <v>#VALUE!</v>
      </c>
      <c r="V26" s="2" t="s">
        <v>474</v>
      </c>
    </row>
    <row r="27" spans="1:22" ht="50.1" customHeight="1" x14ac:dyDescent="0.25">
      <c r="A27" s="12" t="s">
        <v>120</v>
      </c>
      <c r="B27" s="2" t="s">
        <v>139</v>
      </c>
      <c r="C27" s="2">
        <v>3.03</v>
      </c>
      <c r="D27" s="2">
        <v>4.09</v>
      </c>
      <c r="E27" s="14" t="e">
        <f t="array" ref="E27">[1]!JCStructure(B27)</f>
        <v>#VALUE!</v>
      </c>
      <c r="F27" s="2" t="e">
        <f t="array" ref="F27">[1]!JCMass(B27)</f>
        <v>#VALUE!</v>
      </c>
      <c r="G27" s="2" t="e">
        <f t="array" ref="G27">IF([1]!JCSubstructureMatch($B27,"C(O)=O"),"Acid", "Amine")</f>
        <v>#VALUE!</v>
      </c>
      <c r="H27" s="14" t="e">
        <f t="array" ref="H27">[1]!JCBemisMurckoStructure(B27)</f>
        <v>#VALUE!</v>
      </c>
      <c r="I27" s="2" t="e">
        <f t="array" ref="I27">[1]!JCIUPACName(H27)</f>
        <v>#VALUE!</v>
      </c>
      <c r="J27" s="2" t="s">
        <v>210</v>
      </c>
      <c r="L27" s="2">
        <v>2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7</v>
      </c>
      <c r="S27" s="2" t="s">
        <v>316</v>
      </c>
      <c r="T27" s="14" t="e">
        <f t="array" ref="T27">[1]!JCStructure(S27)</f>
        <v>#VALUE!</v>
      </c>
      <c r="U27" s="2" t="e">
        <f t="array" ref="U27">[1]!JCAtomCount(B27,9)/[1]!JCAtomCount(B27,6)</f>
        <v>#VALUE!</v>
      </c>
      <c r="V27" s="2" t="s">
        <v>474</v>
      </c>
    </row>
    <row r="28" spans="1:22" ht="50.1" customHeight="1" x14ac:dyDescent="0.25">
      <c r="A28" s="12" t="s">
        <v>120</v>
      </c>
      <c r="B28" s="2" t="s">
        <v>141</v>
      </c>
      <c r="C28" s="2">
        <v>2.95</v>
      </c>
      <c r="D28" s="2">
        <v>4.3600000000000003</v>
      </c>
      <c r="E28" s="14" t="e">
        <f t="array" ref="E28">[1]!JCStructure(B28)</f>
        <v>#VALUE!</v>
      </c>
      <c r="F28" s="2" t="e">
        <f t="array" ref="F28">[1]!JCMass(B28)</f>
        <v>#VALUE!</v>
      </c>
      <c r="G28" s="2" t="e">
        <f t="array" ref="G28">IF([1]!JCSubstructureMatch($B28,"C(O)=O"),"Acid", "Amine")</f>
        <v>#VALUE!</v>
      </c>
      <c r="H28" s="14" t="e">
        <f t="array" ref="H28">[1]!JCBemisMurckoStructure(B28)</f>
        <v>#VALUE!</v>
      </c>
      <c r="I28" s="2" t="e">
        <f t="array" ref="I28">[1]!JCIUPACName(H28)</f>
        <v>#VALUE!</v>
      </c>
      <c r="J28" s="2" t="s">
        <v>210</v>
      </c>
      <c r="L28" s="2">
        <v>2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7</v>
      </c>
      <c r="S28" s="2" t="s">
        <v>317</v>
      </c>
      <c r="T28" s="14" t="e">
        <f t="array" ref="T28">[1]!JCStructure(S28)</f>
        <v>#VALUE!</v>
      </c>
      <c r="U28" s="2" t="e">
        <f t="array" ref="U28">[1]!JCAtomCount(B28,9)/[1]!JCAtomCount(B28,6)</f>
        <v>#VALUE!</v>
      </c>
      <c r="V28" s="2" t="s">
        <v>474</v>
      </c>
    </row>
    <row r="29" spans="1:22" ht="50.1" customHeight="1" x14ac:dyDescent="0.25">
      <c r="A29" s="12" t="s">
        <v>120</v>
      </c>
      <c r="B29" s="2" t="s">
        <v>143</v>
      </c>
      <c r="C29" s="2">
        <v>2.2599999999999998</v>
      </c>
      <c r="D29" s="2">
        <v>3.55</v>
      </c>
      <c r="E29" s="14" t="e">
        <f t="array" ref="E29">[1]!JCStructure(B29)</f>
        <v>#VALUE!</v>
      </c>
      <c r="F29" s="2" t="e">
        <f t="array" ref="F29">[1]!JCMass(B29)</f>
        <v>#VALUE!</v>
      </c>
      <c r="G29" s="2" t="e">
        <f t="array" ref="G29">IF([1]!JCSubstructureMatch($B29,"C(O)=O"),"Acid", "Amine")</f>
        <v>#VALUE!</v>
      </c>
      <c r="H29" s="14" t="e">
        <f t="array" ref="H29">[1]!JCBemisMurckoStructure(B29)</f>
        <v>#VALUE!</v>
      </c>
      <c r="I29" s="2" t="e">
        <f t="array" ref="I29">[1]!JCIUPACName(H29)</f>
        <v>#VALUE!</v>
      </c>
      <c r="J29" s="2" t="s">
        <v>210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 t="s">
        <v>318</v>
      </c>
      <c r="T29" s="14" t="e">
        <f t="array" ref="T29">[1]!JCStructure(S29)</f>
        <v>#VALUE!</v>
      </c>
      <c r="U29" s="2" t="e">
        <f t="array" ref="U29">[1]!JCAtomCount(B29,9)/[1]!JCAtomCount(B29,6)</f>
        <v>#VALUE!</v>
      </c>
      <c r="V29" s="2" t="s">
        <v>474</v>
      </c>
    </row>
    <row r="30" spans="1:22" ht="50.1" customHeight="1" x14ac:dyDescent="0.25">
      <c r="A30" s="12" t="s">
        <v>120</v>
      </c>
      <c r="B30" s="2" t="s">
        <v>145</v>
      </c>
      <c r="C30" s="2">
        <v>2.12</v>
      </c>
      <c r="D30" s="2">
        <v>4.17</v>
      </c>
      <c r="E30" s="14" t="e">
        <f t="array" ref="E30">[1]!JCStructure(B30)</f>
        <v>#VALUE!</v>
      </c>
      <c r="F30" s="2" t="e">
        <f t="array" ref="F30">[1]!JCMass(B30)</f>
        <v>#VALUE!</v>
      </c>
      <c r="G30" s="2" t="e">
        <f t="array" ref="G30">IF([1]!JCSubstructureMatch($B30,"C(O)=O"),"Acid", "Amine")</f>
        <v>#VALUE!</v>
      </c>
      <c r="H30" s="14" t="e">
        <f t="array" ref="H30">[1]!JCBemisMurckoStructure(B30)</f>
        <v>#VALUE!</v>
      </c>
      <c r="I30" s="2" t="e">
        <f t="array" ref="I30">[1]!JCIUPACName(H30)</f>
        <v>#VALUE!</v>
      </c>
      <c r="J30" s="2" t="s">
        <v>210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 t="s">
        <v>319</v>
      </c>
      <c r="T30" s="14" t="e">
        <f t="array" ref="T30">[1]!JCStructure(S30)</f>
        <v>#VALUE!</v>
      </c>
      <c r="U30" s="2" t="e">
        <f t="array" ref="U30">[1]!JCAtomCount(B30,9)/[1]!JCAtomCount(B30,6)</f>
        <v>#VALUE!</v>
      </c>
      <c r="V30" s="2" t="s">
        <v>474</v>
      </c>
    </row>
    <row r="31" spans="1:22" ht="50.1" customHeight="1" x14ac:dyDescent="0.25">
      <c r="A31" s="12" t="s">
        <v>120</v>
      </c>
      <c r="B31" s="2" t="s">
        <v>147</v>
      </c>
      <c r="C31" s="2">
        <v>2.06</v>
      </c>
      <c r="D31" s="2">
        <v>4.38</v>
      </c>
      <c r="E31" s="14" t="e">
        <f t="array" ref="E31">[1]!JCStructure(B31)</f>
        <v>#VALUE!</v>
      </c>
      <c r="F31" s="2" t="e">
        <f t="array" ref="F31">[1]!JCMass(B31)</f>
        <v>#VALUE!</v>
      </c>
      <c r="G31" s="2" t="e">
        <f t="array" ref="G31">IF([1]!JCSubstructureMatch($B31,"C(O)=O"),"Acid", "Amine")</f>
        <v>#VALUE!</v>
      </c>
      <c r="H31" s="14" t="e">
        <f t="array" ref="H31">[1]!JCBemisMurckoStructure(B31)</f>
        <v>#VALUE!</v>
      </c>
      <c r="I31" s="2" t="e">
        <f t="array" ref="I31">[1]!JCIUPACName(H31)</f>
        <v>#VALUE!</v>
      </c>
      <c r="J31" s="2" t="s">
        <v>212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 t="s">
        <v>320</v>
      </c>
      <c r="T31" s="14" t="e">
        <f t="array" ref="T31">[1]!JCStructure(S31)</f>
        <v>#VALUE!</v>
      </c>
      <c r="U31" s="2" t="e">
        <f t="array" ref="U31">[1]!JCAtomCount(B31,9)/[1]!JCAtomCount(B31,6)</f>
        <v>#VALUE!</v>
      </c>
      <c r="V31" s="2" t="s">
        <v>474</v>
      </c>
    </row>
    <row r="32" spans="1:22" ht="50.1" customHeight="1" x14ac:dyDescent="0.25">
      <c r="A32" s="12" t="s">
        <v>120</v>
      </c>
      <c r="B32" s="2" t="s">
        <v>149</v>
      </c>
      <c r="C32" s="2">
        <v>1.92</v>
      </c>
      <c r="D32" s="2">
        <v>4.5999999999999996</v>
      </c>
      <c r="E32" s="14" t="e">
        <f t="array" ref="E32">[1]!JCStructure(B32)</f>
        <v>#VALUE!</v>
      </c>
      <c r="F32" s="2" t="e">
        <f t="array" ref="F32">[1]!JCMass(B32)</f>
        <v>#VALUE!</v>
      </c>
      <c r="G32" s="2" t="e">
        <f t="array" ref="G32">IF([1]!JCSubstructureMatch($B32,"C(O)=O"),"Acid", "Amine")</f>
        <v>#VALUE!</v>
      </c>
      <c r="H32" s="14" t="e">
        <f t="array" ref="H32">[1]!JCBemisMurckoStructure(B32)</f>
        <v>#VALUE!</v>
      </c>
      <c r="I32" s="2" t="e">
        <f t="array" ref="I32">[1]!JCIUPACName(H32)</f>
        <v>#VALUE!</v>
      </c>
      <c r="J32" s="2" t="s">
        <v>291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</v>
      </c>
      <c r="S32" s="2" t="s">
        <v>321</v>
      </c>
      <c r="T32" s="14" t="e">
        <f t="array" ref="T32">[1]!JCStructure(S32)</f>
        <v>#VALUE!</v>
      </c>
      <c r="U32" s="2" t="e">
        <f t="array" ref="U32">[1]!JCAtomCount(B32,9)/[1]!JCAtomCount(B32,6)</f>
        <v>#VALUE!</v>
      </c>
      <c r="V32" s="2" t="s">
        <v>474</v>
      </c>
    </row>
    <row r="33" spans="1:22" ht="50.1" customHeight="1" x14ac:dyDescent="0.25">
      <c r="A33" s="12" t="s">
        <v>120</v>
      </c>
      <c r="B33" s="2" t="s">
        <v>150</v>
      </c>
      <c r="C33" s="2">
        <v>2.2599999999999998</v>
      </c>
      <c r="D33" s="2">
        <v>4.5</v>
      </c>
      <c r="E33" s="14" t="e">
        <f t="array" ref="E33">[1]!JCStructure(B33)</f>
        <v>#VALUE!</v>
      </c>
      <c r="F33" s="2" t="e">
        <f t="array" ref="F33">[1]!JCMass(B33)</f>
        <v>#VALUE!</v>
      </c>
      <c r="G33" s="2" t="e">
        <f t="array" ref="G33">IF([1]!JCSubstructureMatch($B33,"C(O)=O"),"Acid", "Amine")</f>
        <v>#VALUE!</v>
      </c>
      <c r="H33" s="14" t="e">
        <f t="array" ref="H33">[1]!JCBemisMurckoStructure(B33)</f>
        <v>#VALUE!</v>
      </c>
      <c r="I33" s="2" t="e">
        <f t="array" ref="I33">[1]!JCIUPACName(H33)</f>
        <v>#VALUE!</v>
      </c>
      <c r="J33" s="2" t="s">
        <v>291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4</v>
      </c>
      <c r="S33" s="2" t="s">
        <v>298</v>
      </c>
      <c r="T33" s="14" t="e">
        <f t="array" ref="T33">[1]!JCStructure(S33)</f>
        <v>#VALUE!</v>
      </c>
      <c r="U33" s="2" t="e">
        <f t="array" ref="U33">[1]!JCAtomCount(B33,9)/[1]!JCAtomCount(B33,6)</f>
        <v>#VALUE!</v>
      </c>
      <c r="V33" s="2" t="s">
        <v>474</v>
      </c>
    </row>
    <row r="34" spans="1:22" ht="50.1" customHeight="1" x14ac:dyDescent="0.25">
      <c r="A34" s="12" t="s">
        <v>120</v>
      </c>
      <c r="B34" s="2" t="s">
        <v>152</v>
      </c>
      <c r="C34" s="2">
        <v>2.68</v>
      </c>
      <c r="D34" s="2">
        <v>4.6900000000000004</v>
      </c>
      <c r="E34" s="14" t="e">
        <f t="array" ref="E34">[1]!JCStructure(B34)</f>
        <v>#VALUE!</v>
      </c>
      <c r="F34" s="2" t="e">
        <f t="array" ref="F34">[1]!JCMass(B34)</f>
        <v>#VALUE!</v>
      </c>
      <c r="G34" s="2" t="e">
        <f t="array" ref="G34">IF([1]!JCSubstructureMatch($B34,"C(O)=O"),"Acid", "Amine")</f>
        <v>#VALUE!</v>
      </c>
      <c r="H34" s="14" t="e">
        <f t="array" ref="H34">[1]!JCBemisMurckoStructure(B34)</f>
        <v>#VALUE!</v>
      </c>
      <c r="I34" s="2" t="e">
        <f t="array" ref="I34">[1]!JCIUPACName(H34)</f>
        <v>#VALUE!</v>
      </c>
      <c r="J34" s="2" t="s">
        <v>291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5</v>
      </c>
      <c r="S34" s="2" t="s">
        <v>322</v>
      </c>
      <c r="T34" s="14" t="e">
        <f t="array" ref="T34">[1]!JCStructure(S34)</f>
        <v>#VALUE!</v>
      </c>
      <c r="U34" s="2" t="e">
        <f t="array" ref="U34">[1]!JCAtomCount(B34,9)/[1]!JCAtomCount(B34,6)</f>
        <v>#VALUE!</v>
      </c>
      <c r="V34" s="2" t="s">
        <v>474</v>
      </c>
    </row>
    <row r="35" spans="1:22" ht="50.1" customHeight="1" x14ac:dyDescent="0.25">
      <c r="A35" s="12" t="s">
        <v>120</v>
      </c>
      <c r="B35" s="2" t="s">
        <v>154</v>
      </c>
      <c r="C35" s="2">
        <v>3.24</v>
      </c>
      <c r="D35" s="2">
        <v>5.08</v>
      </c>
      <c r="E35" s="14" t="e">
        <f t="array" ref="E35">[1]!JCStructure(B35)</f>
        <v>#VALUE!</v>
      </c>
      <c r="F35" s="2" t="e">
        <f t="array" ref="F35">[1]!JCMass(B35)</f>
        <v>#VALUE!</v>
      </c>
      <c r="G35" s="2" t="e">
        <f t="array" ref="G35">IF([1]!JCSubstructureMatch($B35,"C(O)=O"),"Acid", "Amine")</f>
        <v>#VALUE!</v>
      </c>
      <c r="H35" s="14" t="e">
        <f t="array" ref="H35">[1]!JCBemisMurckoStructure(B35)</f>
        <v>#VALUE!</v>
      </c>
      <c r="I35" s="2" t="e">
        <f t="array" ref="I35">[1]!JCIUPACName(H35)</f>
        <v>#VALUE!</v>
      </c>
      <c r="J35" s="2" t="s">
        <v>291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7</v>
      </c>
      <c r="S35" s="2" t="s">
        <v>323</v>
      </c>
      <c r="T35" s="14" t="e">
        <f t="array" ref="T35">[1]!JCStructure(S35)</f>
        <v>#VALUE!</v>
      </c>
      <c r="U35" s="2" t="e">
        <f t="array" ref="U35">[1]!JCAtomCount(B35,9)/[1]!JCAtomCount(B35,6)</f>
        <v>#VALUE!</v>
      </c>
      <c r="V35" s="2" t="s">
        <v>474</v>
      </c>
    </row>
    <row r="36" spans="1:22" ht="50.1" customHeight="1" x14ac:dyDescent="0.25">
      <c r="A36" s="12" t="s">
        <v>120</v>
      </c>
      <c r="B36" s="2" t="s">
        <v>156</v>
      </c>
      <c r="C36" s="2">
        <v>2.29</v>
      </c>
      <c r="D36" s="2">
        <v>4.75</v>
      </c>
      <c r="E36" s="14" t="e">
        <f t="array" ref="E36">[1]!JCStructure(B36)</f>
        <v>#VALUE!</v>
      </c>
      <c r="F36" s="2" t="e">
        <f t="array" ref="F36">[1]!JCMass(B36)</f>
        <v>#VALUE!</v>
      </c>
      <c r="G36" s="2" t="e">
        <f t="array" ref="G36">IF([1]!JCSubstructureMatch($B36,"C(O)=O"),"Acid", "Amine")</f>
        <v>#VALUE!</v>
      </c>
      <c r="H36" s="14" t="e">
        <f t="array" ref="H36">[1]!JCBemisMurckoStructure(B36)</f>
        <v>#VALUE!</v>
      </c>
      <c r="I36" s="2" t="e">
        <f t="array" ref="I36">[1]!JCIUPACName(H36)</f>
        <v>#VALUE!</v>
      </c>
      <c r="J36" s="2" t="s">
        <v>291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 t="s">
        <v>324</v>
      </c>
      <c r="T36" s="14" t="e">
        <f t="array" ref="T36">[1]!JCStructure(S36)</f>
        <v>#VALUE!</v>
      </c>
      <c r="U36" s="2" t="e">
        <f t="array" ref="U36">[1]!JCAtomCount(B36,9)/[1]!JCAtomCount(B36,6)</f>
        <v>#VALUE!</v>
      </c>
      <c r="V36" s="2" t="s">
        <v>474</v>
      </c>
    </row>
    <row r="37" spans="1:22" ht="50.1" customHeight="1" x14ac:dyDescent="0.25">
      <c r="A37" s="12" t="s">
        <v>157</v>
      </c>
      <c r="B37" s="2" t="s">
        <v>159</v>
      </c>
      <c r="C37" s="2">
        <v>3.27</v>
      </c>
      <c r="D37" s="2">
        <v>4.59</v>
      </c>
      <c r="E37" s="14" t="e">
        <f t="array" ref="E37">[1]!JCStructure(B37)</f>
        <v>#VALUE!</v>
      </c>
      <c r="F37" s="2" t="e">
        <f t="array" ref="F37">[1]!JCMass(B37)</f>
        <v>#VALUE!</v>
      </c>
      <c r="G37" s="2" t="e">
        <f t="array" ref="G37">IF([1]!JCSubstructureMatch($B37,"C(O)=O"),"Acid", "Amine")</f>
        <v>#VALUE!</v>
      </c>
      <c r="H37" s="14" t="e">
        <f t="array" ref="H37">[1]!JCBemisMurckoStructure(B37)</f>
        <v>#VALUE!</v>
      </c>
      <c r="I37" s="2" t="e">
        <f t="array" ref="I37">[1]!JCIUPACName(H37)</f>
        <v>#VALUE!</v>
      </c>
      <c r="J37" s="2" t="s">
        <v>291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7</v>
      </c>
      <c r="S37" s="2" t="s">
        <v>325</v>
      </c>
      <c r="T37" s="14" t="e">
        <f t="array" ref="T37">[1]!JCStructure(S37)</f>
        <v>#VALUE!</v>
      </c>
      <c r="U37" s="2" t="e">
        <f t="array" ref="U37">[1]!JCAtomCount(B37,9)/[1]!JCAtomCount(B37,6)</f>
        <v>#VALUE!</v>
      </c>
      <c r="V37" s="2" t="s">
        <v>474</v>
      </c>
    </row>
    <row r="38" spans="1:22" ht="50.1" customHeight="1" x14ac:dyDescent="0.25">
      <c r="A38" s="12" t="s">
        <v>157</v>
      </c>
      <c r="B38" s="2" t="s">
        <v>161</v>
      </c>
      <c r="C38" s="2">
        <v>2.69</v>
      </c>
      <c r="D38" s="2">
        <v>4.3899999999999997</v>
      </c>
      <c r="E38" s="14" t="e">
        <f t="array" ref="E38">[1]!JCStructure(B38)</f>
        <v>#VALUE!</v>
      </c>
      <c r="F38" s="2" t="e">
        <f t="array" ref="F38">[1]!JCMass(B38)</f>
        <v>#VALUE!</v>
      </c>
      <c r="G38" s="2" t="e">
        <f t="array" ref="G38">IF([1]!JCSubstructureMatch($B38,"C(O)=O"),"Acid", "Amine")</f>
        <v>#VALUE!</v>
      </c>
      <c r="H38" s="14" t="e">
        <f t="array" ref="H38">[1]!JCBemisMurckoStructure(B38)</f>
        <v>#VALUE!</v>
      </c>
      <c r="I38" s="2" t="e">
        <f t="array" ref="I38">[1]!JCIUPACName(H38)</f>
        <v>#VALUE!</v>
      </c>
      <c r="J38" s="2" t="s">
        <v>214</v>
      </c>
      <c r="L38" s="2">
        <v>2</v>
      </c>
      <c r="M38" s="2">
        <v>0</v>
      </c>
      <c r="N38" s="2">
        <v>0</v>
      </c>
      <c r="O38" s="2">
        <v>0</v>
      </c>
      <c r="P38" s="2">
        <v>2</v>
      </c>
      <c r="Q38" s="2">
        <v>0</v>
      </c>
      <c r="R38" s="2">
        <v>7</v>
      </c>
      <c r="S38" s="2" t="s">
        <v>326</v>
      </c>
      <c r="T38" s="14" t="e">
        <f t="array" ref="T38">[1]!JCStructure(S38)</f>
        <v>#VALUE!</v>
      </c>
      <c r="U38" s="2" t="e">
        <f t="array" ref="U38">[1]!JCAtomCount(B38,9)/[1]!JCAtomCount(B38,6)</f>
        <v>#VALUE!</v>
      </c>
      <c r="V38" s="2" t="s">
        <v>474</v>
      </c>
    </row>
    <row r="39" spans="1:22" ht="50.1" customHeight="1" x14ac:dyDescent="0.25">
      <c r="A39" s="12" t="s">
        <v>157</v>
      </c>
      <c r="B39" s="2" t="s">
        <v>163</v>
      </c>
      <c r="C39" s="2">
        <v>2.93</v>
      </c>
      <c r="D39" s="2">
        <v>4.3499999999999996</v>
      </c>
      <c r="E39" s="14" t="e">
        <f t="array" ref="E39">[1]!JCStructure(B39)</f>
        <v>#VALUE!</v>
      </c>
      <c r="F39" s="2" t="e">
        <f t="array" ref="F39">[1]!JCMass(B39)</f>
        <v>#VALUE!</v>
      </c>
      <c r="G39" s="2" t="e">
        <f t="array" ref="G39">IF([1]!JCSubstructureMatch($B39,"C(O)=O"),"Acid", "Amine")</f>
        <v>#VALUE!</v>
      </c>
      <c r="H39" s="14" t="e">
        <f t="array" ref="H39">[1]!JCBemisMurckoStructure(B39)</f>
        <v>#VALUE!</v>
      </c>
      <c r="I39" s="2" t="e">
        <f t="array" ref="I39">[1]!JCIUPACName(H39)</f>
        <v>#VALUE!</v>
      </c>
      <c r="J39" s="2" t="s">
        <v>210</v>
      </c>
      <c r="L39" s="2">
        <v>2</v>
      </c>
      <c r="M39" s="2">
        <v>0</v>
      </c>
      <c r="N39" s="2">
        <v>0</v>
      </c>
      <c r="O39" s="2">
        <v>0</v>
      </c>
      <c r="P39" s="2">
        <v>2</v>
      </c>
      <c r="Q39" s="2">
        <v>0</v>
      </c>
      <c r="R39" s="2">
        <v>7</v>
      </c>
      <c r="S39" s="2" t="s">
        <v>327</v>
      </c>
      <c r="T39" s="14" t="e">
        <f t="array" ref="T39">[1]!JCStructure(S39)</f>
        <v>#VALUE!</v>
      </c>
      <c r="U39" s="2" t="e">
        <f t="array" ref="U39">[1]!JCAtomCount(B39,9)/[1]!JCAtomCount(B39,6)</f>
        <v>#VALUE!</v>
      </c>
      <c r="V39" s="2" t="s">
        <v>474</v>
      </c>
    </row>
    <row r="40" spans="1:22" ht="50.1" customHeight="1" x14ac:dyDescent="0.25">
      <c r="A40" s="12" t="s">
        <v>168</v>
      </c>
      <c r="B40" s="2" t="s">
        <v>164</v>
      </c>
      <c r="C40" s="2">
        <v>2.0499999999999998</v>
      </c>
      <c r="D40" s="2">
        <v>2.88</v>
      </c>
      <c r="E40" s="14" t="e">
        <f t="array" ref="E40">[1]!JCStructure(B40)</f>
        <v>#VALUE!</v>
      </c>
      <c r="F40" s="2" t="e">
        <f t="array" ref="F40">[1]!JCMass(B40)</f>
        <v>#VALUE!</v>
      </c>
      <c r="G40" s="2" t="e">
        <f t="array" ref="G40">IF([1]!JCSubstructureMatch($B40,"C(O)=O"),"Acid", "Amine")</f>
        <v>#VALUE!</v>
      </c>
      <c r="H40" s="14" t="e">
        <f t="array" ref="H40">[1]!JCBemisMurckoStructure(B40)</f>
        <v>#VALUE!</v>
      </c>
      <c r="I40" s="2" t="e">
        <f t="array" ref="I40">[1]!JCIUPACName(H40)</f>
        <v>#VALUE!</v>
      </c>
      <c r="J40" s="2" t="s">
        <v>211</v>
      </c>
      <c r="L40" s="2">
        <v>2</v>
      </c>
      <c r="M40" s="2">
        <v>0</v>
      </c>
      <c r="N40" s="2">
        <v>0</v>
      </c>
      <c r="O40" s="2">
        <v>2</v>
      </c>
      <c r="P40" s="2">
        <v>0</v>
      </c>
      <c r="Q40" s="2">
        <v>0</v>
      </c>
      <c r="R40" s="2">
        <v>6</v>
      </c>
      <c r="S40" s="2" t="s">
        <v>328</v>
      </c>
      <c r="T40" s="14" t="e">
        <f t="array" ref="T40">[1]!JCStructure(S40)</f>
        <v>#VALUE!</v>
      </c>
      <c r="U40" s="2" t="e">
        <f t="array" ref="U40">[1]!JCAtomCount(B40,9)/[1]!JCAtomCount(B40,6)</f>
        <v>#VALUE!</v>
      </c>
      <c r="V40" s="2" t="s">
        <v>474</v>
      </c>
    </row>
    <row r="41" spans="1:22" ht="50.1" customHeight="1" x14ac:dyDescent="0.25">
      <c r="A41" s="12" t="s">
        <v>168</v>
      </c>
      <c r="B41" s="2" t="s">
        <v>165</v>
      </c>
      <c r="C41" s="2">
        <v>1.93</v>
      </c>
      <c r="D41" s="2">
        <v>2.93</v>
      </c>
      <c r="E41" s="14" t="e">
        <f t="array" ref="E41">[1]!JCStructure(B41)</f>
        <v>#VALUE!</v>
      </c>
      <c r="F41" s="2" t="e">
        <f t="array" ref="F41">[1]!JCMass(B41)</f>
        <v>#VALUE!</v>
      </c>
      <c r="G41" s="2" t="e">
        <f t="array" ref="G41">IF([1]!JCSubstructureMatch($B41,"C(O)=O"),"Acid", "Amine")</f>
        <v>#VALUE!</v>
      </c>
      <c r="H41" s="14" t="e">
        <f t="array" ref="H41">[1]!JCBemisMurckoStructure(B41)</f>
        <v>#VALUE!</v>
      </c>
      <c r="I41" s="2" t="e">
        <f t="array" ref="I41">[1]!JCIUPACName(H41)</f>
        <v>#VALUE!</v>
      </c>
      <c r="J41" s="2" t="s">
        <v>212</v>
      </c>
      <c r="L41" s="2">
        <v>2</v>
      </c>
      <c r="M41" s="2">
        <v>0</v>
      </c>
      <c r="N41" s="2">
        <v>0</v>
      </c>
      <c r="O41" s="2">
        <v>2</v>
      </c>
      <c r="P41" s="2">
        <v>0</v>
      </c>
      <c r="Q41" s="2">
        <v>0</v>
      </c>
      <c r="R41" s="2">
        <v>6</v>
      </c>
      <c r="S41" s="2" t="s">
        <v>329</v>
      </c>
      <c r="T41" s="14" t="e">
        <f t="array" ref="T41">[1]!JCStructure(S41)</f>
        <v>#VALUE!</v>
      </c>
      <c r="U41" s="2" t="e">
        <f t="array" ref="U41">[1]!JCAtomCount(B41,9)/[1]!JCAtomCount(B41,6)</f>
        <v>#VALUE!</v>
      </c>
      <c r="V41" s="2" t="s">
        <v>474</v>
      </c>
    </row>
    <row r="42" spans="1:22" ht="50.1" customHeight="1" x14ac:dyDescent="0.25">
      <c r="A42" s="12" t="s">
        <v>168</v>
      </c>
      <c r="B42" s="2" t="s">
        <v>166</v>
      </c>
      <c r="C42" s="2">
        <v>1.54</v>
      </c>
      <c r="D42" s="2">
        <v>3.59</v>
      </c>
      <c r="E42" s="14" t="e">
        <f t="array" ref="E42">[1]!JCStructure(B42)</f>
        <v>#VALUE!</v>
      </c>
      <c r="F42" s="2" t="e">
        <f t="array" ref="F42">[1]!JCMass(B42)</f>
        <v>#VALUE!</v>
      </c>
      <c r="G42" s="2" t="e">
        <f t="array" ref="G42">IF([1]!JCSubstructureMatch($B42,"C(O)=O"),"Acid", "Amine")</f>
        <v>#VALUE!</v>
      </c>
      <c r="H42" s="14" t="e">
        <f t="array" ref="H42">[1]!JCBemisMurckoStructure(B42)</f>
        <v>#VALUE!</v>
      </c>
      <c r="I42" s="2" t="e">
        <f t="array" ref="I42">[1]!JCIUPACName(H42)</f>
        <v>#VALUE!</v>
      </c>
      <c r="J42" s="2" t="s">
        <v>291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6</v>
      </c>
      <c r="S42" s="2" t="s">
        <v>330</v>
      </c>
      <c r="T42" s="14" t="e">
        <f t="array" ref="T42">[1]!JCStructure(S42)</f>
        <v>#VALUE!</v>
      </c>
      <c r="U42" s="2" t="e">
        <f t="array" ref="U42">[1]!JCAtomCount(B42,9)/[1]!JCAtomCount(B42,6)</f>
        <v>#VALUE!</v>
      </c>
      <c r="V42" s="2" t="s">
        <v>474</v>
      </c>
    </row>
    <row r="43" spans="1:22" ht="50.1" customHeight="1" x14ac:dyDescent="0.25">
      <c r="A43" s="12" t="s">
        <v>168</v>
      </c>
      <c r="B43" s="2" t="s">
        <v>167</v>
      </c>
      <c r="C43" s="2">
        <v>2.4900000000000002</v>
      </c>
      <c r="D43" s="2">
        <v>4.2</v>
      </c>
      <c r="E43" s="14" t="e">
        <f t="array" ref="E43">[1]!JCStructure(B43)</f>
        <v>#VALUE!</v>
      </c>
      <c r="F43" s="2" t="e">
        <f t="array" ref="F43">[1]!JCMass(B43)</f>
        <v>#VALUE!</v>
      </c>
      <c r="G43" s="2" t="e">
        <f t="array" ref="G43">IF([1]!JCSubstructureMatch($B43,"C(O)=O"),"Acid", "Amine")</f>
        <v>#VALUE!</v>
      </c>
      <c r="H43" s="14" t="e">
        <f t="array" ref="H43">[1]!JCBemisMurckoStructure(B43)</f>
        <v>#VALUE!</v>
      </c>
      <c r="I43" s="2" t="e">
        <f t="array" ref="I43">[1]!JCIUPACName(H43)</f>
        <v>#VALUE!</v>
      </c>
      <c r="J43" s="2" t="s">
        <v>291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6</v>
      </c>
      <c r="S43" s="2" t="s">
        <v>331</v>
      </c>
      <c r="T43" s="14" t="e">
        <f t="array" ref="T43">[1]!JCStructure(S43)</f>
        <v>#VALUE!</v>
      </c>
      <c r="U43" s="2" t="e">
        <f t="array" ref="U43">[1]!JCAtomCount(B43,9)/[1]!JCAtomCount(B43,6)</f>
        <v>#VALUE!</v>
      </c>
      <c r="V43" s="2" t="s">
        <v>474</v>
      </c>
    </row>
    <row r="44" spans="1:22" ht="50.1" customHeight="1" x14ac:dyDescent="0.25">
      <c r="A44" s="12" t="s">
        <v>182</v>
      </c>
      <c r="B44" s="2" t="s">
        <v>177</v>
      </c>
      <c r="C44" s="2">
        <v>2.88</v>
      </c>
      <c r="D44" s="2">
        <v>3.87</v>
      </c>
      <c r="E44" s="14" t="e">
        <f t="array" ref="E44">[1]!JCStructure(B44)</f>
        <v>#VALUE!</v>
      </c>
      <c r="F44" s="2" t="e">
        <f t="array" ref="F44">[1]!JCMass(B44)</f>
        <v>#VALUE!</v>
      </c>
      <c r="G44" s="2" t="e">
        <f t="array" ref="G44">IF([1]!JCSubstructureMatch($B44,"C(O)=O"),"Acid", "Amine")</f>
        <v>#VALUE!</v>
      </c>
      <c r="H44" s="14" t="e">
        <f t="array" ref="H44">[1]!JCBemisMurckoStructure(B44)</f>
        <v>#VALUE!</v>
      </c>
      <c r="I44" s="2" t="e">
        <f t="array" ref="I44">[1]!JCIUPACName(H44)</f>
        <v>#VALUE!</v>
      </c>
      <c r="J44" s="2" t="s">
        <v>211</v>
      </c>
      <c r="K44" s="2" t="s">
        <v>287</v>
      </c>
      <c r="L44" s="2">
        <v>2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4</v>
      </c>
      <c r="S44" s="2" t="s">
        <v>332</v>
      </c>
      <c r="T44" s="14" t="e">
        <f t="array" ref="T44">[1]!JCStructure(S44)</f>
        <v>#VALUE!</v>
      </c>
      <c r="U44" s="2" t="e">
        <f t="array" ref="U44">[1]!JCAtomCount(B44,9)/[1]!JCAtomCount(B44,6)</f>
        <v>#VALUE!</v>
      </c>
      <c r="V44" s="2" t="s">
        <v>474</v>
      </c>
    </row>
    <row r="45" spans="1:22" ht="50.1" customHeight="1" x14ac:dyDescent="0.25">
      <c r="A45" s="12" t="s">
        <v>182</v>
      </c>
      <c r="B45" s="2" t="s">
        <v>179</v>
      </c>
      <c r="C45" s="2">
        <v>2.2200000000000002</v>
      </c>
      <c r="D45" s="2">
        <v>4.26</v>
      </c>
      <c r="E45" s="14" t="e">
        <f t="array" ref="E45">[1]!JCStructure(B45)</f>
        <v>#VALUE!</v>
      </c>
      <c r="F45" s="2" t="e">
        <f t="array" ref="F45">[1]!JCMass(B45)</f>
        <v>#VALUE!</v>
      </c>
      <c r="G45" s="2" t="e">
        <f t="array" ref="G45">IF([1]!JCSubstructureMatch($B45,"C(O)=O"),"Acid", "Amine")</f>
        <v>#VALUE!</v>
      </c>
      <c r="H45" s="14" t="e">
        <f t="array" ref="H45">[1]!JCBemisMurckoStructure(B45)</f>
        <v>#VALUE!</v>
      </c>
      <c r="I45" s="2" t="e">
        <f t="array" ref="I45">[1]!JCIUPACName(H45)</f>
        <v>#VALUE!</v>
      </c>
      <c r="J45" s="2" t="s">
        <v>212</v>
      </c>
      <c r="K45" s="2" t="s">
        <v>286</v>
      </c>
      <c r="L45" s="2">
        <v>2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4</v>
      </c>
      <c r="S45" s="2" t="s">
        <v>333</v>
      </c>
      <c r="T45" s="14" t="e">
        <f t="array" ref="T45">[1]!JCStructure(S45)</f>
        <v>#VALUE!</v>
      </c>
      <c r="U45" s="2" t="e">
        <f t="array" ref="U45">[1]!JCAtomCount(B45,9)/[1]!JCAtomCount(B45,6)</f>
        <v>#VALUE!</v>
      </c>
      <c r="V45" s="2" t="s">
        <v>474</v>
      </c>
    </row>
    <row r="46" spans="1:22" ht="50.1" customHeight="1" x14ac:dyDescent="0.25">
      <c r="A46" s="12" t="s">
        <v>182</v>
      </c>
      <c r="B46" s="2" t="s">
        <v>181</v>
      </c>
      <c r="C46" s="2">
        <v>2.11</v>
      </c>
      <c r="D46" s="2">
        <v>4.38</v>
      </c>
      <c r="E46" s="14" t="e">
        <f t="array" ref="E46">[1]!JCStructure(B46)</f>
        <v>#VALUE!</v>
      </c>
      <c r="F46" s="2" t="e">
        <f t="array" ref="F46">[1]!JCMass(B46)</f>
        <v>#VALUE!</v>
      </c>
      <c r="G46" s="2" t="e">
        <f t="array" ref="G46">IF([1]!JCSubstructureMatch($B46,"C(O)=O"),"Acid", "Amine")</f>
        <v>#VALUE!</v>
      </c>
      <c r="H46" s="14" t="e">
        <f t="array" ref="H46">[1]!JCBemisMurckoStructure(B46)</f>
        <v>#VALUE!</v>
      </c>
      <c r="I46" s="2" t="e">
        <f t="array" ref="I46">[1]!JCIUPACName(H46)</f>
        <v>#VALUE!</v>
      </c>
      <c r="J46" s="2" t="s">
        <v>213</v>
      </c>
      <c r="K46" s="2" t="s">
        <v>286</v>
      </c>
      <c r="L46" s="2">
        <v>2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4</v>
      </c>
      <c r="S46" s="2" t="s">
        <v>334</v>
      </c>
      <c r="T46" s="14" t="e">
        <f t="array" ref="T46">[1]!JCStructure(S46)</f>
        <v>#VALUE!</v>
      </c>
      <c r="U46" s="2" t="e">
        <f t="array" ref="U46">[1]!JCAtomCount(B46,9)/[1]!JCAtomCount(B46,6)</f>
        <v>#VALUE!</v>
      </c>
      <c r="V46" s="2" t="s">
        <v>474</v>
      </c>
    </row>
    <row r="47" spans="1:22" ht="50.1" customHeight="1" x14ac:dyDescent="0.25">
      <c r="A47" s="12" t="s">
        <v>196</v>
      </c>
      <c r="B47" s="2" t="s">
        <v>184</v>
      </c>
      <c r="C47" s="2">
        <v>2.98</v>
      </c>
      <c r="D47" s="2">
        <v>3.88</v>
      </c>
      <c r="E47" s="14" t="e">
        <f t="array" ref="E47">[1]!JCStructure(B47)</f>
        <v>#VALUE!</v>
      </c>
      <c r="F47" s="2" t="e">
        <f t="array" ref="F47">[1]!JCMass(B47)</f>
        <v>#VALUE!</v>
      </c>
      <c r="G47" s="2" t="e">
        <f t="array" ref="G47">IF([1]!JCSubstructureMatch($B47,"C(O)=O"),"Acid", "Amine")</f>
        <v>#VALUE!</v>
      </c>
      <c r="H47" s="14" t="e">
        <f t="array" ref="H47">[1]!JCBemisMurckoStructure(B47)</f>
        <v>#VALUE!</v>
      </c>
      <c r="I47" s="2" t="e">
        <f t="array" ref="I47">[1]!JCIUPACName(H47)</f>
        <v>#VALUE!</v>
      </c>
      <c r="J47" s="2" t="s">
        <v>211</v>
      </c>
      <c r="K47" s="2" t="s">
        <v>286</v>
      </c>
      <c r="L47" s="2">
        <v>2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3</v>
      </c>
      <c r="S47" s="2" t="s">
        <v>335</v>
      </c>
      <c r="T47" s="14" t="e">
        <f t="array" ref="T47">[1]!JCStructure(S47)</f>
        <v>#VALUE!</v>
      </c>
      <c r="U47" s="2" t="e">
        <f t="array" ref="U47">[1]!JCAtomCount(B47,9)/[1]!JCAtomCount(B47,6)</f>
        <v>#VALUE!</v>
      </c>
      <c r="V47" s="2" t="s">
        <v>474</v>
      </c>
    </row>
    <row r="48" spans="1:22" ht="50.1" customHeight="1" x14ac:dyDescent="0.25">
      <c r="A48" s="12" t="s">
        <v>196</v>
      </c>
      <c r="B48" s="2" t="s">
        <v>186</v>
      </c>
      <c r="C48" s="2">
        <v>2.12</v>
      </c>
      <c r="D48" s="2">
        <v>3.76</v>
      </c>
      <c r="E48" s="14" t="e">
        <f t="array" ref="E48">[1]!JCStructure(B48)</f>
        <v>#VALUE!</v>
      </c>
      <c r="F48" s="2" t="e">
        <f t="array" ref="F48">[1]!JCMass(B48)</f>
        <v>#VALUE!</v>
      </c>
      <c r="G48" s="2" t="e">
        <f t="array" ref="G48">IF([1]!JCSubstructureMatch($B48,"C(O)=O"),"Acid", "Amine")</f>
        <v>#VALUE!</v>
      </c>
      <c r="H48" s="14" t="e">
        <f t="array" ref="H48">[1]!JCBemisMurckoStructure(B48)</f>
        <v>#VALUE!</v>
      </c>
      <c r="I48" s="2" t="e">
        <f t="array" ref="I48">[1]!JCIUPACName(H48)</f>
        <v>#VALUE!</v>
      </c>
      <c r="J48" s="2" t="s">
        <v>211</v>
      </c>
      <c r="K48" s="2" t="s">
        <v>287</v>
      </c>
      <c r="L48" s="2">
        <v>2</v>
      </c>
      <c r="M48" s="2">
        <v>0</v>
      </c>
      <c r="N48" s="2">
        <v>1</v>
      </c>
      <c r="O48" s="2">
        <v>1</v>
      </c>
      <c r="P48" s="2">
        <v>0</v>
      </c>
      <c r="Q48" s="2">
        <v>0</v>
      </c>
      <c r="R48" s="2">
        <v>3</v>
      </c>
      <c r="S48" s="2" t="s">
        <v>336</v>
      </c>
      <c r="T48" s="14" t="e">
        <f t="array" ref="T48">[1]!JCStructure(S48)</f>
        <v>#VALUE!</v>
      </c>
      <c r="U48" s="2" t="e">
        <f t="array" ref="U48">[1]!JCAtomCount(B48,9)/[1]!JCAtomCount(B48,6)</f>
        <v>#VALUE!</v>
      </c>
      <c r="V48" s="2" t="s">
        <v>474</v>
      </c>
    </row>
    <row r="49" spans="1:22" ht="50.1" customHeight="1" x14ac:dyDescent="0.25">
      <c r="A49" s="12" t="s">
        <v>196</v>
      </c>
      <c r="B49" s="2" t="s">
        <v>188</v>
      </c>
      <c r="C49" s="2">
        <v>2.2799999999999998</v>
      </c>
      <c r="D49" s="2">
        <v>4.18</v>
      </c>
      <c r="E49" s="14" t="e">
        <f t="array" ref="E49">[1]!JCStructure(B49)</f>
        <v>#VALUE!</v>
      </c>
      <c r="F49" s="2" t="e">
        <f t="array" ref="F49">[1]!JCMass(B49)</f>
        <v>#VALUE!</v>
      </c>
      <c r="G49" s="2" t="e">
        <f t="array" ref="G49">IF([1]!JCSubstructureMatch($B49,"C(O)=O"),"Acid", "Amine")</f>
        <v>#VALUE!</v>
      </c>
      <c r="H49" s="14" t="e">
        <f t="array" ref="H49">[1]!JCBemisMurckoStructure(B49)</f>
        <v>#VALUE!</v>
      </c>
      <c r="I49" s="2" t="e">
        <f t="array" ref="I49">[1]!JCIUPACName(H49)</f>
        <v>#VALUE!</v>
      </c>
      <c r="J49" s="2" t="s">
        <v>212</v>
      </c>
      <c r="K49" s="2" t="s">
        <v>286</v>
      </c>
      <c r="L49" s="2">
        <v>2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  <c r="R49" s="2">
        <v>3</v>
      </c>
      <c r="S49" s="2" t="s">
        <v>337</v>
      </c>
      <c r="T49" s="14" t="e">
        <f t="array" ref="T49">[1]!JCStructure(S49)</f>
        <v>#VALUE!</v>
      </c>
      <c r="U49" s="2" t="e">
        <f t="array" ref="U49">[1]!JCAtomCount(B49,9)/[1]!JCAtomCount(B49,6)</f>
        <v>#VALUE!</v>
      </c>
      <c r="V49" s="2" t="s">
        <v>474</v>
      </c>
    </row>
    <row r="50" spans="1:22" ht="50.1" customHeight="1" x14ac:dyDescent="0.25">
      <c r="A50" s="12" t="s">
        <v>196</v>
      </c>
      <c r="B50" s="2" t="s">
        <v>190</v>
      </c>
      <c r="C50" s="2">
        <v>2.35</v>
      </c>
      <c r="D50" s="2">
        <v>4.17</v>
      </c>
      <c r="E50" s="14" t="e">
        <f t="array" ref="E50">[1]!JCStructure(B50)</f>
        <v>#VALUE!</v>
      </c>
      <c r="F50" s="2" t="e">
        <f t="array" ref="F50">[1]!JCMass(B50)</f>
        <v>#VALUE!</v>
      </c>
      <c r="G50" s="2" t="e">
        <f t="array" ref="G50">IF([1]!JCSubstructureMatch($B50,"C(O)=O"),"Acid", "Amine")</f>
        <v>#VALUE!</v>
      </c>
      <c r="H50" s="14" t="e">
        <f t="array" ref="H50">[1]!JCBemisMurckoStructure(B50)</f>
        <v>#VALUE!</v>
      </c>
      <c r="I50" s="2" t="e">
        <f t="array" ref="I50">[1]!JCIUPACName(H50)</f>
        <v>#VALUE!</v>
      </c>
      <c r="J50" s="2" t="s">
        <v>212</v>
      </c>
      <c r="K50" s="2" t="s">
        <v>287</v>
      </c>
      <c r="L50" s="2">
        <v>2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3</v>
      </c>
      <c r="S50" s="2" t="s">
        <v>338</v>
      </c>
      <c r="T50" s="14" t="e">
        <f t="array" ref="T50">[1]!JCStructure(S50)</f>
        <v>#VALUE!</v>
      </c>
      <c r="U50" s="2" t="e">
        <f t="array" ref="U50">[1]!JCAtomCount(B50,9)/[1]!JCAtomCount(B50,6)</f>
        <v>#VALUE!</v>
      </c>
      <c r="V50" s="2" t="s">
        <v>474</v>
      </c>
    </row>
    <row r="51" spans="1:22" ht="50.1" customHeight="1" x14ac:dyDescent="0.25">
      <c r="A51" s="12" t="s">
        <v>196</v>
      </c>
      <c r="B51" s="2" t="s">
        <v>191</v>
      </c>
      <c r="C51" s="2">
        <v>1.1200000000000001</v>
      </c>
      <c r="D51" s="2">
        <v>4.3499999999999996</v>
      </c>
      <c r="E51" s="14" t="e">
        <f t="array" ref="E51">[1]!JCStructure(B51)</f>
        <v>#VALUE!</v>
      </c>
      <c r="F51" s="2" t="e">
        <f t="array" ref="F51">[1]!JCMass(B51)</f>
        <v>#VALUE!</v>
      </c>
      <c r="G51" s="2" t="e">
        <f t="array" ref="G51">IF([1]!JCSubstructureMatch($B51,"C(O)=O"),"Acid", "Amine")</f>
        <v>#VALUE!</v>
      </c>
      <c r="H51" s="14" t="e">
        <f t="array" ref="H51">[1]!JCBemisMurckoStructure(B51)</f>
        <v>#VALUE!</v>
      </c>
      <c r="I51" s="2" t="e">
        <f t="array" ref="I51">[1]!JCIUPACName(H51)</f>
        <v>#VALUE!</v>
      </c>
      <c r="J51" s="2" t="s">
        <v>213</v>
      </c>
      <c r="K51" s="2" t="s">
        <v>286</v>
      </c>
      <c r="L51" s="2">
        <v>2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3</v>
      </c>
      <c r="S51" s="2" t="s">
        <v>339</v>
      </c>
      <c r="T51" s="14" t="e">
        <f t="array" ref="T51">[1]!JCStructure(S51)</f>
        <v>#VALUE!</v>
      </c>
      <c r="U51" s="2" t="e">
        <f t="array" ref="U51">[1]!JCAtomCount(B51,9)/[1]!JCAtomCount(B51,6)</f>
        <v>#VALUE!</v>
      </c>
      <c r="V51" s="2" t="s">
        <v>474</v>
      </c>
    </row>
    <row r="52" spans="1:22" ht="50.1" customHeight="1" x14ac:dyDescent="0.25">
      <c r="A52" s="12" t="s">
        <v>196</v>
      </c>
      <c r="B52" s="2" t="s">
        <v>193</v>
      </c>
      <c r="C52" s="2">
        <v>2.42</v>
      </c>
      <c r="D52" s="2">
        <v>4.79</v>
      </c>
      <c r="E52" s="14" t="e">
        <f t="array" ref="E52">[1]!JCStructure(B52)</f>
        <v>#VALUE!</v>
      </c>
      <c r="F52" s="2" t="e">
        <f t="array" ref="F52">[1]!JCMass(B52)</f>
        <v>#VALUE!</v>
      </c>
      <c r="G52" s="2" t="e">
        <f t="array" ref="G52">IF([1]!JCSubstructureMatch($B52,"C(O)=O"),"Acid", "Amine")</f>
        <v>#VALUE!</v>
      </c>
      <c r="H52" s="14" t="e">
        <f t="array" ref="H52">[1]!JCBemisMurckoStructure(B52)</f>
        <v>#VALUE!</v>
      </c>
      <c r="I52" s="2" t="e">
        <f t="array" ref="I52">[1]!JCIUPACName(H52)</f>
        <v>#VALUE!</v>
      </c>
      <c r="J52" s="2" t="s">
        <v>291</v>
      </c>
      <c r="K52" s="2" t="s">
        <v>286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3</v>
      </c>
      <c r="S52" s="2" t="s">
        <v>340</v>
      </c>
      <c r="T52" s="14" t="e">
        <f t="array" ref="T52">[1]!JCStructure(S52)</f>
        <v>#VALUE!</v>
      </c>
      <c r="U52" s="2" t="e">
        <f t="array" ref="U52">[1]!JCAtomCount(B52,9)/[1]!JCAtomCount(B52,6)</f>
        <v>#VALUE!</v>
      </c>
      <c r="V52" s="2" t="s">
        <v>474</v>
      </c>
    </row>
    <row r="53" spans="1:22" ht="50.1" customHeight="1" x14ac:dyDescent="0.25">
      <c r="A53" s="12" t="s">
        <v>196</v>
      </c>
      <c r="B53" s="2" t="s">
        <v>195</v>
      </c>
      <c r="C53" s="2">
        <v>2.31</v>
      </c>
      <c r="D53" s="2">
        <v>4.83</v>
      </c>
      <c r="E53" s="14" t="e">
        <f t="array" ref="E53">[1]!JCStructure(B53)</f>
        <v>#VALUE!</v>
      </c>
      <c r="F53" s="2" t="e">
        <f t="array" ref="F53">[1]!JCMass(B53)</f>
        <v>#VALUE!</v>
      </c>
      <c r="G53" s="2" t="e">
        <f t="array" ref="G53">IF([1]!JCSubstructureMatch($B53,"C(O)=O"),"Acid", "Amine")</f>
        <v>#VALUE!</v>
      </c>
      <c r="H53" s="14" t="e">
        <f t="array" ref="H53">[1]!JCBemisMurckoStructure(B53)</f>
        <v>#VALUE!</v>
      </c>
      <c r="I53" s="2" t="e">
        <f t="array" ref="I53">[1]!JCIUPACName(H53)</f>
        <v>#VALUE!</v>
      </c>
      <c r="J53" s="2" t="s">
        <v>291</v>
      </c>
      <c r="K53" s="2" t="s">
        <v>287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</v>
      </c>
      <c r="S53" s="2" t="s">
        <v>341</v>
      </c>
      <c r="T53" s="14" t="e">
        <f t="array" ref="T53">[1]!JCStructure(S53)</f>
        <v>#VALUE!</v>
      </c>
      <c r="U53" s="2" t="e">
        <f t="array" ref="U53">[1]!JCAtomCount(B53,9)/[1]!JCAtomCount(B53,6)</f>
        <v>#VALUE!</v>
      </c>
      <c r="V53" s="2" t="s">
        <v>474</v>
      </c>
    </row>
    <row r="54" spans="1:22" ht="50.1" customHeight="1" x14ac:dyDescent="0.25">
      <c r="A54" s="12" t="s">
        <v>196</v>
      </c>
      <c r="B54" s="2" t="s">
        <v>204</v>
      </c>
      <c r="C54" s="2">
        <v>1.88</v>
      </c>
      <c r="D54" s="2" t="s">
        <v>274</v>
      </c>
      <c r="E54" s="14" t="e">
        <f t="array" ref="E54">[1]!JCStructure(B54)</f>
        <v>#VALUE!</v>
      </c>
      <c r="F54" s="2" t="e">
        <f t="array" ref="F54">[1]!JCMass(B54)</f>
        <v>#VALUE!</v>
      </c>
      <c r="G54" s="2" t="e">
        <f t="array" ref="G54">IF([1]!JCSubstructureMatch($B54,"C(O)=O"),"Acid", "Amine")</f>
        <v>#VALUE!</v>
      </c>
      <c r="H54" s="14" t="e">
        <f t="array" ref="H54">[1]!JCBemisMurckoStructure(B54)</f>
        <v>#VALUE!</v>
      </c>
      <c r="I54" s="2" t="e">
        <f t="array" ref="I54">[1]!JCIUPACName(H54)</f>
        <v>#VALUE!</v>
      </c>
      <c r="J54" s="2" t="s">
        <v>213</v>
      </c>
      <c r="K54" s="2" t="s">
        <v>287</v>
      </c>
      <c r="L54" s="2">
        <v>2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3</v>
      </c>
      <c r="S54" s="2" t="s">
        <v>342</v>
      </c>
      <c r="T54" s="14" t="e">
        <f t="array" ref="T54">[1]!JCStructure(S54)</f>
        <v>#VALUE!</v>
      </c>
      <c r="U54" s="2" t="e">
        <f t="array" ref="U54">[1]!JCAtomCount(B54,9)/[1]!JCAtomCount(B54,6)</f>
        <v>#VALUE!</v>
      </c>
      <c r="V54" s="2" t="s">
        <v>474</v>
      </c>
    </row>
    <row r="55" spans="1:22" ht="50.1" customHeight="1" x14ac:dyDescent="0.25">
      <c r="A55" s="12" t="s">
        <v>206</v>
      </c>
      <c r="B55" s="2" t="s">
        <v>198</v>
      </c>
      <c r="C55" s="2">
        <v>2.35</v>
      </c>
      <c r="D55" s="2">
        <v>4.6100000000000003</v>
      </c>
      <c r="E55" s="14" t="e">
        <f t="array" ref="E55">[1]!JCStructure(B55)</f>
        <v>#VALUE!</v>
      </c>
      <c r="F55" s="2" t="e">
        <f t="array" ref="F55">[1]!JCMass(B55)</f>
        <v>#VALUE!</v>
      </c>
      <c r="G55" s="2" t="e">
        <f t="array" ref="G55">IF([1]!JCSubstructureMatch($B55,"C(O)=O"),"Acid", "Amine")</f>
        <v>#VALUE!</v>
      </c>
      <c r="H55" s="14" t="e">
        <f t="array" ref="H55">[1]!JCBemisMurckoStructure(B55)</f>
        <v>#VALUE!</v>
      </c>
      <c r="I55" s="2" t="e">
        <f t="array" ref="I55">[1]!JCIUPACName(H55)</f>
        <v>#VALUE!</v>
      </c>
      <c r="J55" s="2" t="s">
        <v>291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5</v>
      </c>
      <c r="S55" s="2" t="s">
        <v>343</v>
      </c>
      <c r="T55" s="14" t="e">
        <f t="array" ref="T55">[1]!JCStructure(S55)</f>
        <v>#VALUE!</v>
      </c>
      <c r="U55" s="2" t="e">
        <f t="array" ref="U55">[1]!JCAtomCount(B55,9)/[1]!JCAtomCount(B55,6)</f>
        <v>#VALUE!</v>
      </c>
      <c r="V55" s="2" t="s">
        <v>474</v>
      </c>
    </row>
    <row r="56" spans="1:22" ht="50.1" customHeight="1" x14ac:dyDescent="0.25">
      <c r="A56" s="12" t="s">
        <v>206</v>
      </c>
      <c r="B56" s="2" t="s">
        <v>200</v>
      </c>
      <c r="C56" s="2">
        <v>2.42</v>
      </c>
      <c r="D56" s="2">
        <v>3.51</v>
      </c>
      <c r="E56" s="14" t="e">
        <f t="array" ref="E56">[1]!JCStructure(B56)</f>
        <v>#VALUE!</v>
      </c>
      <c r="F56" s="2" t="e">
        <f t="array" ref="F56">[1]!JCMass(B56)</f>
        <v>#VALUE!</v>
      </c>
      <c r="G56" s="2" t="e">
        <f t="array" ref="G56">IF([1]!JCSubstructureMatch($B56,"C(O)=O"),"Acid", "Amine")</f>
        <v>#VALUE!</v>
      </c>
      <c r="H56" s="14" t="e">
        <f t="array" ref="H56">[1]!JCBemisMurckoStructure(B56)</f>
        <v>#VALUE!</v>
      </c>
      <c r="I56" s="2" t="e">
        <f t="array" ref="I56">[1]!JCIUPACName(H56)</f>
        <v>#VALUE!</v>
      </c>
      <c r="J56" s="2" t="s">
        <v>210</v>
      </c>
      <c r="L56" s="2">
        <v>2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5</v>
      </c>
      <c r="S56" s="2" t="s">
        <v>344</v>
      </c>
      <c r="T56" s="14" t="e">
        <f t="array" ref="T56">[1]!JCStructure(S56)</f>
        <v>#VALUE!</v>
      </c>
      <c r="U56" s="2" t="e">
        <f t="array" ref="U56">[1]!JCAtomCount(B56,9)/[1]!JCAtomCount(B56,6)</f>
        <v>#VALUE!</v>
      </c>
      <c r="V56" s="2" t="s">
        <v>474</v>
      </c>
    </row>
    <row r="57" spans="1:22" ht="50.1" customHeight="1" x14ac:dyDescent="0.25">
      <c r="A57" s="12" t="s">
        <v>206</v>
      </c>
      <c r="B57" s="2" t="s">
        <v>202</v>
      </c>
      <c r="C57" s="2">
        <v>2.66</v>
      </c>
      <c r="D57" s="2">
        <v>3.85</v>
      </c>
      <c r="E57" s="14" t="e">
        <f t="array" ref="E57">[1]!JCStructure(B57)</f>
        <v>#VALUE!</v>
      </c>
      <c r="F57" s="2" t="e">
        <f t="array" ref="F57">[1]!JCMass(B57)</f>
        <v>#VALUE!</v>
      </c>
      <c r="G57" s="2" t="e">
        <f t="array" ref="G57">IF([1]!JCSubstructureMatch($B57,"C(O)=O"),"Acid", "Amine")</f>
        <v>#VALUE!</v>
      </c>
      <c r="H57" s="14" t="e">
        <f t="array" ref="H57">[1]!JCBemisMurckoStructure(B57)</f>
        <v>#VALUE!</v>
      </c>
      <c r="I57" s="2" t="e">
        <f t="array" ref="I57">[1]!JCIUPACName(H57)</f>
        <v>#VALUE!</v>
      </c>
      <c r="J57" s="2" t="s">
        <v>210</v>
      </c>
      <c r="L57" s="2">
        <v>2</v>
      </c>
      <c r="M57" s="2">
        <v>0</v>
      </c>
      <c r="N57" s="2">
        <v>1</v>
      </c>
      <c r="O57" s="2">
        <v>1</v>
      </c>
      <c r="P57" s="2">
        <v>0</v>
      </c>
      <c r="Q57" s="2">
        <v>0</v>
      </c>
      <c r="R57" s="2">
        <v>5</v>
      </c>
      <c r="S57" s="2" t="s">
        <v>345</v>
      </c>
      <c r="T57" s="14" t="e">
        <f t="array" ref="T57">[1]!JCStructure(S57)</f>
        <v>#VALUE!</v>
      </c>
      <c r="U57" s="2" t="e">
        <f t="array" ref="U57">[1]!JCAtomCount(B57,9)/[1]!JCAtomCount(B57,6)</f>
        <v>#VALUE!</v>
      </c>
      <c r="V57" s="2" t="s">
        <v>474</v>
      </c>
    </row>
    <row r="58" spans="1:22" ht="50.1" customHeight="1" x14ac:dyDescent="0.25">
      <c r="A58" s="12" t="s">
        <v>3</v>
      </c>
      <c r="B58" s="2" t="s">
        <v>11</v>
      </c>
      <c r="C58" s="2">
        <v>2.23</v>
      </c>
      <c r="D58" s="2">
        <v>8.89</v>
      </c>
      <c r="E58" s="14" t="e">
        <f t="array" ref="E58">[1]!JCStructure(B58)</f>
        <v>#VALUE!</v>
      </c>
      <c r="F58" s="2" t="e">
        <f t="array" ref="F58">[1]!JCMass(B58)</f>
        <v>#VALUE!</v>
      </c>
      <c r="G58" s="2" t="e">
        <f t="array" ref="G58">IF([1]!JCSubstructureMatch($B58,"C(O)=O"),"Acid", "Amine")</f>
        <v>#VALUE!</v>
      </c>
      <c r="H58" s="14" t="e">
        <f t="array" ref="H58">[1]!JCBemisMurckoStructure(B58)</f>
        <v>#VALUE!</v>
      </c>
      <c r="I58" s="2" t="e">
        <f t="array" ref="I58">[1]!JCIUPACName(H58)</f>
        <v>#VALUE!</v>
      </c>
      <c r="J58" s="2" t="s">
        <v>210</v>
      </c>
      <c r="K58" s="2" t="s">
        <v>286</v>
      </c>
      <c r="L58" s="2">
        <v>2</v>
      </c>
      <c r="M58" s="2">
        <v>0</v>
      </c>
      <c r="N58" s="2">
        <v>0</v>
      </c>
      <c r="O58" s="2">
        <v>2</v>
      </c>
      <c r="P58" s="2">
        <v>0</v>
      </c>
      <c r="Q58" s="2">
        <v>0</v>
      </c>
      <c r="R58" s="2">
        <v>6</v>
      </c>
      <c r="S58" s="2" t="s">
        <v>351</v>
      </c>
      <c r="T58" s="14" t="e">
        <f t="array" ref="T58">[1]!JCStructure(S58)</f>
        <v>#VALUE!</v>
      </c>
      <c r="U58" s="2" t="e">
        <f t="array" ref="U58">[1]!JCAtomCount(B58,9)/[1]!JCAtomCount(B58,6)</f>
        <v>#VALUE!</v>
      </c>
      <c r="V58" s="2" t="s">
        <v>475</v>
      </c>
    </row>
    <row r="59" spans="1:22" ht="50.1" customHeight="1" x14ac:dyDescent="0.25">
      <c r="A59" s="12" t="s">
        <v>3</v>
      </c>
      <c r="B59" s="2" t="s">
        <v>12</v>
      </c>
      <c r="C59" s="2">
        <v>2.4700000000000002</v>
      </c>
      <c r="D59" s="2">
        <v>8.9499999999999993</v>
      </c>
      <c r="E59" s="14" t="e">
        <f t="array" ref="E59">[1]!JCStructure(B59)</f>
        <v>#VALUE!</v>
      </c>
      <c r="F59" s="2" t="e">
        <f t="array" ref="F59">[1]!JCMass(B59)</f>
        <v>#VALUE!</v>
      </c>
      <c r="G59" s="2" t="e">
        <f t="array" ref="G59">IF([1]!JCSubstructureMatch($B59,"C(O)=O"),"Acid", "Amine")</f>
        <v>#VALUE!</v>
      </c>
      <c r="H59" s="14" t="e">
        <f t="array" ref="H59">[1]!JCBemisMurckoStructure(B59)</f>
        <v>#VALUE!</v>
      </c>
      <c r="I59" s="2" t="e">
        <f t="array" ref="I59">[1]!JCIUPACName(H59)</f>
        <v>#VALUE!</v>
      </c>
      <c r="J59" s="2" t="s">
        <v>210</v>
      </c>
      <c r="K59" s="2" t="s">
        <v>287</v>
      </c>
      <c r="L59" s="2">
        <v>2</v>
      </c>
      <c r="M59" s="2">
        <v>0</v>
      </c>
      <c r="N59" s="2">
        <v>0</v>
      </c>
      <c r="O59" s="2">
        <v>2</v>
      </c>
      <c r="P59" s="2">
        <v>0</v>
      </c>
      <c r="Q59" s="2">
        <v>0</v>
      </c>
      <c r="R59" s="2">
        <v>6</v>
      </c>
      <c r="S59" s="2" t="s">
        <v>352</v>
      </c>
      <c r="T59" s="14" t="e">
        <f t="array" ref="T59">[1]!JCStructure(S59)</f>
        <v>#VALUE!</v>
      </c>
      <c r="U59" s="2" t="e">
        <f t="array" ref="U59">[1]!JCAtomCount(B59,9)/[1]!JCAtomCount(B59,6)</f>
        <v>#VALUE!</v>
      </c>
      <c r="V59" s="2" t="s">
        <v>475</v>
      </c>
    </row>
    <row r="60" spans="1:22" ht="50.1" customHeight="1" x14ac:dyDescent="0.25">
      <c r="A60" s="12" t="s">
        <v>3</v>
      </c>
      <c r="B60" s="2" t="s">
        <v>13</v>
      </c>
      <c r="C60" s="2">
        <v>2.31</v>
      </c>
      <c r="D60" s="2">
        <v>9.4499999999999993</v>
      </c>
      <c r="E60" s="14" t="e">
        <f t="array" ref="E60">[1]!JCStructure(B60)</f>
        <v>#VALUE!</v>
      </c>
      <c r="F60" s="2" t="e">
        <f t="array" ref="F60">[1]!JCMass(B60)</f>
        <v>#VALUE!</v>
      </c>
      <c r="G60" s="2" t="e">
        <f t="array" ref="G60">IF([1]!JCSubstructureMatch($B60,"C(O)=O"),"Acid", "Amine")</f>
        <v>#VALUE!</v>
      </c>
      <c r="H60" s="14" t="e">
        <f t="array" ref="H60">[1]!JCBemisMurckoStructure(B60)</f>
        <v>#VALUE!</v>
      </c>
      <c r="I60" s="2" t="e">
        <f t="array" ref="I60">[1]!JCIUPACName(H60)</f>
        <v>#VALUE!</v>
      </c>
      <c r="J60" s="2" t="s">
        <v>210</v>
      </c>
      <c r="L60" s="2">
        <v>2</v>
      </c>
      <c r="M60" s="2">
        <v>0</v>
      </c>
      <c r="N60" s="2">
        <v>0</v>
      </c>
      <c r="O60" s="2">
        <v>2</v>
      </c>
      <c r="P60" s="2">
        <v>0</v>
      </c>
      <c r="Q60" s="2">
        <v>0</v>
      </c>
      <c r="R60" s="2">
        <v>6</v>
      </c>
      <c r="S60" s="2" t="s">
        <v>353</v>
      </c>
      <c r="T60" s="14" t="e">
        <f t="array" ref="T60">[1]!JCStructure(S60)</f>
        <v>#VALUE!</v>
      </c>
      <c r="U60" s="2" t="e">
        <f t="array" ref="U60">[1]!JCAtomCount(B60,9)/[1]!JCAtomCount(B60,6)</f>
        <v>#VALUE!</v>
      </c>
      <c r="V60" s="2" t="s">
        <v>475</v>
      </c>
    </row>
    <row r="61" spans="1:22" ht="50.1" customHeight="1" x14ac:dyDescent="0.25">
      <c r="A61" s="12" t="s">
        <v>3</v>
      </c>
      <c r="B61" s="2" t="s">
        <v>14</v>
      </c>
      <c r="C61" s="2">
        <v>2.72</v>
      </c>
      <c r="D61" s="2">
        <v>10.58</v>
      </c>
      <c r="E61" s="14" t="e">
        <f t="array" ref="E61">[1]!JCStructure(B61)</f>
        <v>#VALUE!</v>
      </c>
      <c r="F61" s="2" t="e">
        <f t="array" ref="F61">[1]!JCMass(B61)</f>
        <v>#VALUE!</v>
      </c>
      <c r="G61" s="2" t="e">
        <f t="array" ref="G61">IF([1]!JCSubstructureMatch($B61,"C(O)=O"),"Acid", "Amine")</f>
        <v>#VALUE!</v>
      </c>
      <c r="H61" s="14" t="e">
        <f t="array" ref="H61">[1]!JCBemisMurckoStructure(B61)</f>
        <v>#VALUE!</v>
      </c>
      <c r="I61" s="2" t="e">
        <f t="array" ref="I61">[1]!JCIUPACName(H61)</f>
        <v>#VALUE!</v>
      </c>
      <c r="J61" s="2" t="s">
        <v>291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</v>
      </c>
      <c r="S61" s="2" t="s">
        <v>354</v>
      </c>
      <c r="T61" s="14" t="e">
        <f t="array" ref="T61">[1]!JCStructure(S61)</f>
        <v>#VALUE!</v>
      </c>
      <c r="U61" s="2" t="e">
        <f t="array" ref="U61">[1]!JCAtomCount(B61,9)/[1]!JCAtomCount(B61,6)</f>
        <v>#VALUE!</v>
      </c>
      <c r="V61" s="2" t="s">
        <v>475</v>
      </c>
    </row>
    <row r="62" spans="1:22" ht="50.1" customHeight="1" x14ac:dyDescent="0.25">
      <c r="A62" s="12" t="s">
        <v>3</v>
      </c>
      <c r="B62" s="2" t="s">
        <v>15</v>
      </c>
      <c r="C62" s="2">
        <v>2.2999999999999998</v>
      </c>
      <c r="D62" s="2">
        <v>9.7899999999999991</v>
      </c>
      <c r="E62" s="14" t="e">
        <f t="array" ref="E62">[1]!JCStructure(B62)</f>
        <v>#VALUE!</v>
      </c>
      <c r="F62" s="2" t="e">
        <f t="array" ref="F62">[1]!JCMass(B62)</f>
        <v>#VALUE!</v>
      </c>
      <c r="G62" s="2" t="e">
        <f t="array" ref="G62">IF([1]!JCSubstructureMatch($B62,"C(O)=O"),"Acid", "Amine")</f>
        <v>#VALUE!</v>
      </c>
      <c r="H62" s="14" t="e">
        <f t="array" ref="H62">[1]!JCBemisMurckoStructure(B62)</f>
        <v>#VALUE!</v>
      </c>
      <c r="I62" s="2" t="e">
        <f t="array" ref="I62">[1]!JCIUPACName(H62)</f>
        <v>#VALUE!</v>
      </c>
      <c r="J62" s="2" t="s">
        <v>291</v>
      </c>
      <c r="K62" s="2" t="s">
        <v>287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6</v>
      </c>
      <c r="S62" s="2" t="s">
        <v>355</v>
      </c>
      <c r="T62" s="14" t="e">
        <f t="array" ref="T62">[1]!JCStructure(S62)</f>
        <v>#VALUE!</v>
      </c>
      <c r="U62" s="2" t="e">
        <f t="array" ref="U62">[1]!JCAtomCount(B62,9)/[1]!JCAtomCount(B62,6)</f>
        <v>#VALUE!</v>
      </c>
      <c r="V62" s="2" t="s">
        <v>475</v>
      </c>
    </row>
    <row r="63" spans="1:22" ht="50.1" customHeight="1" x14ac:dyDescent="0.25">
      <c r="A63" s="12" t="s">
        <v>3</v>
      </c>
      <c r="B63" s="2" t="s">
        <v>16</v>
      </c>
      <c r="C63" s="2">
        <v>2.19</v>
      </c>
      <c r="D63" s="2">
        <v>9.77</v>
      </c>
      <c r="E63" s="14" t="e">
        <f t="array" ref="E63">[1]!JCStructure(B63)</f>
        <v>#VALUE!</v>
      </c>
      <c r="F63" s="2" t="e">
        <f t="array" ref="F63">[1]!JCMass(B63)</f>
        <v>#VALUE!</v>
      </c>
      <c r="G63" s="2" t="e">
        <f t="array" ref="G63">IF([1]!JCSubstructureMatch($B63,"C(O)=O"),"Acid", "Amine")</f>
        <v>#VALUE!</v>
      </c>
      <c r="H63" s="14" t="e">
        <f t="array" ref="H63">[1]!JCBemisMurckoStructure(B63)</f>
        <v>#VALUE!</v>
      </c>
      <c r="I63" s="2" t="e">
        <f t="array" ref="I63">[1]!JCIUPACName(H63)</f>
        <v>#VALUE!</v>
      </c>
      <c r="J63" s="2" t="s">
        <v>291</v>
      </c>
      <c r="K63" s="2" t="s">
        <v>286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6</v>
      </c>
      <c r="S63" s="2" t="s">
        <v>356</v>
      </c>
      <c r="T63" s="14" t="e">
        <f t="array" ref="T63">[1]!JCStructure(S63)</f>
        <v>#VALUE!</v>
      </c>
      <c r="U63" s="2" t="e">
        <f t="array" ref="U63">[1]!JCAtomCount(B63,9)/[1]!JCAtomCount(B63,6)</f>
        <v>#VALUE!</v>
      </c>
      <c r="V63" s="2" t="s">
        <v>475</v>
      </c>
    </row>
    <row r="64" spans="1:22" ht="50.1" customHeight="1" x14ac:dyDescent="0.25">
      <c r="A64" s="12" t="s">
        <v>22</v>
      </c>
      <c r="B64" s="2" t="s">
        <v>17</v>
      </c>
      <c r="C64" s="2">
        <v>1.93</v>
      </c>
      <c r="D64" s="2">
        <v>6.52</v>
      </c>
      <c r="E64" s="14" t="e">
        <f t="array" ref="E64">[1]!JCStructure(B64)</f>
        <v>#VALUE!</v>
      </c>
      <c r="F64" s="2" t="e">
        <f t="array" ref="F64">[1]!JCMass(B64)</f>
        <v>#VALUE!</v>
      </c>
      <c r="G64" s="2" t="e">
        <f t="array" ref="G64">IF([1]!JCSubstructureMatch($B64,"C(O)=O"),"Acid", "Amine")</f>
        <v>#VALUE!</v>
      </c>
      <c r="H64" s="14" t="e">
        <f t="array" ref="H64">[1]!JCBemisMurckoStructure(B64)</f>
        <v>#VALUE!</v>
      </c>
      <c r="I64" s="2" t="e">
        <f t="array" ref="I64">[1]!JCIUPACName(H64)</f>
        <v>#VALUE!</v>
      </c>
      <c r="J64" s="2" t="s">
        <v>211</v>
      </c>
      <c r="L64" s="2">
        <v>3</v>
      </c>
      <c r="M64" s="2">
        <v>1</v>
      </c>
      <c r="N64" s="2">
        <v>0</v>
      </c>
      <c r="O64" s="2">
        <v>0</v>
      </c>
      <c r="P64" s="2">
        <v>2</v>
      </c>
      <c r="Q64" s="2">
        <v>0</v>
      </c>
      <c r="R64" s="2">
        <v>6</v>
      </c>
      <c r="S64" s="2" t="s">
        <v>357</v>
      </c>
      <c r="T64" s="14" t="e">
        <f t="array" ref="T64">[1]!JCStructure(S64)</f>
        <v>#VALUE!</v>
      </c>
      <c r="U64" s="2" t="e">
        <f t="array" ref="U64">[1]!JCAtomCount(B64,9)/[1]!JCAtomCount(B64,6)</f>
        <v>#VALUE!</v>
      </c>
      <c r="V64" s="2" t="s">
        <v>476</v>
      </c>
    </row>
    <row r="65" spans="1:22" ht="50.1" customHeight="1" x14ac:dyDescent="0.25">
      <c r="A65" s="12" t="s">
        <v>22</v>
      </c>
      <c r="B65" s="2" t="s">
        <v>18</v>
      </c>
      <c r="C65" s="2">
        <v>2.12</v>
      </c>
      <c r="D65" s="2">
        <v>6.06</v>
      </c>
      <c r="E65" s="14" t="e">
        <f t="array" ref="E65">[1]!JCStructure(B65)</f>
        <v>#VALUE!</v>
      </c>
      <c r="F65" s="2" t="e">
        <f t="array" ref="F65">[1]!JCMass(B65)</f>
        <v>#VALUE!</v>
      </c>
      <c r="G65" s="2" t="e">
        <f t="array" ref="G65">IF([1]!JCSubstructureMatch($B65,"C(O)=O"),"Acid", "Amine")</f>
        <v>#VALUE!</v>
      </c>
      <c r="H65" s="14" t="e">
        <f t="array" ref="H65">[1]!JCBemisMurckoStructure(B65)</f>
        <v>#VALUE!</v>
      </c>
      <c r="I65" s="2" t="e">
        <f t="array" ref="I65">[1]!JCIUPACName(H65)</f>
        <v>#VALUE!</v>
      </c>
      <c r="J65" s="2" t="s">
        <v>211</v>
      </c>
      <c r="L65" s="2">
        <v>2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5</v>
      </c>
      <c r="S65" s="2" t="s">
        <v>358</v>
      </c>
      <c r="T65" s="14" t="e">
        <f t="array" ref="T65">[1]!JCStructure(S65)</f>
        <v>#VALUE!</v>
      </c>
      <c r="U65" s="2" t="e">
        <f t="array" ref="U65">[1]!JCAtomCount(B65,9)/[1]!JCAtomCount(B65,6)</f>
        <v>#VALUE!</v>
      </c>
      <c r="V65" s="2" t="s">
        <v>476</v>
      </c>
    </row>
    <row r="66" spans="1:22" ht="50.1" customHeight="1" x14ac:dyDescent="0.25">
      <c r="A66" s="12" t="s">
        <v>22</v>
      </c>
      <c r="B66" s="2" t="s">
        <v>19</v>
      </c>
      <c r="C66" s="2">
        <v>1.47</v>
      </c>
      <c r="D66" s="2">
        <v>11.23</v>
      </c>
      <c r="E66" s="14" t="e">
        <f t="array" ref="E66">[1]!JCStructure(B66)</f>
        <v>#VALUE!</v>
      </c>
      <c r="F66" s="2" t="e">
        <f t="array" ref="F66">[1]!JCMass(B66)</f>
        <v>#VALUE!</v>
      </c>
      <c r="G66" s="2" t="e">
        <f t="array" ref="G66">IF([1]!JCSubstructureMatch($B66,"C(O)=O"),"Acid", "Amine")</f>
        <v>#VALUE!</v>
      </c>
      <c r="H66" s="14" t="e">
        <f t="array" ref="H66">[1]!JCBemisMurckoStructure(B66)</f>
        <v>#VALUE!</v>
      </c>
      <c r="I66" s="2" t="e">
        <f t="array" ref="I66">[1]!JCIUPACName(H66)</f>
        <v>#VALUE!</v>
      </c>
      <c r="J66" s="2" t="s">
        <v>291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6</v>
      </c>
      <c r="S66" s="2" t="s">
        <v>359</v>
      </c>
      <c r="T66" s="14" t="e">
        <f t="array" ref="T66">[1]!JCStructure(S66)</f>
        <v>#VALUE!</v>
      </c>
      <c r="U66" s="2" t="e">
        <f t="array" ref="U66">[1]!JCAtomCount(B66,9)/[1]!JCAtomCount(B66,6)</f>
        <v>#VALUE!</v>
      </c>
      <c r="V66" s="2" t="s">
        <v>476</v>
      </c>
    </row>
    <row r="67" spans="1:22" ht="50.1" customHeight="1" x14ac:dyDescent="0.25">
      <c r="A67" s="12" t="s">
        <v>22</v>
      </c>
      <c r="B67" s="2" t="s">
        <v>20</v>
      </c>
      <c r="C67" s="2">
        <v>1.19</v>
      </c>
      <c r="D67" s="2">
        <v>11.29</v>
      </c>
      <c r="E67" s="14" t="e">
        <f t="array" ref="E67">[1]!JCStructure(B67)</f>
        <v>#VALUE!</v>
      </c>
      <c r="F67" s="2" t="e">
        <f t="array" ref="F67">[1]!JCMass(B67)</f>
        <v>#VALUE!</v>
      </c>
      <c r="G67" s="2" t="e">
        <f t="array" ref="G67">IF([1]!JCSubstructureMatch($B67,"C(O)=O"),"Acid", "Amine")</f>
        <v>#VALUE!</v>
      </c>
      <c r="H67" s="14" t="e">
        <f t="array" ref="H67">[1]!JCBemisMurckoStructure(B67)</f>
        <v>#VALUE!</v>
      </c>
      <c r="I67" s="2" t="e">
        <f t="array" ref="I67">[1]!JCIUPACName(H67)</f>
        <v>#VALUE!</v>
      </c>
      <c r="J67" s="2" t="s">
        <v>291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5</v>
      </c>
      <c r="S67" s="2" t="s">
        <v>360</v>
      </c>
      <c r="T67" s="14" t="e">
        <f t="array" ref="T67">[1]!JCStructure(S67)</f>
        <v>#VALUE!</v>
      </c>
      <c r="U67" s="2" t="e">
        <f t="array" ref="U67">[1]!JCAtomCount(B67,9)/[1]!JCAtomCount(B67,6)</f>
        <v>#VALUE!</v>
      </c>
      <c r="V67" s="2" t="s">
        <v>476</v>
      </c>
    </row>
    <row r="68" spans="1:22" ht="50.1" customHeight="1" x14ac:dyDescent="0.25">
      <c r="A68" s="12" t="s">
        <v>22</v>
      </c>
      <c r="B68" s="2" t="s">
        <v>21</v>
      </c>
      <c r="C68" s="2">
        <v>1.75</v>
      </c>
      <c r="D68" s="2">
        <v>11.28</v>
      </c>
      <c r="E68" s="14" t="e">
        <f t="array" ref="E68">[1]!JCStructure(B68)</f>
        <v>#VALUE!</v>
      </c>
      <c r="F68" s="2" t="e">
        <f t="array" ref="F68">[1]!JCMass(B68)</f>
        <v>#VALUE!</v>
      </c>
      <c r="G68" s="2" t="e">
        <f t="array" ref="G68">IF([1]!JCSubstructureMatch($B68,"C(O)=O"),"Acid", "Amine")</f>
        <v>#VALUE!</v>
      </c>
      <c r="H68" s="14" t="e">
        <f t="array" ref="H68">[1]!JCBemisMurckoStructure(B68)</f>
        <v>#VALUE!</v>
      </c>
      <c r="I68" s="2" t="e">
        <f t="array" ref="I68">[1]!JCIUPACName(H68)</f>
        <v>#VALUE!</v>
      </c>
      <c r="J68" s="2" t="s">
        <v>291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6</v>
      </c>
      <c r="S68" s="2" t="s">
        <v>361</v>
      </c>
      <c r="T68" s="14" t="e">
        <f t="array" ref="T68">[1]!JCStructure(S68)</f>
        <v>#VALUE!</v>
      </c>
      <c r="U68" s="2" t="e">
        <f t="array" ref="U68">[1]!JCAtomCount(B68,9)/[1]!JCAtomCount(B68,6)</f>
        <v>#VALUE!</v>
      </c>
      <c r="V68" s="2" t="s">
        <v>476</v>
      </c>
    </row>
    <row r="69" spans="1:22" ht="50.1" customHeight="1" x14ac:dyDescent="0.25">
      <c r="A69" s="12" t="s">
        <v>22</v>
      </c>
      <c r="B69" s="2" t="s">
        <v>23</v>
      </c>
      <c r="C69" s="2">
        <v>2.2000000000000002</v>
      </c>
      <c r="D69" s="2">
        <v>6.23</v>
      </c>
      <c r="E69" s="14" t="e">
        <f t="array" ref="E69">[1]!JCStructure(B69)</f>
        <v>#VALUE!</v>
      </c>
      <c r="F69" s="2" t="e">
        <f t="array" ref="F69">[1]!JCMass(B69)</f>
        <v>#VALUE!</v>
      </c>
      <c r="G69" s="2" t="e">
        <f t="array" ref="G69">IF([1]!JCSubstructureMatch($B69,"C(O)=O"),"Acid", "Amine")</f>
        <v>#VALUE!</v>
      </c>
      <c r="H69" s="14" t="e">
        <f t="array" ref="H69">[1]!JCBemisMurckoStructure(B69)</f>
        <v>#VALUE!</v>
      </c>
      <c r="I69" s="2" t="e">
        <f t="array" ref="I69">[1]!JCIUPACName(H69)</f>
        <v>#VALUE!</v>
      </c>
      <c r="J69" s="2" t="s">
        <v>211</v>
      </c>
      <c r="L69" s="2">
        <v>3</v>
      </c>
      <c r="M69" s="2">
        <v>1</v>
      </c>
      <c r="N69" s="2">
        <v>0</v>
      </c>
      <c r="O69" s="2">
        <v>0</v>
      </c>
      <c r="P69" s="2">
        <v>1</v>
      </c>
      <c r="Q69" s="2">
        <v>1</v>
      </c>
      <c r="R69" s="2">
        <v>7</v>
      </c>
      <c r="S69" s="2" t="s">
        <v>362</v>
      </c>
      <c r="T69" s="14" t="e">
        <f t="array" ref="T69">[1]!JCStructure(S69)</f>
        <v>#VALUE!</v>
      </c>
      <c r="U69" s="2" t="e">
        <f t="array" ref="U69">[1]!JCAtomCount(B69,9)/[1]!JCAtomCount(B69,6)</f>
        <v>#VALUE!</v>
      </c>
      <c r="V69" s="2" t="s">
        <v>476</v>
      </c>
    </row>
    <row r="70" spans="1:22" ht="50.1" customHeight="1" x14ac:dyDescent="0.25">
      <c r="A70" s="12" t="s">
        <v>22</v>
      </c>
      <c r="B70" s="2" t="s">
        <v>24</v>
      </c>
      <c r="C70" s="2">
        <v>2.5099999999999998</v>
      </c>
      <c r="D70" s="2">
        <v>6.56</v>
      </c>
      <c r="E70" s="14" t="e">
        <f t="array" ref="E70">[1]!JCStructure(B70)</f>
        <v>#VALUE!</v>
      </c>
      <c r="F70" s="2" t="e">
        <f t="array" ref="F70">[1]!JCMass(B70)</f>
        <v>#VALUE!</v>
      </c>
      <c r="G70" s="2" t="e">
        <f t="array" ref="G70">IF([1]!JCSubstructureMatch($B70,"C(O)=O"),"Acid", "Amine")</f>
        <v>#VALUE!</v>
      </c>
      <c r="H70" s="14" t="e">
        <f t="array" ref="H70">[1]!JCBemisMurckoStructure(B70)</f>
        <v>#VALUE!</v>
      </c>
      <c r="I70" s="2" t="e">
        <f t="array" ref="I70">[1]!JCIUPACName(H70)</f>
        <v>#VALUE!</v>
      </c>
      <c r="J70" s="2" t="s">
        <v>211</v>
      </c>
      <c r="L70" s="2">
        <v>3</v>
      </c>
      <c r="M70" s="2">
        <v>1</v>
      </c>
      <c r="N70" s="2">
        <v>0</v>
      </c>
      <c r="O70" s="2">
        <v>0</v>
      </c>
      <c r="P70" s="2">
        <v>0</v>
      </c>
      <c r="Q70" s="2">
        <v>2</v>
      </c>
      <c r="R70" s="2">
        <v>8</v>
      </c>
      <c r="S70" s="2" t="s">
        <v>363</v>
      </c>
      <c r="T70" s="14" t="e">
        <f t="array" ref="T70">[1]!JCStructure(S70)</f>
        <v>#VALUE!</v>
      </c>
      <c r="U70" s="2" t="e">
        <f t="array" ref="U70">[1]!JCAtomCount(B70,9)/[1]!JCAtomCount(B70,6)</f>
        <v>#VALUE!</v>
      </c>
      <c r="V70" s="2" t="s">
        <v>476</v>
      </c>
    </row>
    <row r="71" spans="1:22" ht="50.1" customHeight="1" x14ac:dyDescent="0.25">
      <c r="A71" s="12" t="s">
        <v>22</v>
      </c>
      <c r="B71" s="2" t="s">
        <v>25</v>
      </c>
      <c r="C71" s="2">
        <v>2.54</v>
      </c>
      <c r="D71" s="2">
        <v>6.41</v>
      </c>
      <c r="E71" s="14" t="e">
        <f t="array" ref="E71">[1]!JCStructure(B71)</f>
        <v>#VALUE!</v>
      </c>
      <c r="F71" s="2" t="e">
        <f t="array" ref="F71">[1]!JCMass(B71)</f>
        <v>#VALUE!</v>
      </c>
      <c r="G71" s="2" t="e">
        <f t="array" ref="G71">IF([1]!JCSubstructureMatch($B71,"C(O)=O"),"Acid", "Amine")</f>
        <v>#VALUE!</v>
      </c>
      <c r="H71" s="14" t="e">
        <f t="array" ref="H71">[1]!JCBemisMurckoStructure(B71)</f>
        <v>#VALUE!</v>
      </c>
      <c r="I71" s="2" t="e">
        <f t="array" ref="I71">[1]!JCIUPACName(H71)</f>
        <v>#VALUE!</v>
      </c>
      <c r="J71" s="2" t="s">
        <v>211</v>
      </c>
      <c r="L71" s="2">
        <v>2</v>
      </c>
      <c r="M71" s="2">
        <v>1</v>
      </c>
      <c r="N71" s="2">
        <v>0</v>
      </c>
      <c r="O71" s="2">
        <v>0</v>
      </c>
      <c r="P71" s="2">
        <v>0</v>
      </c>
      <c r="Q71" s="2">
        <v>1</v>
      </c>
      <c r="R71" s="2">
        <v>6</v>
      </c>
      <c r="S71" s="2" t="s">
        <v>364</v>
      </c>
      <c r="T71" s="14" t="e">
        <f t="array" ref="T71">[1]!JCStructure(S71)</f>
        <v>#VALUE!</v>
      </c>
      <c r="U71" s="2" t="e">
        <f t="array" ref="U71">[1]!JCAtomCount(B71,9)/[1]!JCAtomCount(B71,6)</f>
        <v>#VALUE!</v>
      </c>
      <c r="V71" s="2" t="s">
        <v>476</v>
      </c>
    </row>
    <row r="72" spans="1:22" ht="50.1" customHeight="1" x14ac:dyDescent="0.25">
      <c r="A72" s="12" t="s">
        <v>22</v>
      </c>
      <c r="B72" s="2" t="s">
        <v>26</v>
      </c>
      <c r="C72" s="2">
        <v>1.65</v>
      </c>
      <c r="D72" s="2">
        <v>10.42</v>
      </c>
      <c r="E72" s="14" t="e">
        <f t="array" ref="E72">[1]!JCStructure(B72)</f>
        <v>#VALUE!</v>
      </c>
      <c r="F72" s="2" t="e">
        <f t="array" ref="F72">[1]!JCMass(B72)</f>
        <v>#VALUE!</v>
      </c>
      <c r="G72" s="2" t="e">
        <f t="array" ref="G72">IF([1]!JCSubstructureMatch($B72,"C(O)=O"),"Acid", "Amine")</f>
        <v>#VALUE!</v>
      </c>
      <c r="H72" s="14" t="e">
        <f t="array" ref="H72">[1]!JCBemisMurckoStructure(B72)</f>
        <v>#VALUE!</v>
      </c>
      <c r="I72" s="2" t="e">
        <f t="array" ref="I72">[1]!JCIUPACName(H72)</f>
        <v>#VALUE!</v>
      </c>
      <c r="J72" s="2" t="s">
        <v>291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7</v>
      </c>
      <c r="S72" s="2" t="s">
        <v>365</v>
      </c>
      <c r="T72" s="14" t="e">
        <f t="array" ref="T72">[1]!JCStructure(S72)</f>
        <v>#VALUE!</v>
      </c>
      <c r="U72" s="2" t="e">
        <f t="array" ref="U72">[1]!JCAtomCount(B72,9)/[1]!JCAtomCount(B72,6)</f>
        <v>#VALUE!</v>
      </c>
      <c r="V72" s="2" t="s">
        <v>476</v>
      </c>
    </row>
    <row r="73" spans="1:22" ht="50.1" customHeight="1" x14ac:dyDescent="0.25">
      <c r="A73" s="12" t="s">
        <v>22</v>
      </c>
      <c r="B73" s="2" t="s">
        <v>27</v>
      </c>
      <c r="C73" s="2">
        <v>2.66</v>
      </c>
      <c r="D73" s="2">
        <v>11.27</v>
      </c>
      <c r="E73" s="14" t="e">
        <f t="array" ref="E73">[1]!JCStructure(B73)</f>
        <v>#VALUE!</v>
      </c>
      <c r="F73" s="2" t="e">
        <f t="array" ref="F73">[1]!JCMass(B73)</f>
        <v>#VALUE!</v>
      </c>
      <c r="G73" s="2" t="e">
        <f t="array" ref="G73">IF([1]!JCSubstructureMatch($B73,"C(O)=O"),"Acid", "Amine")</f>
        <v>#VALUE!</v>
      </c>
      <c r="H73" s="14" t="e">
        <f t="array" ref="H73">[1]!JCBemisMurckoStructure(B73)</f>
        <v>#VALUE!</v>
      </c>
      <c r="I73" s="2" t="e">
        <f t="array" ref="I73">[1]!JCIUPACName(H73)</f>
        <v>#VALUE!</v>
      </c>
      <c r="J73" s="2" t="s">
        <v>291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8</v>
      </c>
      <c r="S73" s="2" t="s">
        <v>366</v>
      </c>
      <c r="T73" s="14" t="e">
        <f t="array" ref="T73">[1]!JCStructure(S73)</f>
        <v>#VALUE!</v>
      </c>
      <c r="U73" s="2" t="e">
        <f t="array" ref="U73">[1]!JCAtomCount(B73,9)/[1]!JCAtomCount(B73,6)</f>
        <v>#VALUE!</v>
      </c>
      <c r="V73" s="2" t="s">
        <v>476</v>
      </c>
    </row>
    <row r="74" spans="1:22" ht="50.1" customHeight="1" x14ac:dyDescent="0.25">
      <c r="A74" s="12" t="s">
        <v>22</v>
      </c>
      <c r="B74" s="2" t="s">
        <v>28</v>
      </c>
      <c r="C74" s="2">
        <v>2.0099999999999998</v>
      </c>
      <c r="D74" s="2">
        <v>10.89</v>
      </c>
      <c r="E74" s="14" t="e">
        <f t="array" ref="E74">[1]!JCStructure(B74)</f>
        <v>#VALUE!</v>
      </c>
      <c r="F74" s="2" t="e">
        <f t="array" ref="F74">[1]!JCMass(B74)</f>
        <v>#VALUE!</v>
      </c>
      <c r="G74" s="2" t="e">
        <f t="array" ref="G74">IF([1]!JCSubstructureMatch($B74,"C(O)=O"),"Acid", "Amine")</f>
        <v>#VALUE!</v>
      </c>
      <c r="H74" s="14" t="e">
        <f t="array" ref="H74">[1]!JCBemisMurckoStructure(B74)</f>
        <v>#VALUE!</v>
      </c>
      <c r="I74" s="2" t="e">
        <f t="array" ref="I74">[1]!JCIUPACName(H74)</f>
        <v>#VALUE!</v>
      </c>
      <c r="J74" s="2" t="s">
        <v>291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8</v>
      </c>
      <c r="S74" s="2" t="s">
        <v>367</v>
      </c>
      <c r="T74" s="14" t="e">
        <f t="array" ref="T74">[1]!JCStructure(S74)</f>
        <v>#VALUE!</v>
      </c>
      <c r="U74" s="2" t="e">
        <f t="array" ref="U74">[1]!JCAtomCount(B74,9)/[1]!JCAtomCount(B74,6)</f>
        <v>#VALUE!</v>
      </c>
      <c r="V74" s="2" t="s">
        <v>476</v>
      </c>
    </row>
    <row r="75" spans="1:22" ht="50.1" customHeight="1" x14ac:dyDescent="0.25">
      <c r="A75" s="12" t="s">
        <v>22</v>
      </c>
      <c r="B75" s="2" t="s">
        <v>29</v>
      </c>
      <c r="C75" s="2">
        <v>1.39</v>
      </c>
      <c r="D75" s="2">
        <v>11.12</v>
      </c>
      <c r="E75" s="14" t="e">
        <f t="array" ref="E75">[1]!JCStructure(B75)</f>
        <v>#VALUE!</v>
      </c>
      <c r="F75" s="2" t="e">
        <f t="array" ref="F75">[1]!JCMass(B75)</f>
        <v>#VALUE!</v>
      </c>
      <c r="G75" s="2" t="e">
        <f t="array" ref="G75">IF([1]!JCSubstructureMatch($B75,"C(O)=O"),"Acid", "Amine")</f>
        <v>#VALUE!</v>
      </c>
      <c r="H75" s="14" t="e">
        <f t="array" ref="H75">[1]!JCBemisMurckoStructure(B75)</f>
        <v>#VALUE!</v>
      </c>
      <c r="I75" s="2" t="e">
        <f t="array" ref="I75">[1]!JCIUPACName(H75)</f>
        <v>#VALUE!</v>
      </c>
      <c r="J75" s="2" t="s">
        <v>291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6</v>
      </c>
      <c r="S75" s="2" t="s">
        <v>368</v>
      </c>
      <c r="T75" s="14" t="e">
        <f t="array" ref="T75">[1]!JCStructure(S75)</f>
        <v>#VALUE!</v>
      </c>
      <c r="U75" s="2" t="e">
        <f t="array" ref="U75">[1]!JCAtomCount(B75,9)/[1]!JCAtomCount(B75,6)</f>
        <v>#VALUE!</v>
      </c>
      <c r="V75" s="2" t="s">
        <v>476</v>
      </c>
    </row>
    <row r="76" spans="1:22" ht="50.1" customHeight="1" x14ac:dyDescent="0.25">
      <c r="A76" s="12" t="s">
        <v>22</v>
      </c>
      <c r="B76" s="2" t="s">
        <v>30</v>
      </c>
      <c r="C76" s="2">
        <v>2.67</v>
      </c>
      <c r="D76" s="2">
        <v>5.96</v>
      </c>
      <c r="E76" s="14" t="e">
        <f t="array" ref="E76">[1]!JCStructure(B76)</f>
        <v>#VALUE!</v>
      </c>
      <c r="F76" s="2" t="e">
        <f t="array" ref="F76">[1]!JCMass(B76)</f>
        <v>#VALUE!</v>
      </c>
      <c r="G76" s="2" t="e">
        <f t="array" ref="G76">IF([1]!JCSubstructureMatch($B76,"C(O)=O"),"Acid", "Amine")</f>
        <v>#VALUE!</v>
      </c>
      <c r="H76" s="14" t="e">
        <f t="array" ref="H76">[1]!JCBemisMurckoStructure(B76)</f>
        <v>#VALUE!</v>
      </c>
      <c r="I76" s="2" t="e">
        <f t="array" ref="I76">[1]!JCIUPACName(H76)</f>
        <v>#VALUE!</v>
      </c>
      <c r="J76" s="2" t="s">
        <v>211</v>
      </c>
      <c r="L76" s="2">
        <v>2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8</v>
      </c>
      <c r="S76" s="2" t="s">
        <v>369</v>
      </c>
      <c r="T76" s="14" t="e">
        <f t="array" ref="T76">[1]!JCStructure(S76)</f>
        <v>#VALUE!</v>
      </c>
      <c r="U76" s="2" t="e">
        <f t="array" ref="U76">[1]!JCAtomCount(B76,9)/[1]!JCAtomCount(B76,6)</f>
        <v>#VALUE!</v>
      </c>
      <c r="V76" s="2" t="s">
        <v>476</v>
      </c>
    </row>
    <row r="77" spans="1:22" ht="50.1" customHeight="1" x14ac:dyDescent="0.25">
      <c r="A77" s="12" t="s">
        <v>22</v>
      </c>
      <c r="B77" s="2" t="s">
        <v>31</v>
      </c>
      <c r="C77" s="2">
        <v>1.88</v>
      </c>
      <c r="D77" s="2">
        <v>10.38</v>
      </c>
      <c r="E77" s="14" t="e">
        <f t="array" ref="E77">[1]!JCStructure(B77)</f>
        <v>#VALUE!</v>
      </c>
      <c r="F77" s="2" t="e">
        <f t="array" ref="F77">[1]!JCMass(B77)</f>
        <v>#VALUE!</v>
      </c>
      <c r="G77" s="2" t="e">
        <f t="array" ref="G77">IF([1]!JCSubstructureMatch($B77,"C(O)=O"),"Acid", "Amine")</f>
        <v>#VALUE!</v>
      </c>
      <c r="H77" s="14" t="e">
        <f t="array" ref="H77">[1]!JCBemisMurckoStructure(B77)</f>
        <v>#VALUE!</v>
      </c>
      <c r="I77" s="2" t="e">
        <f t="array" ref="I77">[1]!JCIUPACName(H77)</f>
        <v>#VALUE!</v>
      </c>
      <c r="J77" s="2" t="s">
        <v>291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8</v>
      </c>
      <c r="S77" s="2" t="s">
        <v>370</v>
      </c>
      <c r="T77" s="14" t="e">
        <f t="array" ref="T77">[1]!JCStructure(S77)</f>
        <v>#VALUE!</v>
      </c>
      <c r="U77" s="2" t="e">
        <f t="array" ref="U77">[1]!JCAtomCount(B77,9)/[1]!JCAtomCount(B77,6)</f>
        <v>#VALUE!</v>
      </c>
      <c r="V77" s="2" t="s">
        <v>476</v>
      </c>
    </row>
    <row r="78" spans="1:22" ht="50.1" customHeight="1" x14ac:dyDescent="0.25">
      <c r="A78" s="12" t="s">
        <v>22</v>
      </c>
      <c r="B78" s="2" t="s">
        <v>32</v>
      </c>
      <c r="C78" s="2">
        <v>2.41</v>
      </c>
      <c r="D78" s="2">
        <v>10.99</v>
      </c>
      <c r="E78" s="14" t="e">
        <f t="array" ref="E78">[1]!JCStructure(B78)</f>
        <v>#VALUE!</v>
      </c>
      <c r="F78" s="2" t="e">
        <f t="array" ref="F78">[1]!JCMass(B78)</f>
        <v>#VALUE!</v>
      </c>
      <c r="G78" s="2" t="e">
        <f t="array" ref="G78">IF([1]!JCSubstructureMatch($B78,"C(O)=O"),"Acid", "Amine")</f>
        <v>#VALUE!</v>
      </c>
      <c r="H78" s="14" t="e">
        <f t="array" ref="H78">[1]!JCBemisMurckoStructure(B78)</f>
        <v>#VALUE!</v>
      </c>
      <c r="I78" s="2" t="e">
        <f t="array" ref="I78">[1]!JCIUPACName(H78)</f>
        <v>#VALUE!</v>
      </c>
      <c r="J78" s="2" t="s">
        <v>291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8</v>
      </c>
      <c r="S78" s="2" t="s">
        <v>371</v>
      </c>
      <c r="T78" s="14" t="e">
        <f t="array" ref="T78">[1]!JCStructure(S78)</f>
        <v>#VALUE!</v>
      </c>
      <c r="U78" s="2" t="e">
        <f t="array" ref="U78">[1]!JCAtomCount(B78,9)/[1]!JCAtomCount(B78,6)</f>
        <v>#VALUE!</v>
      </c>
      <c r="V78" s="2" t="s">
        <v>476</v>
      </c>
    </row>
    <row r="79" spans="1:22" ht="50.1" customHeight="1" x14ac:dyDescent="0.25">
      <c r="A79" s="12" t="s">
        <v>33</v>
      </c>
      <c r="B79" s="2" t="s">
        <v>34</v>
      </c>
      <c r="C79" s="2">
        <v>1.59</v>
      </c>
      <c r="D79" s="2">
        <v>9.41</v>
      </c>
      <c r="E79" s="14" t="e">
        <f t="array" ref="E79">[1]!JCStructure(B79)</f>
        <v>#VALUE!</v>
      </c>
      <c r="F79" s="2" t="e">
        <f t="array" ref="F79">[1]!JCMass(B79)</f>
        <v>#VALUE!</v>
      </c>
      <c r="G79" s="2" t="e">
        <f t="array" ref="G79">IF([1]!JCSubstructureMatch($B79,"C(O)=O"),"Acid", "Amine")</f>
        <v>#VALUE!</v>
      </c>
      <c r="H79" s="14" t="e">
        <f t="array" ref="H79">[1]!JCBemisMurckoStructure(B79)</f>
        <v>#VALUE!</v>
      </c>
      <c r="I79" s="2" t="e">
        <f t="array" ref="I79">[1]!JCIUPACName(H79)</f>
        <v>#VALUE!</v>
      </c>
      <c r="J79" s="2" t="s">
        <v>210</v>
      </c>
      <c r="L79" s="2">
        <v>4</v>
      </c>
      <c r="M79" s="2">
        <v>0</v>
      </c>
      <c r="N79" s="2">
        <v>0</v>
      </c>
      <c r="O79" s="2">
        <v>2</v>
      </c>
      <c r="P79" s="2">
        <v>0</v>
      </c>
      <c r="Q79" s="2">
        <v>2</v>
      </c>
      <c r="R79" s="2">
        <v>9</v>
      </c>
      <c r="S79" s="2" t="s">
        <v>372</v>
      </c>
      <c r="T79" s="14" t="e">
        <f t="array" ref="T79">[1]!JCStructure(S79)</f>
        <v>#VALUE!</v>
      </c>
      <c r="U79" s="2" t="e">
        <f t="array" ref="U79">[1]!JCAtomCount(B79,9)/[1]!JCAtomCount(B79,6)</f>
        <v>#VALUE!</v>
      </c>
      <c r="V79" s="2" t="s">
        <v>476</v>
      </c>
    </row>
    <row r="80" spans="1:22" ht="50.1" customHeight="1" x14ac:dyDescent="0.25">
      <c r="A80" s="12" t="s">
        <v>33</v>
      </c>
      <c r="B80" s="2" t="s">
        <v>35</v>
      </c>
      <c r="C80" s="2">
        <v>1.84</v>
      </c>
      <c r="D80" s="2">
        <v>6.37</v>
      </c>
      <c r="E80" s="14" t="e">
        <f t="array" ref="E80">[1]!JCStructure(B80)</f>
        <v>#VALUE!</v>
      </c>
      <c r="F80" s="2" t="e">
        <f t="array" ref="F80">[1]!JCMass(B80)</f>
        <v>#VALUE!</v>
      </c>
      <c r="G80" s="2" t="e">
        <f t="array" ref="G80">IF([1]!JCSubstructureMatch($B80,"C(O)=O"),"Acid", "Amine")</f>
        <v>#VALUE!</v>
      </c>
      <c r="H80" s="14" t="e">
        <f t="array" ref="H80">[1]!JCBemisMurckoStructure(B80)</f>
        <v>#VALUE!</v>
      </c>
      <c r="I80" s="2" t="e">
        <f t="array" ref="I80">[1]!JCIUPACName(H80)</f>
        <v>#VALUE!</v>
      </c>
      <c r="J80" s="2" t="s">
        <v>210</v>
      </c>
      <c r="L80" s="2">
        <v>6</v>
      </c>
      <c r="M80" s="2">
        <v>0</v>
      </c>
      <c r="N80" s="2">
        <v>2</v>
      </c>
      <c r="O80" s="2">
        <v>2</v>
      </c>
      <c r="P80" s="2">
        <v>0</v>
      </c>
      <c r="Q80" s="2">
        <v>2</v>
      </c>
      <c r="R80" s="2">
        <v>9</v>
      </c>
      <c r="S80" s="2" t="s">
        <v>373</v>
      </c>
      <c r="T80" s="14" t="e">
        <f t="array" ref="T80">[1]!JCStructure(S80)</f>
        <v>#VALUE!</v>
      </c>
      <c r="U80" s="2" t="e">
        <f t="array" ref="U80">[1]!JCAtomCount(B80,9)/[1]!JCAtomCount(B80,6)</f>
        <v>#VALUE!</v>
      </c>
      <c r="V80" s="2" t="s">
        <v>476</v>
      </c>
    </row>
    <row r="81" spans="1:22" ht="50.1" customHeight="1" x14ac:dyDescent="0.25">
      <c r="A81" s="12" t="s">
        <v>33</v>
      </c>
      <c r="B81" s="2" t="s">
        <v>36</v>
      </c>
      <c r="C81" s="2">
        <v>2.1800000000000002</v>
      </c>
      <c r="D81" s="2">
        <v>7.72</v>
      </c>
      <c r="E81" s="14" t="e">
        <f t="array" ref="E81">[1]!JCStructure(B81)</f>
        <v>#VALUE!</v>
      </c>
      <c r="F81" s="2" t="e">
        <f t="array" ref="F81">[1]!JCMass(B81)</f>
        <v>#VALUE!</v>
      </c>
      <c r="G81" s="2" t="e">
        <f t="array" ref="G81">IF([1]!JCSubstructureMatch($B81,"C(O)=O"),"Acid", "Amine")</f>
        <v>#VALUE!</v>
      </c>
      <c r="H81" s="14" t="e">
        <f t="array" ref="H81">[1]!JCBemisMurckoStructure(B81)</f>
        <v>#VALUE!</v>
      </c>
      <c r="I81" s="2" t="e">
        <f t="array" ref="I81">[1]!JCIUPACName(H81)</f>
        <v>#VALUE!</v>
      </c>
      <c r="J81" s="2" t="s">
        <v>210</v>
      </c>
      <c r="L81" s="2">
        <v>2</v>
      </c>
      <c r="M81" s="2">
        <v>0</v>
      </c>
      <c r="N81" s="2">
        <v>2</v>
      </c>
      <c r="O81" s="2">
        <v>0</v>
      </c>
      <c r="P81" s="2">
        <v>0</v>
      </c>
      <c r="Q81" s="2">
        <v>0</v>
      </c>
      <c r="R81" s="2">
        <v>9</v>
      </c>
      <c r="S81" s="2" t="s">
        <v>374</v>
      </c>
      <c r="T81" s="14" t="e">
        <f t="array" ref="T81">[1]!JCStructure(S81)</f>
        <v>#VALUE!</v>
      </c>
      <c r="U81" s="2" t="e">
        <f t="array" ref="U81">[1]!JCAtomCount(B81,9)/[1]!JCAtomCount(B81,6)</f>
        <v>#VALUE!</v>
      </c>
      <c r="V81" s="2" t="s">
        <v>476</v>
      </c>
    </row>
    <row r="82" spans="1:22" ht="50.1" customHeight="1" x14ac:dyDescent="0.25">
      <c r="A82" s="12" t="s">
        <v>33</v>
      </c>
      <c r="B82" s="2" t="s">
        <v>37</v>
      </c>
      <c r="C82" s="2">
        <v>2.36</v>
      </c>
      <c r="D82" s="2">
        <v>10.86</v>
      </c>
      <c r="E82" s="14" t="e">
        <f t="array" ref="E82">[1]!JCStructure(B82)</f>
        <v>#VALUE!</v>
      </c>
      <c r="F82" s="2" t="e">
        <f t="array" ref="F82">[1]!JCMass(B82)</f>
        <v>#VALUE!</v>
      </c>
      <c r="G82" s="2" t="e">
        <f t="array" ref="G82">IF([1]!JCSubstructureMatch($B82,"C(O)=O"),"Acid", "Amine")</f>
        <v>#VALUE!</v>
      </c>
      <c r="H82" s="14" t="e">
        <f t="array" ref="H82">[1]!JCBemisMurckoStructure(B82)</f>
        <v>#VALUE!</v>
      </c>
      <c r="I82" s="2" t="e">
        <f t="array" ref="I82">[1]!JCIUPACName(H82)</f>
        <v>#VALUE!</v>
      </c>
      <c r="J82" s="2" t="s">
        <v>291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9</v>
      </c>
      <c r="S82" s="2" t="s">
        <v>375</v>
      </c>
      <c r="T82" s="14" t="e">
        <f t="array" ref="T82">[1]!JCStructure(S82)</f>
        <v>#VALUE!</v>
      </c>
      <c r="U82" s="2" t="e">
        <f t="array" ref="U82">[1]!JCAtomCount(B82,9)/[1]!JCAtomCount(B82,6)</f>
        <v>#VALUE!</v>
      </c>
      <c r="V82" s="2" t="s">
        <v>476</v>
      </c>
    </row>
    <row r="83" spans="1:22" ht="50.1" customHeight="1" x14ac:dyDescent="0.25">
      <c r="A83" s="12" t="s">
        <v>33</v>
      </c>
      <c r="B83" s="2" t="s">
        <v>38</v>
      </c>
      <c r="C83" s="2">
        <v>1.19</v>
      </c>
      <c r="D83" s="2">
        <v>8.0500000000000007</v>
      </c>
      <c r="E83" s="14" t="e">
        <f t="array" ref="E83">[1]!JCStructure(B83)</f>
        <v>#VALUE!</v>
      </c>
      <c r="F83" s="2" t="e">
        <f t="array" ref="F83">[1]!JCMass(B83)</f>
        <v>#VALUE!</v>
      </c>
      <c r="G83" s="2" t="e">
        <f t="array" ref="G83">IF([1]!JCSubstructureMatch($B83,"C(O)=O"),"Acid", "Amine")</f>
        <v>#VALUE!</v>
      </c>
      <c r="H83" s="14" t="e">
        <f t="array" ref="H83">[1]!JCBemisMurckoStructure(B83)</f>
        <v>#VALUE!</v>
      </c>
      <c r="I83" s="2" t="e">
        <f t="array" ref="I83">[1]!JCIUPACName(H83)</f>
        <v>#VALUE!</v>
      </c>
      <c r="J83" s="2" t="s">
        <v>210</v>
      </c>
      <c r="L83" s="2">
        <v>2</v>
      </c>
      <c r="M83" s="2">
        <v>0</v>
      </c>
      <c r="N83" s="2">
        <v>2</v>
      </c>
      <c r="O83" s="2">
        <v>0</v>
      </c>
      <c r="P83" s="2">
        <v>0</v>
      </c>
      <c r="Q83" s="2">
        <v>0</v>
      </c>
      <c r="R83" s="2">
        <v>9</v>
      </c>
      <c r="S83" s="2" t="s">
        <v>376</v>
      </c>
      <c r="T83" s="14" t="e">
        <f t="array" ref="T83">[1]!JCStructure(S83)</f>
        <v>#VALUE!</v>
      </c>
      <c r="U83" s="2" t="e">
        <f t="array" ref="U83">[1]!JCAtomCount(B83,9)/[1]!JCAtomCount(B83,6)</f>
        <v>#VALUE!</v>
      </c>
      <c r="V83" s="2" t="s">
        <v>476</v>
      </c>
    </row>
    <row r="84" spans="1:22" ht="50.1" customHeight="1" x14ac:dyDescent="0.25">
      <c r="A84" s="12" t="s">
        <v>33</v>
      </c>
      <c r="B84" s="2" t="s">
        <v>39</v>
      </c>
      <c r="C84" s="2">
        <v>0.84</v>
      </c>
      <c r="D84" s="2">
        <v>10.4</v>
      </c>
      <c r="E84" s="14" t="e">
        <f t="array" ref="E84">[1]!JCStructure(B84)</f>
        <v>#VALUE!</v>
      </c>
      <c r="F84" s="2" t="e">
        <f t="array" ref="F84">[1]!JCMass(B84)</f>
        <v>#VALUE!</v>
      </c>
      <c r="G84" s="2" t="e">
        <f t="array" ref="G84">IF([1]!JCSubstructureMatch($B84,"C(O)=O"),"Acid", "Amine")</f>
        <v>#VALUE!</v>
      </c>
      <c r="H84" s="14" t="e">
        <f t="array" ref="H84">[1]!JCBemisMurckoStructure(B84)</f>
        <v>#VALUE!</v>
      </c>
      <c r="I84" s="2" t="e">
        <f t="array" ref="I84">[1]!JCIUPACName(H84)</f>
        <v>#VALUE!</v>
      </c>
      <c r="J84" s="2" t="s">
        <v>291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9</v>
      </c>
      <c r="S84" s="2" t="s">
        <v>377</v>
      </c>
      <c r="T84" s="14" t="e">
        <f t="array" ref="T84">[1]!JCStructure(S84)</f>
        <v>#VALUE!</v>
      </c>
      <c r="U84" s="2" t="e">
        <f t="array" ref="U84">[1]!JCAtomCount(B84,9)/[1]!JCAtomCount(B84,6)</f>
        <v>#VALUE!</v>
      </c>
      <c r="V84" s="2" t="s">
        <v>476</v>
      </c>
    </row>
    <row r="85" spans="1:22" ht="50.1" customHeight="1" x14ac:dyDescent="0.25">
      <c r="A85" s="12" t="s">
        <v>33</v>
      </c>
      <c r="B85" s="2" t="s">
        <v>40</v>
      </c>
      <c r="C85" s="2">
        <v>-0.34</v>
      </c>
      <c r="D85" s="2">
        <v>8.14</v>
      </c>
      <c r="E85" s="14" t="e">
        <f t="array" ref="E85">[1]!JCStructure(B85)</f>
        <v>#VALUE!</v>
      </c>
      <c r="F85" s="2" t="e">
        <f t="array" ref="F85">[1]!JCMass(B85)</f>
        <v>#VALUE!</v>
      </c>
      <c r="G85" s="2" t="e">
        <f t="array" ref="G85">IF([1]!JCSubstructureMatch($B85,"C(O)=O"),"Acid", "Amine")</f>
        <v>#VALUE!</v>
      </c>
      <c r="H85" s="14" t="e">
        <f t="array" ref="H85">[1]!JCBemisMurckoStructure(B85)</f>
        <v>#VALUE!</v>
      </c>
      <c r="I85" s="2" t="e">
        <f t="array" ref="I85">[1]!JCIUPACName(H85)</f>
        <v>#VALUE!</v>
      </c>
      <c r="J85" s="2" t="s">
        <v>291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9</v>
      </c>
      <c r="S85" s="2" t="s">
        <v>378</v>
      </c>
      <c r="T85" s="14" t="e">
        <f t="array" ref="T85">[1]!JCStructure(S85)</f>
        <v>#VALUE!</v>
      </c>
      <c r="U85" s="2" t="e">
        <f t="array" ref="U85">[1]!JCAtomCount(B85,9)/[1]!JCAtomCount(B85,6)</f>
        <v>#VALUE!</v>
      </c>
      <c r="V85" s="2" t="s">
        <v>476</v>
      </c>
    </row>
    <row r="86" spans="1:22" ht="50.1" customHeight="1" x14ac:dyDescent="0.25">
      <c r="A86" s="12" t="s">
        <v>33</v>
      </c>
      <c r="B86" s="2" t="s">
        <v>41</v>
      </c>
      <c r="C86" s="2">
        <v>0.2</v>
      </c>
      <c r="D86" s="2">
        <v>5.27</v>
      </c>
      <c r="E86" s="14" t="e">
        <f t="array" ref="E86">[1]!JCStructure(B86)</f>
        <v>#VALUE!</v>
      </c>
      <c r="F86" s="2" t="e">
        <f t="array" ref="F86">[1]!JCMass(B86)</f>
        <v>#VALUE!</v>
      </c>
      <c r="G86" s="2" t="e">
        <f t="array" ref="G86">IF([1]!JCSubstructureMatch($B86,"C(O)=O"),"Acid", "Amine")</f>
        <v>#VALUE!</v>
      </c>
      <c r="H86" s="14" t="e">
        <f t="array" ref="H86">[1]!JCBemisMurckoStructure(B86)</f>
        <v>#VALUE!</v>
      </c>
      <c r="I86" s="2" t="e">
        <f t="array" ref="I86">[1]!JCIUPACName(H86)</f>
        <v>#VALUE!</v>
      </c>
      <c r="J86" s="2" t="s">
        <v>210</v>
      </c>
      <c r="L86" s="2">
        <v>2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9</v>
      </c>
      <c r="S86" s="2" t="s">
        <v>379</v>
      </c>
      <c r="T86" s="14" t="e">
        <f t="array" ref="T86">[1]!JCStructure(S86)</f>
        <v>#VALUE!</v>
      </c>
      <c r="U86" s="2" t="e">
        <f t="array" ref="U86">[1]!JCAtomCount(B86,9)/[1]!JCAtomCount(B86,6)</f>
        <v>#VALUE!</v>
      </c>
      <c r="V86" s="2" t="s">
        <v>476</v>
      </c>
    </row>
    <row r="87" spans="1:22" ht="50.1" customHeight="1" x14ac:dyDescent="0.25">
      <c r="A87" s="12" t="s">
        <v>33</v>
      </c>
      <c r="B87" s="2" t="s">
        <v>42</v>
      </c>
      <c r="C87" s="2">
        <v>2.09</v>
      </c>
      <c r="D87" s="2">
        <v>7.69</v>
      </c>
      <c r="E87" s="14" t="e">
        <f t="array" ref="E87">[1]!JCStructure(B87)</f>
        <v>#VALUE!</v>
      </c>
      <c r="F87" s="2" t="e">
        <f t="array" ref="F87">[1]!JCMass(B87)</f>
        <v>#VALUE!</v>
      </c>
      <c r="G87" s="2" t="e">
        <f t="array" ref="G87">IF([1]!JCSubstructureMatch($B87,"C(O)=O"),"Acid", "Amine")</f>
        <v>#VALUE!</v>
      </c>
      <c r="H87" s="14" t="e">
        <f t="array" ref="H87">[1]!JCBemisMurckoStructure(B87)</f>
        <v>#VALUE!</v>
      </c>
      <c r="I87" s="2" t="e">
        <f t="array" ref="I87">[1]!JCIUPACName(H87)</f>
        <v>#VALUE!</v>
      </c>
      <c r="J87" s="2" t="s">
        <v>210</v>
      </c>
      <c r="L87" s="2">
        <v>2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8</v>
      </c>
      <c r="S87" s="2" t="s">
        <v>380</v>
      </c>
      <c r="T87" s="14" t="e">
        <f t="array" ref="T87">[1]!JCStructure(S87)</f>
        <v>#VALUE!</v>
      </c>
      <c r="U87" s="2" t="e">
        <f t="array" ref="U87">[1]!JCAtomCount(B87,9)/[1]!JCAtomCount(B87,6)</f>
        <v>#VALUE!</v>
      </c>
      <c r="V87" s="2" t="s">
        <v>476</v>
      </c>
    </row>
    <row r="88" spans="1:22" ht="50.1" customHeight="1" x14ac:dyDescent="0.25">
      <c r="A88" s="12" t="s">
        <v>33</v>
      </c>
      <c r="B88" s="2" t="s">
        <v>43</v>
      </c>
      <c r="C88" s="2">
        <v>2.31</v>
      </c>
      <c r="D88" s="2">
        <v>10.53</v>
      </c>
      <c r="E88" s="14" t="e">
        <f t="array" ref="E88">[1]!JCStructure(B88)</f>
        <v>#VALUE!</v>
      </c>
      <c r="F88" s="2" t="e">
        <f t="array" ref="F88">[1]!JCMass(B88)</f>
        <v>#VALUE!</v>
      </c>
      <c r="G88" s="2" t="e">
        <f t="array" ref="G88">IF([1]!JCSubstructureMatch($B88,"C(O)=O"),"Acid", "Amine")</f>
        <v>#VALUE!</v>
      </c>
      <c r="H88" s="14" t="e">
        <f t="array" ref="H88">[1]!JCBemisMurckoStructure(B88)</f>
        <v>#VALUE!</v>
      </c>
      <c r="I88" s="2" t="e">
        <f t="array" ref="I88">[1]!JCIUPACName(H88)</f>
        <v>#VALUE!</v>
      </c>
      <c r="J88" s="2" t="s">
        <v>291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8</v>
      </c>
      <c r="S88" s="2" t="s">
        <v>381</v>
      </c>
      <c r="T88" s="14" t="e">
        <f t="array" ref="T88">[1]!JCStructure(S88)</f>
        <v>#VALUE!</v>
      </c>
      <c r="U88" s="2" t="e">
        <f t="array" ref="U88">[1]!JCAtomCount(B88,9)/[1]!JCAtomCount(B88,6)</f>
        <v>#VALUE!</v>
      </c>
      <c r="V88" s="2" t="s">
        <v>476</v>
      </c>
    </row>
    <row r="89" spans="1:22" ht="50.1" customHeight="1" x14ac:dyDescent="0.25">
      <c r="A89" s="12" t="s">
        <v>33</v>
      </c>
      <c r="B89" s="2" t="s">
        <v>44</v>
      </c>
      <c r="C89" s="2">
        <v>1.51</v>
      </c>
      <c r="D89" s="2">
        <v>7.75</v>
      </c>
      <c r="E89" s="14" t="e">
        <f t="array" ref="E89">[1]!JCStructure(B89)</f>
        <v>#VALUE!</v>
      </c>
      <c r="F89" s="2" t="e">
        <f t="array" ref="F89">[1]!JCMass(B89)</f>
        <v>#VALUE!</v>
      </c>
      <c r="G89" s="2" t="e">
        <f t="array" ref="G89">IF([1]!JCSubstructureMatch($B89,"C(O)=O"),"Acid", "Amine")</f>
        <v>#VALUE!</v>
      </c>
      <c r="H89" s="14" t="e">
        <f t="array" ref="H89">[1]!JCBemisMurckoStructure(B89)</f>
        <v>#VALUE!</v>
      </c>
      <c r="I89" s="2" t="e">
        <f t="array" ref="I89">[1]!JCIUPACName(H89)</f>
        <v>#VALUE!</v>
      </c>
      <c r="J89" s="2" t="s">
        <v>210</v>
      </c>
      <c r="L89" s="2">
        <v>2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6</v>
      </c>
      <c r="S89" s="2" t="s">
        <v>382</v>
      </c>
      <c r="T89" s="14" t="e">
        <f t="array" ref="T89">[1]!JCStructure(S89)</f>
        <v>#VALUE!</v>
      </c>
      <c r="U89" s="2" t="e">
        <f t="array" ref="U89">[1]!JCAtomCount(B89,9)/[1]!JCAtomCount(B89,6)</f>
        <v>#VALUE!</v>
      </c>
      <c r="V89" s="2" t="s">
        <v>476</v>
      </c>
    </row>
    <row r="90" spans="1:22" ht="50.1" customHeight="1" x14ac:dyDescent="0.25">
      <c r="A90" s="12" t="s">
        <v>45</v>
      </c>
      <c r="B90" s="2" t="s">
        <v>46</v>
      </c>
      <c r="C90" s="2">
        <v>1.1299999999999999</v>
      </c>
      <c r="D90" s="2">
        <v>11.13</v>
      </c>
      <c r="E90" s="14" t="e">
        <f t="array" ref="E90">[1]!JCStructure(B90)</f>
        <v>#VALUE!</v>
      </c>
      <c r="F90" s="2" t="e">
        <f t="array" ref="F90">[1]!JCMass(B90)</f>
        <v>#VALUE!</v>
      </c>
      <c r="G90" s="2" t="e">
        <f t="array" ref="G90">IF([1]!JCSubstructureMatch($B90,"C(O)=O"),"Acid", "Amine")</f>
        <v>#VALUE!</v>
      </c>
      <c r="H90" s="14" t="e">
        <f t="array" ref="H90">[1]!JCBemisMurckoStructure(B90)</f>
        <v>#VALUE!</v>
      </c>
      <c r="I90" s="2" t="e">
        <f t="array" ref="I90">[1]!JCIUPACName(H90)</f>
        <v>#VALUE!</v>
      </c>
      <c r="J90" s="2" t="s">
        <v>291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4</v>
      </c>
      <c r="S90" s="2" t="s">
        <v>383</v>
      </c>
      <c r="T90" s="14" t="e">
        <f t="array" ref="T90">[1]!JCStructure(S90)</f>
        <v>#VALUE!</v>
      </c>
      <c r="U90" s="2" t="e">
        <f t="array" ref="U90">[1]!JCAtomCount(B90,9)/[1]!JCAtomCount(B90,6)</f>
        <v>#VALUE!</v>
      </c>
      <c r="V90" s="2" t="s">
        <v>476</v>
      </c>
    </row>
    <row r="91" spans="1:22" ht="50.1" customHeight="1" x14ac:dyDescent="0.25">
      <c r="A91" s="12" t="s">
        <v>45</v>
      </c>
      <c r="B91" s="2" t="s">
        <v>47</v>
      </c>
      <c r="C91" s="2">
        <v>0.94</v>
      </c>
      <c r="D91" s="2">
        <v>8.5500000000000007</v>
      </c>
      <c r="E91" s="14" t="e">
        <f t="array" ref="E91">[1]!JCStructure(B91)</f>
        <v>#VALUE!</v>
      </c>
      <c r="F91" s="2" t="e">
        <f t="array" ref="F91">[1]!JCMass(B91)</f>
        <v>#VALUE!</v>
      </c>
      <c r="G91" s="2" t="e">
        <f t="array" ref="G91">IF([1]!JCSubstructureMatch($B91,"C(O)=O"),"Acid", "Amine")</f>
        <v>#VALUE!</v>
      </c>
      <c r="H91" s="14" t="e">
        <f t="array" ref="H91">[1]!JCBemisMurckoStructure(B91)</f>
        <v>#VALUE!</v>
      </c>
      <c r="I91" s="2" t="e">
        <f t="array" ref="I91">[1]!JCIUPACName(H91)</f>
        <v>#VALUE!</v>
      </c>
      <c r="J91" s="2" t="s">
        <v>214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4</v>
      </c>
      <c r="S91" s="2" t="s">
        <v>384</v>
      </c>
      <c r="T91" s="14" t="e">
        <f t="array" ref="T91">[1]!JCStructure(S91)</f>
        <v>#VALUE!</v>
      </c>
      <c r="U91" s="2" t="e">
        <f t="array" ref="U91">[1]!JCAtomCount(B91,9)/[1]!JCAtomCount(B91,6)</f>
        <v>#VALUE!</v>
      </c>
      <c r="V91" s="2" t="s">
        <v>476</v>
      </c>
    </row>
    <row r="92" spans="1:22" ht="50.1" customHeight="1" x14ac:dyDescent="0.25">
      <c r="A92" s="12" t="s">
        <v>45</v>
      </c>
      <c r="B92" s="2" t="s">
        <v>48</v>
      </c>
      <c r="C92" s="2">
        <v>1.34</v>
      </c>
      <c r="D92" s="2">
        <v>6.44</v>
      </c>
      <c r="E92" s="14" t="e">
        <f t="array" ref="E92">[1]!JCStructure(B92)</f>
        <v>#VALUE!</v>
      </c>
      <c r="F92" s="2" t="e">
        <f t="array" ref="F92">[1]!JCMass(B92)</f>
        <v>#VALUE!</v>
      </c>
      <c r="G92" s="2" t="e">
        <f t="array" ref="G92">IF([1]!JCSubstructureMatch($B92,"C(O)=O"),"Acid", "Amine")</f>
        <v>#VALUE!</v>
      </c>
      <c r="H92" s="14" t="e">
        <f t="array" ref="H92">[1]!JCBemisMurckoStructure(B92)</f>
        <v>#VALUE!</v>
      </c>
      <c r="I92" s="2" t="e">
        <f t="array" ref="I92">[1]!JCIUPACName(H92)</f>
        <v>#VALUE!</v>
      </c>
      <c r="J92" s="2" t="s">
        <v>210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4</v>
      </c>
      <c r="S92" s="2" t="s">
        <v>385</v>
      </c>
      <c r="T92" s="14" t="e">
        <f t="array" ref="T92">[1]!JCStructure(S92)</f>
        <v>#VALUE!</v>
      </c>
      <c r="U92" s="2" t="e">
        <f t="array" ref="U92">[1]!JCAtomCount(B92,9)/[1]!JCAtomCount(B92,6)</f>
        <v>#VALUE!</v>
      </c>
      <c r="V92" s="2" t="s">
        <v>476</v>
      </c>
    </row>
    <row r="93" spans="1:22" ht="50.1" customHeight="1" x14ac:dyDescent="0.25">
      <c r="A93" s="12" t="s">
        <v>45</v>
      </c>
      <c r="B93" s="2" t="s">
        <v>49</v>
      </c>
      <c r="C93" s="2">
        <v>1.19</v>
      </c>
      <c r="D93" s="2">
        <v>11.21</v>
      </c>
      <c r="E93" s="14" t="e">
        <f t="array" ref="E93">[1]!JCStructure(B93)</f>
        <v>#VALUE!</v>
      </c>
      <c r="F93" s="2" t="e">
        <f t="array" ref="F93">[1]!JCMass(B93)</f>
        <v>#VALUE!</v>
      </c>
      <c r="G93" s="2" t="e">
        <f t="array" ref="G93">IF([1]!JCSubstructureMatch($B93,"C(O)=O"),"Acid", "Amine")</f>
        <v>#VALUE!</v>
      </c>
      <c r="H93" s="14" t="e">
        <f t="array" ref="H93">[1]!JCBemisMurckoStructure(B93)</f>
        <v>#VALUE!</v>
      </c>
      <c r="I93" s="2" t="e">
        <f t="array" ref="I93">[1]!JCIUPACName(H93)</f>
        <v>#VALUE!</v>
      </c>
      <c r="J93" s="2" t="s">
        <v>291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5</v>
      </c>
      <c r="S93" s="2" t="s">
        <v>360</v>
      </c>
      <c r="T93" s="14" t="e">
        <f t="array" ref="T93">[1]!JCStructure(S93)</f>
        <v>#VALUE!</v>
      </c>
      <c r="U93" s="2" t="e">
        <f t="array" ref="U93">[1]!JCAtomCount(B93,9)/[1]!JCAtomCount(B93,6)</f>
        <v>#VALUE!</v>
      </c>
      <c r="V93" s="2" t="s">
        <v>476</v>
      </c>
    </row>
    <row r="94" spans="1:22" ht="50.1" customHeight="1" x14ac:dyDescent="0.25">
      <c r="A94" s="12" t="s">
        <v>45</v>
      </c>
      <c r="B94" s="2" t="s">
        <v>50</v>
      </c>
      <c r="C94" s="2">
        <v>0.91</v>
      </c>
      <c r="D94" s="2">
        <v>8.8699999999999992</v>
      </c>
      <c r="E94" s="14" t="e">
        <f t="array" ref="E94">[1]!JCStructure(B94)</f>
        <v>#VALUE!</v>
      </c>
      <c r="F94" s="2" t="e">
        <f t="array" ref="F94">[1]!JCMass(B94)</f>
        <v>#VALUE!</v>
      </c>
      <c r="G94" s="2" t="e">
        <f t="array" ref="G94">IF([1]!JCSubstructureMatch($B94,"C(O)=O"),"Acid", "Amine")</f>
        <v>#VALUE!</v>
      </c>
      <c r="H94" s="14" t="e">
        <f t="array" ref="H94">[1]!JCBemisMurckoStructure(B94)</f>
        <v>#VALUE!</v>
      </c>
      <c r="I94" s="2" t="e">
        <f t="array" ref="I94">[1]!JCIUPACName(H94)</f>
        <v>#VALUE!</v>
      </c>
      <c r="J94" s="2" t="s">
        <v>214</v>
      </c>
      <c r="L94" s="2">
        <v>2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5</v>
      </c>
      <c r="S94" s="2" t="s">
        <v>386</v>
      </c>
      <c r="T94" s="14" t="e">
        <f t="array" ref="T94">[1]!JCStructure(S94)</f>
        <v>#VALUE!</v>
      </c>
      <c r="U94" s="2" t="e">
        <f t="array" ref="U94">[1]!JCAtomCount(B94,9)/[1]!JCAtomCount(B94,6)</f>
        <v>#VALUE!</v>
      </c>
      <c r="V94" s="2" t="s">
        <v>476</v>
      </c>
    </row>
    <row r="95" spans="1:22" ht="50.1" customHeight="1" x14ac:dyDescent="0.25">
      <c r="A95" s="12" t="s">
        <v>45</v>
      </c>
      <c r="B95" s="2" t="s">
        <v>51</v>
      </c>
      <c r="C95" s="2">
        <v>1.35</v>
      </c>
      <c r="D95" s="2">
        <v>6.88</v>
      </c>
      <c r="E95" s="14" t="e">
        <f t="array" ref="E95">[1]!JCStructure(B95)</f>
        <v>#VALUE!</v>
      </c>
      <c r="F95" s="2" t="e">
        <f t="array" ref="F95">[1]!JCMass(B95)</f>
        <v>#VALUE!</v>
      </c>
      <c r="G95" s="2" t="e">
        <f t="array" ref="G95">IF([1]!JCSubstructureMatch($B95,"C(O)=O"),"Acid", "Amine")</f>
        <v>#VALUE!</v>
      </c>
      <c r="H95" s="14" t="e">
        <f t="array" ref="H95">[1]!JCBemisMurckoStructure(B95)</f>
        <v>#VALUE!</v>
      </c>
      <c r="I95" s="2" t="e">
        <f t="array" ref="I95">[1]!JCIUPACName(H95)</f>
        <v>#VALUE!</v>
      </c>
      <c r="J95" s="2" t="s">
        <v>210</v>
      </c>
      <c r="L95" s="2">
        <v>2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5</v>
      </c>
      <c r="S95" s="2" t="s">
        <v>387</v>
      </c>
      <c r="T95" s="14" t="e">
        <f t="array" ref="T95">[1]!JCStructure(S95)</f>
        <v>#VALUE!</v>
      </c>
      <c r="U95" s="2" t="e">
        <f t="array" ref="U95">[1]!JCAtomCount(B95,9)/[1]!JCAtomCount(B95,6)</f>
        <v>#VALUE!</v>
      </c>
      <c r="V95" s="2" t="s">
        <v>476</v>
      </c>
    </row>
    <row r="96" spans="1:22" ht="50.1" customHeight="1" x14ac:dyDescent="0.25">
      <c r="A96" s="12" t="s">
        <v>45</v>
      </c>
      <c r="B96" s="2" t="s">
        <v>52</v>
      </c>
      <c r="C96" s="2">
        <v>1.01</v>
      </c>
      <c r="D96" s="2">
        <v>7.07</v>
      </c>
      <c r="E96" s="14" t="e">
        <f t="array" ref="E96">[1]!JCStructure(B96)</f>
        <v>#VALUE!</v>
      </c>
      <c r="F96" s="2" t="e">
        <f t="array" ref="F96">[1]!JCMass(B96)</f>
        <v>#VALUE!</v>
      </c>
      <c r="G96" s="2" t="e">
        <f t="array" ref="G96">IF([1]!JCSubstructureMatch($B96,"C(O)=O"),"Acid", "Amine")</f>
        <v>#VALUE!</v>
      </c>
      <c r="H96" s="14" t="e">
        <f t="array" ref="H96">[1]!JCBemisMurckoStructure(B96)</f>
        <v>#VALUE!</v>
      </c>
      <c r="I96" s="2" t="e">
        <f t="array" ref="I96">[1]!JCIUPACName(H96)</f>
        <v>#VALUE!</v>
      </c>
      <c r="J96" s="2" t="s">
        <v>214</v>
      </c>
      <c r="K96" s="2" t="s">
        <v>287</v>
      </c>
      <c r="L96" s="2">
        <v>4</v>
      </c>
      <c r="M96" s="2">
        <v>2</v>
      </c>
      <c r="N96" s="2">
        <v>2</v>
      </c>
      <c r="O96" s="2">
        <v>0</v>
      </c>
      <c r="P96" s="2">
        <v>0</v>
      </c>
      <c r="Q96" s="2">
        <v>0</v>
      </c>
      <c r="R96" s="2">
        <v>5</v>
      </c>
      <c r="S96" s="2" t="s">
        <v>388</v>
      </c>
      <c r="T96" s="14" t="e">
        <f t="array" ref="T96">[1]!JCStructure(S96)</f>
        <v>#VALUE!</v>
      </c>
      <c r="U96" s="2" t="e">
        <f t="array" ref="U96">[1]!JCAtomCount(B96,9)/[1]!JCAtomCount(B96,6)</f>
        <v>#VALUE!</v>
      </c>
      <c r="V96" s="2" t="s">
        <v>476</v>
      </c>
    </row>
    <row r="97" spans="1:22" ht="50.1" customHeight="1" x14ac:dyDescent="0.25">
      <c r="A97" s="12" t="s">
        <v>45</v>
      </c>
      <c r="B97" s="2" t="s">
        <v>53</v>
      </c>
      <c r="C97" s="2">
        <v>1.08</v>
      </c>
      <c r="D97" s="2">
        <v>7.11</v>
      </c>
      <c r="E97" s="14" t="e">
        <f t="array" ref="E97">[1]!JCStructure(B97)</f>
        <v>#VALUE!</v>
      </c>
      <c r="F97" s="2" t="e">
        <f t="array" ref="F97">[1]!JCMass(B97)</f>
        <v>#VALUE!</v>
      </c>
      <c r="G97" s="2" t="e">
        <f t="array" ref="G97">IF([1]!JCSubstructureMatch($B97,"C(O)=O"),"Acid", "Amine")</f>
        <v>#VALUE!</v>
      </c>
      <c r="H97" s="14" t="e">
        <f t="array" ref="H97">[1]!JCBemisMurckoStructure(B97)</f>
        <v>#VALUE!</v>
      </c>
      <c r="I97" s="2" t="e">
        <f t="array" ref="I97">[1]!JCIUPACName(H97)</f>
        <v>#VALUE!</v>
      </c>
      <c r="J97" s="2" t="s">
        <v>214</v>
      </c>
      <c r="K97" s="2" t="s">
        <v>286</v>
      </c>
      <c r="L97" s="2">
        <v>4</v>
      </c>
      <c r="M97" s="2">
        <v>2</v>
      </c>
      <c r="N97" s="2">
        <v>2</v>
      </c>
      <c r="O97" s="2">
        <v>0</v>
      </c>
      <c r="P97" s="2">
        <v>0</v>
      </c>
      <c r="Q97" s="2">
        <v>0</v>
      </c>
      <c r="R97" s="2">
        <v>5</v>
      </c>
      <c r="S97" s="2" t="s">
        <v>389</v>
      </c>
      <c r="T97" s="14" t="e">
        <f t="array" ref="T97">[1]!JCStructure(S97)</f>
        <v>#VALUE!</v>
      </c>
      <c r="U97" s="2" t="e">
        <f t="array" ref="U97">[1]!JCAtomCount(B97,9)/[1]!JCAtomCount(B97,6)</f>
        <v>#VALUE!</v>
      </c>
      <c r="V97" s="2" t="s">
        <v>476</v>
      </c>
    </row>
    <row r="98" spans="1:22" ht="50.1" customHeight="1" x14ac:dyDescent="0.25">
      <c r="A98" s="12" t="s">
        <v>45</v>
      </c>
      <c r="B98" s="2" t="s">
        <v>54</v>
      </c>
      <c r="C98" s="2">
        <v>1.26</v>
      </c>
      <c r="D98" s="2">
        <v>8.64</v>
      </c>
      <c r="E98" s="14" t="e">
        <f t="array" ref="E98">[1]!JCStructure(B98)</f>
        <v>#VALUE!</v>
      </c>
      <c r="F98" s="2" t="e">
        <f t="array" ref="F98">[1]!JCMass(B98)</f>
        <v>#VALUE!</v>
      </c>
      <c r="G98" s="2" t="e">
        <f t="array" ref="G98">IF([1]!JCSubstructureMatch($B98,"C(O)=O"),"Acid", "Amine")</f>
        <v>#VALUE!</v>
      </c>
      <c r="H98" s="14" t="e">
        <f t="array" ref="H98">[1]!JCBemisMurckoStructure(B98)</f>
        <v>#VALUE!</v>
      </c>
      <c r="I98" s="2" t="e">
        <f t="array" ref="I98">[1]!JCIUPACName(H98)</f>
        <v>#VALUE!</v>
      </c>
      <c r="J98" s="2" t="s">
        <v>214</v>
      </c>
      <c r="L98" s="2">
        <v>2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6</v>
      </c>
      <c r="S98" s="2" t="s">
        <v>390</v>
      </c>
      <c r="T98" s="14" t="e">
        <f t="array" ref="T98">[1]!JCStructure(S98)</f>
        <v>#VALUE!</v>
      </c>
      <c r="U98" s="2" t="e">
        <f t="array" ref="U98">[1]!JCAtomCount(B98,9)/[1]!JCAtomCount(B98,6)</f>
        <v>#VALUE!</v>
      </c>
      <c r="V98" s="2" t="s">
        <v>476</v>
      </c>
    </row>
    <row r="99" spans="1:22" ht="50.1" customHeight="1" x14ac:dyDescent="0.25">
      <c r="A99" s="12" t="s">
        <v>45</v>
      </c>
      <c r="B99" s="2" t="s">
        <v>55</v>
      </c>
      <c r="C99" s="2">
        <v>1.65</v>
      </c>
      <c r="D99" s="2">
        <v>6.79</v>
      </c>
      <c r="E99" s="14" t="e">
        <f t="array" ref="E99">[1]!JCStructure(B99)</f>
        <v>#VALUE!</v>
      </c>
      <c r="F99" s="2" t="e">
        <f t="array" ref="F99">[1]!JCMass(B99)</f>
        <v>#VALUE!</v>
      </c>
      <c r="G99" s="2" t="e">
        <f t="array" ref="G99">IF([1]!JCSubstructureMatch($B99,"C(O)=O"),"Acid", "Amine")</f>
        <v>#VALUE!</v>
      </c>
      <c r="H99" s="14" t="e">
        <f t="array" ref="H99">[1]!JCBemisMurckoStructure(B99)</f>
        <v>#VALUE!</v>
      </c>
      <c r="I99" s="2" t="e">
        <f t="array" ref="I99">[1]!JCIUPACName(H99)</f>
        <v>#VALUE!</v>
      </c>
      <c r="J99" s="2" t="s">
        <v>210</v>
      </c>
      <c r="L99" s="2">
        <v>2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6</v>
      </c>
      <c r="S99" s="2" t="s">
        <v>391</v>
      </c>
      <c r="T99" s="14" t="e">
        <f t="array" ref="T99">[1]!JCStructure(S99)</f>
        <v>#VALUE!</v>
      </c>
      <c r="U99" s="2" t="e">
        <f t="array" ref="U99">[1]!JCAtomCount(B99,9)/[1]!JCAtomCount(B99,6)</f>
        <v>#VALUE!</v>
      </c>
      <c r="V99" s="2" t="s">
        <v>476</v>
      </c>
    </row>
    <row r="100" spans="1:22" ht="50.1" customHeight="1" x14ac:dyDescent="0.25">
      <c r="A100" s="12" t="s">
        <v>45</v>
      </c>
      <c r="B100" s="2" t="s">
        <v>56</v>
      </c>
      <c r="C100" s="2">
        <v>0.57999999999999996</v>
      </c>
      <c r="D100" s="2">
        <v>6.74</v>
      </c>
      <c r="E100" s="14" t="e">
        <f t="array" ref="E100">[1]!JCStructure(B100)</f>
        <v>#VALUE!</v>
      </c>
      <c r="F100" s="2" t="e">
        <f t="array" ref="F100">[1]!JCMass(B100)</f>
        <v>#VALUE!</v>
      </c>
      <c r="G100" s="2" t="e">
        <f t="array" ref="G100">IF([1]!JCSubstructureMatch($B100,"C(O)=O"),"Acid", "Amine")</f>
        <v>#VALUE!</v>
      </c>
      <c r="H100" s="14" t="e">
        <f t="array" ref="H100">[1]!JCBemisMurckoStructure(B100)</f>
        <v>#VALUE!</v>
      </c>
      <c r="I100" s="2" t="e">
        <f t="array" ref="I100">[1]!JCIUPACName(H100)</f>
        <v>#VALUE!</v>
      </c>
      <c r="J100" s="2" t="s">
        <v>214</v>
      </c>
      <c r="K100" s="2" t="s">
        <v>287</v>
      </c>
      <c r="L100" s="2">
        <v>4</v>
      </c>
      <c r="M100" s="2">
        <v>2</v>
      </c>
      <c r="N100" s="2">
        <v>0</v>
      </c>
      <c r="O100" s="2">
        <v>2</v>
      </c>
      <c r="P100" s="2">
        <v>0</v>
      </c>
      <c r="Q100" s="2">
        <v>0</v>
      </c>
      <c r="R100" s="2">
        <v>6</v>
      </c>
      <c r="S100" s="2" t="s">
        <v>392</v>
      </c>
      <c r="T100" s="14" t="e">
        <f t="array" ref="T100">[1]!JCStructure(S100)</f>
        <v>#VALUE!</v>
      </c>
      <c r="U100" s="2" t="e">
        <f t="array" ref="U100">[1]!JCAtomCount(B100,9)/[1]!JCAtomCount(B100,6)</f>
        <v>#VALUE!</v>
      </c>
      <c r="V100" s="2" t="s">
        <v>476</v>
      </c>
    </row>
    <row r="101" spans="1:22" ht="50.1" customHeight="1" x14ac:dyDescent="0.25">
      <c r="A101" s="12" t="s">
        <v>45</v>
      </c>
      <c r="B101" s="2" t="s">
        <v>57</v>
      </c>
      <c r="C101" s="2">
        <v>1.35</v>
      </c>
      <c r="D101" s="2">
        <v>6.22</v>
      </c>
      <c r="E101" s="14" t="e">
        <f t="array" ref="E101">[1]!JCStructure(B101)</f>
        <v>#VALUE!</v>
      </c>
      <c r="F101" s="2" t="e">
        <f t="array" ref="F101">[1]!JCMass(B101)</f>
        <v>#VALUE!</v>
      </c>
      <c r="G101" s="2" t="e">
        <f t="array" ref="G101">IF([1]!JCSubstructureMatch($B101,"C(O)=O"),"Acid", "Amine")</f>
        <v>#VALUE!</v>
      </c>
      <c r="H101" s="14" t="e">
        <f t="array" ref="H101">[1]!JCBemisMurckoStructure(B101)</f>
        <v>#VALUE!</v>
      </c>
      <c r="I101" s="2" t="e">
        <f t="array" ref="I101">[1]!JCIUPACName(H101)</f>
        <v>#VALUE!</v>
      </c>
      <c r="J101" s="2" t="s">
        <v>214</v>
      </c>
      <c r="K101" s="2" t="s">
        <v>286</v>
      </c>
      <c r="L101" s="2">
        <v>4</v>
      </c>
      <c r="M101" s="2">
        <v>2</v>
      </c>
      <c r="N101" s="2">
        <v>0</v>
      </c>
      <c r="O101" s="2">
        <v>2</v>
      </c>
      <c r="P101" s="2">
        <v>0</v>
      </c>
      <c r="Q101" s="2">
        <v>0</v>
      </c>
      <c r="R101" s="2">
        <v>6</v>
      </c>
      <c r="S101" s="2" t="s">
        <v>393</v>
      </c>
      <c r="T101" s="14" t="e">
        <f t="array" ref="T101">[1]!JCStructure(S101)</f>
        <v>#VALUE!</v>
      </c>
      <c r="U101" s="2" t="e">
        <f t="array" ref="U101">[1]!JCAtomCount(B101,9)/[1]!JCAtomCount(B101,6)</f>
        <v>#VALUE!</v>
      </c>
      <c r="V101" s="2" t="s">
        <v>476</v>
      </c>
    </row>
    <row r="102" spans="1:22" ht="50.1" customHeight="1" x14ac:dyDescent="0.25">
      <c r="A102" s="12" t="s">
        <v>45</v>
      </c>
      <c r="B102" s="2" t="s">
        <v>58</v>
      </c>
      <c r="C102" s="2">
        <v>1.31</v>
      </c>
      <c r="D102" s="2">
        <v>9.0500000000000007</v>
      </c>
      <c r="E102" s="14" t="e">
        <f t="array" ref="E102">[1]!JCStructure(B102)</f>
        <v>#VALUE!</v>
      </c>
      <c r="F102" s="2" t="e">
        <f t="array" ref="F102">[1]!JCMass(B102)</f>
        <v>#VALUE!</v>
      </c>
      <c r="G102" s="2" t="e">
        <f t="array" ref="G102">IF([1]!JCSubstructureMatch($B102,"C(O)=O"),"Acid", "Amine")</f>
        <v>#VALUE!</v>
      </c>
      <c r="H102" s="14" t="e">
        <f t="array" ref="H102">[1]!JCBemisMurckoStructure(B102)</f>
        <v>#VALUE!</v>
      </c>
      <c r="I102" s="2" t="e">
        <f t="array" ref="I102">[1]!JCIUPACName(H102)</f>
        <v>#VALUE!</v>
      </c>
      <c r="J102" s="2" t="s">
        <v>214</v>
      </c>
      <c r="L102" s="2">
        <v>2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6</v>
      </c>
      <c r="S102" s="2" t="s">
        <v>394</v>
      </c>
      <c r="T102" s="14" t="e">
        <f t="array" ref="T102">[1]!JCStructure(S102)</f>
        <v>#VALUE!</v>
      </c>
      <c r="U102" s="2" t="e">
        <f t="array" ref="U102">[1]!JCAtomCount(B102,9)/[1]!JCAtomCount(B102,6)</f>
        <v>#VALUE!</v>
      </c>
      <c r="V102" s="2" t="s">
        <v>476</v>
      </c>
    </row>
    <row r="103" spans="1:22" ht="50.1" customHeight="1" x14ac:dyDescent="0.25">
      <c r="A103" s="12" t="s">
        <v>45</v>
      </c>
      <c r="B103" s="2" t="s">
        <v>59</v>
      </c>
      <c r="C103" s="2">
        <v>1.1499999999999999</v>
      </c>
      <c r="D103" s="2">
        <v>7.01</v>
      </c>
      <c r="E103" s="14" t="e">
        <f t="array" ref="E103">[1]!JCStructure(B103)</f>
        <v>#VALUE!</v>
      </c>
      <c r="F103" s="2" t="e">
        <f t="array" ref="F103">[1]!JCMass(B103)</f>
        <v>#VALUE!</v>
      </c>
      <c r="G103" s="2" t="e">
        <f t="array" ref="G103">IF([1]!JCSubstructureMatch($B103,"C(O)=O"),"Acid", "Amine")</f>
        <v>#VALUE!</v>
      </c>
      <c r="H103" s="14" t="e">
        <f t="array" ref="H103">[1]!JCBemisMurckoStructure(B103)</f>
        <v>#VALUE!</v>
      </c>
      <c r="I103" s="2" t="e">
        <f t="array" ref="I103">[1]!JCIUPACName(H103)</f>
        <v>#VALUE!</v>
      </c>
      <c r="J103" s="2" t="s">
        <v>214</v>
      </c>
      <c r="K103" s="2" t="s">
        <v>287</v>
      </c>
      <c r="L103" s="2">
        <v>4</v>
      </c>
      <c r="M103" s="2">
        <v>1</v>
      </c>
      <c r="N103" s="2">
        <v>2</v>
      </c>
      <c r="O103" s="2">
        <v>1</v>
      </c>
      <c r="P103" s="2">
        <v>0</v>
      </c>
      <c r="Q103" s="2">
        <v>0</v>
      </c>
      <c r="R103" s="2">
        <v>6</v>
      </c>
      <c r="S103" s="2" t="s">
        <v>395</v>
      </c>
      <c r="T103" s="14" t="e">
        <f t="array" ref="T103">[1]!JCStructure(S103)</f>
        <v>#VALUE!</v>
      </c>
      <c r="U103" s="2" t="e">
        <f t="array" ref="U103">[1]!JCAtomCount(B103,9)/[1]!JCAtomCount(B103,6)</f>
        <v>#VALUE!</v>
      </c>
      <c r="V103" s="2" t="s">
        <v>476</v>
      </c>
    </row>
    <row r="104" spans="1:22" ht="50.1" customHeight="1" x14ac:dyDescent="0.25">
      <c r="A104" s="12" t="s">
        <v>45</v>
      </c>
      <c r="B104" s="2" t="s">
        <v>60</v>
      </c>
      <c r="C104" s="2">
        <v>1.26</v>
      </c>
      <c r="D104" s="2">
        <v>7.02</v>
      </c>
      <c r="E104" s="14" t="e">
        <f t="array" ref="E104">[1]!JCStructure(B104)</f>
        <v>#VALUE!</v>
      </c>
      <c r="F104" s="2" t="e">
        <f t="array" ref="F104">[1]!JCMass(B104)</f>
        <v>#VALUE!</v>
      </c>
      <c r="G104" s="2" t="e">
        <f t="array" ref="G104">IF([1]!JCSubstructureMatch($B104,"C(O)=O"),"Acid", "Amine")</f>
        <v>#VALUE!</v>
      </c>
      <c r="H104" s="14" t="e">
        <f t="array" ref="H104">[1]!JCBemisMurckoStructure(B104)</f>
        <v>#VALUE!</v>
      </c>
      <c r="I104" s="2" t="e">
        <f t="array" ref="I104">[1]!JCIUPACName(H104)</f>
        <v>#VALUE!</v>
      </c>
      <c r="J104" s="2" t="s">
        <v>214</v>
      </c>
      <c r="K104" s="2" t="s">
        <v>286</v>
      </c>
      <c r="L104" s="2">
        <v>4</v>
      </c>
      <c r="M104" s="2">
        <v>1</v>
      </c>
      <c r="N104" s="2">
        <v>2</v>
      </c>
      <c r="O104" s="2">
        <v>1</v>
      </c>
      <c r="P104" s="2">
        <v>0</v>
      </c>
      <c r="Q104" s="2">
        <v>0</v>
      </c>
      <c r="R104" s="2">
        <v>6</v>
      </c>
      <c r="S104" s="2" t="s">
        <v>396</v>
      </c>
      <c r="T104" s="14" t="e">
        <f t="array" ref="T104">[1]!JCStructure(S104)</f>
        <v>#VALUE!</v>
      </c>
      <c r="U104" s="2" t="e">
        <f t="array" ref="U104">[1]!JCAtomCount(B104,9)/[1]!JCAtomCount(B104,6)</f>
        <v>#VALUE!</v>
      </c>
      <c r="V104" s="2" t="s">
        <v>476</v>
      </c>
    </row>
    <row r="105" spans="1:22" ht="50.1" customHeight="1" x14ac:dyDescent="0.25">
      <c r="A105" s="12" t="s">
        <v>62</v>
      </c>
      <c r="B105" s="2" t="s">
        <v>66</v>
      </c>
      <c r="C105" s="2" t="s">
        <v>274</v>
      </c>
      <c r="D105" s="2">
        <v>5</v>
      </c>
      <c r="E105" s="14" t="e">
        <f t="array" ref="E105">[1]!JCStructure(B105)</f>
        <v>#VALUE!</v>
      </c>
      <c r="F105" s="2" t="e">
        <f t="array" ref="F105">[1]!JCMass(B105)</f>
        <v>#VALUE!</v>
      </c>
      <c r="G105" s="2" t="e">
        <f t="array" ref="G105">IF([1]!JCSubstructureMatch($B105,"C(O)=O"),"Acid", "Amine")</f>
        <v>#VALUE!</v>
      </c>
      <c r="H105" s="14" t="e">
        <f t="array" ref="H105">[1]!JCBemisMurckoStructure(B105)</f>
        <v>#VALUE!</v>
      </c>
      <c r="I105" s="2" t="e">
        <f t="array" ref="I105">[1]!JCIUPACName(H105)</f>
        <v>#VALUE!</v>
      </c>
      <c r="J105" s="2" t="s">
        <v>211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4</v>
      </c>
      <c r="S105" s="2" t="s">
        <v>397</v>
      </c>
      <c r="T105" s="14" t="e">
        <f t="array" ref="T105">[1]!JCStructure(S105)</f>
        <v>#VALUE!</v>
      </c>
      <c r="U105" s="2" t="e">
        <f t="array" ref="U105">[1]!JCAtomCount(B105,9)/[1]!JCAtomCount(B105,6)</f>
        <v>#VALUE!</v>
      </c>
      <c r="V105" s="2" t="s">
        <v>475</v>
      </c>
    </row>
    <row r="106" spans="1:22" ht="50.1" customHeight="1" x14ac:dyDescent="0.25">
      <c r="A106" s="12" t="s">
        <v>62</v>
      </c>
      <c r="B106" s="2" t="s">
        <v>67</v>
      </c>
      <c r="C106" s="2" t="s">
        <v>274</v>
      </c>
      <c r="D106" s="2">
        <v>6.62</v>
      </c>
      <c r="E106" s="14" t="e">
        <f t="array" ref="E106">[1]!JCStructure(B106)</f>
        <v>#VALUE!</v>
      </c>
      <c r="F106" s="2" t="e">
        <f t="array" ref="F106">[1]!JCMass(B106)</f>
        <v>#VALUE!</v>
      </c>
      <c r="G106" s="2" t="e">
        <f t="array" ref="G106">IF([1]!JCSubstructureMatch($B106,"C(O)=O"),"Acid", "Amine")</f>
        <v>#VALUE!</v>
      </c>
      <c r="H106" s="14" t="e">
        <f t="array" ref="H106">[1]!JCBemisMurckoStructure(B106)</f>
        <v>#VALUE!</v>
      </c>
      <c r="I106" s="2" t="e">
        <f t="array" ref="I106">[1]!JCIUPACName(H106)</f>
        <v>#VALUE!</v>
      </c>
      <c r="J106" s="2" t="s">
        <v>212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4</v>
      </c>
      <c r="S106" s="2" t="s">
        <v>398</v>
      </c>
      <c r="T106" s="14" t="e">
        <f t="array" ref="T106">[1]!JCStructure(S106)</f>
        <v>#VALUE!</v>
      </c>
      <c r="U106" s="2" t="e">
        <f t="array" ref="U106">[1]!JCAtomCount(B106,9)/[1]!JCAtomCount(B106,6)</f>
        <v>#VALUE!</v>
      </c>
      <c r="V106" s="2" t="s">
        <v>475</v>
      </c>
    </row>
    <row r="107" spans="1:22" ht="50.1" customHeight="1" x14ac:dyDescent="0.25">
      <c r="A107" s="12" t="s">
        <v>62</v>
      </c>
      <c r="B107" s="2" t="s">
        <v>68</v>
      </c>
      <c r="C107" s="2" t="s">
        <v>274</v>
      </c>
      <c r="D107" s="2">
        <v>8.1</v>
      </c>
      <c r="E107" s="14" t="e">
        <f t="array" ref="E107">[1]!JCStructure(B107)</f>
        <v>#VALUE!</v>
      </c>
      <c r="F107" s="2" t="e">
        <f t="array" ref="F107">[1]!JCMass(B107)</f>
        <v>#VALUE!</v>
      </c>
      <c r="G107" s="2" t="e">
        <f t="array" ref="G107">IF([1]!JCSubstructureMatch($B107,"C(O)=O"),"Acid", "Amine")</f>
        <v>#VALUE!</v>
      </c>
      <c r="H107" s="14" t="e">
        <f t="array" ref="H107">[1]!JCBemisMurckoStructure(B107)</f>
        <v>#VALUE!</v>
      </c>
      <c r="I107" s="2" t="e">
        <f t="array" ref="I107">[1]!JCIUPACName(H107)</f>
        <v>#VALUE!</v>
      </c>
      <c r="J107" s="2" t="s">
        <v>213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4</v>
      </c>
      <c r="S107" s="2" t="s">
        <v>399</v>
      </c>
      <c r="T107" s="14" t="e">
        <f t="array" ref="T107">[1]!JCStructure(S107)</f>
        <v>#VALUE!</v>
      </c>
      <c r="U107" s="2" t="e">
        <f t="array" ref="U107">[1]!JCAtomCount(B107,9)/[1]!JCAtomCount(B107,6)</f>
        <v>#VALUE!</v>
      </c>
      <c r="V107" s="2" t="s">
        <v>475</v>
      </c>
    </row>
    <row r="108" spans="1:22" ht="50.1" customHeight="1" x14ac:dyDescent="0.25">
      <c r="A108" s="12" t="s">
        <v>62</v>
      </c>
      <c r="B108" s="2" t="s">
        <v>69</v>
      </c>
      <c r="C108" s="2">
        <v>1.95</v>
      </c>
      <c r="D108" s="2">
        <v>9.86</v>
      </c>
      <c r="E108" s="14" t="e">
        <f t="array" ref="E108">[1]!JCStructure(B108)</f>
        <v>#VALUE!</v>
      </c>
      <c r="F108" s="2" t="e">
        <f t="array" ref="F108">[1]!JCMass(B108)</f>
        <v>#VALUE!</v>
      </c>
      <c r="G108" s="2" t="e">
        <f t="array" ref="G108">IF([1]!JCSubstructureMatch($B108,"C(O)=O"),"Acid", "Amine")</f>
        <v>#VALUE!</v>
      </c>
      <c r="H108" s="14" t="e">
        <f t="array" ref="H108">[1]!JCBemisMurckoStructure(B108)</f>
        <v>#VALUE!</v>
      </c>
      <c r="I108" s="2" t="e">
        <f t="array" ref="I108">[1]!JCIUPACName(H108)</f>
        <v>#VALUE!</v>
      </c>
      <c r="J108" s="2" t="s">
        <v>291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4</v>
      </c>
      <c r="S108" s="2" t="s">
        <v>400</v>
      </c>
      <c r="T108" s="14" t="e">
        <f t="array" ref="T108">[1]!JCStructure(S108)</f>
        <v>#VALUE!</v>
      </c>
      <c r="U108" s="2" t="e">
        <f t="array" ref="U108">[1]!JCAtomCount(B108,9)/[1]!JCAtomCount(B108,6)</f>
        <v>#VALUE!</v>
      </c>
      <c r="V108" s="2" t="s">
        <v>475</v>
      </c>
    </row>
    <row r="109" spans="1:22" ht="50.1" customHeight="1" x14ac:dyDescent="0.25">
      <c r="A109" s="12" t="s">
        <v>70</v>
      </c>
      <c r="B109" s="2" t="s">
        <v>71</v>
      </c>
      <c r="C109" s="2">
        <v>2.82</v>
      </c>
      <c r="D109" s="2">
        <v>8.74</v>
      </c>
      <c r="E109" s="14" t="e">
        <f t="array" ref="E109">[1]!JCStructure(B109)</f>
        <v>#VALUE!</v>
      </c>
      <c r="F109" s="2" t="e">
        <f t="array" ref="F109">[1]!JCMass(B109)</f>
        <v>#VALUE!</v>
      </c>
      <c r="G109" s="2" t="e">
        <f t="array" ref="G109">IF([1]!JCSubstructureMatch($B109,"C(O)=O"),"Acid", "Amine")</f>
        <v>#VALUE!</v>
      </c>
      <c r="H109" s="14" t="e">
        <f t="array" ref="H109">[1]!JCBemisMurckoStructure(B109)</f>
        <v>#VALUE!</v>
      </c>
      <c r="I109" s="2" t="e">
        <f t="array" ref="I109">[1]!JCIUPACName(H109)</f>
        <v>#VALUE!</v>
      </c>
      <c r="J109" s="2" t="s">
        <v>211</v>
      </c>
      <c r="K109" s="2" t="s">
        <v>286</v>
      </c>
      <c r="L109" s="2">
        <v>2</v>
      </c>
      <c r="M109" s="2">
        <v>0</v>
      </c>
      <c r="N109" s="2">
        <v>0</v>
      </c>
      <c r="O109" s="2">
        <v>2</v>
      </c>
      <c r="P109" s="2">
        <v>0</v>
      </c>
      <c r="Q109" s="2">
        <v>0</v>
      </c>
      <c r="R109" s="2">
        <v>4</v>
      </c>
      <c r="S109" s="2" t="s">
        <v>401</v>
      </c>
      <c r="T109" s="14" t="e">
        <f t="array" ref="T109">[1]!JCStructure(S109)</f>
        <v>#VALUE!</v>
      </c>
      <c r="U109" s="2" t="e">
        <f t="array" ref="U109">[1]!JCAtomCount(B109,9)/[1]!JCAtomCount(B109,6)</f>
        <v>#VALUE!</v>
      </c>
      <c r="V109" s="2" t="s">
        <v>475</v>
      </c>
    </row>
    <row r="110" spans="1:22" ht="50.1" customHeight="1" x14ac:dyDescent="0.25">
      <c r="A110" s="12" t="s">
        <v>70</v>
      </c>
      <c r="B110" s="2" t="s">
        <v>72</v>
      </c>
      <c r="C110" s="2">
        <v>2.62</v>
      </c>
      <c r="D110" s="2">
        <v>8.6</v>
      </c>
      <c r="E110" s="14" t="e">
        <f t="array" ref="E110">[1]!JCStructure(B110)</f>
        <v>#VALUE!</v>
      </c>
      <c r="F110" s="2" t="e">
        <f t="array" ref="F110">[1]!JCMass(B110)</f>
        <v>#VALUE!</v>
      </c>
      <c r="G110" s="2" t="e">
        <f t="array" ref="G110">IF([1]!JCSubstructureMatch($B110,"C(O)=O"),"Acid", "Amine")</f>
        <v>#VALUE!</v>
      </c>
      <c r="H110" s="14" t="e">
        <f t="array" ref="H110">[1]!JCBemisMurckoStructure(B110)</f>
        <v>#VALUE!</v>
      </c>
      <c r="I110" s="2" t="e">
        <f t="array" ref="I110">[1]!JCIUPACName(H110)</f>
        <v>#VALUE!</v>
      </c>
      <c r="J110" s="2" t="s">
        <v>211</v>
      </c>
      <c r="K110" s="2" t="s">
        <v>287</v>
      </c>
      <c r="L110" s="2">
        <v>2</v>
      </c>
      <c r="M110" s="2">
        <v>0</v>
      </c>
      <c r="N110" s="2">
        <v>0</v>
      </c>
      <c r="O110" s="2">
        <v>2</v>
      </c>
      <c r="P110" s="2">
        <v>0</v>
      </c>
      <c r="Q110" s="2">
        <v>0</v>
      </c>
      <c r="R110" s="2">
        <v>4</v>
      </c>
      <c r="S110" s="2" t="s">
        <v>402</v>
      </c>
      <c r="T110" s="14" t="e">
        <f t="array" ref="T110">[1]!JCStructure(S110)</f>
        <v>#VALUE!</v>
      </c>
      <c r="U110" s="2" t="e">
        <f t="array" ref="U110">[1]!JCAtomCount(B110,9)/[1]!JCAtomCount(B110,6)</f>
        <v>#VALUE!</v>
      </c>
      <c r="V110" s="2" t="s">
        <v>475</v>
      </c>
    </row>
    <row r="111" spans="1:22" ht="50.1" customHeight="1" x14ac:dyDescent="0.25">
      <c r="A111" s="12" t="s">
        <v>70</v>
      </c>
      <c r="B111" s="2" t="s">
        <v>73</v>
      </c>
      <c r="C111" s="2">
        <v>1.97</v>
      </c>
      <c r="D111" s="2">
        <v>9.17</v>
      </c>
      <c r="E111" s="14" t="e">
        <f t="array" ref="E111">[1]!JCStructure(B111)</f>
        <v>#VALUE!</v>
      </c>
      <c r="F111" s="2" t="e">
        <f t="array" ref="F111">[1]!JCMass(B111)</f>
        <v>#VALUE!</v>
      </c>
      <c r="G111" s="2" t="e">
        <f t="array" ref="G111">IF([1]!JCSubstructureMatch($B111,"C(O)=O"),"Acid", "Amine")</f>
        <v>#VALUE!</v>
      </c>
      <c r="H111" s="14" t="e">
        <f t="array" ref="H111">[1]!JCBemisMurckoStructure(B111)</f>
        <v>#VALUE!</v>
      </c>
      <c r="I111" s="2" t="e">
        <f t="array" ref="I111">[1]!JCIUPACName(H111)</f>
        <v>#VALUE!</v>
      </c>
      <c r="J111" s="2" t="s">
        <v>212</v>
      </c>
      <c r="K111" s="2" t="s">
        <v>286</v>
      </c>
      <c r="L111" s="2">
        <v>2</v>
      </c>
      <c r="M111" s="2">
        <v>0</v>
      </c>
      <c r="N111" s="2">
        <v>0</v>
      </c>
      <c r="O111" s="2">
        <v>2</v>
      </c>
      <c r="P111" s="2">
        <v>0</v>
      </c>
      <c r="Q111" s="2">
        <v>0</v>
      </c>
      <c r="R111" s="2">
        <v>4</v>
      </c>
      <c r="S111" s="2" t="s">
        <v>403</v>
      </c>
      <c r="T111" s="14" t="e">
        <f t="array" ref="T111">[1]!JCStructure(S111)</f>
        <v>#VALUE!</v>
      </c>
      <c r="U111" s="2" t="e">
        <f t="array" ref="U111">[1]!JCAtomCount(B111,9)/[1]!JCAtomCount(B111,6)</f>
        <v>#VALUE!</v>
      </c>
      <c r="V111" s="2" t="s">
        <v>475</v>
      </c>
    </row>
    <row r="112" spans="1:22" ht="50.1" customHeight="1" x14ac:dyDescent="0.25">
      <c r="A112" s="12" t="s">
        <v>70</v>
      </c>
      <c r="B112" s="2" t="s">
        <v>74</v>
      </c>
      <c r="C112" s="2">
        <v>1.98</v>
      </c>
      <c r="D112" s="2">
        <v>9.0399999999999991</v>
      </c>
      <c r="E112" s="14" t="e">
        <f t="array" ref="E112">[1]!JCStructure(B112)</f>
        <v>#VALUE!</v>
      </c>
      <c r="F112" s="2" t="e">
        <f t="array" ref="F112">[1]!JCMass(B112)</f>
        <v>#VALUE!</v>
      </c>
      <c r="G112" s="2" t="e">
        <f t="array" ref="G112">IF([1]!JCSubstructureMatch($B112,"C(O)=O"),"Acid", "Amine")</f>
        <v>#VALUE!</v>
      </c>
      <c r="H112" s="14" t="e">
        <f t="array" ref="H112">[1]!JCBemisMurckoStructure(B112)</f>
        <v>#VALUE!</v>
      </c>
      <c r="I112" s="2" t="e">
        <f t="array" ref="I112">[1]!JCIUPACName(H112)</f>
        <v>#VALUE!</v>
      </c>
      <c r="J112" s="2" t="s">
        <v>212</v>
      </c>
      <c r="K112" s="2" t="s">
        <v>287</v>
      </c>
      <c r="L112" s="2">
        <v>2</v>
      </c>
      <c r="M112" s="2">
        <v>0</v>
      </c>
      <c r="N112" s="2">
        <v>0</v>
      </c>
      <c r="O112" s="2">
        <v>2</v>
      </c>
      <c r="P112" s="2">
        <v>0</v>
      </c>
      <c r="Q112" s="2">
        <v>0</v>
      </c>
      <c r="R112" s="2">
        <v>4</v>
      </c>
      <c r="S112" s="2" t="s">
        <v>404</v>
      </c>
      <c r="T112" s="14" t="e">
        <f t="array" ref="T112">[1]!JCStructure(S112)</f>
        <v>#VALUE!</v>
      </c>
      <c r="U112" s="2" t="e">
        <f t="array" ref="U112">[1]!JCAtomCount(B112,9)/[1]!JCAtomCount(B112,6)</f>
        <v>#VALUE!</v>
      </c>
      <c r="V112" s="2" t="s">
        <v>475</v>
      </c>
    </row>
    <row r="113" spans="1:22" ht="50.1" customHeight="1" x14ac:dyDescent="0.25">
      <c r="A113" s="12" t="s">
        <v>70</v>
      </c>
      <c r="B113" s="2" t="s">
        <v>75</v>
      </c>
      <c r="C113" s="2">
        <v>1.78</v>
      </c>
      <c r="D113" s="2">
        <v>9.58</v>
      </c>
      <c r="E113" s="14" t="e">
        <f t="array" ref="E113">[1]!JCStructure(B113)</f>
        <v>#VALUE!</v>
      </c>
      <c r="F113" s="2" t="e">
        <f t="array" ref="F113">[1]!JCMass(B113)</f>
        <v>#VALUE!</v>
      </c>
      <c r="G113" s="2" t="e">
        <f t="array" ref="G113">IF([1]!JCSubstructureMatch($B113,"C(O)=O"),"Acid", "Amine")</f>
        <v>#VALUE!</v>
      </c>
      <c r="H113" s="14" t="e">
        <f t="array" ref="H113">[1]!JCBemisMurckoStructure(B113)</f>
        <v>#VALUE!</v>
      </c>
      <c r="I113" s="2" t="e">
        <f t="array" ref="I113">[1]!JCIUPACName(H113)</f>
        <v>#VALUE!</v>
      </c>
      <c r="J113" s="2" t="s">
        <v>213</v>
      </c>
      <c r="K113" s="2" t="s">
        <v>286</v>
      </c>
      <c r="L113" s="2">
        <v>2</v>
      </c>
      <c r="M113" s="2">
        <v>0</v>
      </c>
      <c r="N113" s="2">
        <v>0</v>
      </c>
      <c r="O113" s="2">
        <v>2</v>
      </c>
      <c r="P113" s="2">
        <v>0</v>
      </c>
      <c r="Q113" s="2">
        <v>0</v>
      </c>
      <c r="R113" s="2">
        <v>4</v>
      </c>
      <c r="S113" s="2" t="s">
        <v>405</v>
      </c>
      <c r="T113" s="14" t="e">
        <f t="array" ref="T113">[1]!JCStructure(S113)</f>
        <v>#VALUE!</v>
      </c>
      <c r="U113" s="2" t="e">
        <f t="array" ref="U113">[1]!JCAtomCount(B113,9)/[1]!JCAtomCount(B113,6)</f>
        <v>#VALUE!</v>
      </c>
      <c r="V113" s="2" t="s">
        <v>475</v>
      </c>
    </row>
    <row r="114" spans="1:22" ht="50.1" customHeight="1" x14ac:dyDescent="0.25">
      <c r="A114" s="12" t="s">
        <v>70</v>
      </c>
      <c r="B114" s="2" t="s">
        <v>76</v>
      </c>
      <c r="C114" s="2">
        <v>1.77</v>
      </c>
      <c r="D114" s="2">
        <v>9.48</v>
      </c>
      <c r="E114" s="14" t="e">
        <f t="array" ref="E114">[1]!JCStructure(B114)</f>
        <v>#VALUE!</v>
      </c>
      <c r="F114" s="2" t="e">
        <f t="array" ref="F114">[1]!JCMass(B114)</f>
        <v>#VALUE!</v>
      </c>
      <c r="G114" s="2" t="e">
        <f t="array" ref="G114">IF([1]!JCSubstructureMatch($B114,"C(O)=O"),"Acid", "Amine")</f>
        <v>#VALUE!</v>
      </c>
      <c r="H114" s="14" t="e">
        <f t="array" ref="H114">[1]!JCBemisMurckoStructure(B114)</f>
        <v>#VALUE!</v>
      </c>
      <c r="I114" s="2" t="e">
        <f t="array" ref="I114">[1]!JCIUPACName(H114)</f>
        <v>#VALUE!</v>
      </c>
      <c r="J114" s="2" t="s">
        <v>213</v>
      </c>
      <c r="K114" s="2" t="s">
        <v>287</v>
      </c>
      <c r="L114" s="2">
        <v>2</v>
      </c>
      <c r="M114" s="2">
        <v>0</v>
      </c>
      <c r="N114" s="2">
        <v>0</v>
      </c>
      <c r="O114" s="2">
        <v>2</v>
      </c>
      <c r="P114" s="2">
        <v>0</v>
      </c>
      <c r="Q114" s="2">
        <v>0</v>
      </c>
      <c r="R114" s="2">
        <v>4</v>
      </c>
      <c r="S114" s="2" t="s">
        <v>406</v>
      </c>
      <c r="T114" s="14" t="e">
        <f t="array" ref="T114">[1]!JCStructure(S114)</f>
        <v>#VALUE!</v>
      </c>
      <c r="U114" s="2" t="e">
        <f t="array" ref="U114">[1]!JCAtomCount(B114,9)/[1]!JCAtomCount(B114,6)</f>
        <v>#VALUE!</v>
      </c>
      <c r="V114" s="2" t="s">
        <v>475</v>
      </c>
    </row>
    <row r="115" spans="1:22" ht="50.1" customHeight="1" x14ac:dyDescent="0.25">
      <c r="A115" s="12" t="s">
        <v>83</v>
      </c>
      <c r="B115" s="2" t="s">
        <v>84</v>
      </c>
      <c r="C115" s="2">
        <v>2.54</v>
      </c>
      <c r="D115" s="2">
        <v>6.41</v>
      </c>
      <c r="E115" s="14" t="e">
        <f t="array" ref="E115">[1]!JCStructure(B115)</f>
        <v>#VALUE!</v>
      </c>
      <c r="F115" s="2" t="e">
        <f t="array" ref="F115">[1]!JCMass(B115)</f>
        <v>#VALUE!</v>
      </c>
      <c r="G115" s="2" t="e">
        <f t="array" ref="G115">IF([1]!JCSubstructureMatch($B115,"C(O)=O"),"Acid", "Amine")</f>
        <v>#VALUE!</v>
      </c>
      <c r="H115" s="14" t="e">
        <f t="array" ref="H115">[1]!JCBemisMurckoStructure(B115)</f>
        <v>#VALUE!</v>
      </c>
      <c r="I115" s="2" t="e">
        <f t="array" ref="I115">[1]!JCIUPACName(H115)</f>
        <v>#VALUE!</v>
      </c>
      <c r="J115" s="2" t="s">
        <v>211</v>
      </c>
      <c r="L115" s="2">
        <v>2</v>
      </c>
      <c r="M115" s="2">
        <v>1</v>
      </c>
      <c r="N115" s="2">
        <v>0</v>
      </c>
      <c r="O115" s="2">
        <v>0</v>
      </c>
      <c r="P115" s="2">
        <v>0</v>
      </c>
      <c r="Q115" s="2">
        <v>1</v>
      </c>
      <c r="R115" s="2">
        <v>6</v>
      </c>
      <c r="S115" s="2" t="s">
        <v>364</v>
      </c>
      <c r="T115" s="14" t="e">
        <f t="array" ref="T115">[1]!JCStructure(S115)</f>
        <v>#VALUE!</v>
      </c>
      <c r="U115" s="2" t="e">
        <f t="array" ref="U115">[1]!JCAtomCount(B115,9)/[1]!JCAtomCount(B115,6)</f>
        <v>#VALUE!</v>
      </c>
      <c r="V115" s="2" t="s">
        <v>476</v>
      </c>
    </row>
    <row r="116" spans="1:22" ht="50.1" customHeight="1" x14ac:dyDescent="0.25">
      <c r="A116" s="12" t="s">
        <v>83</v>
      </c>
      <c r="B116" s="2" t="s">
        <v>85</v>
      </c>
      <c r="C116" s="2">
        <v>2.04</v>
      </c>
      <c r="D116" s="2">
        <v>7.99</v>
      </c>
      <c r="E116" s="14" t="e">
        <f t="array" ref="E116">[1]!JCStructure(B116)</f>
        <v>#VALUE!</v>
      </c>
      <c r="F116" s="2" t="e">
        <f t="array" ref="F116">[1]!JCMass(B116)</f>
        <v>#VALUE!</v>
      </c>
      <c r="G116" s="2" t="e">
        <f t="array" ref="G116">IF([1]!JCSubstructureMatch($B116,"C(O)=O"),"Acid", "Amine")</f>
        <v>#VALUE!</v>
      </c>
      <c r="H116" s="14" t="e">
        <f t="array" ref="H116">[1]!JCBemisMurckoStructure(B116)</f>
        <v>#VALUE!</v>
      </c>
      <c r="I116" s="2" t="e">
        <f t="array" ref="I116">[1]!JCIUPACName(H116)</f>
        <v>#VALUE!</v>
      </c>
      <c r="J116" s="2" t="s">
        <v>212</v>
      </c>
      <c r="L116" s="2">
        <v>2</v>
      </c>
      <c r="M116" s="2">
        <v>1</v>
      </c>
      <c r="N116" s="2">
        <v>0</v>
      </c>
      <c r="O116" s="2">
        <v>0</v>
      </c>
      <c r="P116" s="2">
        <v>0</v>
      </c>
      <c r="Q116" s="2">
        <v>1</v>
      </c>
      <c r="R116" s="2">
        <v>6</v>
      </c>
      <c r="S116" s="2" t="s">
        <v>407</v>
      </c>
      <c r="T116" s="14" t="e">
        <f t="array" ref="T116">[1]!JCStructure(S116)</f>
        <v>#VALUE!</v>
      </c>
      <c r="U116" s="2" t="e">
        <f t="array" ref="U116">[1]!JCAtomCount(B116,9)/[1]!JCAtomCount(B116,6)</f>
        <v>#VALUE!</v>
      </c>
      <c r="V116" s="2" t="s">
        <v>476</v>
      </c>
    </row>
    <row r="117" spans="1:22" ht="50.1" customHeight="1" x14ac:dyDescent="0.25">
      <c r="A117" s="12" t="s">
        <v>83</v>
      </c>
      <c r="B117" s="2" t="s">
        <v>86</v>
      </c>
      <c r="C117" s="2">
        <v>2</v>
      </c>
      <c r="D117" s="2">
        <v>9.52</v>
      </c>
      <c r="E117" s="14" t="e">
        <f t="array" ref="E117">[1]!JCStructure(B117)</f>
        <v>#VALUE!</v>
      </c>
      <c r="F117" s="2" t="e">
        <f t="array" ref="F117">[1]!JCMass(B117)</f>
        <v>#VALUE!</v>
      </c>
      <c r="G117" s="2" t="e">
        <f t="array" ref="G117">IF([1]!JCSubstructureMatch($B117,"C(O)=O"),"Acid", "Amine")</f>
        <v>#VALUE!</v>
      </c>
      <c r="H117" s="14" t="e">
        <f t="array" ref="H117">[1]!JCBemisMurckoStructure(B117)</f>
        <v>#VALUE!</v>
      </c>
      <c r="I117" s="2" t="e">
        <f t="array" ref="I117">[1]!JCIUPACName(H117)</f>
        <v>#VALUE!</v>
      </c>
      <c r="J117" s="2" t="s">
        <v>213</v>
      </c>
      <c r="L117" s="2">
        <v>2</v>
      </c>
      <c r="M117" s="2">
        <v>1</v>
      </c>
      <c r="N117" s="2">
        <v>0</v>
      </c>
      <c r="O117" s="2">
        <v>0</v>
      </c>
      <c r="P117" s="2">
        <v>0</v>
      </c>
      <c r="Q117" s="2">
        <v>1</v>
      </c>
      <c r="R117" s="2">
        <v>6</v>
      </c>
      <c r="S117" s="2" t="s">
        <v>408</v>
      </c>
      <c r="T117" s="14" t="e">
        <f t="array" ref="T117">[1]!JCStructure(S117)</f>
        <v>#VALUE!</v>
      </c>
      <c r="U117" s="2" t="e">
        <f t="array" ref="U117">[1]!JCAtomCount(B117,9)/[1]!JCAtomCount(B117,6)</f>
        <v>#VALUE!</v>
      </c>
      <c r="V117" s="2" t="s">
        <v>476</v>
      </c>
    </row>
    <row r="118" spans="1:22" ht="50.1" customHeight="1" x14ac:dyDescent="0.25">
      <c r="A118" s="12" t="s">
        <v>83</v>
      </c>
      <c r="B118" s="2" t="s">
        <v>87</v>
      </c>
      <c r="C118" s="2">
        <v>1.39</v>
      </c>
      <c r="D118" s="2">
        <v>11.12</v>
      </c>
      <c r="E118" s="14" t="e">
        <f t="array" ref="E118">[1]!JCStructure(B118)</f>
        <v>#VALUE!</v>
      </c>
      <c r="F118" s="2" t="e">
        <f t="array" ref="F118">[1]!JCMass(B118)</f>
        <v>#VALUE!</v>
      </c>
      <c r="G118" s="2" t="e">
        <f t="array" ref="G118">IF([1]!JCSubstructureMatch($B118,"C(O)=O"),"Acid", "Amine")</f>
        <v>#VALUE!</v>
      </c>
      <c r="H118" s="14" t="e">
        <f t="array" ref="H118">[1]!JCBemisMurckoStructure(B118)</f>
        <v>#VALUE!</v>
      </c>
      <c r="I118" s="2" t="e">
        <f t="array" ref="I118">[1]!JCIUPACName(H118)</f>
        <v>#VALUE!</v>
      </c>
      <c r="J118" s="2" t="s">
        <v>291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6</v>
      </c>
      <c r="S118" s="2" t="s">
        <v>368</v>
      </c>
      <c r="T118" s="14" t="e">
        <f t="array" ref="T118">[1]!JCStructure(S118)</f>
        <v>#VALUE!</v>
      </c>
      <c r="U118" s="2" t="e">
        <f t="array" ref="U118">[1]!JCAtomCount(B118,9)/[1]!JCAtomCount(B118,6)</f>
        <v>#VALUE!</v>
      </c>
      <c r="V118" s="2" t="s">
        <v>476</v>
      </c>
    </row>
    <row r="119" spans="1:22" ht="50.1" customHeight="1" x14ac:dyDescent="0.25">
      <c r="A119" s="12" t="s">
        <v>83</v>
      </c>
      <c r="B119" s="2" t="s">
        <v>88</v>
      </c>
      <c r="C119" s="2">
        <v>2.12</v>
      </c>
      <c r="D119" s="2">
        <v>6.06</v>
      </c>
      <c r="E119" s="14" t="e">
        <f t="array" ref="E119">[1]!JCStructure(B119)</f>
        <v>#VALUE!</v>
      </c>
      <c r="F119" s="2" t="e">
        <f t="array" ref="F119">[1]!JCMass(B119)</f>
        <v>#VALUE!</v>
      </c>
      <c r="G119" s="2" t="e">
        <f t="array" ref="G119">IF([1]!JCSubstructureMatch($B119,"C(O)=O"),"Acid", "Amine")</f>
        <v>#VALUE!</v>
      </c>
      <c r="H119" s="14" t="e">
        <f t="array" ref="H119">[1]!JCBemisMurckoStructure(B119)</f>
        <v>#VALUE!</v>
      </c>
      <c r="I119" s="2" t="e">
        <f t="array" ref="I119">[1]!JCIUPACName(H119)</f>
        <v>#VALUE!</v>
      </c>
      <c r="J119" s="2" t="s">
        <v>211</v>
      </c>
      <c r="L119" s="2">
        <v>2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5</v>
      </c>
      <c r="S119" s="2" t="s">
        <v>358</v>
      </c>
      <c r="T119" s="14" t="e">
        <f t="array" ref="T119">[1]!JCStructure(S119)</f>
        <v>#VALUE!</v>
      </c>
      <c r="U119" s="2" t="e">
        <f t="array" ref="U119">[1]!JCAtomCount(B119,9)/[1]!JCAtomCount(B119,6)</f>
        <v>#VALUE!</v>
      </c>
      <c r="V119" s="2" t="s">
        <v>476</v>
      </c>
    </row>
    <row r="120" spans="1:22" ht="50.1" customHeight="1" x14ac:dyDescent="0.25">
      <c r="A120" s="12" t="s">
        <v>83</v>
      </c>
      <c r="B120" s="2" t="s">
        <v>89</v>
      </c>
      <c r="C120" s="2">
        <v>1.88</v>
      </c>
      <c r="D120" s="2">
        <v>7.78</v>
      </c>
      <c r="E120" s="14" t="e">
        <f t="array" ref="E120">[1]!JCStructure(B120)</f>
        <v>#VALUE!</v>
      </c>
      <c r="F120" s="2" t="e">
        <f t="array" ref="F120">[1]!JCMass(B120)</f>
        <v>#VALUE!</v>
      </c>
      <c r="G120" s="2" t="e">
        <f t="array" ref="G120">IF([1]!JCSubstructureMatch($B120,"C(O)=O"),"Acid", "Amine")</f>
        <v>#VALUE!</v>
      </c>
      <c r="H120" s="14" t="e">
        <f t="array" ref="H120">[1]!JCBemisMurckoStructure(B120)</f>
        <v>#VALUE!</v>
      </c>
      <c r="I120" s="2" t="e">
        <f t="array" ref="I120">[1]!JCIUPACName(H120)</f>
        <v>#VALUE!</v>
      </c>
      <c r="J120" s="2" t="s">
        <v>212</v>
      </c>
      <c r="L120" s="2">
        <v>2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5</v>
      </c>
      <c r="S120" s="2" t="s">
        <v>409</v>
      </c>
      <c r="T120" s="14" t="e">
        <f t="array" ref="T120">[1]!JCStructure(S120)</f>
        <v>#VALUE!</v>
      </c>
      <c r="U120" s="2" t="e">
        <f t="array" ref="U120">[1]!JCAtomCount(B120,9)/[1]!JCAtomCount(B120,6)</f>
        <v>#VALUE!</v>
      </c>
      <c r="V120" s="2" t="s">
        <v>476</v>
      </c>
    </row>
    <row r="121" spans="1:22" ht="50.1" customHeight="1" x14ac:dyDescent="0.25">
      <c r="A121" s="12" t="s">
        <v>83</v>
      </c>
      <c r="B121" s="2" t="s">
        <v>90</v>
      </c>
      <c r="C121" s="2">
        <v>1.75</v>
      </c>
      <c r="D121" s="2">
        <v>9.5500000000000007</v>
      </c>
      <c r="E121" s="14" t="e">
        <f t="array" ref="E121">[1]!JCStructure(B121)</f>
        <v>#VALUE!</v>
      </c>
      <c r="F121" s="2" t="e">
        <f t="array" ref="F121">[1]!JCMass(B121)</f>
        <v>#VALUE!</v>
      </c>
      <c r="G121" s="2" t="e">
        <f t="array" ref="G121">IF([1]!JCSubstructureMatch($B121,"C(O)=O"),"Acid", "Amine")</f>
        <v>#VALUE!</v>
      </c>
      <c r="H121" s="14" t="e">
        <f t="array" ref="H121">[1]!JCBemisMurckoStructure(B121)</f>
        <v>#VALUE!</v>
      </c>
      <c r="I121" s="2" t="e">
        <f t="array" ref="I121">[1]!JCIUPACName(H121)</f>
        <v>#VALUE!</v>
      </c>
      <c r="J121" s="2" t="s">
        <v>213</v>
      </c>
      <c r="L121" s="2">
        <v>2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5</v>
      </c>
      <c r="S121" s="2" t="s">
        <v>410</v>
      </c>
      <c r="T121" s="14" t="e">
        <f t="array" ref="T121">[1]!JCStructure(S121)</f>
        <v>#VALUE!</v>
      </c>
      <c r="U121" s="2" t="e">
        <f t="array" ref="U121">[1]!JCAtomCount(B121,9)/[1]!JCAtomCount(B121,6)</f>
        <v>#VALUE!</v>
      </c>
      <c r="V121" s="2" t="s">
        <v>476</v>
      </c>
    </row>
    <row r="122" spans="1:22" ht="50.1" customHeight="1" x14ac:dyDescent="0.25">
      <c r="A122" s="12" t="s">
        <v>83</v>
      </c>
      <c r="B122" s="2" t="s">
        <v>91</v>
      </c>
      <c r="C122" s="2">
        <v>1.19</v>
      </c>
      <c r="D122" s="2">
        <v>11.31</v>
      </c>
      <c r="E122" s="14" t="e">
        <f t="array" ref="E122">[1]!JCStructure(B122)</f>
        <v>#VALUE!</v>
      </c>
      <c r="F122" s="2" t="e">
        <f t="array" ref="F122">[1]!JCMass(B122)</f>
        <v>#VALUE!</v>
      </c>
      <c r="G122" s="2" t="e">
        <f t="array" ref="G122">IF([1]!JCSubstructureMatch($B122,"C(O)=O"),"Acid", "Amine")</f>
        <v>#VALUE!</v>
      </c>
      <c r="H122" s="14" t="e">
        <f t="array" ref="H122">[1]!JCBemisMurckoStructure(B122)</f>
        <v>#VALUE!</v>
      </c>
      <c r="I122" s="2" t="e">
        <f t="array" ref="I122">[1]!JCIUPACName(H122)</f>
        <v>#VALUE!</v>
      </c>
      <c r="J122" s="2" t="s">
        <v>291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5</v>
      </c>
      <c r="S122" s="2" t="s">
        <v>360</v>
      </c>
      <c r="T122" s="14" t="e">
        <f t="array" ref="T122">[1]!JCStructure(S122)</f>
        <v>#VALUE!</v>
      </c>
      <c r="U122" s="2" t="e">
        <f t="array" ref="U122">[1]!JCAtomCount(B122,9)/[1]!JCAtomCount(B122,6)</f>
        <v>#VALUE!</v>
      </c>
      <c r="V122" s="2" t="s">
        <v>476</v>
      </c>
    </row>
    <row r="123" spans="1:22" ht="50.1" customHeight="1" x14ac:dyDescent="0.25">
      <c r="A123" s="12" t="s">
        <v>83</v>
      </c>
      <c r="B123" s="2" t="s">
        <v>92</v>
      </c>
      <c r="C123" s="2">
        <v>1.75</v>
      </c>
      <c r="D123" s="2">
        <v>5.84</v>
      </c>
      <c r="E123" s="14" t="e">
        <f t="array" ref="E123">[1]!JCStructure(B123)</f>
        <v>#VALUE!</v>
      </c>
      <c r="F123" s="2" t="e">
        <f t="array" ref="F123">[1]!JCMass(B123)</f>
        <v>#VALUE!</v>
      </c>
      <c r="G123" s="2" t="e">
        <f t="array" ref="G123">IF([1]!JCSubstructureMatch($B123,"C(O)=O"),"Acid", "Amine")</f>
        <v>#VALUE!</v>
      </c>
      <c r="H123" s="14" t="e">
        <f t="array" ref="H123">[1]!JCBemisMurckoStructure(B123)</f>
        <v>#VALUE!</v>
      </c>
      <c r="I123" s="2" t="e">
        <f t="array" ref="I123">[1]!JCIUPACName(H123)</f>
        <v>#VALUE!</v>
      </c>
      <c r="J123" s="2" t="s">
        <v>211</v>
      </c>
      <c r="L123" s="2">
        <v>2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4</v>
      </c>
      <c r="S123" s="2" t="s">
        <v>411</v>
      </c>
      <c r="T123" s="14" t="e">
        <f t="array" ref="T123">[1]!JCStructure(S123)</f>
        <v>#VALUE!</v>
      </c>
      <c r="U123" s="2" t="e">
        <f t="array" ref="U123">[1]!JCAtomCount(B123,9)/[1]!JCAtomCount(B123,6)</f>
        <v>#VALUE!</v>
      </c>
      <c r="V123" s="2" t="s">
        <v>476</v>
      </c>
    </row>
    <row r="124" spans="1:22" ht="50.1" customHeight="1" x14ac:dyDescent="0.25">
      <c r="A124" s="12" t="s">
        <v>83</v>
      </c>
      <c r="B124" s="2" t="s">
        <v>93</v>
      </c>
      <c r="C124" s="2">
        <v>1.51</v>
      </c>
      <c r="D124" s="2">
        <v>7.83</v>
      </c>
      <c r="E124" s="14" t="e">
        <f t="array" ref="E124">[1]!JCStructure(B124)</f>
        <v>#VALUE!</v>
      </c>
      <c r="F124" s="2" t="e">
        <f t="array" ref="F124">[1]!JCMass(B124)</f>
        <v>#VALUE!</v>
      </c>
      <c r="G124" s="2" t="e">
        <f t="array" ref="G124">IF([1]!JCSubstructureMatch($B124,"C(O)=O"),"Acid", "Amine")</f>
        <v>#VALUE!</v>
      </c>
      <c r="H124" s="14" t="e">
        <f t="array" ref="H124">[1]!JCBemisMurckoStructure(B124)</f>
        <v>#VALUE!</v>
      </c>
      <c r="I124" s="2" t="e">
        <f t="array" ref="I124">[1]!JCIUPACName(H124)</f>
        <v>#VALUE!</v>
      </c>
      <c r="J124" s="2" t="s">
        <v>212</v>
      </c>
      <c r="L124" s="2">
        <v>2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4</v>
      </c>
      <c r="S124" s="2" t="s">
        <v>412</v>
      </c>
      <c r="T124" s="14" t="e">
        <f t="array" ref="T124">[1]!JCStructure(S124)</f>
        <v>#VALUE!</v>
      </c>
      <c r="U124" s="2" t="e">
        <f t="array" ref="U124">[1]!JCAtomCount(B124,9)/[1]!JCAtomCount(B124,6)</f>
        <v>#VALUE!</v>
      </c>
      <c r="V124" s="2" t="s">
        <v>476</v>
      </c>
    </row>
    <row r="125" spans="1:22" ht="50.1" customHeight="1" x14ac:dyDescent="0.25">
      <c r="A125" s="12" t="s">
        <v>83</v>
      </c>
      <c r="B125" s="2" t="s">
        <v>94</v>
      </c>
      <c r="C125" s="2">
        <v>1.4</v>
      </c>
      <c r="D125" s="2">
        <v>9.67</v>
      </c>
      <c r="E125" s="14" t="e">
        <f t="array" ref="E125">[1]!JCStructure(B125)</f>
        <v>#VALUE!</v>
      </c>
      <c r="F125" s="2" t="e">
        <f t="array" ref="F125">[1]!JCMass(B125)</f>
        <v>#VALUE!</v>
      </c>
      <c r="G125" s="2" t="e">
        <f t="array" ref="G125">IF([1]!JCSubstructureMatch($B125,"C(O)=O"),"Acid", "Amine")</f>
        <v>#VALUE!</v>
      </c>
      <c r="H125" s="14" t="e">
        <f t="array" ref="H125">[1]!JCBemisMurckoStructure(B125)</f>
        <v>#VALUE!</v>
      </c>
      <c r="I125" s="2" t="e">
        <f t="array" ref="I125">[1]!JCIUPACName(H125)</f>
        <v>#VALUE!</v>
      </c>
      <c r="J125" s="2" t="s">
        <v>213</v>
      </c>
      <c r="L125" s="2">
        <v>2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4</v>
      </c>
      <c r="S125" s="2" t="s">
        <v>413</v>
      </c>
      <c r="T125" s="14" t="e">
        <f t="array" ref="T125">[1]!JCStructure(S125)</f>
        <v>#VALUE!</v>
      </c>
      <c r="U125" s="2" t="e">
        <f t="array" ref="U125">[1]!JCAtomCount(B125,9)/[1]!JCAtomCount(B125,6)</f>
        <v>#VALUE!</v>
      </c>
      <c r="V125" s="2" t="s">
        <v>476</v>
      </c>
    </row>
    <row r="126" spans="1:22" ht="50.1" customHeight="1" x14ac:dyDescent="0.25">
      <c r="A126" s="12" t="s">
        <v>83</v>
      </c>
      <c r="B126" s="2" t="s">
        <v>95</v>
      </c>
      <c r="C126" s="2">
        <v>1.1299999999999999</v>
      </c>
      <c r="D126" s="2">
        <v>11.29</v>
      </c>
      <c r="E126" s="14" t="e">
        <f t="array" ref="E126">[1]!JCStructure(B126)</f>
        <v>#VALUE!</v>
      </c>
      <c r="F126" s="2" t="e">
        <f t="array" ref="F126">[1]!JCMass(B126)</f>
        <v>#VALUE!</v>
      </c>
      <c r="G126" s="2" t="e">
        <f t="array" ref="G126">IF([1]!JCSubstructureMatch($B126,"C(O)=O"),"Acid", "Amine")</f>
        <v>#VALUE!</v>
      </c>
      <c r="H126" s="14" t="e">
        <f t="array" ref="H126">[1]!JCBemisMurckoStructure(B126)</f>
        <v>#VALUE!</v>
      </c>
      <c r="I126" s="2" t="e">
        <f t="array" ref="I126">[1]!JCIUPACName(H126)</f>
        <v>#VALUE!</v>
      </c>
      <c r="J126" s="2" t="s">
        <v>291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4</v>
      </c>
      <c r="S126" s="2" t="s">
        <v>383</v>
      </c>
      <c r="T126" s="14" t="e">
        <f t="array" ref="T126">[1]!JCStructure(S126)</f>
        <v>#VALUE!</v>
      </c>
      <c r="U126" s="2" t="e">
        <f t="array" ref="U126">[1]!JCAtomCount(B126,9)/[1]!JCAtomCount(B126,6)</f>
        <v>#VALUE!</v>
      </c>
      <c r="V126" s="2" t="s">
        <v>476</v>
      </c>
    </row>
    <row r="127" spans="1:22" ht="50.1" customHeight="1" x14ac:dyDescent="0.25">
      <c r="A127" s="12" t="s">
        <v>83</v>
      </c>
      <c r="B127" s="2" t="s">
        <v>96</v>
      </c>
      <c r="C127" s="2">
        <v>1.76</v>
      </c>
      <c r="D127" s="2">
        <v>5.56</v>
      </c>
      <c r="E127" s="14" t="e">
        <f t="array" ref="E127">[1]!JCStructure(B127)</f>
        <v>#VALUE!</v>
      </c>
      <c r="F127" s="2" t="e">
        <f t="array" ref="F127">[1]!JCMass(B127)</f>
        <v>#VALUE!</v>
      </c>
      <c r="G127" s="2" t="e">
        <f t="array" ref="G127">IF([1]!JCSubstructureMatch($B127,"C(O)=O"),"Acid", "Amine")</f>
        <v>#VALUE!</v>
      </c>
      <c r="H127" s="14" t="e">
        <f t="array" ref="H127">[1]!JCBemisMurckoStructure(B127)</f>
        <v>#VALUE!</v>
      </c>
      <c r="I127" s="2" t="e">
        <f t="array" ref="I127">[1]!JCIUPACName(H127)</f>
        <v>#VALUE!</v>
      </c>
      <c r="J127" s="2" t="s">
        <v>211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 t="s">
        <v>414</v>
      </c>
      <c r="T127" s="14" t="e">
        <f t="array" ref="T127">[1]!JCStructure(S127)</f>
        <v>#VALUE!</v>
      </c>
      <c r="U127" s="2" t="e">
        <f t="array" ref="U127">[1]!JCAtomCount(B127,9)/[1]!JCAtomCount(B127,6)</f>
        <v>#VALUE!</v>
      </c>
      <c r="V127" s="2" t="s">
        <v>475</v>
      </c>
    </row>
    <row r="128" spans="1:22" ht="50.1" customHeight="1" x14ac:dyDescent="0.25">
      <c r="A128" s="12" t="s">
        <v>83</v>
      </c>
      <c r="B128" s="2" t="s">
        <v>97</v>
      </c>
      <c r="C128" s="2">
        <v>1.37</v>
      </c>
      <c r="D128" s="2">
        <v>7.2</v>
      </c>
      <c r="E128" s="14" t="e">
        <f t="array" ref="E128">[1]!JCStructure(B128)</f>
        <v>#VALUE!</v>
      </c>
      <c r="F128" s="2" t="e">
        <f t="array" ref="F128">[1]!JCMass(B128)</f>
        <v>#VALUE!</v>
      </c>
      <c r="G128" s="2" t="e">
        <f t="array" ref="G128">IF([1]!JCSubstructureMatch($B128,"C(O)=O"),"Acid", "Amine")</f>
        <v>#VALUE!</v>
      </c>
      <c r="H128" s="14" t="e">
        <f t="array" ref="H128">[1]!JCBemisMurckoStructure(B128)</f>
        <v>#VALUE!</v>
      </c>
      <c r="I128" s="2" t="e">
        <f t="array" ref="I128">[1]!JCIUPACName(H128)</f>
        <v>#VALUE!</v>
      </c>
      <c r="J128" s="2" t="s">
        <v>212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 t="s">
        <v>415</v>
      </c>
      <c r="T128" s="14" t="e">
        <f t="array" ref="T128">[1]!JCStructure(S128)</f>
        <v>#VALUE!</v>
      </c>
      <c r="U128" s="2" t="e">
        <f t="array" ref="U128">[1]!JCAtomCount(B128,9)/[1]!JCAtomCount(B128,6)</f>
        <v>#VALUE!</v>
      </c>
      <c r="V128" s="2" t="s">
        <v>475</v>
      </c>
    </row>
    <row r="129" spans="1:22" ht="50.1" customHeight="1" x14ac:dyDescent="0.25">
      <c r="A129" s="12" t="s">
        <v>83</v>
      </c>
      <c r="B129" s="2" t="s">
        <v>98</v>
      </c>
      <c r="C129" s="2">
        <v>1.07</v>
      </c>
      <c r="D129" s="2">
        <v>8.9600000000000009</v>
      </c>
      <c r="E129" s="14" t="e">
        <f t="array" ref="E129">[1]!JCStructure(B129)</f>
        <v>#VALUE!</v>
      </c>
      <c r="F129" s="2" t="e">
        <f t="array" ref="F129">[1]!JCMass(B129)</f>
        <v>#VALUE!</v>
      </c>
      <c r="G129" s="2" t="e">
        <f t="array" ref="G129">IF([1]!JCSubstructureMatch($B129,"C(O)=O"),"Acid", "Amine")</f>
        <v>#VALUE!</v>
      </c>
      <c r="H129" s="14" t="e">
        <f t="array" ref="H129">[1]!JCBemisMurckoStructure(B129)</f>
        <v>#VALUE!</v>
      </c>
      <c r="I129" s="2" t="e">
        <f t="array" ref="I129">[1]!JCIUPACName(H129)</f>
        <v>#VALUE!</v>
      </c>
      <c r="J129" s="2" t="s">
        <v>213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 t="s">
        <v>416</v>
      </c>
      <c r="T129" s="14" t="e">
        <f t="array" ref="T129">[1]!JCStructure(S129)</f>
        <v>#VALUE!</v>
      </c>
      <c r="U129" s="2" t="e">
        <f t="array" ref="U129">[1]!JCAtomCount(B129,9)/[1]!JCAtomCount(B129,6)</f>
        <v>#VALUE!</v>
      </c>
      <c r="V129" s="2" t="s">
        <v>475</v>
      </c>
    </row>
    <row r="130" spans="1:22" ht="50.1" customHeight="1" x14ac:dyDescent="0.25">
      <c r="A130" s="12" t="s">
        <v>83</v>
      </c>
      <c r="B130" s="2" t="s">
        <v>99</v>
      </c>
      <c r="C130" s="2">
        <v>1.03</v>
      </c>
      <c r="D130" s="2">
        <v>10.78</v>
      </c>
      <c r="E130" s="14" t="e">
        <f t="array" ref="E130">[1]!JCStructure(B130)</f>
        <v>#VALUE!</v>
      </c>
      <c r="F130" s="2" t="e">
        <f t="array" ref="F130">[1]!JCMass(B130)</f>
        <v>#VALUE!</v>
      </c>
      <c r="G130" s="2" t="e">
        <f t="array" ref="G130">IF([1]!JCSubstructureMatch($B130,"C(O)=O"),"Acid", "Amine")</f>
        <v>#VALUE!</v>
      </c>
      <c r="H130" s="14" t="e">
        <f t="array" ref="H130">[1]!JCBemisMurckoStructure(B130)</f>
        <v>#VALUE!</v>
      </c>
      <c r="I130" s="2" t="e">
        <f t="array" ref="I130">[1]!JCIUPACName(H130)</f>
        <v>#VALUE!</v>
      </c>
      <c r="J130" s="2" t="s">
        <v>291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 t="s">
        <v>417</v>
      </c>
      <c r="T130" s="14" t="e">
        <f t="array" ref="T130">[1]!JCStructure(S130)</f>
        <v>#VALUE!</v>
      </c>
      <c r="U130" s="2" t="e">
        <f t="array" ref="U130">[1]!JCAtomCount(B130,9)/[1]!JCAtomCount(B130,6)</f>
        <v>#VALUE!</v>
      </c>
      <c r="V130" s="2" t="s">
        <v>475</v>
      </c>
    </row>
    <row r="131" spans="1:22" ht="50.1" customHeight="1" x14ac:dyDescent="0.25">
      <c r="A131" s="12" t="s">
        <v>83</v>
      </c>
      <c r="B131" s="2" t="s">
        <v>100</v>
      </c>
      <c r="C131" s="2">
        <v>2.21</v>
      </c>
      <c r="D131" s="2">
        <v>9.01</v>
      </c>
      <c r="E131" s="14" t="e">
        <f t="array" ref="E131">[1]!JCStructure(B131)</f>
        <v>#VALUE!</v>
      </c>
      <c r="F131" s="2" t="e">
        <f t="array" ref="F131">[1]!JCMass(B131)</f>
        <v>#VALUE!</v>
      </c>
      <c r="G131" s="2" t="e">
        <f t="array" ref="G131">IF([1]!JCSubstructureMatch($B131,"C(O)=O"),"Acid", "Amine")</f>
        <v>#VALUE!</v>
      </c>
      <c r="H131" s="14" t="e">
        <f t="array" ref="H131">[1]!JCBemisMurckoStructure(B131)</f>
        <v>#VALUE!</v>
      </c>
      <c r="I131" s="2" t="e">
        <f t="array" ref="I131">[1]!JCIUPACName(H131)</f>
        <v>#VALUE!</v>
      </c>
      <c r="J131" s="2" t="s">
        <v>211</v>
      </c>
      <c r="L131" s="2">
        <v>2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6</v>
      </c>
      <c r="S131" s="2" t="s">
        <v>418</v>
      </c>
      <c r="T131" s="14" t="e">
        <f t="array" ref="T131">[1]!JCStructure(S131)</f>
        <v>#VALUE!</v>
      </c>
      <c r="U131" s="2" t="e">
        <f t="array" ref="U131">[1]!JCAtomCount(B131,9)/[1]!JCAtomCount(B131,6)</f>
        <v>#VALUE!</v>
      </c>
      <c r="V131" s="2" t="s">
        <v>476</v>
      </c>
    </row>
    <row r="132" spans="1:22" ht="50.1" customHeight="1" x14ac:dyDescent="0.25">
      <c r="A132" s="12" t="s">
        <v>83</v>
      </c>
      <c r="B132" s="2" t="s">
        <v>101</v>
      </c>
      <c r="C132" s="2">
        <v>1.73</v>
      </c>
      <c r="D132" s="2">
        <v>9.5500000000000007</v>
      </c>
      <c r="E132" s="14" t="e">
        <f t="array" ref="E132">[1]!JCStructure(B132)</f>
        <v>#VALUE!</v>
      </c>
      <c r="F132" s="2" t="e">
        <f t="array" ref="F132">[1]!JCMass(B132)</f>
        <v>#VALUE!</v>
      </c>
      <c r="G132" s="2" t="e">
        <f t="array" ref="G132">IF([1]!JCSubstructureMatch($B132,"C(O)=O"),"Acid", "Amine")</f>
        <v>#VALUE!</v>
      </c>
      <c r="H132" s="14" t="e">
        <f t="array" ref="H132">[1]!JCBemisMurckoStructure(B132)</f>
        <v>#VALUE!</v>
      </c>
      <c r="I132" s="2" t="e">
        <f t="array" ref="I132">[1]!JCIUPACName(H132)</f>
        <v>#VALUE!</v>
      </c>
      <c r="J132" s="2" t="s">
        <v>212</v>
      </c>
      <c r="L132" s="2">
        <v>2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6</v>
      </c>
      <c r="S132" s="2" t="s">
        <v>419</v>
      </c>
      <c r="T132" s="14" t="e">
        <f t="array" ref="T132">[1]!JCStructure(S132)</f>
        <v>#VALUE!</v>
      </c>
      <c r="U132" s="2" t="e">
        <f t="array" ref="U132">[1]!JCAtomCount(B132,9)/[1]!JCAtomCount(B132,6)</f>
        <v>#VALUE!</v>
      </c>
      <c r="V132" s="2" t="s">
        <v>476</v>
      </c>
    </row>
    <row r="133" spans="1:22" ht="50.1" customHeight="1" x14ac:dyDescent="0.25">
      <c r="A133" s="12" t="s">
        <v>83</v>
      </c>
      <c r="B133" s="2" t="s">
        <v>102</v>
      </c>
      <c r="C133" s="2">
        <v>1.52</v>
      </c>
      <c r="D133" s="2">
        <v>10.32</v>
      </c>
      <c r="E133" s="14" t="e">
        <f t="array" ref="E133">[1]!JCStructure(B133)</f>
        <v>#VALUE!</v>
      </c>
      <c r="F133" s="2" t="e">
        <f t="array" ref="F133">[1]!JCMass(B133)</f>
        <v>#VALUE!</v>
      </c>
      <c r="G133" s="2" t="e">
        <f t="array" ref="G133">IF([1]!JCSubstructureMatch($B133,"C(O)=O"),"Acid", "Amine")</f>
        <v>#VALUE!</v>
      </c>
      <c r="H133" s="14" t="e">
        <f t="array" ref="H133">[1]!JCBemisMurckoStructure(B133)</f>
        <v>#VALUE!</v>
      </c>
      <c r="I133" s="2" t="e">
        <f t="array" ref="I133">[1]!JCIUPACName(H133)</f>
        <v>#VALUE!</v>
      </c>
      <c r="J133" s="2" t="s">
        <v>213</v>
      </c>
      <c r="L133" s="2">
        <v>2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6</v>
      </c>
      <c r="S133" s="2" t="s">
        <v>420</v>
      </c>
      <c r="T133" s="14" t="e">
        <f t="array" ref="T133">[1]!JCStructure(S133)</f>
        <v>#VALUE!</v>
      </c>
      <c r="U133" s="2" t="e">
        <f t="array" ref="U133">[1]!JCAtomCount(B133,9)/[1]!JCAtomCount(B133,6)</f>
        <v>#VALUE!</v>
      </c>
      <c r="V133" s="2" t="s">
        <v>476</v>
      </c>
    </row>
    <row r="134" spans="1:22" ht="50.1" customHeight="1" x14ac:dyDescent="0.25">
      <c r="A134" s="12" t="s">
        <v>83</v>
      </c>
      <c r="B134" s="2" t="s">
        <v>103</v>
      </c>
      <c r="C134" s="2">
        <v>1.7</v>
      </c>
      <c r="D134" s="2">
        <v>8.9700000000000006</v>
      </c>
      <c r="E134" s="14" t="e">
        <f t="array" ref="E134">[1]!JCStructure(B134)</f>
        <v>#VALUE!</v>
      </c>
      <c r="F134" s="2" t="e">
        <f t="array" ref="F134">[1]!JCMass(B134)</f>
        <v>#VALUE!</v>
      </c>
      <c r="G134" s="2" t="e">
        <f t="array" ref="G134">IF([1]!JCSubstructureMatch($B134,"C(O)=O"),"Acid", "Amine")</f>
        <v>#VALUE!</v>
      </c>
      <c r="H134" s="14" t="e">
        <f t="array" ref="H134">[1]!JCBemisMurckoStructure(B134)</f>
        <v>#VALUE!</v>
      </c>
      <c r="I134" s="2" t="e">
        <f t="array" ref="I134">[1]!JCIUPACName(H134)</f>
        <v>#VALUE!</v>
      </c>
      <c r="J134" s="2" t="s">
        <v>211</v>
      </c>
      <c r="L134" s="2">
        <v>2</v>
      </c>
      <c r="M134" s="2">
        <v>0</v>
      </c>
      <c r="N134" s="2">
        <v>1</v>
      </c>
      <c r="O134" s="2">
        <v>1</v>
      </c>
      <c r="P134" s="2">
        <v>0</v>
      </c>
      <c r="Q134" s="2">
        <v>0</v>
      </c>
      <c r="R134" s="2">
        <v>5</v>
      </c>
      <c r="S134" s="2" t="s">
        <v>421</v>
      </c>
      <c r="T134" s="14" t="e">
        <f t="array" ref="T134">[1]!JCStructure(S134)</f>
        <v>#VALUE!</v>
      </c>
      <c r="U134" s="2" t="e">
        <f t="array" ref="U134">[1]!JCAtomCount(B134,9)/[1]!JCAtomCount(B134,6)</f>
        <v>#VALUE!</v>
      </c>
      <c r="V134" s="2" t="s">
        <v>476</v>
      </c>
    </row>
    <row r="135" spans="1:22" ht="50.1" customHeight="1" x14ac:dyDescent="0.25">
      <c r="A135" s="12" t="s">
        <v>83</v>
      </c>
      <c r="B135" s="2" t="s">
        <v>104</v>
      </c>
      <c r="C135" s="2">
        <v>1.4</v>
      </c>
      <c r="D135" s="2">
        <v>9.75</v>
      </c>
      <c r="E135" s="14" t="e">
        <f t="array" ref="E135">[1]!JCStructure(B135)</f>
        <v>#VALUE!</v>
      </c>
      <c r="F135" s="2" t="e">
        <f t="array" ref="F135">[1]!JCMass(B135)</f>
        <v>#VALUE!</v>
      </c>
      <c r="G135" s="2" t="e">
        <f t="array" ref="G135">IF([1]!JCSubstructureMatch($B135,"C(O)=O"),"Acid", "Amine")</f>
        <v>#VALUE!</v>
      </c>
      <c r="H135" s="14" t="e">
        <f t="array" ref="H135">[1]!JCBemisMurckoStructure(B135)</f>
        <v>#VALUE!</v>
      </c>
      <c r="I135" s="2" t="e">
        <f t="array" ref="I135">[1]!JCIUPACName(H135)</f>
        <v>#VALUE!</v>
      </c>
      <c r="J135" s="2" t="s">
        <v>212</v>
      </c>
      <c r="L135" s="2">
        <v>2</v>
      </c>
      <c r="M135" s="2">
        <v>0</v>
      </c>
      <c r="N135" s="2">
        <v>1</v>
      </c>
      <c r="O135" s="2">
        <v>1</v>
      </c>
      <c r="P135" s="2">
        <v>0</v>
      </c>
      <c r="Q135" s="2">
        <v>0</v>
      </c>
      <c r="R135" s="2">
        <v>5</v>
      </c>
      <c r="S135" s="2" t="s">
        <v>422</v>
      </c>
      <c r="T135" s="14" t="e">
        <f t="array" ref="T135">[1]!JCStructure(S135)</f>
        <v>#VALUE!</v>
      </c>
      <c r="U135" s="2" t="e">
        <f t="array" ref="U135">[1]!JCAtomCount(B135,9)/[1]!JCAtomCount(B135,6)</f>
        <v>#VALUE!</v>
      </c>
      <c r="V135" s="2" t="s">
        <v>476</v>
      </c>
    </row>
    <row r="136" spans="1:22" ht="50.1" customHeight="1" x14ac:dyDescent="0.25">
      <c r="A136" s="12" t="s">
        <v>83</v>
      </c>
      <c r="B136" s="2" t="s">
        <v>105</v>
      </c>
      <c r="C136" s="2">
        <v>1.4</v>
      </c>
      <c r="D136" s="2">
        <v>10.38</v>
      </c>
      <c r="E136" s="14" t="e">
        <f t="array" ref="E136">[1]!JCStructure(B136)</f>
        <v>#VALUE!</v>
      </c>
      <c r="F136" s="2" t="e">
        <f t="array" ref="F136">[1]!JCMass(B136)</f>
        <v>#VALUE!</v>
      </c>
      <c r="G136" s="2" t="e">
        <f t="array" ref="G136">IF([1]!JCSubstructureMatch($B136,"C(O)=O"),"Acid", "Amine")</f>
        <v>#VALUE!</v>
      </c>
      <c r="H136" s="14" t="e">
        <f t="array" ref="H136">[1]!JCBemisMurckoStructure(B136)</f>
        <v>#VALUE!</v>
      </c>
      <c r="I136" s="2" t="e">
        <f t="array" ref="I136">[1]!JCIUPACName(H136)</f>
        <v>#VALUE!</v>
      </c>
      <c r="J136" s="2" t="s">
        <v>213</v>
      </c>
      <c r="L136" s="2">
        <v>2</v>
      </c>
      <c r="M136" s="2">
        <v>0</v>
      </c>
      <c r="N136" s="2">
        <v>1</v>
      </c>
      <c r="O136" s="2">
        <v>1</v>
      </c>
      <c r="P136" s="2">
        <v>0</v>
      </c>
      <c r="Q136" s="2">
        <v>0</v>
      </c>
      <c r="R136" s="2">
        <v>5</v>
      </c>
      <c r="S136" s="2" t="s">
        <v>423</v>
      </c>
      <c r="T136" s="14" t="e">
        <f t="array" ref="T136">[1]!JCStructure(S136)</f>
        <v>#VALUE!</v>
      </c>
      <c r="U136" s="2" t="e">
        <f t="array" ref="U136">[1]!JCAtomCount(B136,9)/[1]!JCAtomCount(B136,6)</f>
        <v>#VALUE!</v>
      </c>
      <c r="V136" s="2" t="s">
        <v>476</v>
      </c>
    </row>
    <row r="137" spans="1:22" ht="50.1" customHeight="1" x14ac:dyDescent="0.25">
      <c r="A137" s="12" t="s">
        <v>83</v>
      </c>
      <c r="B137" s="2" t="s">
        <v>106</v>
      </c>
      <c r="C137" s="2">
        <v>1.66</v>
      </c>
      <c r="D137" s="2">
        <v>8.67</v>
      </c>
      <c r="E137" s="14" t="e">
        <f t="array" ref="E137">[1]!JCStructure(B137)</f>
        <v>#VALUE!</v>
      </c>
      <c r="F137" s="2" t="e">
        <f t="array" ref="F137">[1]!JCMass(B137)</f>
        <v>#VALUE!</v>
      </c>
      <c r="G137" s="2" t="e">
        <f t="array" ref="G137">IF([1]!JCSubstructureMatch($B137,"C(O)=O"),"Acid", "Amine")</f>
        <v>#VALUE!</v>
      </c>
      <c r="H137" s="14" t="e">
        <f t="array" ref="H137">[1]!JCBemisMurckoStructure(B137)</f>
        <v>#VALUE!</v>
      </c>
      <c r="I137" s="2" t="e">
        <f t="array" ref="I137">[1]!JCIUPACName(H137)</f>
        <v>#VALUE!</v>
      </c>
      <c r="J137" s="2" t="s">
        <v>211</v>
      </c>
      <c r="L137" s="2">
        <v>2</v>
      </c>
      <c r="M137" s="2">
        <v>0</v>
      </c>
      <c r="N137" s="2">
        <v>2</v>
      </c>
      <c r="O137" s="2">
        <v>0</v>
      </c>
      <c r="P137" s="2">
        <v>0</v>
      </c>
      <c r="Q137" s="2">
        <v>0</v>
      </c>
      <c r="R137" s="2">
        <v>4</v>
      </c>
      <c r="S137" s="2" t="s">
        <v>424</v>
      </c>
      <c r="T137" s="14" t="e">
        <f t="array" ref="T137">[1]!JCStructure(S137)</f>
        <v>#VALUE!</v>
      </c>
      <c r="U137" s="2" t="e">
        <f t="array" ref="U137">[1]!JCAtomCount(B137,9)/[1]!JCAtomCount(B137,6)</f>
        <v>#VALUE!</v>
      </c>
      <c r="V137" s="2" t="s">
        <v>476</v>
      </c>
    </row>
    <row r="138" spans="1:22" ht="50.1" customHeight="1" x14ac:dyDescent="0.25">
      <c r="A138" s="12" t="s">
        <v>83</v>
      </c>
      <c r="B138" s="2" t="s">
        <v>107</v>
      </c>
      <c r="C138" s="2">
        <v>1.4</v>
      </c>
      <c r="D138" s="2">
        <v>9.57</v>
      </c>
      <c r="E138" s="14" t="e">
        <f t="array" ref="E138">[1]!JCStructure(B138)</f>
        <v>#VALUE!</v>
      </c>
      <c r="F138" s="2" t="e">
        <f t="array" ref="F138">[1]!JCMass(B138)</f>
        <v>#VALUE!</v>
      </c>
      <c r="G138" s="2" t="e">
        <f t="array" ref="G138">IF([1]!JCSubstructureMatch($B138,"C(O)=O"),"Acid", "Amine")</f>
        <v>#VALUE!</v>
      </c>
      <c r="H138" s="14" t="e">
        <f t="array" ref="H138">[1]!JCBemisMurckoStructure(B138)</f>
        <v>#VALUE!</v>
      </c>
      <c r="I138" s="2" t="e">
        <f t="array" ref="I138">[1]!JCIUPACName(H138)</f>
        <v>#VALUE!</v>
      </c>
      <c r="J138" s="2" t="s">
        <v>212</v>
      </c>
      <c r="L138" s="2">
        <v>2</v>
      </c>
      <c r="M138" s="2">
        <v>0</v>
      </c>
      <c r="N138" s="2">
        <v>2</v>
      </c>
      <c r="O138" s="2">
        <v>0</v>
      </c>
      <c r="P138" s="2">
        <v>0</v>
      </c>
      <c r="Q138" s="2">
        <v>0</v>
      </c>
      <c r="R138" s="2">
        <v>4</v>
      </c>
      <c r="S138" s="2" t="s">
        <v>425</v>
      </c>
      <c r="T138" s="14" t="e">
        <f t="array" ref="T138">[1]!JCStructure(S138)</f>
        <v>#VALUE!</v>
      </c>
      <c r="U138" s="2" t="e">
        <f t="array" ref="U138">[1]!JCAtomCount(B138,9)/[1]!JCAtomCount(B138,6)</f>
        <v>#VALUE!</v>
      </c>
      <c r="V138" s="2" t="s">
        <v>476</v>
      </c>
    </row>
    <row r="139" spans="1:22" ht="50.1" customHeight="1" x14ac:dyDescent="0.25">
      <c r="A139" s="12" t="s">
        <v>83</v>
      </c>
      <c r="B139" s="2" t="s">
        <v>108</v>
      </c>
      <c r="C139" s="2">
        <v>0.93</v>
      </c>
      <c r="D139" s="2">
        <v>10.050000000000001</v>
      </c>
      <c r="E139" s="14" t="e">
        <f t="array" ref="E139">[1]!JCStructure(B139)</f>
        <v>#VALUE!</v>
      </c>
      <c r="F139" s="2" t="e">
        <f t="array" ref="F139">[1]!JCMass(B139)</f>
        <v>#VALUE!</v>
      </c>
      <c r="G139" s="2" t="e">
        <f t="array" ref="G139">IF([1]!JCSubstructureMatch($B139,"C(O)=O"),"Acid", "Amine")</f>
        <v>#VALUE!</v>
      </c>
      <c r="H139" s="14" t="e">
        <f t="array" ref="H139">[1]!JCBemisMurckoStructure(B139)</f>
        <v>#VALUE!</v>
      </c>
      <c r="I139" s="2" t="e">
        <f t="array" ref="I139">[1]!JCIUPACName(H139)</f>
        <v>#VALUE!</v>
      </c>
      <c r="J139" s="2" t="s">
        <v>213</v>
      </c>
      <c r="L139" s="2">
        <v>2</v>
      </c>
      <c r="M139" s="2">
        <v>0</v>
      </c>
      <c r="N139" s="2">
        <v>2</v>
      </c>
      <c r="O139" s="2">
        <v>0</v>
      </c>
      <c r="P139" s="2">
        <v>0</v>
      </c>
      <c r="Q139" s="2">
        <v>0</v>
      </c>
      <c r="R139" s="2">
        <v>4</v>
      </c>
      <c r="S139" s="2" t="s">
        <v>426</v>
      </c>
      <c r="T139" s="14" t="e">
        <f t="array" ref="T139">[1]!JCStructure(S139)</f>
        <v>#VALUE!</v>
      </c>
      <c r="U139" s="2" t="e">
        <f t="array" ref="U139">[1]!JCAtomCount(B139,9)/[1]!JCAtomCount(B139,6)</f>
        <v>#VALUE!</v>
      </c>
      <c r="V139" s="2" t="s">
        <v>476</v>
      </c>
    </row>
    <row r="140" spans="1:22" ht="50.1" customHeight="1" x14ac:dyDescent="0.25">
      <c r="A140" s="12" t="s">
        <v>83</v>
      </c>
      <c r="B140" s="2" t="s">
        <v>109</v>
      </c>
      <c r="C140" s="2">
        <v>1.93</v>
      </c>
      <c r="D140" s="2">
        <v>8.8800000000000008</v>
      </c>
      <c r="E140" s="14" t="e">
        <f t="array" ref="E140">[1]!JCStructure(B140)</f>
        <v>#VALUE!</v>
      </c>
      <c r="F140" s="2" t="e">
        <f t="array" ref="F140">[1]!JCMass(B140)</f>
        <v>#VALUE!</v>
      </c>
      <c r="G140" s="2" t="e">
        <f t="array" ref="G140">IF([1]!JCSubstructureMatch($B140,"C(O)=O"),"Acid", "Amine")</f>
        <v>#VALUE!</v>
      </c>
      <c r="H140" s="14" t="e">
        <f t="array" ref="H140">[1]!JCBemisMurckoStructure(B140)</f>
        <v>#VALUE!</v>
      </c>
      <c r="I140" s="2" t="e">
        <f t="array" ref="I140">[1]!JCIUPACName(H140)</f>
        <v>#VALUE!</v>
      </c>
      <c r="J140" s="2" t="s">
        <v>211</v>
      </c>
      <c r="L140" s="2">
        <v>1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 t="s">
        <v>427</v>
      </c>
      <c r="T140" s="14" t="e">
        <f t="array" ref="T140">[1]!JCStructure(S140)</f>
        <v>#VALUE!</v>
      </c>
      <c r="U140" s="2" t="e">
        <f t="array" ref="U140">[1]!JCAtomCount(B140,9)/[1]!JCAtomCount(B140,6)</f>
        <v>#VALUE!</v>
      </c>
      <c r="V140" s="2" t="s">
        <v>475</v>
      </c>
    </row>
    <row r="141" spans="1:22" ht="50.1" customHeight="1" x14ac:dyDescent="0.25">
      <c r="A141" s="12" t="s">
        <v>83</v>
      </c>
      <c r="B141" s="2" t="s">
        <v>110</v>
      </c>
      <c r="C141" s="2">
        <v>1.49</v>
      </c>
      <c r="D141" s="2">
        <v>9.02</v>
      </c>
      <c r="E141" s="14" t="e">
        <f t="array" ref="E141">[1]!JCStructure(B141)</f>
        <v>#VALUE!</v>
      </c>
      <c r="F141" s="2" t="e">
        <f t="array" ref="F141">[1]!JCMass(B141)</f>
        <v>#VALUE!</v>
      </c>
      <c r="G141" s="2" t="e">
        <f t="array" ref="G141">IF([1]!JCSubstructureMatch($B141,"C(O)=O"),"Acid", "Amine")</f>
        <v>#VALUE!</v>
      </c>
      <c r="H141" s="14" t="e">
        <f t="array" ref="H141">[1]!JCBemisMurckoStructure(B141)</f>
        <v>#VALUE!</v>
      </c>
      <c r="I141" s="2" t="e">
        <f t="array" ref="I141">[1]!JCIUPACName(H141)</f>
        <v>#VALUE!</v>
      </c>
      <c r="J141" s="2" t="s">
        <v>212</v>
      </c>
      <c r="L141" s="2">
        <v>1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 t="s">
        <v>428</v>
      </c>
      <c r="T141" s="14" t="e">
        <f t="array" ref="T141">[1]!JCStructure(S141)</f>
        <v>#VALUE!</v>
      </c>
      <c r="U141" s="2" t="e">
        <f t="array" ref="U141">[1]!JCAtomCount(B141,9)/[1]!JCAtomCount(B141,6)</f>
        <v>#VALUE!</v>
      </c>
      <c r="V141" s="2" t="s">
        <v>475</v>
      </c>
    </row>
    <row r="142" spans="1:22" ht="50.1" customHeight="1" x14ac:dyDescent="0.25">
      <c r="A142" s="12" t="s">
        <v>83</v>
      </c>
      <c r="B142" s="2" t="s">
        <v>111</v>
      </c>
      <c r="C142" s="2">
        <v>1.28</v>
      </c>
      <c r="D142" s="2">
        <v>10.050000000000001</v>
      </c>
      <c r="E142" s="14" t="e">
        <f t="array" ref="E142">[1]!JCStructure(B142)</f>
        <v>#VALUE!</v>
      </c>
      <c r="F142" s="2" t="e">
        <f t="array" ref="F142">[1]!JCMass(B142)</f>
        <v>#VALUE!</v>
      </c>
      <c r="G142" s="2" t="e">
        <f t="array" ref="G142">IF([1]!JCSubstructureMatch($B142,"C(O)=O"),"Acid", "Amine")</f>
        <v>#VALUE!</v>
      </c>
      <c r="H142" s="14" t="e">
        <f t="array" ref="H142">[1]!JCBemisMurckoStructure(B142)</f>
        <v>#VALUE!</v>
      </c>
      <c r="I142" s="2" t="e">
        <f t="array" ref="I142">[1]!JCIUPACName(H142)</f>
        <v>#VALUE!</v>
      </c>
      <c r="J142" s="2" t="s">
        <v>213</v>
      </c>
      <c r="L142" s="2">
        <v>1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 t="s">
        <v>429</v>
      </c>
      <c r="T142" s="14" t="e">
        <f t="array" ref="T142">[1]!JCStructure(S142)</f>
        <v>#VALUE!</v>
      </c>
      <c r="U142" s="2" t="e">
        <f t="array" ref="U142">[1]!JCAtomCount(B142,9)/[1]!JCAtomCount(B142,6)</f>
        <v>#VALUE!</v>
      </c>
      <c r="V142" s="2" t="s">
        <v>475</v>
      </c>
    </row>
    <row r="143" spans="1:22" ht="50.1" customHeight="1" x14ac:dyDescent="0.25">
      <c r="A143" s="12" t="s">
        <v>83</v>
      </c>
      <c r="B143" s="2" t="s">
        <v>112</v>
      </c>
      <c r="C143" s="2">
        <v>1.31</v>
      </c>
      <c r="D143" s="2">
        <v>10.75</v>
      </c>
      <c r="E143" s="14" t="e">
        <f t="array" ref="E143">[1]!JCStructure(B143)</f>
        <v>#VALUE!</v>
      </c>
      <c r="F143" s="2" t="e">
        <f t="array" ref="F143">[1]!JCMass(B143)</f>
        <v>#VALUE!</v>
      </c>
      <c r="G143" s="2" t="e">
        <f t="array" ref="G143">IF([1]!JCSubstructureMatch($B143,"C(O)=O"),"Acid", "Amine")</f>
        <v>#VALUE!</v>
      </c>
      <c r="H143" s="14" t="e">
        <f t="array" ref="H143">[1]!JCBemisMurckoStructure(B143)</f>
        <v>#VALUE!</v>
      </c>
      <c r="I143" s="2" t="e">
        <f t="array" ref="I143">[1]!JCIUPACName(H143)</f>
        <v>#VALUE!</v>
      </c>
      <c r="J143" s="2" t="s">
        <v>291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 t="s">
        <v>430</v>
      </c>
      <c r="T143" s="14" t="e">
        <f t="array" ref="T143">[1]!JCStructure(S143)</f>
        <v>#VALUE!</v>
      </c>
      <c r="U143" s="2" t="e">
        <f t="array" ref="U143">[1]!JCAtomCount(B143,9)/[1]!JCAtomCount(B143,6)</f>
        <v>#VALUE!</v>
      </c>
      <c r="V143" s="2" t="s">
        <v>475</v>
      </c>
    </row>
    <row r="144" spans="1:22" ht="50.1" customHeight="1" x14ac:dyDescent="0.25">
      <c r="A144" s="12" t="s">
        <v>83</v>
      </c>
      <c r="B144" s="2" t="s">
        <v>113</v>
      </c>
      <c r="C144" s="2">
        <v>2.2000000000000002</v>
      </c>
      <c r="D144" s="2">
        <v>9.6</v>
      </c>
      <c r="E144" s="14" t="e">
        <f t="array" ref="E144">[1]!JCStructure(B144)</f>
        <v>#VALUE!</v>
      </c>
      <c r="F144" s="2" t="e">
        <f t="array" ref="F144">[1]!JCMass(B144)</f>
        <v>#VALUE!</v>
      </c>
      <c r="G144" s="2" t="e">
        <f t="array" ref="G144">IF([1]!JCSubstructureMatch($B144,"C(O)=O"),"Acid", "Amine")</f>
        <v>#VALUE!</v>
      </c>
      <c r="H144" s="14" t="e">
        <f t="array" ref="H144">[1]!JCBemisMurckoStructure(B144)</f>
        <v>#VALUE!</v>
      </c>
      <c r="I144" s="2" t="e">
        <f t="array" ref="I144">[1]!JCIUPACName(H144)</f>
        <v>#VALUE!</v>
      </c>
      <c r="J144" s="2" t="s">
        <v>211</v>
      </c>
      <c r="L144" s="2">
        <v>2</v>
      </c>
      <c r="M144" s="2">
        <v>0</v>
      </c>
      <c r="N144" s="2">
        <v>0</v>
      </c>
      <c r="O144" s="2">
        <v>2</v>
      </c>
      <c r="P144" s="2">
        <v>0</v>
      </c>
      <c r="Q144" s="2">
        <v>0</v>
      </c>
      <c r="R144" s="2">
        <v>6</v>
      </c>
      <c r="S144" s="2" t="s">
        <v>431</v>
      </c>
      <c r="T144" s="14" t="e">
        <f t="array" ref="T144">[1]!JCStructure(S144)</f>
        <v>#VALUE!</v>
      </c>
      <c r="U144" s="2" t="e">
        <f t="array" ref="U144">[1]!JCAtomCount(B144,9)/[1]!JCAtomCount(B144,6)</f>
        <v>#VALUE!</v>
      </c>
      <c r="V144" s="2" t="s">
        <v>476</v>
      </c>
    </row>
    <row r="145" spans="1:22" ht="50.1" customHeight="1" x14ac:dyDescent="0.25">
      <c r="A145" s="12" t="s">
        <v>83</v>
      </c>
      <c r="B145" s="2" t="s">
        <v>114</v>
      </c>
      <c r="C145" s="2">
        <v>1.67</v>
      </c>
      <c r="D145" s="2">
        <v>10.19</v>
      </c>
      <c r="E145" s="14" t="e">
        <f t="array" ref="E145">[1]!JCStructure(B145)</f>
        <v>#VALUE!</v>
      </c>
      <c r="F145" s="2" t="e">
        <f t="array" ref="F145">[1]!JCMass(B145)</f>
        <v>#VALUE!</v>
      </c>
      <c r="G145" s="2" t="e">
        <f t="array" ref="G145">IF([1]!JCSubstructureMatch($B145,"C(O)=O"),"Acid", "Amine")</f>
        <v>#VALUE!</v>
      </c>
      <c r="H145" s="14" t="e">
        <f t="array" ref="H145">[1]!JCBemisMurckoStructure(B145)</f>
        <v>#VALUE!</v>
      </c>
      <c r="I145" s="2" t="e">
        <f t="array" ref="I145">[1]!JCIUPACName(H145)</f>
        <v>#VALUE!</v>
      </c>
      <c r="J145" s="2" t="s">
        <v>212</v>
      </c>
      <c r="L145" s="2">
        <v>2</v>
      </c>
      <c r="M145" s="2">
        <v>0</v>
      </c>
      <c r="N145" s="2">
        <v>0</v>
      </c>
      <c r="O145" s="2">
        <v>2</v>
      </c>
      <c r="P145" s="2">
        <v>0</v>
      </c>
      <c r="Q145" s="2">
        <v>0</v>
      </c>
      <c r="R145" s="2">
        <v>6</v>
      </c>
      <c r="S145" s="2" t="s">
        <v>432</v>
      </c>
      <c r="T145" s="14" t="e">
        <f t="array" ref="T145">[1]!JCStructure(S145)</f>
        <v>#VALUE!</v>
      </c>
      <c r="U145" s="2" t="e">
        <f t="array" ref="U145">[1]!JCAtomCount(B145,9)/[1]!JCAtomCount(B145,6)</f>
        <v>#VALUE!</v>
      </c>
      <c r="V145" s="2" t="s">
        <v>476</v>
      </c>
    </row>
    <row r="146" spans="1:22" ht="50.1" customHeight="1" x14ac:dyDescent="0.25">
      <c r="A146" s="12" t="s">
        <v>83</v>
      </c>
      <c r="B146" s="2" t="s">
        <v>115</v>
      </c>
      <c r="C146" s="2">
        <v>1.45</v>
      </c>
      <c r="D146" s="2">
        <v>10.46</v>
      </c>
      <c r="E146" s="14" t="e">
        <f t="array" ref="E146">[1]!JCStructure(B146)</f>
        <v>#VALUE!</v>
      </c>
      <c r="F146" s="2" t="e">
        <f t="array" ref="F146">[1]!JCMass(B146)</f>
        <v>#VALUE!</v>
      </c>
      <c r="G146" s="2" t="e">
        <f t="array" ref="G146">IF([1]!JCSubstructureMatch($B146,"C(O)=O"),"Acid", "Amine")</f>
        <v>#VALUE!</v>
      </c>
      <c r="H146" s="14" t="e">
        <f t="array" ref="H146">[1]!JCBemisMurckoStructure(B146)</f>
        <v>#VALUE!</v>
      </c>
      <c r="I146" s="2" t="e">
        <f t="array" ref="I146">[1]!JCIUPACName(H146)</f>
        <v>#VALUE!</v>
      </c>
      <c r="J146" s="2" t="s">
        <v>213</v>
      </c>
      <c r="L146" s="2">
        <v>2</v>
      </c>
      <c r="M146" s="2">
        <v>0</v>
      </c>
      <c r="N146" s="2">
        <v>0</v>
      </c>
      <c r="O146" s="2">
        <v>2</v>
      </c>
      <c r="P146" s="2">
        <v>0</v>
      </c>
      <c r="Q146" s="2">
        <v>0</v>
      </c>
      <c r="R146" s="2">
        <v>6</v>
      </c>
      <c r="S146" s="2" t="s">
        <v>433</v>
      </c>
      <c r="T146" s="14" t="e">
        <f t="array" ref="T146">[1]!JCStructure(S146)</f>
        <v>#VALUE!</v>
      </c>
      <c r="U146" s="2" t="e">
        <f t="array" ref="U146">[1]!JCAtomCount(B146,9)/[1]!JCAtomCount(B146,6)</f>
        <v>#VALUE!</v>
      </c>
      <c r="V146" s="2" t="s">
        <v>476</v>
      </c>
    </row>
    <row r="147" spans="1:22" ht="50.1" customHeight="1" x14ac:dyDescent="0.25">
      <c r="A147" s="12" t="s">
        <v>83</v>
      </c>
      <c r="B147" s="2" t="s">
        <v>116</v>
      </c>
      <c r="C147" s="2">
        <v>1.56</v>
      </c>
      <c r="D147" s="2">
        <v>10.36</v>
      </c>
      <c r="E147" s="14" t="e">
        <f t="array" ref="E147">[1]!JCStructure(B147)</f>
        <v>#VALUE!</v>
      </c>
      <c r="F147" s="2" t="e">
        <f t="array" ref="F147">[1]!JCMass(B147)</f>
        <v>#VALUE!</v>
      </c>
      <c r="G147" s="2" t="e">
        <f t="array" ref="G147">IF([1]!JCSubstructureMatch($B147,"C(O)=O"),"Acid", "Amine")</f>
        <v>#VALUE!</v>
      </c>
      <c r="H147" s="14" t="e">
        <f t="array" ref="H147">[1]!JCBemisMurckoStructure(B147)</f>
        <v>#VALUE!</v>
      </c>
      <c r="I147" s="2" t="e">
        <f t="array" ref="I147">[1]!JCIUPACName(H147)</f>
        <v>#VALUE!</v>
      </c>
      <c r="J147" s="2" t="s">
        <v>213</v>
      </c>
      <c r="L147" s="2">
        <v>1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 t="s">
        <v>434</v>
      </c>
      <c r="T147" s="14" t="e">
        <f t="array" ref="T147">[1]!JCStructure(S147)</f>
        <v>#VALUE!</v>
      </c>
      <c r="U147" s="2" t="e">
        <f t="array" ref="U147">[1]!JCAtomCount(B147,9)/[1]!JCAtomCount(B147,6)</f>
        <v>#VALUE!</v>
      </c>
      <c r="V147" s="2" t="s">
        <v>475</v>
      </c>
    </row>
    <row r="148" spans="1:22" ht="50.1" customHeight="1" x14ac:dyDescent="0.25">
      <c r="A148" s="12" t="s">
        <v>83</v>
      </c>
      <c r="B148" s="2" t="s">
        <v>117</v>
      </c>
      <c r="C148" s="2">
        <v>1.76</v>
      </c>
      <c r="D148" s="2">
        <v>10.039999999999999</v>
      </c>
      <c r="E148" s="14" t="e">
        <f t="array" ref="E148">[1]!JCStructure(B148)</f>
        <v>#VALUE!</v>
      </c>
      <c r="F148" s="2" t="e">
        <f t="array" ref="F148">[1]!JCMass(B148)</f>
        <v>#VALUE!</v>
      </c>
      <c r="G148" s="2" t="e">
        <f t="array" ref="G148">IF([1]!JCSubstructureMatch($B148,"C(O)=O"),"Acid", "Amine")</f>
        <v>#VALUE!</v>
      </c>
      <c r="H148" s="14" t="e">
        <f t="array" ref="H148">[1]!JCBemisMurckoStructure(B148)</f>
        <v>#VALUE!</v>
      </c>
      <c r="I148" s="2" t="e">
        <f t="array" ref="I148">[1]!JCIUPACName(H148)</f>
        <v>#VALUE!</v>
      </c>
      <c r="J148" s="2" t="s">
        <v>212</v>
      </c>
      <c r="L148" s="2">
        <v>1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 t="s">
        <v>435</v>
      </c>
      <c r="T148" s="14" t="e">
        <f t="array" ref="T148">[1]!JCStructure(S148)</f>
        <v>#VALUE!</v>
      </c>
      <c r="U148" s="2" t="e">
        <f t="array" ref="U148">[1]!JCAtomCount(B148,9)/[1]!JCAtomCount(B148,6)</f>
        <v>#VALUE!</v>
      </c>
      <c r="V148" s="2" t="s">
        <v>475</v>
      </c>
    </row>
    <row r="149" spans="1:22" ht="50.1" customHeight="1" x14ac:dyDescent="0.25">
      <c r="A149" s="12" t="s">
        <v>83</v>
      </c>
      <c r="B149" s="2" t="s">
        <v>118</v>
      </c>
      <c r="C149" s="2">
        <v>2.2799999999999998</v>
      </c>
      <c r="D149" s="2">
        <v>9.74</v>
      </c>
      <c r="E149" s="14" t="e">
        <f t="array" ref="E149">[1]!JCStructure(B149)</f>
        <v>#VALUE!</v>
      </c>
      <c r="F149" s="2" t="e">
        <f t="array" ref="F149">[1]!JCMass(B149)</f>
        <v>#VALUE!</v>
      </c>
      <c r="G149" s="2" t="e">
        <f t="array" ref="G149">IF([1]!JCSubstructureMatch($B149,"C(O)=O"),"Acid", "Amine")</f>
        <v>#VALUE!</v>
      </c>
      <c r="H149" s="14" t="e">
        <f t="array" ref="H149">[1]!JCBemisMurckoStructure(B149)</f>
        <v>#VALUE!</v>
      </c>
      <c r="I149" s="2" t="e">
        <f t="array" ref="I149">[1]!JCIUPACName(H149)</f>
        <v>#VALUE!</v>
      </c>
      <c r="J149" s="2" t="s">
        <v>211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 t="s">
        <v>436</v>
      </c>
      <c r="T149" s="14" t="e">
        <f t="array" ref="T149">[1]!JCStructure(S149)</f>
        <v>#VALUE!</v>
      </c>
      <c r="U149" s="2" t="e">
        <f t="array" ref="U149">[1]!JCAtomCount(B149,9)/[1]!JCAtomCount(B149,6)</f>
        <v>#VALUE!</v>
      </c>
      <c r="V149" s="2" t="s">
        <v>475</v>
      </c>
    </row>
    <row r="150" spans="1:22" ht="50.1" customHeight="1" x14ac:dyDescent="0.25">
      <c r="A150" s="12" t="s">
        <v>83</v>
      </c>
      <c r="B150" s="2" t="s">
        <v>119</v>
      </c>
      <c r="C150" s="2">
        <v>1.72</v>
      </c>
      <c r="D150" s="2">
        <v>10.029999999999999</v>
      </c>
      <c r="E150" s="14" t="e">
        <f t="array" ref="E150">[1]!JCStructure(B150)</f>
        <v>#VALUE!</v>
      </c>
      <c r="F150" s="2" t="e">
        <f t="array" ref="F150">[1]!JCMass(B150)</f>
        <v>#VALUE!</v>
      </c>
      <c r="G150" s="2" t="e">
        <f t="array" ref="G150">IF([1]!JCSubstructureMatch($B150,"C(O)=O"),"Acid", "Amine")</f>
        <v>#VALUE!</v>
      </c>
      <c r="H150" s="14" t="e">
        <f t="array" ref="H150">[1]!JCBemisMurckoStructure(B150)</f>
        <v>#VALUE!</v>
      </c>
      <c r="I150" s="2" t="e">
        <f t="array" ref="I150">[1]!JCIUPACName(H150)</f>
        <v>#VALUE!</v>
      </c>
      <c r="J150" s="2" t="s">
        <v>291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 t="s">
        <v>437</v>
      </c>
      <c r="T150" s="14" t="e">
        <f t="array" ref="T150">[1]!JCStructure(S150)</f>
        <v>#VALUE!</v>
      </c>
      <c r="U150" s="2" t="e">
        <f t="array" ref="U150">[1]!JCAtomCount(B150,9)/[1]!JCAtomCount(B150,6)</f>
        <v>#VALUE!</v>
      </c>
      <c r="V150" s="2" t="s">
        <v>475</v>
      </c>
    </row>
    <row r="151" spans="1:22" ht="50.1" customHeight="1" x14ac:dyDescent="0.25">
      <c r="A151" s="12" t="s">
        <v>120</v>
      </c>
      <c r="B151" s="2" t="s">
        <v>121</v>
      </c>
      <c r="C151" s="2">
        <v>1.51</v>
      </c>
      <c r="D151" s="2" t="s">
        <v>274</v>
      </c>
      <c r="E151" s="14" t="e">
        <f t="array" ref="E151">[1]!JCStructure(B151)</f>
        <v>#VALUE!</v>
      </c>
      <c r="F151" s="2" t="e">
        <f t="array" ref="F151">[1]!JCMass(B151)</f>
        <v>#VALUE!</v>
      </c>
      <c r="G151" s="2" t="e">
        <f t="array" ref="G151">IF([1]!JCSubstructureMatch($B151,"C(O)=O"),"Acid", "Amine")</f>
        <v>#VALUE!</v>
      </c>
      <c r="H151" s="14" t="e">
        <f t="array" ref="H151">[1]!JCBemisMurckoStructure(B151)</f>
        <v>#VALUE!</v>
      </c>
      <c r="I151" s="2" t="e">
        <f t="array" ref="I151">[1]!JCIUPACName(H151)</f>
        <v>#VALUE!</v>
      </c>
      <c r="J151" s="2" t="s">
        <v>210</v>
      </c>
      <c r="L151" s="2">
        <v>2</v>
      </c>
      <c r="M151" s="2">
        <v>1</v>
      </c>
      <c r="N151" s="2">
        <v>1</v>
      </c>
      <c r="O151" s="2">
        <v>0</v>
      </c>
      <c r="P151" s="2">
        <v>0</v>
      </c>
      <c r="Q151" s="2">
        <v>0</v>
      </c>
      <c r="R151" s="2">
        <v>3</v>
      </c>
      <c r="S151" s="2" t="s">
        <v>438</v>
      </c>
      <c r="T151" s="14" t="e">
        <f t="array" ref="T151">[1]!JCStructure(S151)</f>
        <v>#VALUE!</v>
      </c>
      <c r="U151" s="2" t="e">
        <f t="array" ref="U151">[1]!JCAtomCount(B151,9)/[1]!JCAtomCount(B151,6)</f>
        <v>#VALUE!</v>
      </c>
      <c r="V151" s="2" t="s">
        <v>475</v>
      </c>
    </row>
    <row r="152" spans="1:22" ht="50.1" customHeight="1" x14ac:dyDescent="0.25">
      <c r="A152" s="12" t="s">
        <v>120</v>
      </c>
      <c r="B152" s="2" t="s">
        <v>125</v>
      </c>
      <c r="C152" s="2">
        <v>1.7</v>
      </c>
      <c r="D152" s="2">
        <v>7.2</v>
      </c>
      <c r="E152" s="14" t="e">
        <f t="array" ref="E152">[1]!JCStructure(B152)</f>
        <v>#VALUE!</v>
      </c>
      <c r="F152" s="2" t="e">
        <f t="array" ref="F152">[1]!JCMass(B152)</f>
        <v>#VALUE!</v>
      </c>
      <c r="G152" s="2" t="e">
        <f t="array" ref="G152">IF([1]!JCSubstructureMatch($B152,"C(O)=O"),"Acid", "Amine")</f>
        <v>#VALUE!</v>
      </c>
      <c r="H152" s="14" t="e">
        <f t="array" ref="H152">[1]!JCBemisMurckoStructure(B152)</f>
        <v>#VALUE!</v>
      </c>
      <c r="I152" s="2" t="e">
        <f t="array" ref="I152">[1]!JCIUPACName(H152)</f>
        <v>#VALUE!</v>
      </c>
      <c r="J152" s="2" t="s">
        <v>210</v>
      </c>
      <c r="L152" s="2">
        <v>2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4</v>
      </c>
      <c r="S152" s="2" t="s">
        <v>439</v>
      </c>
      <c r="T152" s="14" t="e">
        <f t="array" ref="T152">[1]!JCStructure(S152)</f>
        <v>#VALUE!</v>
      </c>
      <c r="U152" s="2" t="e">
        <f t="array" ref="U152">[1]!JCAtomCount(B152,9)/[1]!JCAtomCount(B152,6)</f>
        <v>#VALUE!</v>
      </c>
      <c r="V152" s="2" t="s">
        <v>475</v>
      </c>
    </row>
    <row r="153" spans="1:22" ht="50.1" customHeight="1" x14ac:dyDescent="0.25">
      <c r="A153" s="12" t="s">
        <v>120</v>
      </c>
      <c r="B153" s="2" t="s">
        <v>126</v>
      </c>
      <c r="C153" s="2">
        <v>1.94</v>
      </c>
      <c r="D153" s="2">
        <v>8.3699999999999992</v>
      </c>
      <c r="E153" s="14" t="e">
        <f t="array" ref="E153">[1]!JCStructure(B153)</f>
        <v>#VALUE!</v>
      </c>
      <c r="F153" s="2" t="e">
        <f t="array" ref="F153">[1]!JCMass(B153)</f>
        <v>#VALUE!</v>
      </c>
      <c r="G153" s="2" t="e">
        <f t="array" ref="G153">IF([1]!JCSubstructureMatch($B153,"C(O)=O"),"Acid", "Amine")</f>
        <v>#VALUE!</v>
      </c>
      <c r="H153" s="14" t="e">
        <f t="array" ref="H153">[1]!JCBemisMurckoStructure(B153)</f>
        <v>#VALUE!</v>
      </c>
      <c r="I153" s="2" t="e">
        <f t="array" ref="I153">[1]!JCIUPACName(H153)</f>
        <v>#VALUE!</v>
      </c>
      <c r="J153" s="2" t="s">
        <v>210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4</v>
      </c>
      <c r="S153" s="2" t="s">
        <v>440</v>
      </c>
      <c r="T153" s="14" t="e">
        <f t="array" ref="T153">[1]!JCStructure(S153)</f>
        <v>#VALUE!</v>
      </c>
      <c r="U153" s="2" t="e">
        <f t="array" ref="U153">[1]!JCAtomCount(B153,9)/[1]!JCAtomCount(B153,6)</f>
        <v>#VALUE!</v>
      </c>
      <c r="V153" s="2" t="s">
        <v>475</v>
      </c>
    </row>
    <row r="154" spans="1:22" ht="50.1" customHeight="1" x14ac:dyDescent="0.25">
      <c r="A154" s="12" t="s">
        <v>120</v>
      </c>
      <c r="B154" s="2" t="s">
        <v>127</v>
      </c>
      <c r="C154" s="2">
        <v>1.87</v>
      </c>
      <c r="D154" s="2">
        <v>7.54</v>
      </c>
      <c r="E154" s="14" t="e">
        <f t="array" ref="E154">[1]!JCStructure(B154)</f>
        <v>#VALUE!</v>
      </c>
      <c r="F154" s="2" t="e">
        <f t="array" ref="F154">[1]!JCMass(B154)</f>
        <v>#VALUE!</v>
      </c>
      <c r="G154" s="2" t="e">
        <f t="array" ref="G154">IF([1]!JCSubstructureMatch($B154,"C(O)=O"),"Acid", "Amine")</f>
        <v>#VALUE!</v>
      </c>
      <c r="H154" s="14" t="e">
        <f t="array" ref="H154">[1]!JCBemisMurckoStructure(B154)</f>
        <v>#VALUE!</v>
      </c>
      <c r="I154" s="2" t="e">
        <f t="array" ref="I154">[1]!JCIUPACName(H154)</f>
        <v>#VALUE!</v>
      </c>
      <c r="J154" s="2" t="s">
        <v>210</v>
      </c>
      <c r="L154" s="2">
        <v>2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5</v>
      </c>
      <c r="S154" s="2" t="s">
        <v>441</v>
      </c>
      <c r="T154" s="14" t="e">
        <f t="array" ref="T154">[1]!JCStructure(S154)</f>
        <v>#VALUE!</v>
      </c>
      <c r="U154" s="2" t="e">
        <f t="array" ref="U154">[1]!JCAtomCount(B154,9)/[1]!JCAtomCount(B154,6)</f>
        <v>#VALUE!</v>
      </c>
      <c r="V154" s="2" t="s">
        <v>475</v>
      </c>
    </row>
    <row r="155" spans="1:22" ht="50.1" customHeight="1" x14ac:dyDescent="0.25">
      <c r="A155" s="12" t="s">
        <v>120</v>
      </c>
      <c r="B155" s="2" t="s">
        <v>129</v>
      </c>
      <c r="C155" s="2">
        <v>2.02</v>
      </c>
      <c r="D155" s="2">
        <v>8.83</v>
      </c>
      <c r="E155" s="14" t="e">
        <f t="array" ref="E155">[1]!JCStructure(B155)</f>
        <v>#VALUE!</v>
      </c>
      <c r="F155" s="2" t="e">
        <f t="array" ref="F155">[1]!JCMass(B155)</f>
        <v>#VALUE!</v>
      </c>
      <c r="G155" s="2" t="e">
        <f t="array" ref="G155">IF([1]!JCSubstructureMatch($B155,"C(O)=O"),"Acid", "Amine")</f>
        <v>#VALUE!</v>
      </c>
      <c r="H155" s="14" t="e">
        <f t="array" ref="H155">[1]!JCBemisMurckoStructure(B155)</f>
        <v>#VALUE!</v>
      </c>
      <c r="I155" s="2" t="e">
        <f t="array" ref="I155">[1]!JCIUPACName(H155)</f>
        <v>#VALUE!</v>
      </c>
      <c r="J155" s="2" t="s">
        <v>210</v>
      </c>
      <c r="L155" s="2">
        <v>2</v>
      </c>
      <c r="M155" s="2">
        <v>0</v>
      </c>
      <c r="N155" s="2">
        <v>1</v>
      </c>
      <c r="O155" s="2">
        <v>1</v>
      </c>
      <c r="P155" s="2">
        <v>0</v>
      </c>
      <c r="Q155" s="2">
        <v>0</v>
      </c>
      <c r="R155" s="2">
        <v>5</v>
      </c>
      <c r="S155" s="2" t="s">
        <v>442</v>
      </c>
      <c r="T155" s="14" t="e">
        <f t="array" ref="T155">[1]!JCStructure(S155)</f>
        <v>#VALUE!</v>
      </c>
      <c r="U155" s="2" t="e">
        <f t="array" ref="U155">[1]!JCAtomCount(B155,9)/[1]!JCAtomCount(B155,6)</f>
        <v>#VALUE!</v>
      </c>
      <c r="V155" s="2" t="s">
        <v>475</v>
      </c>
    </row>
    <row r="156" spans="1:22" ht="50.1" customHeight="1" x14ac:dyDescent="0.25">
      <c r="A156" s="12" t="s">
        <v>120</v>
      </c>
      <c r="B156" s="2" t="s">
        <v>131</v>
      </c>
      <c r="C156" s="2">
        <v>2.16</v>
      </c>
      <c r="D156" s="2">
        <v>7.45</v>
      </c>
      <c r="E156" s="14" t="e">
        <f t="array" ref="E156">[1]!JCStructure(B156)</f>
        <v>#VALUE!</v>
      </c>
      <c r="F156" s="2" t="e">
        <f t="array" ref="F156">[1]!JCMass(B156)</f>
        <v>#VALUE!</v>
      </c>
      <c r="G156" s="2" t="e">
        <f t="array" ref="G156">IF([1]!JCSubstructureMatch($B156,"C(O)=O"),"Acid", "Amine")</f>
        <v>#VALUE!</v>
      </c>
      <c r="H156" s="14" t="e">
        <f t="array" ref="H156">[1]!JCBemisMurckoStructure(B156)</f>
        <v>#VALUE!</v>
      </c>
      <c r="I156" s="2" t="e">
        <f t="array" ref="I156">[1]!JCIUPACName(H156)</f>
        <v>#VALUE!</v>
      </c>
      <c r="J156" s="2" t="s">
        <v>210</v>
      </c>
      <c r="L156" s="2">
        <v>2</v>
      </c>
      <c r="M156" s="2">
        <v>1</v>
      </c>
      <c r="N156" s="2">
        <v>0</v>
      </c>
      <c r="O156" s="2">
        <v>0</v>
      </c>
      <c r="P156" s="2">
        <v>0</v>
      </c>
      <c r="Q156" s="2">
        <v>1</v>
      </c>
      <c r="R156" s="2">
        <v>6</v>
      </c>
      <c r="S156" s="2" t="s">
        <v>443</v>
      </c>
      <c r="T156" s="14" t="e">
        <f t="array" ref="T156">[1]!JCStructure(S156)</f>
        <v>#VALUE!</v>
      </c>
      <c r="U156" s="2" t="e">
        <f t="array" ref="U156">[1]!JCAtomCount(B156,9)/[1]!JCAtomCount(B156,6)</f>
        <v>#VALUE!</v>
      </c>
      <c r="V156" s="2" t="s">
        <v>475</v>
      </c>
    </row>
    <row r="157" spans="1:22" ht="50.1" customHeight="1" x14ac:dyDescent="0.25">
      <c r="A157" s="12" t="s">
        <v>120</v>
      </c>
      <c r="B157" s="2" t="s">
        <v>133</v>
      </c>
      <c r="C157" s="2">
        <v>2.31</v>
      </c>
      <c r="D157" s="2">
        <v>9.1199999999999992</v>
      </c>
      <c r="E157" s="14" t="e">
        <f t="array" ref="E157">[1]!JCStructure(B157)</f>
        <v>#VALUE!</v>
      </c>
      <c r="F157" s="2" t="e">
        <f t="array" ref="F157">[1]!JCMass(B157)</f>
        <v>#VALUE!</v>
      </c>
      <c r="G157" s="2" t="e">
        <f t="array" ref="G157">IF([1]!JCSubstructureMatch($B157,"C(O)=O"),"Acid", "Amine")</f>
        <v>#VALUE!</v>
      </c>
      <c r="H157" s="14" t="e">
        <f t="array" ref="H157">[1]!JCBemisMurckoStructure(B157)</f>
        <v>#VALUE!</v>
      </c>
      <c r="I157" s="2" t="e">
        <f t="array" ref="I157">[1]!JCIUPACName(H157)</f>
        <v>#VALUE!</v>
      </c>
      <c r="J157" s="2" t="s">
        <v>210</v>
      </c>
      <c r="L157" s="2">
        <v>2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6</v>
      </c>
      <c r="S157" s="2" t="s">
        <v>444</v>
      </c>
      <c r="T157" s="14" t="e">
        <f t="array" ref="T157">[1]!JCStructure(S157)</f>
        <v>#VALUE!</v>
      </c>
      <c r="U157" s="2" t="e">
        <f t="array" ref="U157">[1]!JCAtomCount(B157,9)/[1]!JCAtomCount(B157,6)</f>
        <v>#VALUE!</v>
      </c>
      <c r="V157" s="2" t="s">
        <v>475</v>
      </c>
    </row>
    <row r="158" spans="1:22" ht="50.1" customHeight="1" x14ac:dyDescent="0.25">
      <c r="A158" s="12" t="s">
        <v>120</v>
      </c>
      <c r="B158" s="2" t="s">
        <v>135</v>
      </c>
      <c r="C158" s="2">
        <v>2.3199999999999998</v>
      </c>
      <c r="D158" s="2">
        <v>9.4499999999999993</v>
      </c>
      <c r="E158" s="14" t="e">
        <f t="array" ref="E158">[1]!JCStructure(B158)</f>
        <v>#VALUE!</v>
      </c>
      <c r="F158" s="2" t="e">
        <f t="array" ref="F158">[1]!JCMass(B158)</f>
        <v>#VALUE!</v>
      </c>
      <c r="G158" s="2" t="e">
        <f t="array" ref="G158">IF([1]!JCSubstructureMatch($B158,"C(O)=O"),"Acid", "Amine")</f>
        <v>#VALUE!</v>
      </c>
      <c r="H158" s="14" t="e">
        <f t="array" ref="H158">[1]!JCBemisMurckoStructure(B158)</f>
        <v>#VALUE!</v>
      </c>
      <c r="I158" s="2" t="e">
        <f t="array" ref="I158">[1]!JCIUPACName(H158)</f>
        <v>#VALUE!</v>
      </c>
      <c r="J158" s="2" t="s">
        <v>210</v>
      </c>
      <c r="L158" s="2">
        <v>2</v>
      </c>
      <c r="M158" s="2">
        <v>0</v>
      </c>
      <c r="N158" s="2">
        <v>0</v>
      </c>
      <c r="O158" s="2">
        <v>2</v>
      </c>
      <c r="P158" s="2">
        <v>0</v>
      </c>
      <c r="Q158" s="2">
        <v>0</v>
      </c>
      <c r="R158" s="2">
        <v>6</v>
      </c>
      <c r="S158" s="2" t="s">
        <v>353</v>
      </c>
      <c r="T158" s="14" t="e">
        <f t="array" ref="T158">[1]!JCStructure(S158)</f>
        <v>#VALUE!</v>
      </c>
      <c r="U158" s="2" t="e">
        <f t="array" ref="U158">[1]!JCAtomCount(B158,9)/[1]!JCAtomCount(B158,6)</f>
        <v>#VALUE!</v>
      </c>
      <c r="V158" s="2" t="s">
        <v>475</v>
      </c>
    </row>
    <row r="159" spans="1:22" ht="50.1" customHeight="1" x14ac:dyDescent="0.25">
      <c r="A159" s="12" t="s">
        <v>120</v>
      </c>
      <c r="B159" s="2" t="s">
        <v>136</v>
      </c>
      <c r="C159" s="2">
        <v>2.56</v>
      </c>
      <c r="D159" s="2">
        <v>8.1300000000000008</v>
      </c>
      <c r="E159" s="14" t="e">
        <f t="array" ref="E159">[1]!JCStructure(B159)</f>
        <v>#VALUE!</v>
      </c>
      <c r="F159" s="2" t="e">
        <f t="array" ref="F159">[1]!JCMass(B159)</f>
        <v>#VALUE!</v>
      </c>
      <c r="G159" s="2" t="e">
        <f t="array" ref="G159">IF([1]!JCSubstructureMatch($B159,"C(O)=O"),"Acid", "Amine")</f>
        <v>#VALUE!</v>
      </c>
      <c r="H159" s="14" t="e">
        <f t="array" ref="H159">[1]!JCBemisMurckoStructure(B159)</f>
        <v>#VALUE!</v>
      </c>
      <c r="I159" s="2" t="e">
        <f t="array" ref="I159">[1]!JCIUPACName(H159)</f>
        <v>#VALUE!</v>
      </c>
      <c r="J159" s="2" t="s">
        <v>210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7</v>
      </c>
      <c r="S159" s="2" t="s">
        <v>445</v>
      </c>
      <c r="T159" s="14" t="e">
        <f t="array" ref="T159">[1]!JCStructure(S159)</f>
        <v>#VALUE!</v>
      </c>
      <c r="U159" s="2" t="e">
        <f t="array" ref="U159">[1]!JCAtomCount(B159,9)/[1]!JCAtomCount(B159,6)</f>
        <v>#VALUE!</v>
      </c>
      <c r="V159" s="2" t="s">
        <v>475</v>
      </c>
    </row>
    <row r="160" spans="1:22" ht="50.1" customHeight="1" x14ac:dyDescent="0.25">
      <c r="A160" s="12" t="s">
        <v>120</v>
      </c>
      <c r="B160" s="2" t="s">
        <v>138</v>
      </c>
      <c r="C160" s="2">
        <v>2.57</v>
      </c>
      <c r="D160" s="2">
        <v>9.35</v>
      </c>
      <c r="E160" s="14" t="e">
        <f t="array" ref="E160">[1]!JCStructure(B160)</f>
        <v>#VALUE!</v>
      </c>
      <c r="F160" s="2" t="e">
        <f t="array" ref="F160">[1]!JCMass(B160)</f>
        <v>#VALUE!</v>
      </c>
      <c r="G160" s="2" t="e">
        <f t="array" ref="G160">IF([1]!JCSubstructureMatch($B160,"C(O)=O"),"Acid", "Amine")</f>
        <v>#VALUE!</v>
      </c>
      <c r="H160" s="14" t="e">
        <f t="array" ref="H160">[1]!JCBemisMurckoStructure(B160)</f>
        <v>#VALUE!</v>
      </c>
      <c r="I160" s="2" t="e">
        <f t="array" ref="I160">[1]!JCIUPACName(H160)</f>
        <v>#VALUE!</v>
      </c>
      <c r="J160" s="2" t="s">
        <v>210</v>
      </c>
      <c r="L160" s="2">
        <v>2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7</v>
      </c>
      <c r="S160" s="2" t="s">
        <v>446</v>
      </c>
      <c r="T160" s="14" t="e">
        <f t="array" ref="T160">[1]!JCStructure(S160)</f>
        <v>#VALUE!</v>
      </c>
      <c r="U160" s="2" t="e">
        <f t="array" ref="U160">[1]!JCAtomCount(B160,9)/[1]!JCAtomCount(B160,6)</f>
        <v>#VALUE!</v>
      </c>
      <c r="V160" s="2" t="s">
        <v>475</v>
      </c>
    </row>
    <row r="161" spans="1:22" ht="50.1" customHeight="1" x14ac:dyDescent="0.25">
      <c r="A161" s="12" t="s">
        <v>120</v>
      </c>
      <c r="B161" s="2" t="s">
        <v>140</v>
      </c>
      <c r="C161" s="2">
        <v>2.5</v>
      </c>
      <c r="D161" s="2">
        <v>9.57</v>
      </c>
      <c r="E161" s="14" t="e">
        <f t="array" ref="E161">[1]!JCStructure(B161)</f>
        <v>#VALUE!</v>
      </c>
      <c r="F161" s="2" t="e">
        <f t="array" ref="F161">[1]!JCMass(B161)</f>
        <v>#VALUE!</v>
      </c>
      <c r="G161" s="2" t="e">
        <f t="array" ref="G161">IF([1]!JCSubstructureMatch($B161,"C(O)=O"),"Acid", "Amine")</f>
        <v>#VALUE!</v>
      </c>
      <c r="H161" s="14" t="e">
        <f t="array" ref="H161">[1]!JCBemisMurckoStructure(B161)</f>
        <v>#VALUE!</v>
      </c>
      <c r="I161" s="2" t="e">
        <f t="array" ref="I161">[1]!JCIUPACName(H161)</f>
        <v>#VALUE!</v>
      </c>
      <c r="J161" s="2" t="s">
        <v>210</v>
      </c>
      <c r="L161" s="2">
        <v>2</v>
      </c>
      <c r="M161" s="2">
        <v>0</v>
      </c>
      <c r="N161" s="2">
        <v>0</v>
      </c>
      <c r="O161" s="2">
        <v>1</v>
      </c>
      <c r="P161" s="2">
        <v>1</v>
      </c>
      <c r="Q161" s="2">
        <v>0</v>
      </c>
      <c r="R161" s="2">
        <v>7</v>
      </c>
      <c r="S161" s="2" t="s">
        <v>447</v>
      </c>
      <c r="T161" s="14" t="e">
        <f t="array" ref="T161">[1]!JCStructure(S161)</f>
        <v>#VALUE!</v>
      </c>
      <c r="U161" s="2" t="e">
        <f t="array" ref="U161">[1]!JCAtomCount(B161,9)/[1]!JCAtomCount(B161,6)</f>
        <v>#VALUE!</v>
      </c>
      <c r="V161" s="2" t="s">
        <v>475</v>
      </c>
    </row>
    <row r="162" spans="1:22" ht="50.1" customHeight="1" x14ac:dyDescent="0.25">
      <c r="A162" s="12" t="s">
        <v>120</v>
      </c>
      <c r="B162" s="2" t="s">
        <v>142</v>
      </c>
      <c r="C162" s="2">
        <v>2.04</v>
      </c>
      <c r="D162" s="2">
        <v>7.59</v>
      </c>
      <c r="E162" s="14" t="e">
        <f t="array" ref="E162">[1]!JCStructure(B162)</f>
        <v>#VALUE!</v>
      </c>
      <c r="F162" s="2" t="e">
        <f t="array" ref="F162">[1]!JCMass(B162)</f>
        <v>#VALUE!</v>
      </c>
      <c r="G162" s="2" t="e">
        <f t="array" ref="G162">IF([1]!JCSubstructureMatch($B162,"C(O)=O"),"Acid", "Amine")</f>
        <v>#VALUE!</v>
      </c>
      <c r="H162" s="14" t="e">
        <f t="array" ref="H162">[1]!JCBemisMurckoStructure(B162)</f>
        <v>#VALUE!</v>
      </c>
      <c r="I162" s="2" t="e">
        <f t="array" ref="I162">[1]!JCIUPACName(H162)</f>
        <v>#VALUE!</v>
      </c>
      <c r="J162" s="2" t="s">
        <v>210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 t="s">
        <v>448</v>
      </c>
      <c r="T162" s="14" t="e">
        <f t="array" ref="T162">[1]!JCStructure(S162)</f>
        <v>#VALUE!</v>
      </c>
      <c r="U162" s="2" t="e">
        <f t="array" ref="U162">[1]!JCAtomCount(B162,9)/[1]!JCAtomCount(B162,6)</f>
        <v>#VALUE!</v>
      </c>
      <c r="V162" s="2" t="s">
        <v>475</v>
      </c>
    </row>
    <row r="163" spans="1:22" ht="50.1" customHeight="1" x14ac:dyDescent="0.25">
      <c r="A163" s="12" t="s">
        <v>120</v>
      </c>
      <c r="B163" s="2" t="s">
        <v>144</v>
      </c>
      <c r="C163" s="2">
        <v>1.81</v>
      </c>
      <c r="D163" s="2">
        <v>9.57</v>
      </c>
      <c r="E163" s="14" t="e">
        <f t="array" ref="E163">[1]!JCStructure(B163)</f>
        <v>#VALUE!</v>
      </c>
      <c r="F163" s="2" t="e">
        <f t="array" ref="F163">[1]!JCMass(B163)</f>
        <v>#VALUE!</v>
      </c>
      <c r="G163" s="2" t="e">
        <f t="array" ref="G163">IF([1]!JCSubstructureMatch($B163,"C(O)=O"),"Acid", "Amine")</f>
        <v>#VALUE!</v>
      </c>
      <c r="H163" s="14" t="e">
        <f t="array" ref="H163">[1]!JCBemisMurckoStructure(B163)</f>
        <v>#VALUE!</v>
      </c>
      <c r="I163" s="2" t="e">
        <f t="array" ref="I163">[1]!JCIUPACName(H163)</f>
        <v>#VALUE!</v>
      </c>
      <c r="J163" s="2" t="s">
        <v>210</v>
      </c>
      <c r="L163" s="2">
        <v>1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 t="s">
        <v>449</v>
      </c>
      <c r="T163" s="14" t="e">
        <f t="array" ref="T163">[1]!JCStructure(S163)</f>
        <v>#VALUE!</v>
      </c>
      <c r="U163" s="2" t="e">
        <f t="array" ref="U163">[1]!JCAtomCount(B163,9)/[1]!JCAtomCount(B163,6)</f>
        <v>#VALUE!</v>
      </c>
      <c r="V163" s="2" t="s">
        <v>475</v>
      </c>
    </row>
    <row r="164" spans="1:22" ht="50.1" customHeight="1" x14ac:dyDescent="0.25">
      <c r="A164" s="12" t="s">
        <v>120</v>
      </c>
      <c r="B164" s="2" t="s">
        <v>146</v>
      </c>
      <c r="C164" s="2">
        <v>1.76</v>
      </c>
      <c r="D164" s="2">
        <v>10.01</v>
      </c>
      <c r="E164" s="14" t="e">
        <f t="array" ref="E164">[1]!JCStructure(B164)</f>
        <v>#VALUE!</v>
      </c>
      <c r="F164" s="2" t="e">
        <f t="array" ref="F164">[1]!JCMass(B164)</f>
        <v>#VALUE!</v>
      </c>
      <c r="G164" s="2" t="e">
        <f t="array" ref="G164">IF([1]!JCSubstructureMatch($B164,"C(O)=O"),"Acid", "Amine")</f>
        <v>#VALUE!</v>
      </c>
      <c r="H164" s="14" t="e">
        <f t="array" ref="H164">[1]!JCBemisMurckoStructure(B164)</f>
        <v>#VALUE!</v>
      </c>
      <c r="I164" s="2" t="e">
        <f t="array" ref="I164">[1]!JCIUPACName(H164)</f>
        <v>#VALUE!</v>
      </c>
      <c r="J164" s="2" t="s">
        <v>212</v>
      </c>
      <c r="L164" s="2">
        <v>1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 t="s">
        <v>450</v>
      </c>
      <c r="T164" s="14" t="e">
        <f t="array" ref="T164">[1]!JCStructure(S164)</f>
        <v>#VALUE!</v>
      </c>
      <c r="U164" s="2" t="e">
        <f t="array" ref="U164">[1]!JCAtomCount(B164,9)/[1]!JCAtomCount(B164,6)</f>
        <v>#VALUE!</v>
      </c>
      <c r="V164" s="2" t="s">
        <v>475</v>
      </c>
    </row>
    <row r="165" spans="1:22" ht="50.1" customHeight="1" x14ac:dyDescent="0.25">
      <c r="A165" s="12" t="s">
        <v>120</v>
      </c>
      <c r="B165" s="2" t="s">
        <v>148</v>
      </c>
      <c r="C165" s="2">
        <v>1.29</v>
      </c>
      <c r="D165" s="2">
        <v>8.76</v>
      </c>
      <c r="E165" s="14" t="e">
        <f t="array" ref="E165">[1]!JCStructure(B165)</f>
        <v>#VALUE!</v>
      </c>
      <c r="F165" s="2" t="e">
        <f t="array" ref="F165">[1]!JCMass(B165)</f>
        <v>#VALUE!</v>
      </c>
      <c r="G165" s="2" t="e">
        <f t="array" ref="G165">IF([1]!JCSubstructureMatch($B165,"C(O)=O"),"Acid", "Amine")</f>
        <v>#VALUE!</v>
      </c>
      <c r="H165" s="14" t="e">
        <f t="array" ref="H165">[1]!JCBemisMurckoStructure(B165)</f>
        <v>#VALUE!</v>
      </c>
      <c r="I165" s="2" t="e">
        <f t="array" ref="I165">[1]!JCIUPACName(H165)</f>
        <v>#VALUE!</v>
      </c>
      <c r="J165" s="2" t="s">
        <v>291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</v>
      </c>
      <c r="S165" s="2" t="s">
        <v>451</v>
      </c>
      <c r="T165" s="14" t="e">
        <f t="array" ref="T165">[1]!JCStructure(S165)</f>
        <v>#VALUE!</v>
      </c>
      <c r="U165" s="2" t="e">
        <f t="array" ref="U165">[1]!JCAtomCount(B165,9)/[1]!JCAtomCount(B165,6)</f>
        <v>#VALUE!</v>
      </c>
      <c r="V165" s="2" t="s">
        <v>475</v>
      </c>
    </row>
    <row r="166" spans="1:22" ht="50.1" customHeight="1" x14ac:dyDescent="0.25">
      <c r="A166" s="12" t="s">
        <v>120</v>
      </c>
      <c r="B166" s="2" t="s">
        <v>151</v>
      </c>
      <c r="C166" s="2">
        <v>2.23</v>
      </c>
      <c r="D166" s="2">
        <v>10.52</v>
      </c>
      <c r="E166" s="14" t="e">
        <f t="array" ref="E166">[1]!JCStructure(B166)</f>
        <v>#VALUE!</v>
      </c>
      <c r="F166" s="2" t="e">
        <f t="array" ref="F166">[1]!JCMass(B166)</f>
        <v>#VALUE!</v>
      </c>
      <c r="G166" s="2" t="e">
        <f t="array" ref="G166">IF([1]!JCSubstructureMatch($B166,"C(O)=O"),"Acid", "Amine")</f>
        <v>#VALUE!</v>
      </c>
      <c r="H166" s="14" t="e">
        <f t="array" ref="H166">[1]!JCBemisMurckoStructure(B166)</f>
        <v>#VALUE!</v>
      </c>
      <c r="I166" s="2" t="e">
        <f t="array" ref="I166">[1]!JCIUPACName(H166)</f>
        <v>#VALUE!</v>
      </c>
      <c r="J166" s="2" t="s">
        <v>291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5</v>
      </c>
      <c r="S166" s="2" t="s">
        <v>452</v>
      </c>
      <c r="T166" s="14" t="e">
        <f t="array" ref="T166">[1]!JCStructure(S166)</f>
        <v>#VALUE!</v>
      </c>
      <c r="U166" s="2" t="e">
        <f t="array" ref="U166">[1]!JCAtomCount(B166,9)/[1]!JCAtomCount(B166,6)</f>
        <v>#VALUE!</v>
      </c>
      <c r="V166" s="2" t="s">
        <v>475</v>
      </c>
    </row>
    <row r="167" spans="1:22" ht="50.1" customHeight="1" x14ac:dyDescent="0.25">
      <c r="A167" s="12" t="s">
        <v>120</v>
      </c>
      <c r="B167" s="2" t="s">
        <v>153</v>
      </c>
      <c r="C167" s="2">
        <v>3.03</v>
      </c>
      <c r="D167" s="2">
        <v>10.69</v>
      </c>
      <c r="E167" s="14" t="e">
        <f t="array" ref="E167">[1]!JCStructure(B167)</f>
        <v>#VALUE!</v>
      </c>
      <c r="F167" s="2" t="e">
        <f t="array" ref="F167">[1]!JCMass(B167)</f>
        <v>#VALUE!</v>
      </c>
      <c r="G167" s="2" t="e">
        <f t="array" ref="G167">IF([1]!JCSubstructureMatch($B167,"C(O)=O"),"Acid", "Amine")</f>
        <v>#VALUE!</v>
      </c>
      <c r="H167" s="14" t="e">
        <f t="array" ref="H167">[1]!JCBemisMurckoStructure(B167)</f>
        <v>#VALUE!</v>
      </c>
      <c r="I167" s="2" t="e">
        <f t="array" ref="I167">[1]!JCIUPACName(H167)</f>
        <v>#VALUE!</v>
      </c>
      <c r="J167" s="2" t="s">
        <v>291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7</v>
      </c>
      <c r="S167" s="2" t="s">
        <v>453</v>
      </c>
      <c r="T167" s="14" t="e">
        <f t="array" ref="T167">[1]!JCStructure(S167)</f>
        <v>#VALUE!</v>
      </c>
      <c r="U167" s="2" t="e">
        <f t="array" ref="U167">[1]!JCAtomCount(B167,9)/[1]!JCAtomCount(B167,6)</f>
        <v>#VALUE!</v>
      </c>
      <c r="V167" s="2" t="s">
        <v>475</v>
      </c>
    </row>
    <row r="168" spans="1:22" ht="50.1" customHeight="1" x14ac:dyDescent="0.25">
      <c r="A168" s="12" t="s">
        <v>120</v>
      </c>
      <c r="B168" s="2" t="s">
        <v>155</v>
      </c>
      <c r="C168" s="2">
        <v>2.23</v>
      </c>
      <c r="D168" s="2">
        <v>10.5</v>
      </c>
      <c r="E168" s="14" t="e">
        <f t="array" ref="E168">[1]!JCStructure(B168)</f>
        <v>#VALUE!</v>
      </c>
      <c r="F168" s="2" t="e">
        <f t="array" ref="F168">[1]!JCMass(B168)</f>
        <v>#VALUE!</v>
      </c>
      <c r="G168" s="2" t="e">
        <f t="array" ref="G168">IF([1]!JCSubstructureMatch($B168,"C(O)=O"),"Acid", "Amine")</f>
        <v>#VALUE!</v>
      </c>
      <c r="H168" s="14" t="e">
        <f t="array" ref="H168">[1]!JCBemisMurckoStructure(B168)</f>
        <v>#VALUE!</v>
      </c>
      <c r="I168" s="2" t="e">
        <f t="array" ref="I168">[1]!JCIUPACName(H168)</f>
        <v>#VALUE!</v>
      </c>
      <c r="J168" s="2" t="s">
        <v>291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 t="s">
        <v>454</v>
      </c>
      <c r="T168" s="14" t="e">
        <f t="array" ref="T168">[1]!JCStructure(S168)</f>
        <v>#VALUE!</v>
      </c>
      <c r="U168" s="2" t="e">
        <f t="array" ref="U168">[1]!JCAtomCount(B168,9)/[1]!JCAtomCount(B168,6)</f>
        <v>#VALUE!</v>
      </c>
      <c r="V168" s="2" t="s">
        <v>475</v>
      </c>
    </row>
    <row r="169" spans="1:22" ht="50.1" customHeight="1" x14ac:dyDescent="0.25">
      <c r="A169" s="12" t="s">
        <v>157</v>
      </c>
      <c r="B169" s="2" t="s">
        <v>158</v>
      </c>
      <c r="C169" s="2">
        <v>3.26</v>
      </c>
      <c r="D169" s="2">
        <v>10.210000000000001</v>
      </c>
      <c r="E169" s="14" t="e">
        <f t="array" ref="E169">[1]!JCStructure(B169)</f>
        <v>#VALUE!</v>
      </c>
      <c r="F169" s="2" t="e">
        <f t="array" ref="F169">[1]!JCMass(B169)</f>
        <v>#VALUE!</v>
      </c>
      <c r="G169" s="2" t="e">
        <f t="array" ref="G169">IF([1]!JCSubstructureMatch($B169,"C(O)=O"),"Acid", "Amine")</f>
        <v>#VALUE!</v>
      </c>
      <c r="H169" s="14" t="e">
        <f t="array" ref="H169">[1]!JCBemisMurckoStructure(B169)</f>
        <v>#VALUE!</v>
      </c>
      <c r="I169" s="2" t="e">
        <f t="array" ref="I169">[1]!JCIUPACName(H169)</f>
        <v>#VALUE!</v>
      </c>
      <c r="J169" s="2" t="s">
        <v>291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7</v>
      </c>
      <c r="S169" s="2" t="s">
        <v>455</v>
      </c>
      <c r="T169" s="14" t="e">
        <f t="array" ref="T169">[1]!JCStructure(S169)</f>
        <v>#VALUE!</v>
      </c>
      <c r="U169" s="2" t="e">
        <f t="array" ref="U169">[1]!JCAtomCount(B169,9)/[1]!JCAtomCount(B169,6)</f>
        <v>#VALUE!</v>
      </c>
      <c r="V169" s="2" t="s">
        <v>475</v>
      </c>
    </row>
    <row r="170" spans="1:22" ht="50.1" customHeight="1" x14ac:dyDescent="0.25">
      <c r="A170" s="12" t="s">
        <v>157</v>
      </c>
      <c r="B170" s="2" t="s">
        <v>160</v>
      </c>
      <c r="C170" s="2">
        <v>2.39</v>
      </c>
      <c r="D170" s="2">
        <v>9.81</v>
      </c>
      <c r="E170" s="14" t="e">
        <f t="array" ref="E170">[1]!JCStructure(B170)</f>
        <v>#VALUE!</v>
      </c>
      <c r="F170" s="2" t="e">
        <f t="array" ref="F170">[1]!JCMass(B170)</f>
        <v>#VALUE!</v>
      </c>
      <c r="G170" s="2" t="e">
        <f t="array" ref="G170">IF([1]!JCSubstructureMatch($B170,"C(O)=O"),"Acid", "Amine")</f>
        <v>#VALUE!</v>
      </c>
      <c r="H170" s="14" t="e">
        <f t="array" ref="H170">[1]!JCBemisMurckoStructure(B170)</f>
        <v>#VALUE!</v>
      </c>
      <c r="I170" s="2" t="e">
        <f t="array" ref="I170">[1]!JCIUPACName(H170)</f>
        <v>#VALUE!</v>
      </c>
      <c r="J170" s="2" t="s">
        <v>214</v>
      </c>
      <c r="L170" s="2">
        <v>2</v>
      </c>
      <c r="M170" s="2">
        <v>0</v>
      </c>
      <c r="N170" s="2">
        <v>0</v>
      </c>
      <c r="O170" s="2">
        <v>0</v>
      </c>
      <c r="P170" s="2">
        <v>2</v>
      </c>
      <c r="Q170" s="2">
        <v>0</v>
      </c>
      <c r="R170" s="2">
        <v>7</v>
      </c>
      <c r="S170" s="2" t="s">
        <v>456</v>
      </c>
      <c r="T170" s="14" t="e">
        <f t="array" ref="T170">[1]!JCStructure(S170)</f>
        <v>#VALUE!</v>
      </c>
      <c r="U170" s="2" t="e">
        <f t="array" ref="U170">[1]!JCAtomCount(B170,9)/[1]!JCAtomCount(B170,6)</f>
        <v>#VALUE!</v>
      </c>
      <c r="V170" s="2" t="s">
        <v>475</v>
      </c>
    </row>
    <row r="171" spans="1:22" ht="50.1" customHeight="1" x14ac:dyDescent="0.25">
      <c r="A171" s="12" t="s">
        <v>157</v>
      </c>
      <c r="B171" s="2" t="s">
        <v>162</v>
      </c>
      <c r="C171" s="2">
        <v>2.5299999999999998</v>
      </c>
      <c r="D171" s="2">
        <v>9.58</v>
      </c>
      <c r="E171" s="14" t="e">
        <f t="array" ref="E171">[1]!JCStructure(B171)</f>
        <v>#VALUE!</v>
      </c>
      <c r="F171" s="2" t="e">
        <f t="array" ref="F171">[1]!JCMass(B171)</f>
        <v>#VALUE!</v>
      </c>
      <c r="G171" s="2" t="e">
        <f t="array" ref="G171">IF([1]!JCSubstructureMatch($B171,"C(O)=O"),"Acid", "Amine")</f>
        <v>#VALUE!</v>
      </c>
      <c r="H171" s="14" t="e">
        <f t="array" ref="H171">[1]!JCBemisMurckoStructure(B171)</f>
        <v>#VALUE!</v>
      </c>
      <c r="I171" s="2" t="e">
        <f t="array" ref="I171">[1]!JCIUPACName(H171)</f>
        <v>#VALUE!</v>
      </c>
      <c r="J171" s="2" t="s">
        <v>210</v>
      </c>
      <c r="L171" s="2">
        <v>2</v>
      </c>
      <c r="M171" s="2">
        <v>0</v>
      </c>
      <c r="N171" s="2">
        <v>0</v>
      </c>
      <c r="O171" s="2">
        <v>0</v>
      </c>
      <c r="P171" s="2">
        <v>2</v>
      </c>
      <c r="Q171" s="2">
        <v>0</v>
      </c>
      <c r="R171" s="2">
        <v>7</v>
      </c>
      <c r="S171" s="2" t="s">
        <v>457</v>
      </c>
      <c r="T171" s="14" t="e">
        <f t="array" ref="T171">[1]!JCStructure(S171)</f>
        <v>#VALUE!</v>
      </c>
      <c r="U171" s="2" t="e">
        <f t="array" ref="U171">[1]!JCAtomCount(B171,9)/[1]!JCAtomCount(B171,6)</f>
        <v>#VALUE!</v>
      </c>
      <c r="V171" s="2" t="s">
        <v>475</v>
      </c>
    </row>
    <row r="172" spans="1:22" ht="50.1" customHeight="1" x14ac:dyDescent="0.25">
      <c r="A172" s="12" t="s">
        <v>182</v>
      </c>
      <c r="B172" s="2" t="s">
        <v>176</v>
      </c>
      <c r="C172" s="2">
        <v>2.54</v>
      </c>
      <c r="D172" s="2">
        <v>7.95</v>
      </c>
      <c r="E172" s="14" t="e">
        <f t="array" ref="E172">[1]!JCStructure(B172)</f>
        <v>#VALUE!</v>
      </c>
      <c r="F172" s="2" t="e">
        <f t="array" ref="F172">[1]!JCMass(B172)</f>
        <v>#VALUE!</v>
      </c>
      <c r="G172" s="2" t="e">
        <f t="array" ref="G172">IF([1]!JCSubstructureMatch($B172,"C(O)=O"),"Acid", "Amine")</f>
        <v>#VALUE!</v>
      </c>
      <c r="H172" s="14" t="e">
        <f t="array" ref="H172">[1]!JCBemisMurckoStructure(B172)</f>
        <v>#VALUE!</v>
      </c>
      <c r="I172" s="2" t="e">
        <f t="array" ref="I172">[1]!JCIUPACName(H172)</f>
        <v>#VALUE!</v>
      </c>
      <c r="J172" s="2" t="s">
        <v>211</v>
      </c>
      <c r="K172" s="2" t="s">
        <v>286</v>
      </c>
      <c r="L172" s="2">
        <v>2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4</v>
      </c>
      <c r="S172" s="2" t="s">
        <v>458</v>
      </c>
      <c r="T172" s="14" t="e">
        <f t="array" ref="T172">[1]!JCStructure(S172)</f>
        <v>#VALUE!</v>
      </c>
      <c r="U172" s="2" t="e">
        <f t="array" ref="U172">[1]!JCAtomCount(B172,9)/[1]!JCAtomCount(B172,6)</f>
        <v>#VALUE!</v>
      </c>
      <c r="V172" s="2" t="s">
        <v>475</v>
      </c>
    </row>
    <row r="173" spans="1:22" ht="50.1" customHeight="1" x14ac:dyDescent="0.25">
      <c r="A173" s="12" t="s">
        <v>182</v>
      </c>
      <c r="B173" s="2" t="s">
        <v>178</v>
      </c>
      <c r="C173" s="2">
        <v>1.94</v>
      </c>
      <c r="D173" s="2">
        <v>8.98</v>
      </c>
      <c r="E173" s="14" t="e">
        <f t="array" ref="E173">[1]!JCStructure(B173)</f>
        <v>#VALUE!</v>
      </c>
      <c r="F173" s="2" t="e">
        <f t="array" ref="F173">[1]!JCMass(B173)</f>
        <v>#VALUE!</v>
      </c>
      <c r="G173" s="2" t="e">
        <f t="array" ref="G173">IF([1]!JCSubstructureMatch($B173,"C(O)=O"),"Acid", "Amine")</f>
        <v>#VALUE!</v>
      </c>
      <c r="H173" s="14" t="e">
        <f t="array" ref="H173">[1]!JCBemisMurckoStructure(B173)</f>
        <v>#VALUE!</v>
      </c>
      <c r="I173" s="2" t="e">
        <f t="array" ref="I173">[1]!JCIUPACName(H173)</f>
        <v>#VALUE!</v>
      </c>
      <c r="J173" s="2" t="s">
        <v>212</v>
      </c>
      <c r="K173" s="2" t="s">
        <v>286</v>
      </c>
      <c r="L173" s="2">
        <v>2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4</v>
      </c>
      <c r="S173" s="2" t="s">
        <v>459</v>
      </c>
      <c r="T173" s="14" t="e">
        <f t="array" ref="T173">[1]!JCStructure(S173)</f>
        <v>#VALUE!</v>
      </c>
      <c r="U173" s="2" t="e">
        <f t="array" ref="U173">[1]!JCAtomCount(B173,9)/[1]!JCAtomCount(B173,6)</f>
        <v>#VALUE!</v>
      </c>
      <c r="V173" s="2" t="s">
        <v>475</v>
      </c>
    </row>
    <row r="174" spans="1:22" ht="50.1" customHeight="1" x14ac:dyDescent="0.25">
      <c r="A174" s="12" t="s">
        <v>182</v>
      </c>
      <c r="B174" s="2" t="s">
        <v>180</v>
      </c>
      <c r="C174" s="2">
        <v>1.85</v>
      </c>
      <c r="D174" s="2">
        <v>9.32</v>
      </c>
      <c r="E174" s="14" t="e">
        <f t="array" ref="E174">[1]!JCStructure(B174)</f>
        <v>#VALUE!</v>
      </c>
      <c r="F174" s="2" t="e">
        <f t="array" ref="F174">[1]!JCMass(B174)</f>
        <v>#VALUE!</v>
      </c>
      <c r="G174" s="2" t="e">
        <f t="array" ref="G174">IF([1]!JCSubstructureMatch($B174,"C(O)=O"),"Acid", "Amine")</f>
        <v>#VALUE!</v>
      </c>
      <c r="H174" s="14" t="e">
        <f t="array" ref="H174">[1]!JCBemisMurckoStructure(B174)</f>
        <v>#VALUE!</v>
      </c>
      <c r="I174" s="2" t="e">
        <f t="array" ref="I174">[1]!JCIUPACName(H174)</f>
        <v>#VALUE!</v>
      </c>
      <c r="J174" s="2" t="s">
        <v>213</v>
      </c>
      <c r="K174" s="2" t="s">
        <v>286</v>
      </c>
      <c r="L174" s="2">
        <v>2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4</v>
      </c>
      <c r="S174" s="2" t="s">
        <v>460</v>
      </c>
      <c r="T174" s="14" t="e">
        <f t="array" ref="T174">[1]!JCStructure(S174)</f>
        <v>#VALUE!</v>
      </c>
      <c r="U174" s="2" t="e">
        <f t="array" ref="U174">[1]!JCAtomCount(B174,9)/[1]!JCAtomCount(B174,6)</f>
        <v>#VALUE!</v>
      </c>
      <c r="V174" s="2" t="s">
        <v>475</v>
      </c>
    </row>
    <row r="175" spans="1:22" ht="50.1" customHeight="1" x14ac:dyDescent="0.25">
      <c r="A175" s="12" t="s">
        <v>196</v>
      </c>
      <c r="B175" s="2" t="s">
        <v>183</v>
      </c>
      <c r="C175" s="2">
        <v>1.79</v>
      </c>
      <c r="D175" s="2">
        <v>7.18</v>
      </c>
      <c r="E175" s="14" t="e">
        <f t="array" ref="E175">[1]!JCStructure(B175)</f>
        <v>#VALUE!</v>
      </c>
      <c r="F175" s="2" t="e">
        <f t="array" ref="F175">[1]!JCMass(B175)</f>
        <v>#VALUE!</v>
      </c>
      <c r="G175" s="2" t="e">
        <f t="array" ref="G175">IF([1]!JCSubstructureMatch($B175,"C(O)=O"),"Acid", "Amine")</f>
        <v>#VALUE!</v>
      </c>
      <c r="H175" s="14" t="e">
        <f t="array" ref="H175">[1]!JCBemisMurckoStructure(B175)</f>
        <v>#VALUE!</v>
      </c>
      <c r="I175" s="2" t="e">
        <f t="array" ref="I175">[1]!JCIUPACName(H175)</f>
        <v>#VALUE!</v>
      </c>
      <c r="J175" s="2" t="s">
        <v>211</v>
      </c>
      <c r="K175" s="2" t="s">
        <v>286</v>
      </c>
      <c r="L175" s="2">
        <v>2</v>
      </c>
      <c r="M175" s="2">
        <v>0</v>
      </c>
      <c r="N175" s="2">
        <v>1</v>
      </c>
      <c r="O175" s="2">
        <v>1</v>
      </c>
      <c r="P175" s="2">
        <v>0</v>
      </c>
      <c r="Q175" s="2">
        <v>0</v>
      </c>
      <c r="R175" s="2">
        <v>3</v>
      </c>
      <c r="S175" s="2" t="s">
        <v>461</v>
      </c>
      <c r="T175" s="14" t="e">
        <f t="array" ref="T175">[1]!JCStructure(S175)</f>
        <v>#VALUE!</v>
      </c>
      <c r="U175" s="2" t="e">
        <f t="array" ref="U175">[1]!JCAtomCount(B175,9)/[1]!JCAtomCount(B175,6)</f>
        <v>#VALUE!</v>
      </c>
      <c r="V175" s="2" t="s">
        <v>475</v>
      </c>
    </row>
    <row r="176" spans="1:22" ht="50.1" customHeight="1" x14ac:dyDescent="0.25">
      <c r="A176" s="12" t="s">
        <v>196</v>
      </c>
      <c r="B176" s="2" t="s">
        <v>185</v>
      </c>
      <c r="C176" s="2">
        <v>2.16</v>
      </c>
      <c r="D176" s="2">
        <v>6.92</v>
      </c>
      <c r="E176" s="14" t="e">
        <f t="array" ref="E176">[1]!JCStructure(B176)</f>
        <v>#VALUE!</v>
      </c>
      <c r="F176" s="2" t="e">
        <f t="array" ref="F176">[1]!JCMass(B176)</f>
        <v>#VALUE!</v>
      </c>
      <c r="G176" s="2" t="e">
        <f t="array" ref="G176">IF([1]!JCSubstructureMatch($B176,"C(O)=O"),"Acid", "Amine")</f>
        <v>#VALUE!</v>
      </c>
      <c r="H176" s="14" t="e">
        <f t="array" ref="H176">[1]!JCBemisMurckoStructure(B176)</f>
        <v>#VALUE!</v>
      </c>
      <c r="I176" s="2" t="e">
        <f t="array" ref="I176">[1]!JCIUPACName(H176)</f>
        <v>#VALUE!</v>
      </c>
      <c r="J176" s="2" t="s">
        <v>211</v>
      </c>
      <c r="K176" s="2" t="s">
        <v>287</v>
      </c>
      <c r="L176" s="2">
        <v>2</v>
      </c>
      <c r="M176" s="2">
        <v>0</v>
      </c>
      <c r="N176" s="2">
        <v>1</v>
      </c>
      <c r="O176" s="2">
        <v>1</v>
      </c>
      <c r="P176" s="2">
        <v>0</v>
      </c>
      <c r="Q176" s="2">
        <v>0</v>
      </c>
      <c r="R176" s="2">
        <v>3</v>
      </c>
      <c r="S176" s="2" t="s">
        <v>462</v>
      </c>
      <c r="T176" s="14" t="e">
        <f t="array" ref="T176">[1]!JCStructure(S176)</f>
        <v>#VALUE!</v>
      </c>
      <c r="U176" s="2" t="e">
        <f t="array" ref="U176">[1]!JCAtomCount(B176,9)/[1]!JCAtomCount(B176,6)</f>
        <v>#VALUE!</v>
      </c>
      <c r="V176" s="2" t="s">
        <v>475</v>
      </c>
    </row>
    <row r="177" spans="1:22" ht="50.1" customHeight="1" x14ac:dyDescent="0.25">
      <c r="A177" s="12" t="s">
        <v>196</v>
      </c>
      <c r="B177" s="2" t="s">
        <v>187</v>
      </c>
      <c r="C177" s="2">
        <v>1.64</v>
      </c>
      <c r="D177" s="2">
        <v>7.76</v>
      </c>
      <c r="E177" s="14" t="e">
        <f t="array" ref="E177">[1]!JCStructure(B177)</f>
        <v>#VALUE!</v>
      </c>
      <c r="F177" s="2" t="e">
        <f t="array" ref="F177">[1]!JCMass(B177)</f>
        <v>#VALUE!</v>
      </c>
      <c r="G177" s="2" t="e">
        <f t="array" ref="G177">IF([1]!JCSubstructureMatch($B177,"C(O)=O"),"Acid", "Amine")</f>
        <v>#VALUE!</v>
      </c>
      <c r="H177" s="14" t="e">
        <f t="array" ref="H177">[1]!JCBemisMurckoStructure(B177)</f>
        <v>#VALUE!</v>
      </c>
      <c r="I177" s="2" t="e">
        <f t="array" ref="I177">[1]!JCIUPACName(H177)</f>
        <v>#VALUE!</v>
      </c>
      <c r="J177" s="2" t="s">
        <v>212</v>
      </c>
      <c r="K177" s="2" t="s">
        <v>286</v>
      </c>
      <c r="L177" s="2">
        <v>2</v>
      </c>
      <c r="M177" s="2">
        <v>0</v>
      </c>
      <c r="N177" s="2">
        <v>1</v>
      </c>
      <c r="O177" s="2">
        <v>1</v>
      </c>
      <c r="P177" s="2">
        <v>0</v>
      </c>
      <c r="Q177" s="2">
        <v>0</v>
      </c>
      <c r="R177" s="2">
        <v>3</v>
      </c>
      <c r="S177" s="2" t="s">
        <v>463</v>
      </c>
      <c r="T177" s="14" t="e">
        <f t="array" ref="T177">[1]!JCStructure(S177)</f>
        <v>#VALUE!</v>
      </c>
      <c r="U177" s="2" t="e">
        <f t="array" ref="U177">[1]!JCAtomCount(B177,9)/[1]!JCAtomCount(B177,6)</f>
        <v>#VALUE!</v>
      </c>
      <c r="V177" s="2" t="s">
        <v>475</v>
      </c>
    </row>
    <row r="178" spans="1:22" ht="50.1" customHeight="1" x14ac:dyDescent="0.25">
      <c r="A178" s="12" t="s">
        <v>196</v>
      </c>
      <c r="B178" s="2" t="s">
        <v>189</v>
      </c>
      <c r="C178" s="2">
        <v>1.36</v>
      </c>
      <c r="D178" s="2">
        <v>7.16</v>
      </c>
      <c r="E178" s="14" t="e">
        <f t="array" ref="E178">[1]!JCStructure(B178)</f>
        <v>#VALUE!</v>
      </c>
      <c r="F178" s="2" t="e">
        <f t="array" ref="F178">[1]!JCMass(B178)</f>
        <v>#VALUE!</v>
      </c>
      <c r="G178" s="2" t="e">
        <f t="array" ref="G178">IF([1]!JCSubstructureMatch($B178,"C(O)=O"),"Acid", "Amine")</f>
        <v>#VALUE!</v>
      </c>
      <c r="H178" s="14" t="e">
        <f t="array" ref="H178">[1]!JCBemisMurckoStructure(B178)</f>
        <v>#VALUE!</v>
      </c>
      <c r="I178" s="2" t="e">
        <f t="array" ref="I178">[1]!JCIUPACName(H178)</f>
        <v>#VALUE!</v>
      </c>
      <c r="J178" s="2" t="s">
        <v>212</v>
      </c>
      <c r="K178" s="2" t="s">
        <v>287</v>
      </c>
      <c r="L178" s="2">
        <v>2</v>
      </c>
      <c r="M178" s="2">
        <v>0</v>
      </c>
      <c r="N178" s="2">
        <v>1</v>
      </c>
      <c r="O178" s="2">
        <v>1</v>
      </c>
      <c r="P178" s="2">
        <v>0</v>
      </c>
      <c r="Q178" s="2">
        <v>0</v>
      </c>
      <c r="R178" s="2">
        <v>3</v>
      </c>
      <c r="S178" s="2" t="s">
        <v>464</v>
      </c>
      <c r="T178" s="14" t="e">
        <f t="array" ref="T178">[1]!JCStructure(S178)</f>
        <v>#VALUE!</v>
      </c>
      <c r="U178" s="2" t="e">
        <f t="array" ref="U178">[1]!JCAtomCount(B178,9)/[1]!JCAtomCount(B178,6)</f>
        <v>#VALUE!</v>
      </c>
      <c r="V178" s="2" t="s">
        <v>475</v>
      </c>
    </row>
    <row r="179" spans="1:22" ht="50.1" customHeight="1" x14ac:dyDescent="0.25">
      <c r="A179" s="12" t="s">
        <v>196</v>
      </c>
      <c r="B179" s="2" t="s">
        <v>192</v>
      </c>
      <c r="C179" s="2">
        <v>1.83</v>
      </c>
      <c r="D179" s="2">
        <v>9.44</v>
      </c>
      <c r="E179" s="14" t="e">
        <f t="array" ref="E179">[1]!JCStructure(B179)</f>
        <v>#VALUE!</v>
      </c>
      <c r="F179" s="2" t="e">
        <f t="array" ref="F179">[1]!JCMass(B179)</f>
        <v>#VALUE!</v>
      </c>
      <c r="G179" s="2" t="e">
        <f t="array" ref="G179">IF([1]!JCSubstructureMatch($B179,"C(O)=O"),"Acid", "Amine")</f>
        <v>#VALUE!</v>
      </c>
      <c r="H179" s="14" t="e">
        <f t="array" ref="H179">[1]!JCBemisMurckoStructure(B179)</f>
        <v>#VALUE!</v>
      </c>
      <c r="I179" s="2" t="e">
        <f t="array" ref="I179">[1]!JCIUPACName(H179)</f>
        <v>#VALUE!</v>
      </c>
      <c r="J179" s="2" t="s">
        <v>291</v>
      </c>
      <c r="K179" s="2" t="s">
        <v>286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</v>
      </c>
      <c r="S179" s="2" t="s">
        <v>465</v>
      </c>
      <c r="T179" s="14" t="e">
        <f t="array" ref="T179">[1]!JCStructure(S179)</f>
        <v>#VALUE!</v>
      </c>
      <c r="U179" s="2" t="e">
        <f t="array" ref="U179">[1]!JCAtomCount(B179,9)/[1]!JCAtomCount(B179,6)</f>
        <v>#VALUE!</v>
      </c>
      <c r="V179" s="2" t="s">
        <v>475</v>
      </c>
    </row>
    <row r="180" spans="1:22" ht="50.1" customHeight="1" x14ac:dyDescent="0.25">
      <c r="A180" s="12" t="s">
        <v>196</v>
      </c>
      <c r="B180" s="2" t="s">
        <v>194</v>
      </c>
      <c r="C180" s="2">
        <v>1.64</v>
      </c>
      <c r="D180" s="2">
        <v>9.15</v>
      </c>
      <c r="E180" s="14" t="e">
        <f t="array" ref="E180">[1]!JCStructure(B180)</f>
        <v>#VALUE!</v>
      </c>
      <c r="F180" s="2" t="e">
        <f t="array" ref="F180">[1]!JCMass(B180)</f>
        <v>#VALUE!</v>
      </c>
      <c r="G180" s="2" t="e">
        <f t="array" ref="G180">IF([1]!JCSubstructureMatch($B180,"C(O)=O"),"Acid", "Amine")</f>
        <v>#VALUE!</v>
      </c>
      <c r="H180" s="14" t="e">
        <f t="array" ref="H180">[1]!JCBemisMurckoStructure(B180)</f>
        <v>#VALUE!</v>
      </c>
      <c r="I180" s="2" t="e">
        <f t="array" ref="I180">[1]!JCIUPACName(H180)</f>
        <v>#VALUE!</v>
      </c>
      <c r="J180" s="2" t="s">
        <v>291</v>
      </c>
      <c r="K180" s="2" t="s">
        <v>287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3</v>
      </c>
      <c r="S180" s="2" t="s">
        <v>466</v>
      </c>
      <c r="T180" s="14" t="e">
        <f t="array" ref="T180">[1]!JCStructure(S180)</f>
        <v>#VALUE!</v>
      </c>
      <c r="U180" s="2" t="e">
        <f t="array" ref="U180">[1]!JCAtomCount(B180,9)/[1]!JCAtomCount(B180,6)</f>
        <v>#VALUE!</v>
      </c>
      <c r="V180" s="2" t="s">
        <v>475</v>
      </c>
    </row>
    <row r="181" spans="1:22" ht="50.1" customHeight="1" x14ac:dyDescent="0.25">
      <c r="A181" s="12" t="s">
        <v>196</v>
      </c>
      <c r="B181" s="2" t="s">
        <v>203</v>
      </c>
      <c r="C181" s="2">
        <v>1.41</v>
      </c>
      <c r="D181" s="2" t="s">
        <v>274</v>
      </c>
      <c r="E181" s="14" t="e">
        <f t="array" ref="E181">[1]!JCStructure(B181)</f>
        <v>#VALUE!</v>
      </c>
      <c r="F181" s="2" t="e">
        <f t="array" ref="F181">[1]!JCMass(B181)</f>
        <v>#VALUE!</v>
      </c>
      <c r="G181" s="2" t="e">
        <f t="array" ref="G181">IF([1]!JCSubstructureMatch($B181,"C(O)=O"),"Acid", "Amine")</f>
        <v>#VALUE!</v>
      </c>
      <c r="H181" s="14" t="e">
        <f t="array" ref="H181">[1]!JCBemisMurckoStructure(B181)</f>
        <v>#VALUE!</v>
      </c>
      <c r="I181" s="2" t="e">
        <f t="array" ref="I181">[1]!JCIUPACName(H181)</f>
        <v>#VALUE!</v>
      </c>
      <c r="J181" s="2" t="s">
        <v>213</v>
      </c>
      <c r="K181" s="2" t="s">
        <v>286</v>
      </c>
      <c r="L181" s="2">
        <v>2</v>
      </c>
      <c r="M181" s="2">
        <v>0</v>
      </c>
      <c r="N181" s="2">
        <v>1</v>
      </c>
      <c r="O181" s="2">
        <v>1</v>
      </c>
      <c r="P181" s="2">
        <v>0</v>
      </c>
      <c r="Q181" s="2">
        <v>0</v>
      </c>
      <c r="R181" s="2">
        <v>3</v>
      </c>
      <c r="S181" s="2" t="s">
        <v>467</v>
      </c>
      <c r="T181" s="14" t="e">
        <f t="array" ref="T181">[1]!JCStructure(S181)</f>
        <v>#VALUE!</v>
      </c>
      <c r="U181" s="2" t="e">
        <f t="array" ref="U181">[1]!JCAtomCount(B181,9)/[1]!JCAtomCount(B181,6)</f>
        <v>#VALUE!</v>
      </c>
      <c r="V181" s="2" t="s">
        <v>475</v>
      </c>
    </row>
    <row r="182" spans="1:22" ht="50.1" customHeight="1" x14ac:dyDescent="0.25">
      <c r="A182" s="12" t="s">
        <v>196</v>
      </c>
      <c r="B182" s="2" t="s">
        <v>205</v>
      </c>
      <c r="C182" s="2">
        <v>1.1200000000000001</v>
      </c>
      <c r="D182" s="2" t="s">
        <v>274</v>
      </c>
      <c r="E182" s="14" t="e">
        <f t="array" ref="E182">[1]!JCStructure(B182)</f>
        <v>#VALUE!</v>
      </c>
      <c r="F182" s="2" t="e">
        <f t="array" ref="F182">[1]!JCMass(B182)</f>
        <v>#VALUE!</v>
      </c>
      <c r="G182" s="2" t="e">
        <f t="array" ref="G182">IF([1]!JCSubstructureMatch($B182,"C(O)=O"),"Acid", "Amine")</f>
        <v>#VALUE!</v>
      </c>
      <c r="H182" s="14" t="e">
        <f t="array" ref="H182">[1]!JCBemisMurckoStructure(B182)</f>
        <v>#VALUE!</v>
      </c>
      <c r="I182" s="2" t="e">
        <f t="array" ref="I182">[1]!JCIUPACName(H182)</f>
        <v>#VALUE!</v>
      </c>
      <c r="J182" s="2" t="s">
        <v>213</v>
      </c>
      <c r="K182" s="2" t="s">
        <v>287</v>
      </c>
      <c r="L182" s="2">
        <v>2</v>
      </c>
      <c r="M182" s="2">
        <v>0</v>
      </c>
      <c r="N182" s="2">
        <v>1</v>
      </c>
      <c r="O182" s="2">
        <v>1</v>
      </c>
      <c r="P182" s="2">
        <v>0</v>
      </c>
      <c r="Q182" s="2">
        <v>0</v>
      </c>
      <c r="R182" s="2">
        <v>3</v>
      </c>
      <c r="S182" s="2" t="s">
        <v>468</v>
      </c>
      <c r="T182" s="14" t="e">
        <f t="array" ref="T182">[1]!JCStructure(S182)</f>
        <v>#VALUE!</v>
      </c>
      <c r="U182" s="2" t="e">
        <f t="array" ref="U182">[1]!JCAtomCount(B182,9)/[1]!JCAtomCount(B182,6)</f>
        <v>#VALUE!</v>
      </c>
      <c r="V182" s="2" t="s">
        <v>475</v>
      </c>
    </row>
    <row r="183" spans="1:22" ht="50.1" customHeight="1" x14ac:dyDescent="0.25">
      <c r="A183" s="12" t="s">
        <v>206</v>
      </c>
      <c r="B183" s="2" t="s">
        <v>197</v>
      </c>
      <c r="C183" s="2">
        <v>2.08</v>
      </c>
      <c r="D183" s="2">
        <v>9.41</v>
      </c>
      <c r="E183" s="14" t="e">
        <f t="array" ref="E183">[1]!JCStructure(B183)</f>
        <v>#VALUE!</v>
      </c>
      <c r="F183" s="2" t="e">
        <f t="array" ref="F183">[1]!JCMass(B183)</f>
        <v>#VALUE!</v>
      </c>
      <c r="G183" s="2" t="e">
        <f t="array" ref="G183">IF([1]!JCSubstructureMatch($B183,"C(O)=O"),"Acid", "Amine")</f>
        <v>#VALUE!</v>
      </c>
      <c r="H183" s="14" t="e">
        <f t="array" ref="H183">[1]!JCBemisMurckoStructure(B183)</f>
        <v>#VALUE!</v>
      </c>
      <c r="I183" s="2" t="e">
        <f t="array" ref="I183">[1]!JCIUPACName(H183)</f>
        <v>#VALUE!</v>
      </c>
      <c r="J183" s="2" t="s">
        <v>291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5</v>
      </c>
      <c r="S183" s="2" t="s">
        <v>469</v>
      </c>
      <c r="T183" s="14" t="e">
        <f t="array" ref="T183">[1]!JCStructure(S183)</f>
        <v>#VALUE!</v>
      </c>
      <c r="U183" s="2" t="e">
        <f t="array" ref="U183">[1]!JCAtomCount(B183,9)/[1]!JCAtomCount(B183,6)</f>
        <v>#VALUE!</v>
      </c>
      <c r="V183" s="2" t="s">
        <v>475</v>
      </c>
    </row>
    <row r="184" spans="1:22" ht="50.1" customHeight="1" x14ac:dyDescent="0.25">
      <c r="A184" s="12" t="s">
        <v>206</v>
      </c>
      <c r="B184" s="2" t="s">
        <v>199</v>
      </c>
      <c r="C184" s="2">
        <v>2.14</v>
      </c>
      <c r="D184" s="2" t="s">
        <v>274</v>
      </c>
      <c r="E184" s="14" t="e">
        <f t="array" ref="E184">[1]!JCStructure(B184)</f>
        <v>#VALUE!</v>
      </c>
      <c r="F184" s="2" t="e">
        <f t="array" ref="F184">[1]!JCMass(B184)</f>
        <v>#VALUE!</v>
      </c>
      <c r="G184" s="2" t="e">
        <f t="array" ref="G184">IF([1]!JCSubstructureMatch($B184,"C(O)=O"),"Acid", "Amine")</f>
        <v>#VALUE!</v>
      </c>
      <c r="H184" s="14" t="e">
        <f t="array" ref="H184">[1]!JCBemisMurckoStructure(B184)</f>
        <v>#VALUE!</v>
      </c>
      <c r="I184" s="2" t="e">
        <f t="array" ref="I184">[1]!JCIUPACName(H184)</f>
        <v>#VALUE!</v>
      </c>
      <c r="J184" s="2" t="s">
        <v>210</v>
      </c>
      <c r="L184" s="2">
        <v>2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5</v>
      </c>
      <c r="S184" s="2" t="s">
        <v>470</v>
      </c>
      <c r="T184" s="14" t="e">
        <f t="array" ref="T184">[1]!JCStructure(S184)</f>
        <v>#VALUE!</v>
      </c>
      <c r="U184" s="2" t="e">
        <f t="array" ref="U184">[1]!JCAtomCount(B184,9)/[1]!JCAtomCount(B184,6)</f>
        <v>#VALUE!</v>
      </c>
      <c r="V184" s="2" t="s">
        <v>475</v>
      </c>
    </row>
    <row r="185" spans="1:22" ht="50.1" customHeight="1" x14ac:dyDescent="0.25">
      <c r="A185" s="12" t="s">
        <v>206</v>
      </c>
      <c r="B185" s="2" t="s">
        <v>201</v>
      </c>
      <c r="C185" s="2">
        <v>2.04</v>
      </c>
      <c r="D185" s="2">
        <v>7.44</v>
      </c>
      <c r="E185" s="14" t="e">
        <f t="array" ref="E185">[1]!JCStructure(B185)</f>
        <v>#VALUE!</v>
      </c>
      <c r="F185" s="2" t="e">
        <f t="array" ref="F185">[1]!JCMass(B185)</f>
        <v>#VALUE!</v>
      </c>
      <c r="G185" s="2" t="e">
        <f t="array" ref="G185">IF([1]!JCSubstructureMatch($B185,"C(O)=O"),"Acid", "Amine")</f>
        <v>#VALUE!</v>
      </c>
      <c r="H185" s="14" t="e">
        <f t="array" ref="H185">[1]!JCBemisMurckoStructure(B185)</f>
        <v>#VALUE!</v>
      </c>
      <c r="I185" s="2" t="e">
        <f t="array" ref="I185">[1]!JCIUPACName(H185)</f>
        <v>#VALUE!</v>
      </c>
      <c r="J185" s="2" t="s">
        <v>210</v>
      </c>
      <c r="L185" s="2">
        <v>2</v>
      </c>
      <c r="M185" s="2">
        <v>0</v>
      </c>
      <c r="N185" s="2">
        <v>1</v>
      </c>
      <c r="O185" s="2">
        <v>1</v>
      </c>
      <c r="P185" s="2">
        <v>0</v>
      </c>
      <c r="Q185" s="2">
        <v>0</v>
      </c>
      <c r="R185" s="2">
        <v>5</v>
      </c>
      <c r="S185" s="2" t="s">
        <v>471</v>
      </c>
      <c r="T185" s="14" t="e">
        <f t="array" ref="T185">[1]!JCStructure(S185)</f>
        <v>#VALUE!</v>
      </c>
      <c r="U185" s="2" t="e">
        <f t="array" ref="U185">[1]!JCAtomCount(B185,9)/[1]!JCAtomCount(B185,6)</f>
        <v>#VALUE!</v>
      </c>
      <c r="V185" s="2" t="s">
        <v>475</v>
      </c>
    </row>
    <row r="186" spans="1:22" ht="50.1" customHeight="1" x14ac:dyDescent="0.25">
      <c r="E186" s="14" t="e">
        <f t="array" ref="E186">[1]!JCStructure(B186)</f>
        <v>#VALUE!</v>
      </c>
    </row>
  </sheetData>
  <sortState ref="A3:R185">
    <sortCondition ref="G3:G185"/>
  </sortState>
  <mergeCells count="15">
    <mergeCell ref="J1:J2"/>
    <mergeCell ref="K1:K2"/>
    <mergeCell ref="L1:L2"/>
    <mergeCell ref="R1:R2"/>
    <mergeCell ref="S1:T2"/>
    <mergeCell ref="M1:Q1"/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scale="44" fitToHeight="0" orientation="landscape" cellComments="asDisplayed" r:id="rId1"/>
  <ignoredErrors>
    <ignoredError sqref="E186" emptyCellReferenc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86"/>
  <sheetViews>
    <sheetView zoomScale="85" zoomScaleNormal="85" workbookViewId="0">
      <pane ySplit="2" topLeftCell="A3" activePane="bottomLeft" state="frozen"/>
      <selection pane="bottomLeft" activeCell="F9" sqref="F9"/>
    </sheetView>
  </sheetViews>
  <sheetFormatPr defaultRowHeight="30" customHeight="1" x14ac:dyDescent="0.25"/>
  <cols>
    <col min="1" max="1" width="25.5703125" customWidth="1"/>
    <col min="2" max="2" width="13.140625" customWidth="1"/>
    <col min="7" max="7" width="23.5703125" customWidth="1"/>
    <col min="8" max="8" width="9.5703125" customWidth="1"/>
    <col min="9" max="16" width="11.28515625" style="2" customWidth="1"/>
    <col min="17" max="17" width="7.140625" style="2" customWidth="1"/>
    <col min="18" max="18" width="12.140625" customWidth="1"/>
    <col min="19" max="19" width="12.7109375" customWidth="1"/>
    <col min="24" max="24" width="14.140625" customWidth="1"/>
    <col min="25" max="25" width="10.140625" style="2" customWidth="1"/>
    <col min="26" max="26" width="12.140625" style="2" bestFit="1" customWidth="1"/>
    <col min="27" max="27" width="11.140625" style="2" customWidth="1"/>
    <col min="28" max="29" width="11.28515625" style="2" customWidth="1"/>
    <col min="30" max="37" width="9.140625" style="2"/>
    <col min="38" max="39" width="8.85546875" style="2" customWidth="1"/>
    <col min="40" max="43" width="9.140625" style="2"/>
    <col min="44" max="44" width="10.85546875" style="2" customWidth="1"/>
    <col min="45" max="74" width="9.140625" style="2"/>
  </cols>
  <sheetData>
    <row r="1" spans="1:120" s="2" customFormat="1" ht="68.25" customHeight="1" thickTop="1" thickBot="1" x14ac:dyDescent="0.3">
      <c r="A1" s="3" t="s">
        <v>289</v>
      </c>
      <c r="B1" s="3" t="s">
        <v>0</v>
      </c>
      <c r="C1" s="3" t="s">
        <v>1</v>
      </c>
      <c r="D1" s="3" t="s">
        <v>2</v>
      </c>
      <c r="E1" s="3" t="s">
        <v>10</v>
      </c>
      <c r="F1" s="3" t="s">
        <v>207</v>
      </c>
      <c r="G1" s="3" t="s">
        <v>288</v>
      </c>
      <c r="H1" s="4" t="s">
        <v>267</v>
      </c>
      <c r="I1" s="3" t="s">
        <v>208</v>
      </c>
      <c r="J1" s="4" t="s">
        <v>290</v>
      </c>
      <c r="K1" s="4" t="s">
        <v>276</v>
      </c>
      <c r="L1" s="16" t="s">
        <v>285</v>
      </c>
      <c r="M1" s="16"/>
      <c r="N1" s="16"/>
      <c r="O1" s="16"/>
      <c r="P1" s="16"/>
      <c r="Q1" s="4" t="s">
        <v>268</v>
      </c>
      <c r="R1" s="4" t="s">
        <v>209</v>
      </c>
      <c r="S1" s="2" t="s">
        <v>210</v>
      </c>
      <c r="T1" s="2" t="s">
        <v>211</v>
      </c>
      <c r="U1" s="2" t="s">
        <v>212</v>
      </c>
      <c r="V1" s="2" t="s">
        <v>213</v>
      </c>
      <c r="W1" s="2" t="s">
        <v>214</v>
      </c>
      <c r="X1" s="2" t="s">
        <v>215</v>
      </c>
      <c r="Y1" s="6" t="s">
        <v>223</v>
      </c>
      <c r="Z1" s="6" t="s">
        <v>224</v>
      </c>
      <c r="AA1" s="6" t="s">
        <v>225</v>
      </c>
      <c r="AB1" s="6" t="s">
        <v>226</v>
      </c>
      <c r="AC1" s="6" t="s">
        <v>277</v>
      </c>
      <c r="AD1" s="6" t="s">
        <v>227</v>
      </c>
      <c r="AE1" s="6" t="s">
        <v>228</v>
      </c>
      <c r="AF1" s="6" t="s">
        <v>229</v>
      </c>
      <c r="AG1" s="6" t="s">
        <v>230</v>
      </c>
      <c r="AH1" s="6" t="s">
        <v>282</v>
      </c>
      <c r="AI1" s="6" t="s">
        <v>231</v>
      </c>
      <c r="AJ1" s="6" t="s">
        <v>232</v>
      </c>
      <c r="AK1" s="6" t="s">
        <v>233</v>
      </c>
      <c r="AL1" s="6" t="s">
        <v>234</v>
      </c>
      <c r="AM1" s="6" t="s">
        <v>281</v>
      </c>
      <c r="AN1" s="6" t="s">
        <v>247</v>
      </c>
      <c r="AO1" s="6" t="s">
        <v>248</v>
      </c>
      <c r="AP1" s="6" t="s">
        <v>249</v>
      </c>
      <c r="AQ1" s="6" t="s">
        <v>250</v>
      </c>
      <c r="AR1" s="6" t="s">
        <v>251</v>
      </c>
      <c r="AS1" s="6" t="s">
        <v>257</v>
      </c>
      <c r="AT1" s="6" t="s">
        <v>258</v>
      </c>
      <c r="AU1" s="6" t="s">
        <v>259</v>
      </c>
      <c r="AV1" s="6" t="s">
        <v>260</v>
      </c>
      <c r="AW1" s="6" t="s">
        <v>261</v>
      </c>
      <c r="AX1" s="7" t="s">
        <v>235</v>
      </c>
      <c r="AY1" s="7" t="s">
        <v>239</v>
      </c>
      <c r="AZ1" s="7" t="s">
        <v>240</v>
      </c>
      <c r="BA1" s="7" t="s">
        <v>241</v>
      </c>
      <c r="BB1" s="7" t="s">
        <v>280</v>
      </c>
      <c r="BC1" s="7" t="s">
        <v>242</v>
      </c>
      <c r="BD1" s="7" t="s">
        <v>243</v>
      </c>
      <c r="BE1" s="7" t="s">
        <v>244</v>
      </c>
      <c r="BF1" s="7" t="s">
        <v>245</v>
      </c>
      <c r="BG1" s="7" t="s">
        <v>279</v>
      </c>
      <c r="BH1" s="7" t="s">
        <v>246</v>
      </c>
      <c r="BI1" s="7" t="s">
        <v>236</v>
      </c>
      <c r="BJ1" s="7" t="s">
        <v>237</v>
      </c>
      <c r="BK1" s="7" t="s">
        <v>238</v>
      </c>
      <c r="BL1" s="7" t="s">
        <v>278</v>
      </c>
      <c r="BM1" s="7" t="s">
        <v>252</v>
      </c>
      <c r="BN1" s="7" t="s">
        <v>253</v>
      </c>
      <c r="BO1" s="7" t="s">
        <v>254</v>
      </c>
      <c r="BP1" s="7" t="s">
        <v>255</v>
      </c>
      <c r="BQ1" s="7" t="s">
        <v>256</v>
      </c>
      <c r="BR1" s="8" t="s">
        <v>262</v>
      </c>
      <c r="BS1" s="8" t="s">
        <v>263</v>
      </c>
      <c r="BT1" s="8" t="s">
        <v>264</v>
      </c>
      <c r="BU1" s="8" t="s">
        <v>265</v>
      </c>
      <c r="BV1" s="8" t="s">
        <v>266</v>
      </c>
      <c r="BW1" s="9" t="s">
        <v>275</v>
      </c>
      <c r="BX1" s="18" t="s">
        <v>283</v>
      </c>
      <c r="BY1" s="18"/>
      <c r="BZ1" s="18"/>
      <c r="CA1" s="18"/>
      <c r="CB1" s="18"/>
      <c r="CC1" s="18" t="s">
        <v>284</v>
      </c>
      <c r="CD1" s="18"/>
      <c r="CE1" s="18"/>
      <c r="CF1" s="18"/>
      <c r="CG1" s="18"/>
      <c r="DP1" s="3"/>
    </row>
    <row r="2" spans="1:120" s="2" customFormat="1" ht="30" customHeight="1" thickTop="1" x14ac:dyDescent="0.25">
      <c r="A2"/>
      <c r="B2"/>
      <c r="C2"/>
      <c r="D2"/>
      <c r="E2"/>
      <c r="F2"/>
      <c r="G2"/>
      <c r="H2"/>
      <c r="I2"/>
      <c r="J2"/>
      <c r="K2"/>
      <c r="L2" s="5">
        <v>2</v>
      </c>
      <c r="M2" s="5">
        <v>3</v>
      </c>
      <c r="N2" s="5">
        <v>4</v>
      </c>
      <c r="O2" s="5">
        <v>5</v>
      </c>
      <c r="P2" s="5">
        <v>6</v>
      </c>
      <c r="Q2"/>
      <c r="Y2" s="5">
        <v>2</v>
      </c>
      <c r="Z2" s="5">
        <v>3</v>
      </c>
      <c r="AA2" s="5">
        <v>4</v>
      </c>
      <c r="AB2" s="5">
        <v>5</v>
      </c>
      <c r="AC2" s="5">
        <v>6</v>
      </c>
      <c r="AD2" s="5">
        <v>2</v>
      </c>
      <c r="AE2" s="5">
        <v>3</v>
      </c>
      <c r="AF2" s="5">
        <v>4</v>
      </c>
      <c r="AG2" s="5">
        <v>5</v>
      </c>
      <c r="AH2" s="5">
        <v>6</v>
      </c>
      <c r="AI2" s="5">
        <v>2</v>
      </c>
      <c r="AJ2" s="5">
        <v>3</v>
      </c>
      <c r="AK2" s="5">
        <v>4</v>
      </c>
      <c r="AL2" s="5">
        <v>5</v>
      </c>
      <c r="AM2" s="5">
        <v>6</v>
      </c>
      <c r="AN2" s="5">
        <v>2</v>
      </c>
      <c r="AO2" s="5">
        <v>3</v>
      </c>
      <c r="AP2" s="5">
        <v>4</v>
      </c>
      <c r="AQ2" s="5">
        <v>5</v>
      </c>
      <c r="AR2" s="5">
        <v>6</v>
      </c>
      <c r="AS2" s="5">
        <v>2</v>
      </c>
      <c r="AT2" s="5">
        <v>3</v>
      </c>
      <c r="AU2" s="5">
        <v>4</v>
      </c>
      <c r="AV2" s="5">
        <v>5</v>
      </c>
      <c r="AW2" s="5">
        <v>6</v>
      </c>
      <c r="AX2" s="5">
        <v>2</v>
      </c>
      <c r="AY2" s="5">
        <v>3</v>
      </c>
      <c r="AZ2" s="5">
        <v>4</v>
      </c>
      <c r="BA2" s="5">
        <v>5</v>
      </c>
      <c r="BB2" s="5">
        <v>6</v>
      </c>
      <c r="BC2" s="5">
        <v>2</v>
      </c>
      <c r="BD2" s="5">
        <v>3</v>
      </c>
      <c r="BE2" s="5">
        <v>4</v>
      </c>
      <c r="BF2" s="5">
        <v>5</v>
      </c>
      <c r="BG2" s="5">
        <v>6</v>
      </c>
      <c r="BH2" s="5">
        <v>2</v>
      </c>
      <c r="BI2" s="5">
        <v>3</v>
      </c>
      <c r="BJ2" s="5">
        <v>4</v>
      </c>
      <c r="BK2" s="5">
        <v>5</v>
      </c>
      <c r="BL2" s="5">
        <v>6</v>
      </c>
      <c r="BM2" s="5">
        <v>2</v>
      </c>
      <c r="BN2" s="5">
        <v>3</v>
      </c>
      <c r="BO2" s="5">
        <v>4</v>
      </c>
      <c r="BP2" s="5">
        <v>5</v>
      </c>
      <c r="BQ2" s="5">
        <v>6</v>
      </c>
      <c r="BR2" s="5">
        <v>2</v>
      </c>
      <c r="BS2" s="5">
        <v>3</v>
      </c>
      <c r="BT2" s="5">
        <v>4</v>
      </c>
      <c r="BU2" s="5">
        <v>5</v>
      </c>
      <c r="BV2" s="5">
        <v>6</v>
      </c>
      <c r="BX2" s="10">
        <v>2</v>
      </c>
      <c r="BY2" s="10">
        <v>3</v>
      </c>
      <c r="BZ2" s="10">
        <v>4</v>
      </c>
      <c r="CA2" s="10">
        <v>5</v>
      </c>
      <c r="CB2" s="10">
        <v>6</v>
      </c>
      <c r="CC2" s="10">
        <v>2</v>
      </c>
      <c r="CD2" s="10">
        <v>3</v>
      </c>
      <c r="CE2" s="10">
        <v>4</v>
      </c>
      <c r="CF2" s="10">
        <v>5</v>
      </c>
      <c r="CG2" s="10">
        <v>6</v>
      </c>
    </row>
    <row r="3" spans="1:120" ht="30" customHeight="1" x14ac:dyDescent="0.25">
      <c r="A3" s="1" t="s">
        <v>3</v>
      </c>
      <c r="B3" t="s">
        <v>4</v>
      </c>
      <c r="C3">
        <v>2.63</v>
      </c>
      <c r="D3">
        <v>4.32</v>
      </c>
      <c r="E3" s="15" t="e">
        <f t="array" ref="E3">[1]!JCStructure(B3)</f>
        <v>#VALUE!</v>
      </c>
      <c r="F3" t="e">
        <f t="array" ref="F3">[1]!JCMass(B3)</f>
        <v>#VALUE!</v>
      </c>
      <c r="G3" t="e">
        <f t="array" ref="G3">[1]!JCIUPACName(R3)</f>
        <v>#VALUE!</v>
      </c>
      <c r="H3" s="2" t="e">
        <f t="array" ref="H3">IF([1]!JCSubstructureMatch($B3,"C(O)=O"),"Acid", "Amine")</f>
        <v>#VALUE!</v>
      </c>
      <c r="I3" s="2" t="e">
        <f t="shared" ref="I3:I34" ca="1" si="0">_xlfn.XLOOKUP(TRUE,S3:W3,$S$1:$W$1,"non-F")</f>
        <v>#NAME?</v>
      </c>
      <c r="K3" s="2" t="e">
        <f>BW3</f>
        <v>#VALUE!</v>
      </c>
      <c r="L3" s="2" t="e">
        <f>IF($H3="Acid",CC3,BX3)</f>
        <v>#VALUE!</v>
      </c>
      <c r="M3" s="2" t="e">
        <f>IF($H3="Acid",CD3,BY3)</f>
        <v>#VALUE!</v>
      </c>
      <c r="N3" s="2" t="e">
        <f>IF($H3="Acid",CE3,BZ3)</f>
        <v>#VALUE!</v>
      </c>
      <c r="O3" s="2" t="e">
        <f>IF($H3="Acid",CF3,CA3)</f>
        <v>#VALUE!</v>
      </c>
      <c r="P3" s="2" t="e">
        <f>IF($H3="Acid",CG3,CB3)</f>
        <v>#VALUE!</v>
      </c>
      <c r="Q3" s="2" t="e">
        <f t="array" ref="Q3">[1]!JCRingAtomCount(B3)</f>
        <v>#VALUE!</v>
      </c>
      <c r="R3" s="15" t="e">
        <f t="array" ref="R3">[1]!JCBemisMurckoStructure(B3)</f>
        <v>#VALUE!</v>
      </c>
      <c r="S3" t="e">
        <f t="array" ref="S3">[1]!JCSubstructureMatch(B3,"FC(C)(F)C")</f>
        <v>#VALUE!</v>
      </c>
      <c r="T3" t="e">
        <f t="array" ref="T3">[1]!JCSubstructureMatch(B3,"FC(C)(F)F")</f>
        <v>#VALUE!</v>
      </c>
      <c r="U3" t="e">
        <f t="array" ref="U3">[1]!JCSubstructureMatch(B3,"FC(C)(F)[H]")</f>
        <v>#VALUE!</v>
      </c>
      <c r="V3" t="e">
        <f t="array" ref="V3">[1]!JCSubstructureMatch(B3,"FC(C)([H])[H]")</f>
        <v>#VALUE!</v>
      </c>
      <c r="W3" t="e">
        <f t="array" ref="W3">[1]!JCSubstructureMatch(B3,"FC(C)(C)[H]")</f>
        <v>#VALUE!</v>
      </c>
      <c r="X3" s="15" t="e">
        <f t="array" ref="X3">[1]!JC3DCleanStructure(B3)</f>
        <v>#VALUE!</v>
      </c>
      <c r="Y3" s="2" t="e">
        <f t="array" ref="Y3">[1]!JCSubstructureMatchCount(B3,"FC(CN)(F)F")</f>
        <v>#VALUE!</v>
      </c>
      <c r="Z3" s="2" t="e">
        <f t="array" ref="Z3">[1]!JCSubstructureMatchCount($B3,"FC(CCN)(F)F")</f>
        <v>#VALUE!</v>
      </c>
      <c r="AA3" s="2" t="e">
        <f t="array" ref="AA3">[1]!JCSubstructureMatchCount($B3,"FC(CCCN)(F)F")</f>
        <v>#VALUE!</v>
      </c>
      <c r="AB3" s="2" t="e">
        <f t="array" ref="AB3">[1]!JCSubstructureMatchCount($B3,"FC(CCCCN)(F)F")</f>
        <v>#VALUE!</v>
      </c>
      <c r="AC3" s="2" t="e">
        <f t="array" ref="AC3">[1]!JCSubstructureMatchCount($B3,"FC(CCCCCN)(F)F")</f>
        <v>#VALUE!</v>
      </c>
      <c r="AD3" s="2" t="e">
        <f t="array" ref="AD3">[1]!JCSubstructureMatchCount($B3,"FC(CN)([H])F")</f>
        <v>#VALUE!</v>
      </c>
      <c r="AE3" s="2" t="e">
        <f t="array" ref="AE3">[1]!JCSubstructureMatchCount($B3,"FC(CCN)([H])F")</f>
        <v>#VALUE!</v>
      </c>
      <c r="AF3" s="2" t="e">
        <f t="array" ref="AF3">[1]!JCSubstructureMatchCount($B3,"FC(CCCN)([H])F")</f>
        <v>#VALUE!</v>
      </c>
      <c r="AG3" s="2" t="e">
        <f t="array" ref="AG3">[1]!JCSubstructureMatchCount($B3,"FC(CCCCN)([H])F")</f>
        <v>#VALUE!</v>
      </c>
      <c r="AH3" s="2" t="e">
        <f t="array" ref="AH3">[1]!JCSubstructureMatchCount($B3,"FC(CCCCCN)([H])F")</f>
        <v>#VALUE!</v>
      </c>
      <c r="AI3" s="2" t="e">
        <f t="array" ref="AI3">[1]!JCSubstructureMatchCount($B3,"FC(CN)([H])[H]")</f>
        <v>#VALUE!</v>
      </c>
      <c r="AJ3" s="2" t="e">
        <f t="array" ref="AJ3">[1]!JCSubstructureMatchCount($B3,"FC(CCN)([H])[H]")</f>
        <v>#VALUE!</v>
      </c>
      <c r="AK3" s="2" t="e">
        <f t="array" ref="AK3">[1]!JCSubstructureMatchCount($B3,"FC(CCCN)([H])[H]")</f>
        <v>#VALUE!</v>
      </c>
      <c r="AL3" s="2" t="e">
        <f t="array" ref="AL3">[1]!JCSubstructureMatchCount($B3,"FC(CCCCN)([H])[H]")</f>
        <v>#VALUE!</v>
      </c>
      <c r="AM3" s="2" t="e">
        <f t="array" ref="AM3">[1]!JCSubstructureMatchCount($B3,"FC(CCCCCN)([H])[H]")</f>
        <v>#VALUE!</v>
      </c>
      <c r="AN3" s="2" t="e">
        <f t="array" ref="AN3">[1]!JCSubstructureMatchCount($B3,"FC(CN)(F)C")</f>
        <v>#VALUE!</v>
      </c>
      <c r="AO3" s="2" t="e">
        <f t="array" ref="AO3">[1]!JCSubstructureMatchCount($B3,"FC(CCN)(F)C")+[1]!JCSubstructureMatchCount($B3,"FC(F)(C1)C1N")</f>
        <v>#VALUE!</v>
      </c>
      <c r="AP3" s="2" t="e">
        <f t="array" ref="AP3">[1]!JCSubstructureMatchCount($B3,"FC(CCCN)(F)C")+[1]!JCSubstructureMatchCount($B3,"FC(F)(CC1)C1N")</f>
        <v>#VALUE!</v>
      </c>
      <c r="AQ3" s="2" t="e">
        <f t="array" ref="AQ3">[1]!JCSubstructureMatchCount($B3,"FC(CCCCN)(F)C")+[1]!JCSubstructureMatchCount($B3,"FC(F)(CCC1)C1N")</f>
        <v>#VALUE!</v>
      </c>
      <c r="AR3" s="2" t="e">
        <f t="array" ref="AR3">[1]!JCSubstructureMatchCount($B3,"FC(CCCCCN)(F)C")+[1]!JCSubstructureMatchCount($B3,"FC(F)(CCCC1)C1N")</f>
        <v>#VALUE!</v>
      </c>
      <c r="AS3" s="2" t="e">
        <f t="array" ref="AS3">[1]!JCSubstructureMatchCount($B3,"FC(CN)([H])C")</f>
        <v>#VALUE!</v>
      </c>
      <c r="AT3" s="2" t="e">
        <f t="array" ref="AT3">[1]!JCSubstructureMatchCount($B3,"FC(CCN)([H])C")</f>
        <v>#VALUE!</v>
      </c>
      <c r="AU3" s="2" t="e">
        <f t="array" ref="AU3">[1]!JCSubstructureMatchCount($B3,"FC(CCCN)([H])C")</f>
        <v>#VALUE!</v>
      </c>
      <c r="AV3" s="2" t="e">
        <f t="array" ref="AV3">[1]!JCSubstructureMatchCount($B3,"FC(CCCCN)([H])C")</f>
        <v>#VALUE!</v>
      </c>
      <c r="AW3" s="2" t="e">
        <f t="array" ref="AW3">[1]!JCSubstructureMatchCount($B3,"FC(CCCCCN)([H])C")</f>
        <v>#VALUE!</v>
      </c>
      <c r="AX3" s="2" t="e">
        <f t="array" ref="AX3">[1]!JCSubstructureMatchCount($B3,"FC(CC(O)=O)(F)F")</f>
        <v>#VALUE!</v>
      </c>
      <c r="AY3" s="2" t="e">
        <f t="array" ref="AY3">[1]!JCSubstructureMatchCount($B3,"FC(CCC(O)=O)(F)F")</f>
        <v>#VALUE!</v>
      </c>
      <c r="AZ3" s="2" t="e">
        <f t="array" ref="AZ3">[1]!JCSubstructureMatchCount($B3,"FC(CCCC(O)=O)(F)F")</f>
        <v>#VALUE!</v>
      </c>
      <c r="BA3" s="2" t="e">
        <f t="array" ref="BA3">[1]!JCSubstructureMatchCount($B3,"FC(CCCCC(O)=O)(F)F")</f>
        <v>#VALUE!</v>
      </c>
      <c r="BB3" s="2" t="e">
        <f t="array" ref="BB3">[1]!JCSubstructureMatchCount($B3,"FC(CCCCCC(O)=O)(F)F")</f>
        <v>#VALUE!</v>
      </c>
      <c r="BC3" s="2" t="e">
        <f t="array" ref="BC3">[1]!JCSubstructureMatchCount($B3,"FC(CC(O)=O)([H])F")</f>
        <v>#VALUE!</v>
      </c>
      <c r="BD3" s="2" t="e">
        <f t="array" ref="BD3">[1]!JCSubstructureMatchCount($B3,"FC(CCC(O)=O)([H])F")</f>
        <v>#VALUE!</v>
      </c>
      <c r="BE3" s="2" t="e">
        <f t="array" ref="BE3">[1]!JCSubstructureMatchCount($B3,"FC(CCCC(O)=O)([H])F")</f>
        <v>#VALUE!</v>
      </c>
      <c r="BF3" s="2" t="e">
        <f t="array" ref="BF3">[1]!JCSubstructureMatchCount($B3,"FC(CCCCC(O)=O)([H])F")</f>
        <v>#VALUE!</v>
      </c>
      <c r="BG3" s="2" t="e">
        <f t="array" ref="BG3">[1]!JCSubstructureMatchCount($B3,"FC(CCCCCC(O)=O)([H])F")</f>
        <v>#VALUE!</v>
      </c>
      <c r="BH3" s="2" t="e">
        <f t="array" ref="BH3">[1]!JCSubstructureMatchCount($B3,"FC(CC(O)=O)([H])[H]")</f>
        <v>#VALUE!</v>
      </c>
      <c r="BI3" s="2" t="e">
        <f t="array" ref="BI3">[1]!JCSubstructureMatchCount($B3,"FC(CCC(O)=O)([H])[H]")</f>
        <v>#VALUE!</v>
      </c>
      <c r="BJ3" s="2" t="e">
        <f t="array" ref="BJ3">[1]!JCSubstructureMatchCount($B3,"FC(CCCC(O)=O)([H])[H]")</f>
        <v>#VALUE!</v>
      </c>
      <c r="BK3" s="2" t="e">
        <f t="array" ref="BK3">[1]!JCSubstructureMatchCount($B3,"FC(CCCCC(O)=O)([H])[H]")</f>
        <v>#VALUE!</v>
      </c>
      <c r="BL3" s="2" t="e">
        <f t="array" ref="BL3">[1]!JCSubstructureMatchCount($B3,"FC(CCCCCC(O)=O)([H])[H]")</f>
        <v>#VALUE!</v>
      </c>
      <c r="BM3" s="2" t="e">
        <f t="array" ref="BM3">[1]!JCSubstructureMatchCount($B3,"FC(CC(O)=O)(F)C")</f>
        <v>#VALUE!</v>
      </c>
      <c r="BN3" s="2" t="e">
        <f t="array" ref="BN3">[1]!JCSubstructureMatchCount($B3,"FC(CCC(O)=O)(F)C")+[1]!JCSubstructureMatchCount($B3,"FC1(F)CC1C(O)=O")</f>
        <v>#VALUE!</v>
      </c>
      <c r="BO3" s="2" t="e">
        <f t="array" ref="BO3">[1]!JCSubstructureMatchCount($B3,"FC(CCCC(O)=O)(F)C")+[1]!JCSubstructureMatchCount($B3,"FC1(F)CCC1C(O)=O")</f>
        <v>#VALUE!</v>
      </c>
      <c r="BP3" s="2" t="e">
        <f t="array" ref="BP3">[1]!JCSubstructureMatchCount($B3,"FC(CCCCC(O)=O)(F)C")+[1]!JCSubstructureMatchCount($B3,"FC1(F)CCCC1C(O)=O")</f>
        <v>#VALUE!</v>
      </c>
      <c r="BQ3" s="2" t="e">
        <f t="array" ref="BQ3">[1]!JCSubstructureMatchCount($B3,"FC(CCCCCC(O)=O)(F)C")+[1]!JCSubstructureMatchCount($B3,"FC1(F)CCCCC1C(O)=O")</f>
        <v>#VALUE!</v>
      </c>
      <c r="BR3" s="2" t="e">
        <f t="array" ref="BR3">[1]!JCSubstructureMatchCount($B3,"FC(CC(O)=O)([H])C")</f>
        <v>#VALUE!</v>
      </c>
      <c r="BS3" s="2" t="e">
        <f t="array" ref="BS3">[1]!JCSubstructureMatchCount($B3,"FC(CCC(O)=O)([H])C")</f>
        <v>#VALUE!</v>
      </c>
      <c r="BT3" s="2" t="e">
        <f t="array" ref="BT3">[1]!JCSubstructureMatchCount($B3,"FC(CCCC(O)=O)([H])C")</f>
        <v>#VALUE!</v>
      </c>
      <c r="BU3" s="2" t="e">
        <f t="array" ref="BU3">[1]!JCSubstructureMatchCount($B3,"FC(CCCCC(O)=O)([H])C")</f>
        <v>#VALUE!</v>
      </c>
      <c r="BV3" s="2" t="e">
        <f t="array" ref="BV3">[1]!JCSubstructureMatchCount($B3,"FC(CCCCCC(O)=O)([H])C")</f>
        <v>#VALUE!</v>
      </c>
      <c r="BW3" t="e">
        <f>SUM(Y3:BV3)</f>
        <v>#VALUE!</v>
      </c>
      <c r="BX3" t="e">
        <f>Y3+AD3+AI3+AN3+AS3</f>
        <v>#VALUE!</v>
      </c>
      <c r="BY3" t="e">
        <f>Z3+AE3+AJ3+AO3+AT3</f>
        <v>#VALUE!</v>
      </c>
      <c r="BZ3" t="e">
        <f>AA3+AF3+AK3+AP3+AU3</f>
        <v>#VALUE!</v>
      </c>
      <c r="CA3" t="e">
        <f>AB3+AG3+AL3+AQ3+AV3</f>
        <v>#VALUE!</v>
      </c>
      <c r="CB3" t="e">
        <f>AC3+AH3+AM3+AR3+AW3</f>
        <v>#VALUE!</v>
      </c>
      <c r="CC3" t="e">
        <f>AX3+BC3+BH3+BM3+BR3</f>
        <v>#VALUE!</v>
      </c>
      <c r="CD3" t="e">
        <f>AY3+BD3+BI3+BN3+BS3</f>
        <v>#VALUE!</v>
      </c>
      <c r="CE3" t="e">
        <f>AZ3+BE3+BJ3+BO3+BT3</f>
        <v>#VALUE!</v>
      </c>
      <c r="CF3" t="e">
        <f>BA3+BF3+BK3+BP3+BU3</f>
        <v>#VALUE!</v>
      </c>
      <c r="CG3" t="e">
        <f>BB3+BG3+BL3+BQ3+BV3</f>
        <v>#VALUE!</v>
      </c>
    </row>
    <row r="4" spans="1:120" ht="30" customHeight="1" x14ac:dyDescent="0.25">
      <c r="A4" s="1" t="s">
        <v>3</v>
      </c>
      <c r="B4" t="s">
        <v>5</v>
      </c>
      <c r="C4">
        <v>2.88</v>
      </c>
      <c r="D4">
        <v>4.8499999999999996</v>
      </c>
      <c r="E4" s="15" t="e">
        <f t="array" ref="E4">[1]!JCStructure(B4)</f>
        <v>#VALUE!</v>
      </c>
      <c r="F4" t="e">
        <f t="array" ref="F4">[1]!JCMass(B4)</f>
        <v>#VALUE!</v>
      </c>
      <c r="G4" t="e">
        <f t="array" ref="G4">[1]!JCIUPACName(R4)</f>
        <v>#VALUE!</v>
      </c>
      <c r="H4" s="2" t="e">
        <f t="array" ref="H4">IF([1]!JCSubstructureMatch($B4,"C(O)=O"),"Acid", "Amine")</f>
        <v>#VALUE!</v>
      </c>
      <c r="I4" s="2" t="e">
        <f t="shared" ca="1" si="0"/>
        <v>#NAME?</v>
      </c>
      <c r="K4" s="2" t="e">
        <f t="shared" ref="K4:K67" si="1">BW4</f>
        <v>#VALUE!</v>
      </c>
      <c r="L4" s="2" t="e">
        <f t="shared" ref="L4:L67" si="2">IF($H4="Acid",CC4,BX4)</f>
        <v>#VALUE!</v>
      </c>
      <c r="M4" s="2" t="e">
        <f t="shared" ref="M4:M67" si="3">IF($H4="Acid",CD4,BY4)</f>
        <v>#VALUE!</v>
      </c>
      <c r="N4" s="2" t="e">
        <f t="shared" ref="N4:N67" si="4">IF($H4="Acid",CE4,BZ4)</f>
        <v>#VALUE!</v>
      </c>
      <c r="O4" s="2" t="e">
        <f t="shared" ref="O4:O67" si="5">IF($H4="Acid",CF4,CA4)</f>
        <v>#VALUE!</v>
      </c>
      <c r="P4" s="2" t="e">
        <f t="shared" ref="P4:P67" si="6">IF($H4="Acid",CG4,CB4)</f>
        <v>#VALUE!</v>
      </c>
      <c r="Q4" s="2" t="e">
        <f t="array" ref="Q4">[1]!JCRingAtomCount(B4)</f>
        <v>#VALUE!</v>
      </c>
      <c r="R4" s="15" t="e">
        <f t="array" ref="R4">[1]!JCBemisMurckoStructure(B4)</f>
        <v>#VALUE!</v>
      </c>
      <c r="S4" t="e">
        <f t="array" ref="S4">[1]!JCSubstructureMatch(B4,"FC(C)(F)C")</f>
        <v>#VALUE!</v>
      </c>
      <c r="T4" t="e">
        <f t="array" ref="T4">[1]!JCSubstructureMatch(B4,"FC(C)(F)F")</f>
        <v>#VALUE!</v>
      </c>
      <c r="U4" t="e">
        <f t="array" ref="U4">[1]!JCSubstructureMatch(B4,"FC(C)(F)[H]")</f>
        <v>#VALUE!</v>
      </c>
      <c r="V4" t="e">
        <f t="array" ref="V4">[1]!JCSubstructureMatch(B4,"FC(C)([H])[H]")</f>
        <v>#VALUE!</v>
      </c>
      <c r="W4" t="e">
        <f t="array" ref="W4">[1]!JCSubstructureMatch(B4,"FC(C)(C)[H]")</f>
        <v>#VALUE!</v>
      </c>
      <c r="X4" s="15" t="e">
        <f t="array" ref="X4">[1]!JC3DCleanStructure(B4)</f>
        <v>#VALUE!</v>
      </c>
      <c r="Y4" s="2" t="e">
        <f t="array" ref="Y4">[1]!JCSubstructureMatchCount(B4,"FC(CN)(F)F")</f>
        <v>#VALUE!</v>
      </c>
      <c r="Z4" s="2" t="e">
        <f t="array" ref="Z4">[1]!JCSubstructureMatchCount($B4,"FC(CCN)(F)F")</f>
        <v>#VALUE!</v>
      </c>
      <c r="AA4" s="2" t="e">
        <f t="array" ref="AA4">[1]!JCSubstructureMatchCount($B4,"FC(CCCN)(F)F")</f>
        <v>#VALUE!</v>
      </c>
      <c r="AB4" s="2" t="e">
        <f t="array" ref="AB4">[1]!JCSubstructureMatchCount($B4,"FC(CCCCN)(F)F")</f>
        <v>#VALUE!</v>
      </c>
      <c r="AC4" s="2" t="e">
        <f t="array" ref="AC4">[1]!JCSubstructureMatchCount($B4,"FC(CCCCCN)(F)F")</f>
        <v>#VALUE!</v>
      </c>
      <c r="AD4" s="2" t="e">
        <f t="array" ref="AD4">[1]!JCSubstructureMatchCount($B4,"FC(CN)([H])F")</f>
        <v>#VALUE!</v>
      </c>
      <c r="AE4" s="2" t="e">
        <f t="array" ref="AE4">[1]!JCSubstructureMatchCount($B4,"FC(CCN)([H])F")</f>
        <v>#VALUE!</v>
      </c>
      <c r="AF4" s="2" t="e">
        <f t="array" ref="AF4">[1]!JCSubstructureMatchCount($B4,"FC(CCCN)([H])F")</f>
        <v>#VALUE!</v>
      </c>
      <c r="AG4" s="2" t="e">
        <f t="array" ref="AG4">[1]!JCSubstructureMatchCount($B4,"FC(CCCCN)([H])F")</f>
        <v>#VALUE!</v>
      </c>
      <c r="AH4" s="2" t="e">
        <f t="array" ref="AH4">[1]!JCSubstructureMatchCount($B4,"FC(CCCCCN)([H])F")</f>
        <v>#VALUE!</v>
      </c>
      <c r="AI4" s="2" t="e">
        <f t="array" ref="AI4">[1]!JCSubstructureMatchCount($B4,"FC(CN)([H])[H]")</f>
        <v>#VALUE!</v>
      </c>
      <c r="AJ4" s="2" t="e">
        <f t="array" ref="AJ4">[1]!JCSubstructureMatchCount($B4,"FC(CCN)([H])[H]")</f>
        <v>#VALUE!</v>
      </c>
      <c r="AK4" s="2" t="e">
        <f t="array" ref="AK4">[1]!JCSubstructureMatchCount($B4,"FC(CCCN)([H])[H]")</f>
        <v>#VALUE!</v>
      </c>
      <c r="AL4" s="2" t="e">
        <f t="array" ref="AL4">[1]!JCSubstructureMatchCount($B4,"FC(CCCCN)([H])[H]")</f>
        <v>#VALUE!</v>
      </c>
      <c r="AM4" s="2" t="e">
        <f t="array" ref="AM4">[1]!JCSubstructureMatchCount($B4,"FC(CCCCCN)([H])[H]")</f>
        <v>#VALUE!</v>
      </c>
      <c r="AN4" s="2" t="e">
        <f t="array" ref="AN4">[1]!JCSubstructureMatchCount($B4,"FC(CN)(F)C")</f>
        <v>#VALUE!</v>
      </c>
      <c r="AO4" s="2" t="e">
        <f t="array" ref="AO4">[1]!JCSubstructureMatchCount($B4,"FC(CCN)(F)C")+[1]!JCSubstructureMatchCount($B4,"FC(F)(C1)C1N")</f>
        <v>#VALUE!</v>
      </c>
      <c r="AP4" s="2" t="e">
        <f t="array" ref="AP4">[1]!JCSubstructureMatchCount($B4,"FC(CCCN)(F)C")+[1]!JCSubstructureMatchCount($B4,"FC(F)(CC1)C1N")</f>
        <v>#VALUE!</v>
      </c>
      <c r="AQ4" s="2" t="e">
        <f t="array" ref="AQ4">[1]!JCSubstructureMatchCount($B4,"FC(CCCCN)(F)C")+[1]!JCSubstructureMatchCount($B4,"FC(F)(CCC1)C1N")</f>
        <v>#VALUE!</v>
      </c>
      <c r="AR4" s="2" t="e">
        <f t="array" ref="AR4">[1]!JCSubstructureMatchCount($B4,"FC(CCCCCN)(F)C")+[1]!JCSubstructureMatchCount($B4,"FC(F)(CCCC1)C1N")</f>
        <v>#VALUE!</v>
      </c>
      <c r="AS4" s="2" t="e">
        <f t="array" ref="AS4">[1]!JCSubstructureMatchCount($B4,"FC(CN)([H])C")</f>
        <v>#VALUE!</v>
      </c>
      <c r="AT4" s="2" t="e">
        <f t="array" ref="AT4">[1]!JCSubstructureMatchCount($B4,"FC(CCN)([H])C")</f>
        <v>#VALUE!</v>
      </c>
      <c r="AU4" s="2" t="e">
        <f t="array" ref="AU4">[1]!JCSubstructureMatchCount($B4,"FC(CCCN)([H])C")</f>
        <v>#VALUE!</v>
      </c>
      <c r="AV4" s="2" t="e">
        <f t="array" ref="AV4">[1]!JCSubstructureMatchCount($B4,"FC(CCCCN)([H])C")</f>
        <v>#VALUE!</v>
      </c>
      <c r="AW4" s="2" t="e">
        <f t="array" ref="AW4">[1]!JCSubstructureMatchCount($B4,"FC(CCCCCN)([H])C")</f>
        <v>#VALUE!</v>
      </c>
      <c r="AX4" s="2" t="e">
        <f t="array" ref="AX4">[1]!JCSubstructureMatchCount($B4,"FC(CC(O)=O)(F)F")</f>
        <v>#VALUE!</v>
      </c>
      <c r="AY4" s="2" t="e">
        <f t="array" ref="AY4">[1]!JCSubstructureMatchCount($B4,"FC(CCC(O)=O)(F)F")</f>
        <v>#VALUE!</v>
      </c>
      <c r="AZ4" s="2" t="e">
        <f t="array" ref="AZ4">[1]!JCSubstructureMatchCount($B4,"FC(CCCC(O)=O)(F)F")</f>
        <v>#VALUE!</v>
      </c>
      <c r="BA4" s="2" t="e">
        <f t="array" ref="BA4">[1]!JCSubstructureMatchCount($B4,"FC(CCCCC(O)=O)(F)F")</f>
        <v>#VALUE!</v>
      </c>
      <c r="BB4" s="2" t="e">
        <f t="array" ref="BB4">[1]!JCSubstructureMatchCount($B4,"FC(CCCCCC(O)=O)(F)F")</f>
        <v>#VALUE!</v>
      </c>
      <c r="BC4" s="2" t="e">
        <f t="array" ref="BC4">[1]!JCSubstructureMatchCount($B4,"FC(CC(O)=O)([H])F")</f>
        <v>#VALUE!</v>
      </c>
      <c r="BD4" s="2" t="e">
        <f t="array" ref="BD4">[1]!JCSubstructureMatchCount($B4,"FC(CCC(O)=O)([H])F")</f>
        <v>#VALUE!</v>
      </c>
      <c r="BE4" s="2" t="e">
        <f t="array" ref="BE4">[1]!JCSubstructureMatchCount($B4,"FC(CCCC(O)=O)([H])F")</f>
        <v>#VALUE!</v>
      </c>
      <c r="BF4" s="2" t="e">
        <f t="array" ref="BF4">[1]!JCSubstructureMatchCount($B4,"FC(CCCCC(O)=O)([H])F")</f>
        <v>#VALUE!</v>
      </c>
      <c r="BG4" s="2" t="e">
        <f t="array" ref="BG4">[1]!JCSubstructureMatchCount($B4,"FC(CCCCCC(O)=O)([H])F")</f>
        <v>#VALUE!</v>
      </c>
      <c r="BH4" s="2" t="e">
        <f t="array" ref="BH4">[1]!JCSubstructureMatchCount($B4,"FC(CC(O)=O)([H])[H]")</f>
        <v>#VALUE!</v>
      </c>
      <c r="BI4" s="2" t="e">
        <f t="array" ref="BI4">[1]!JCSubstructureMatchCount($B4,"FC(CCC(O)=O)([H])[H]")</f>
        <v>#VALUE!</v>
      </c>
      <c r="BJ4" s="2" t="e">
        <f t="array" ref="BJ4">[1]!JCSubstructureMatchCount($B4,"FC(CCCC(O)=O)([H])[H]")</f>
        <v>#VALUE!</v>
      </c>
      <c r="BK4" s="2" t="e">
        <f t="array" ref="BK4">[1]!JCSubstructureMatchCount($B4,"FC(CCCCC(O)=O)([H])[H]")</f>
        <v>#VALUE!</v>
      </c>
      <c r="BL4" s="2" t="e">
        <f t="array" ref="BL4">[1]!JCSubstructureMatchCount($B4,"FC(CCCCCC(O)=O)([H])[H]")</f>
        <v>#VALUE!</v>
      </c>
      <c r="BM4" s="2" t="e">
        <f t="array" ref="BM4">[1]!JCSubstructureMatchCount($B4,"FC(CC(O)=O)(F)C")</f>
        <v>#VALUE!</v>
      </c>
      <c r="BN4" s="2" t="e">
        <f t="array" ref="BN4">[1]!JCSubstructureMatchCount($B4,"FC(CCC(O)=O)(F)C")+[1]!JCSubstructureMatchCount($B4,"FC1(F)CC1C(O)=O")</f>
        <v>#VALUE!</v>
      </c>
      <c r="BO4" s="2" t="e">
        <f t="array" ref="BO4">[1]!JCSubstructureMatchCount($B4,"FC(CCCC(O)=O)(F)C")+[1]!JCSubstructureMatchCount($B4,"FC1(F)CCC1C(O)=O")</f>
        <v>#VALUE!</v>
      </c>
      <c r="BP4" s="2" t="e">
        <f t="array" ref="BP4">[1]!JCSubstructureMatchCount($B4,"FC(CCCCC(O)=O)(F)C")+[1]!JCSubstructureMatchCount($B4,"FC1(F)CCCC1C(O)=O")</f>
        <v>#VALUE!</v>
      </c>
      <c r="BQ4" s="2" t="e">
        <f t="array" ref="BQ4">[1]!JCSubstructureMatchCount($B4,"FC(CCCCCC(O)=O)(F)C")+[1]!JCSubstructureMatchCount($B4,"FC1(F)CCCCC1C(O)=O")</f>
        <v>#VALUE!</v>
      </c>
      <c r="BR4" s="2" t="e">
        <f t="array" ref="BR4">[1]!JCSubstructureMatchCount($B4,"FC(CC(O)=O)([H])C")</f>
        <v>#VALUE!</v>
      </c>
      <c r="BS4" s="2" t="e">
        <f t="array" ref="BS4">[1]!JCSubstructureMatchCount($B4,"FC(CCC(O)=O)([H])C")</f>
        <v>#VALUE!</v>
      </c>
      <c r="BT4" s="2" t="e">
        <f t="array" ref="BT4">[1]!JCSubstructureMatchCount($B4,"FC(CCCC(O)=O)([H])C")</f>
        <v>#VALUE!</v>
      </c>
      <c r="BU4" s="2" t="e">
        <f t="array" ref="BU4">[1]!JCSubstructureMatchCount($B4,"FC(CCCCC(O)=O)([H])C")</f>
        <v>#VALUE!</v>
      </c>
      <c r="BV4" s="2" t="e">
        <f t="array" ref="BV4">[1]!JCSubstructureMatchCount($B4,"FC(CCCCCC(O)=O)([H])C")</f>
        <v>#VALUE!</v>
      </c>
      <c r="BW4" t="e">
        <f t="shared" ref="BW4:BW67" si="7">SUM(Y4:BV4)</f>
        <v>#VALUE!</v>
      </c>
      <c r="BX4" t="e">
        <f t="shared" ref="BX4:BX67" si="8">Y4+AD4+AI4+AN4+AS4</f>
        <v>#VALUE!</v>
      </c>
      <c r="BY4" t="e">
        <f t="shared" ref="BY4:BY67" si="9">Z4+AE4+AJ4+AO4+AT4</f>
        <v>#VALUE!</v>
      </c>
      <c r="BZ4" t="e">
        <f t="shared" ref="BZ4:BZ67" si="10">AA4+AF4+AK4+AP4+AU4</f>
        <v>#VALUE!</v>
      </c>
      <c r="CA4" t="e">
        <f t="shared" ref="CA4:CA67" si="11">AB4+AG4+AL4+AQ4+AV4</f>
        <v>#VALUE!</v>
      </c>
      <c r="CB4" t="e">
        <f t="shared" ref="CB4:CB67" si="12">AC4+AH4+AM4+AR4+AW4</f>
        <v>#VALUE!</v>
      </c>
      <c r="CC4" t="e">
        <f t="shared" ref="CC4:CC67" si="13">AX4+BC4+BH4+BM4+BR4</f>
        <v>#VALUE!</v>
      </c>
      <c r="CD4" t="e">
        <f t="shared" ref="CD4:CD67" si="14">AY4+BD4+BI4+BN4+BS4</f>
        <v>#VALUE!</v>
      </c>
      <c r="CE4" t="e">
        <f t="shared" ref="CE4:CE67" si="15">AZ4+BE4+BJ4+BO4+BT4</f>
        <v>#VALUE!</v>
      </c>
      <c r="CF4" t="e">
        <f t="shared" ref="CF4:CF67" si="16">BA4+BF4+BK4+BP4+BU4</f>
        <v>#VALUE!</v>
      </c>
      <c r="CG4" t="e">
        <f t="shared" ref="CG4:CG67" si="17">BB4+BG4+BL4+BQ4+BV4</f>
        <v>#VALUE!</v>
      </c>
    </row>
    <row r="5" spans="1:120" ht="30" customHeight="1" x14ac:dyDescent="0.25">
      <c r="A5" s="1" t="s">
        <v>3</v>
      </c>
      <c r="B5" t="s">
        <v>6</v>
      </c>
      <c r="C5">
        <v>2.87</v>
      </c>
      <c r="D5">
        <v>4.3499999999999996</v>
      </c>
      <c r="E5" s="15" t="e">
        <f t="array" ref="E5">[1]!JCStructure(B5)</f>
        <v>#VALUE!</v>
      </c>
      <c r="F5" t="e">
        <f t="array" ref="F5">[1]!JCMass(B5)</f>
        <v>#VALUE!</v>
      </c>
      <c r="G5" t="e">
        <f t="array" ref="G5">[1]!JCIUPACName(R5)</f>
        <v>#VALUE!</v>
      </c>
      <c r="H5" s="2" t="e">
        <f t="array" ref="H5">IF([1]!JCSubstructureMatch($B5,"C(O)=O"),"Acid", "Amine")</f>
        <v>#VALUE!</v>
      </c>
      <c r="I5" s="2" t="e">
        <f t="shared" ca="1" si="0"/>
        <v>#NAME?</v>
      </c>
      <c r="J5" s="2" t="s">
        <v>286</v>
      </c>
      <c r="K5" s="2" t="e">
        <f t="shared" si="1"/>
        <v>#VALUE!</v>
      </c>
      <c r="L5" s="2" t="e">
        <f t="shared" si="2"/>
        <v>#VALUE!</v>
      </c>
      <c r="M5" s="2" t="e">
        <f t="shared" si="3"/>
        <v>#VALUE!</v>
      </c>
      <c r="N5" s="2" t="e">
        <f t="shared" si="4"/>
        <v>#VALUE!</v>
      </c>
      <c r="O5" s="2" t="e">
        <f t="shared" si="5"/>
        <v>#VALUE!</v>
      </c>
      <c r="P5" s="2" t="e">
        <f t="shared" si="6"/>
        <v>#VALUE!</v>
      </c>
      <c r="Q5" s="2" t="e">
        <f t="array" ref="Q5">[1]!JCRingAtomCount(B5)</f>
        <v>#VALUE!</v>
      </c>
      <c r="R5" s="15" t="e">
        <f t="array" ref="R5">[1]!JCBemisMurckoStructure(B5)</f>
        <v>#VALUE!</v>
      </c>
      <c r="S5" t="e">
        <f t="array" ref="S5">[1]!JCSubstructureMatch(B5,"FC(C)(F)C")</f>
        <v>#VALUE!</v>
      </c>
      <c r="T5" t="e">
        <f t="array" ref="T5">[1]!JCSubstructureMatch(B5,"FC(C)(F)F")</f>
        <v>#VALUE!</v>
      </c>
      <c r="U5" t="e">
        <f t="array" ref="U5">[1]!JCSubstructureMatch(B5,"FC(C)(F)[H]")</f>
        <v>#VALUE!</v>
      </c>
      <c r="V5" t="e">
        <f t="array" ref="V5">[1]!JCSubstructureMatch(B5,"FC(C)([H])[H]")</f>
        <v>#VALUE!</v>
      </c>
      <c r="W5" t="e">
        <f t="array" ref="W5">[1]!JCSubstructureMatch(B5,"FC(C)(C)[H]")</f>
        <v>#VALUE!</v>
      </c>
      <c r="X5" s="15" t="e">
        <f t="array" ref="X5">[1]!JC3DCleanStructure(B5)</f>
        <v>#VALUE!</v>
      </c>
      <c r="Y5" s="2" t="e">
        <f t="array" ref="Y5">[1]!JCSubstructureMatchCount(B5,"FC(CN)(F)F")</f>
        <v>#VALUE!</v>
      </c>
      <c r="Z5" s="2" t="e">
        <f t="array" ref="Z5">[1]!JCSubstructureMatchCount($B5,"FC(CCN)(F)F")</f>
        <v>#VALUE!</v>
      </c>
      <c r="AA5" s="2" t="e">
        <f t="array" ref="AA5">[1]!JCSubstructureMatchCount($B5,"FC(CCCN)(F)F")</f>
        <v>#VALUE!</v>
      </c>
      <c r="AB5" s="2" t="e">
        <f t="array" ref="AB5">[1]!JCSubstructureMatchCount($B5,"FC(CCCCN)(F)F")</f>
        <v>#VALUE!</v>
      </c>
      <c r="AC5" s="2" t="e">
        <f t="array" ref="AC5">[1]!JCSubstructureMatchCount($B5,"FC(CCCCCN)(F)F")</f>
        <v>#VALUE!</v>
      </c>
      <c r="AD5" s="2" t="e">
        <f t="array" ref="AD5">[1]!JCSubstructureMatchCount($B5,"FC(CN)([H])F")</f>
        <v>#VALUE!</v>
      </c>
      <c r="AE5" s="2" t="e">
        <f t="array" ref="AE5">[1]!JCSubstructureMatchCount($B5,"FC(CCN)([H])F")</f>
        <v>#VALUE!</v>
      </c>
      <c r="AF5" s="2" t="e">
        <f t="array" ref="AF5">[1]!JCSubstructureMatchCount($B5,"FC(CCCN)([H])F")</f>
        <v>#VALUE!</v>
      </c>
      <c r="AG5" s="2" t="e">
        <f t="array" ref="AG5">[1]!JCSubstructureMatchCount($B5,"FC(CCCCN)([H])F")</f>
        <v>#VALUE!</v>
      </c>
      <c r="AH5" s="2" t="e">
        <f t="array" ref="AH5">[1]!JCSubstructureMatchCount($B5,"FC(CCCCCN)([H])F")</f>
        <v>#VALUE!</v>
      </c>
      <c r="AI5" s="2" t="e">
        <f t="array" ref="AI5">[1]!JCSubstructureMatchCount($B5,"FC(CN)([H])[H]")</f>
        <v>#VALUE!</v>
      </c>
      <c r="AJ5" s="2" t="e">
        <f t="array" ref="AJ5">[1]!JCSubstructureMatchCount($B5,"FC(CCN)([H])[H]")</f>
        <v>#VALUE!</v>
      </c>
      <c r="AK5" s="2" t="e">
        <f t="array" ref="AK5">[1]!JCSubstructureMatchCount($B5,"FC(CCCN)([H])[H]")</f>
        <v>#VALUE!</v>
      </c>
      <c r="AL5" s="2" t="e">
        <f t="array" ref="AL5">[1]!JCSubstructureMatchCount($B5,"FC(CCCCN)([H])[H]")</f>
        <v>#VALUE!</v>
      </c>
      <c r="AM5" s="2" t="e">
        <f t="array" ref="AM5">[1]!JCSubstructureMatchCount($B5,"FC(CCCCCN)([H])[H]")</f>
        <v>#VALUE!</v>
      </c>
      <c r="AN5" s="2" t="e">
        <f t="array" ref="AN5">[1]!JCSubstructureMatchCount($B5,"FC(CN)(F)C")</f>
        <v>#VALUE!</v>
      </c>
      <c r="AO5" s="2" t="e">
        <f t="array" ref="AO5">[1]!JCSubstructureMatchCount($B5,"FC(CCN)(F)C")+[1]!JCSubstructureMatchCount($B5,"FC(F)(C1)C1N")</f>
        <v>#VALUE!</v>
      </c>
      <c r="AP5" s="2" t="e">
        <f t="array" ref="AP5">[1]!JCSubstructureMatchCount($B5,"FC(CCCN)(F)C")+[1]!JCSubstructureMatchCount($B5,"FC(F)(CC1)C1N")</f>
        <v>#VALUE!</v>
      </c>
      <c r="AQ5" s="2" t="e">
        <f t="array" ref="AQ5">[1]!JCSubstructureMatchCount($B5,"FC(CCCCN)(F)C")+[1]!JCSubstructureMatchCount($B5,"FC(F)(CCC1)C1N")</f>
        <v>#VALUE!</v>
      </c>
      <c r="AR5" s="2" t="e">
        <f t="array" ref="AR5">[1]!JCSubstructureMatchCount($B5,"FC(CCCCCN)(F)C")+[1]!JCSubstructureMatchCount($B5,"FC(F)(CCCC1)C1N")</f>
        <v>#VALUE!</v>
      </c>
      <c r="AS5" s="2" t="e">
        <f t="array" ref="AS5">[1]!JCSubstructureMatchCount($B5,"FC(CN)([H])C")</f>
        <v>#VALUE!</v>
      </c>
      <c r="AT5" s="2" t="e">
        <f t="array" ref="AT5">[1]!JCSubstructureMatchCount($B5,"FC(CCN)([H])C")</f>
        <v>#VALUE!</v>
      </c>
      <c r="AU5" s="2" t="e">
        <f t="array" ref="AU5">[1]!JCSubstructureMatchCount($B5,"FC(CCCN)([H])C")</f>
        <v>#VALUE!</v>
      </c>
      <c r="AV5" s="2" t="e">
        <f t="array" ref="AV5">[1]!JCSubstructureMatchCount($B5,"FC(CCCCN)([H])C")</f>
        <v>#VALUE!</v>
      </c>
      <c r="AW5" s="2" t="e">
        <f t="array" ref="AW5">[1]!JCSubstructureMatchCount($B5,"FC(CCCCCN)([H])C")</f>
        <v>#VALUE!</v>
      </c>
      <c r="AX5" s="2" t="e">
        <f t="array" ref="AX5">[1]!JCSubstructureMatchCount($B5,"FC(CC(O)=O)(F)F")</f>
        <v>#VALUE!</v>
      </c>
      <c r="AY5" s="2" t="e">
        <f t="array" ref="AY5">[1]!JCSubstructureMatchCount($B5,"FC(CCC(O)=O)(F)F")</f>
        <v>#VALUE!</v>
      </c>
      <c r="AZ5" s="2" t="e">
        <f t="array" ref="AZ5">[1]!JCSubstructureMatchCount($B5,"FC(CCCC(O)=O)(F)F")</f>
        <v>#VALUE!</v>
      </c>
      <c r="BA5" s="2" t="e">
        <f t="array" ref="BA5">[1]!JCSubstructureMatchCount($B5,"FC(CCCCC(O)=O)(F)F")</f>
        <v>#VALUE!</v>
      </c>
      <c r="BB5" s="2" t="e">
        <f t="array" ref="BB5">[1]!JCSubstructureMatchCount($B5,"FC(CCCCCC(O)=O)(F)F")</f>
        <v>#VALUE!</v>
      </c>
      <c r="BC5" s="2" t="e">
        <f t="array" ref="BC5">[1]!JCSubstructureMatchCount($B5,"FC(CC(O)=O)([H])F")</f>
        <v>#VALUE!</v>
      </c>
      <c r="BD5" s="2" t="e">
        <f t="array" ref="BD5">[1]!JCSubstructureMatchCount($B5,"FC(CCC(O)=O)([H])F")</f>
        <v>#VALUE!</v>
      </c>
      <c r="BE5" s="2" t="e">
        <f t="array" ref="BE5">[1]!JCSubstructureMatchCount($B5,"FC(CCCC(O)=O)([H])F")</f>
        <v>#VALUE!</v>
      </c>
      <c r="BF5" s="2" t="e">
        <f t="array" ref="BF5">[1]!JCSubstructureMatchCount($B5,"FC(CCCCC(O)=O)([H])F")</f>
        <v>#VALUE!</v>
      </c>
      <c r="BG5" s="2" t="e">
        <f t="array" ref="BG5">[1]!JCSubstructureMatchCount($B5,"FC(CCCCCC(O)=O)([H])F")</f>
        <v>#VALUE!</v>
      </c>
      <c r="BH5" s="2" t="e">
        <f t="array" ref="BH5">[1]!JCSubstructureMatchCount($B5,"FC(CC(O)=O)([H])[H]")</f>
        <v>#VALUE!</v>
      </c>
      <c r="BI5" s="2" t="e">
        <f t="array" ref="BI5">[1]!JCSubstructureMatchCount($B5,"FC(CCC(O)=O)([H])[H]")</f>
        <v>#VALUE!</v>
      </c>
      <c r="BJ5" s="2" t="e">
        <f t="array" ref="BJ5">[1]!JCSubstructureMatchCount($B5,"FC(CCCC(O)=O)([H])[H]")</f>
        <v>#VALUE!</v>
      </c>
      <c r="BK5" s="2" t="e">
        <f t="array" ref="BK5">[1]!JCSubstructureMatchCount($B5,"FC(CCCCC(O)=O)([H])[H]")</f>
        <v>#VALUE!</v>
      </c>
      <c r="BL5" s="2" t="e">
        <f t="array" ref="BL5">[1]!JCSubstructureMatchCount($B5,"FC(CCCCCC(O)=O)([H])[H]")</f>
        <v>#VALUE!</v>
      </c>
      <c r="BM5" s="2" t="e">
        <f t="array" ref="BM5">[1]!JCSubstructureMatchCount($B5,"FC(CC(O)=O)(F)C")</f>
        <v>#VALUE!</v>
      </c>
      <c r="BN5" s="2" t="e">
        <f t="array" ref="BN5">[1]!JCSubstructureMatchCount($B5,"FC(CCC(O)=O)(F)C")+[1]!JCSubstructureMatchCount($B5,"FC1(F)CC1C(O)=O")</f>
        <v>#VALUE!</v>
      </c>
      <c r="BO5" s="2" t="e">
        <f t="array" ref="BO5">[1]!JCSubstructureMatchCount($B5,"FC(CCCC(O)=O)(F)C")+[1]!JCSubstructureMatchCount($B5,"FC1(F)CCC1C(O)=O")</f>
        <v>#VALUE!</v>
      </c>
      <c r="BP5" s="2" t="e">
        <f t="array" ref="BP5">[1]!JCSubstructureMatchCount($B5,"FC(CCCCC(O)=O)(F)C")+[1]!JCSubstructureMatchCount($B5,"FC1(F)CCCC1C(O)=O")</f>
        <v>#VALUE!</v>
      </c>
      <c r="BQ5" s="2" t="e">
        <f t="array" ref="BQ5">[1]!JCSubstructureMatchCount($B5,"FC(CCCCCC(O)=O)(F)C")+[1]!JCSubstructureMatchCount($B5,"FC1(F)CCCCC1C(O)=O")</f>
        <v>#VALUE!</v>
      </c>
      <c r="BR5" s="2" t="e">
        <f t="array" ref="BR5">[1]!JCSubstructureMatchCount($B5,"FC(CC(O)=O)([H])C")</f>
        <v>#VALUE!</v>
      </c>
      <c r="BS5" s="2" t="e">
        <f t="array" ref="BS5">[1]!JCSubstructureMatchCount($B5,"FC(CCC(O)=O)([H])C")</f>
        <v>#VALUE!</v>
      </c>
      <c r="BT5" s="2" t="e">
        <f t="array" ref="BT5">[1]!JCSubstructureMatchCount($B5,"FC(CCCC(O)=O)([H])C")</f>
        <v>#VALUE!</v>
      </c>
      <c r="BU5" s="2" t="e">
        <f t="array" ref="BU5">[1]!JCSubstructureMatchCount($B5,"FC(CCCCC(O)=O)([H])C")</f>
        <v>#VALUE!</v>
      </c>
      <c r="BV5" s="2" t="e">
        <f t="array" ref="BV5">[1]!JCSubstructureMatchCount($B5,"FC(CCCCCC(O)=O)([H])C")</f>
        <v>#VALUE!</v>
      </c>
      <c r="BW5" t="e">
        <f t="shared" si="7"/>
        <v>#VALUE!</v>
      </c>
      <c r="BX5" t="e">
        <f t="shared" si="8"/>
        <v>#VALUE!</v>
      </c>
      <c r="BY5" t="e">
        <f t="shared" si="9"/>
        <v>#VALUE!</v>
      </c>
      <c r="BZ5" t="e">
        <f t="shared" si="10"/>
        <v>#VALUE!</v>
      </c>
      <c r="CA5" t="e">
        <f t="shared" si="11"/>
        <v>#VALUE!</v>
      </c>
      <c r="CB5" t="e">
        <f t="shared" si="12"/>
        <v>#VALUE!</v>
      </c>
      <c r="CC5" t="e">
        <f t="shared" si="13"/>
        <v>#VALUE!</v>
      </c>
      <c r="CD5" t="e">
        <f t="shared" si="14"/>
        <v>#VALUE!</v>
      </c>
      <c r="CE5" t="e">
        <f t="shared" si="15"/>
        <v>#VALUE!</v>
      </c>
      <c r="CF5" t="e">
        <f t="shared" si="16"/>
        <v>#VALUE!</v>
      </c>
      <c r="CG5" t="e">
        <f t="shared" si="17"/>
        <v>#VALUE!</v>
      </c>
    </row>
    <row r="6" spans="1:120" ht="30" customHeight="1" x14ac:dyDescent="0.25">
      <c r="A6" s="1" t="s">
        <v>3</v>
      </c>
      <c r="B6" t="s">
        <v>7</v>
      </c>
      <c r="C6">
        <v>2.92</v>
      </c>
      <c r="D6">
        <v>4.24</v>
      </c>
      <c r="E6" s="15" t="e">
        <f t="array" ref="E6">[1]!JCStructure(B6)</f>
        <v>#VALUE!</v>
      </c>
      <c r="F6" t="e">
        <f t="array" ref="F6">[1]!JCMass(B6)</f>
        <v>#VALUE!</v>
      </c>
      <c r="G6" t="e">
        <f t="array" ref="G6">[1]!JCIUPACName(R6)</f>
        <v>#VALUE!</v>
      </c>
      <c r="H6" s="2" t="e">
        <f t="array" ref="H6">IF([1]!JCSubstructureMatch($B6,"C(O)=O"),"Acid", "Amine")</f>
        <v>#VALUE!</v>
      </c>
      <c r="I6" s="2" t="e">
        <f t="shared" ca="1" si="0"/>
        <v>#NAME?</v>
      </c>
      <c r="J6" s="2" t="s">
        <v>287</v>
      </c>
      <c r="K6" s="2" t="e">
        <f t="shared" si="1"/>
        <v>#VALUE!</v>
      </c>
      <c r="L6" s="2" t="e">
        <f t="shared" si="2"/>
        <v>#VALUE!</v>
      </c>
      <c r="M6" s="2" t="e">
        <f t="shared" si="3"/>
        <v>#VALUE!</v>
      </c>
      <c r="N6" s="2" t="e">
        <f t="shared" si="4"/>
        <v>#VALUE!</v>
      </c>
      <c r="O6" s="2" t="e">
        <f t="shared" si="5"/>
        <v>#VALUE!</v>
      </c>
      <c r="P6" s="2" t="e">
        <f t="shared" si="6"/>
        <v>#VALUE!</v>
      </c>
      <c r="Q6" s="2" t="e">
        <f t="array" ref="Q6">[1]!JCRingAtomCount(B6)</f>
        <v>#VALUE!</v>
      </c>
      <c r="R6" s="15" t="e">
        <f t="array" ref="R6">[1]!JCBemisMurckoStructure(B6)</f>
        <v>#VALUE!</v>
      </c>
      <c r="S6" t="e">
        <f t="array" ref="S6">[1]!JCSubstructureMatch(B6,"FC(C)(F)C")</f>
        <v>#VALUE!</v>
      </c>
      <c r="T6" t="e">
        <f t="array" ref="T6">[1]!JCSubstructureMatch(B6,"FC(C)(F)F")</f>
        <v>#VALUE!</v>
      </c>
      <c r="U6" t="e">
        <f t="array" ref="U6">[1]!JCSubstructureMatch(B6,"FC(C)(F)[H]")</f>
        <v>#VALUE!</v>
      </c>
      <c r="V6" t="e">
        <f t="array" ref="V6">[1]!JCSubstructureMatch(B6,"FC(C)([H])[H]")</f>
        <v>#VALUE!</v>
      </c>
      <c r="W6" t="e">
        <f t="array" ref="W6">[1]!JCSubstructureMatch(B6,"FC(C)(C)[H]")</f>
        <v>#VALUE!</v>
      </c>
      <c r="X6" s="15" t="e">
        <f t="array" ref="X6">[1]!JC3DCleanStructure(B6)</f>
        <v>#VALUE!</v>
      </c>
      <c r="Y6" s="2" t="e">
        <f t="array" ref="Y6">[1]!JCSubstructureMatchCount(B6,"FC(CN)(F)F")</f>
        <v>#VALUE!</v>
      </c>
      <c r="Z6" s="2" t="e">
        <f t="array" ref="Z6">[1]!JCSubstructureMatchCount($B6,"FC(CCN)(F)F")</f>
        <v>#VALUE!</v>
      </c>
      <c r="AA6" s="2" t="e">
        <f t="array" ref="AA6">[1]!JCSubstructureMatchCount($B6,"FC(CCCN)(F)F")</f>
        <v>#VALUE!</v>
      </c>
      <c r="AB6" s="2" t="e">
        <f t="array" ref="AB6">[1]!JCSubstructureMatchCount($B6,"FC(CCCCN)(F)F")</f>
        <v>#VALUE!</v>
      </c>
      <c r="AC6" s="2" t="e">
        <f t="array" ref="AC6">[1]!JCSubstructureMatchCount($B6,"FC(CCCCCN)(F)F")</f>
        <v>#VALUE!</v>
      </c>
      <c r="AD6" s="2" t="e">
        <f t="array" ref="AD6">[1]!JCSubstructureMatchCount($B6,"FC(CN)([H])F")</f>
        <v>#VALUE!</v>
      </c>
      <c r="AE6" s="2" t="e">
        <f t="array" ref="AE6">[1]!JCSubstructureMatchCount($B6,"FC(CCN)([H])F")</f>
        <v>#VALUE!</v>
      </c>
      <c r="AF6" s="2" t="e">
        <f t="array" ref="AF6">[1]!JCSubstructureMatchCount($B6,"FC(CCCN)([H])F")</f>
        <v>#VALUE!</v>
      </c>
      <c r="AG6" s="2" t="e">
        <f t="array" ref="AG6">[1]!JCSubstructureMatchCount($B6,"FC(CCCCN)([H])F")</f>
        <v>#VALUE!</v>
      </c>
      <c r="AH6" s="2" t="e">
        <f t="array" ref="AH6">[1]!JCSubstructureMatchCount($B6,"FC(CCCCCN)([H])F")</f>
        <v>#VALUE!</v>
      </c>
      <c r="AI6" s="2" t="e">
        <f t="array" ref="AI6">[1]!JCSubstructureMatchCount($B6,"FC(CN)([H])[H]")</f>
        <v>#VALUE!</v>
      </c>
      <c r="AJ6" s="2" t="e">
        <f t="array" ref="AJ6">[1]!JCSubstructureMatchCount($B6,"FC(CCN)([H])[H]")</f>
        <v>#VALUE!</v>
      </c>
      <c r="AK6" s="2" t="e">
        <f t="array" ref="AK6">[1]!JCSubstructureMatchCount($B6,"FC(CCCN)([H])[H]")</f>
        <v>#VALUE!</v>
      </c>
      <c r="AL6" s="2" t="e">
        <f t="array" ref="AL6">[1]!JCSubstructureMatchCount($B6,"FC(CCCCN)([H])[H]")</f>
        <v>#VALUE!</v>
      </c>
      <c r="AM6" s="2" t="e">
        <f t="array" ref="AM6">[1]!JCSubstructureMatchCount($B6,"FC(CCCCCN)([H])[H]")</f>
        <v>#VALUE!</v>
      </c>
      <c r="AN6" s="2" t="e">
        <f t="array" ref="AN6">[1]!JCSubstructureMatchCount($B6,"FC(CN)(F)C")</f>
        <v>#VALUE!</v>
      </c>
      <c r="AO6" s="2" t="e">
        <f t="array" ref="AO6">[1]!JCSubstructureMatchCount($B6,"FC(CCN)(F)C")+[1]!JCSubstructureMatchCount($B6,"FC(F)(C1)C1N")</f>
        <v>#VALUE!</v>
      </c>
      <c r="AP6" s="2" t="e">
        <f t="array" ref="AP6">[1]!JCSubstructureMatchCount($B6,"FC(CCCN)(F)C")+[1]!JCSubstructureMatchCount($B6,"FC(F)(CC1)C1N")</f>
        <v>#VALUE!</v>
      </c>
      <c r="AQ6" s="2" t="e">
        <f t="array" ref="AQ6">[1]!JCSubstructureMatchCount($B6,"FC(CCCCN)(F)C")+[1]!JCSubstructureMatchCount($B6,"FC(F)(CCC1)C1N")</f>
        <v>#VALUE!</v>
      </c>
      <c r="AR6" s="2" t="e">
        <f t="array" ref="AR6">[1]!JCSubstructureMatchCount($B6,"FC(CCCCCN)(F)C")+[1]!JCSubstructureMatchCount($B6,"FC(F)(CCCC1)C1N")</f>
        <v>#VALUE!</v>
      </c>
      <c r="AS6" s="2" t="e">
        <f t="array" ref="AS6">[1]!JCSubstructureMatchCount($B6,"FC(CN)([H])C")</f>
        <v>#VALUE!</v>
      </c>
      <c r="AT6" s="2" t="e">
        <f t="array" ref="AT6">[1]!JCSubstructureMatchCount($B6,"FC(CCN)([H])C")</f>
        <v>#VALUE!</v>
      </c>
      <c r="AU6" s="2" t="e">
        <f t="array" ref="AU6">[1]!JCSubstructureMatchCount($B6,"FC(CCCN)([H])C")</f>
        <v>#VALUE!</v>
      </c>
      <c r="AV6" s="2" t="e">
        <f t="array" ref="AV6">[1]!JCSubstructureMatchCount($B6,"FC(CCCCN)([H])C")</f>
        <v>#VALUE!</v>
      </c>
      <c r="AW6" s="2" t="e">
        <f t="array" ref="AW6">[1]!JCSubstructureMatchCount($B6,"FC(CCCCCN)([H])C")</f>
        <v>#VALUE!</v>
      </c>
      <c r="AX6" s="2" t="e">
        <f t="array" ref="AX6">[1]!JCSubstructureMatchCount($B6,"FC(CC(O)=O)(F)F")</f>
        <v>#VALUE!</v>
      </c>
      <c r="AY6" s="2" t="e">
        <f t="array" ref="AY6">[1]!JCSubstructureMatchCount($B6,"FC(CCC(O)=O)(F)F")</f>
        <v>#VALUE!</v>
      </c>
      <c r="AZ6" s="2" t="e">
        <f t="array" ref="AZ6">[1]!JCSubstructureMatchCount($B6,"FC(CCCC(O)=O)(F)F")</f>
        <v>#VALUE!</v>
      </c>
      <c r="BA6" s="2" t="e">
        <f t="array" ref="BA6">[1]!JCSubstructureMatchCount($B6,"FC(CCCCC(O)=O)(F)F")</f>
        <v>#VALUE!</v>
      </c>
      <c r="BB6" s="2" t="e">
        <f t="array" ref="BB6">[1]!JCSubstructureMatchCount($B6,"FC(CCCCCC(O)=O)(F)F")</f>
        <v>#VALUE!</v>
      </c>
      <c r="BC6" s="2" t="e">
        <f t="array" ref="BC6">[1]!JCSubstructureMatchCount($B6,"FC(CC(O)=O)([H])F")</f>
        <v>#VALUE!</v>
      </c>
      <c r="BD6" s="2" t="e">
        <f t="array" ref="BD6">[1]!JCSubstructureMatchCount($B6,"FC(CCC(O)=O)([H])F")</f>
        <v>#VALUE!</v>
      </c>
      <c r="BE6" s="2" t="e">
        <f t="array" ref="BE6">[1]!JCSubstructureMatchCount($B6,"FC(CCCC(O)=O)([H])F")</f>
        <v>#VALUE!</v>
      </c>
      <c r="BF6" s="2" t="e">
        <f t="array" ref="BF6">[1]!JCSubstructureMatchCount($B6,"FC(CCCCC(O)=O)([H])F")</f>
        <v>#VALUE!</v>
      </c>
      <c r="BG6" s="2" t="e">
        <f t="array" ref="BG6">[1]!JCSubstructureMatchCount($B6,"FC(CCCCCC(O)=O)([H])F")</f>
        <v>#VALUE!</v>
      </c>
      <c r="BH6" s="2" t="e">
        <f t="array" ref="BH6">[1]!JCSubstructureMatchCount($B6,"FC(CC(O)=O)([H])[H]")</f>
        <v>#VALUE!</v>
      </c>
      <c r="BI6" s="2" t="e">
        <f t="array" ref="BI6">[1]!JCSubstructureMatchCount($B6,"FC(CCC(O)=O)([H])[H]")</f>
        <v>#VALUE!</v>
      </c>
      <c r="BJ6" s="2" t="e">
        <f t="array" ref="BJ6">[1]!JCSubstructureMatchCount($B6,"FC(CCCC(O)=O)([H])[H]")</f>
        <v>#VALUE!</v>
      </c>
      <c r="BK6" s="2" t="e">
        <f t="array" ref="BK6">[1]!JCSubstructureMatchCount($B6,"FC(CCCCC(O)=O)([H])[H]")</f>
        <v>#VALUE!</v>
      </c>
      <c r="BL6" s="2" t="e">
        <f t="array" ref="BL6">[1]!JCSubstructureMatchCount($B6,"FC(CCCCCC(O)=O)([H])[H]")</f>
        <v>#VALUE!</v>
      </c>
      <c r="BM6" s="2" t="e">
        <f t="array" ref="BM6">[1]!JCSubstructureMatchCount($B6,"FC(CC(O)=O)(F)C")</f>
        <v>#VALUE!</v>
      </c>
      <c r="BN6" s="2" t="e">
        <f t="array" ref="BN6">[1]!JCSubstructureMatchCount($B6,"FC(CCC(O)=O)(F)C")+[1]!JCSubstructureMatchCount($B6,"FC1(F)CC1C(O)=O")</f>
        <v>#VALUE!</v>
      </c>
      <c r="BO6" s="2" t="e">
        <f t="array" ref="BO6">[1]!JCSubstructureMatchCount($B6,"FC(CCCC(O)=O)(F)C")+[1]!JCSubstructureMatchCount($B6,"FC1(F)CCC1C(O)=O")</f>
        <v>#VALUE!</v>
      </c>
      <c r="BP6" s="2" t="e">
        <f t="array" ref="BP6">[1]!JCSubstructureMatchCount($B6,"FC(CCCCC(O)=O)(F)C")+[1]!JCSubstructureMatchCount($B6,"FC1(F)CCCC1C(O)=O")</f>
        <v>#VALUE!</v>
      </c>
      <c r="BQ6" s="2" t="e">
        <f t="array" ref="BQ6">[1]!JCSubstructureMatchCount($B6,"FC(CCCCCC(O)=O)(F)C")+[1]!JCSubstructureMatchCount($B6,"FC1(F)CCCCC1C(O)=O")</f>
        <v>#VALUE!</v>
      </c>
      <c r="BR6" s="2" t="e">
        <f t="array" ref="BR6">[1]!JCSubstructureMatchCount($B6,"FC(CC(O)=O)([H])C")</f>
        <v>#VALUE!</v>
      </c>
      <c r="BS6" s="2" t="e">
        <f t="array" ref="BS6">[1]!JCSubstructureMatchCount($B6,"FC(CCC(O)=O)([H])C")</f>
        <v>#VALUE!</v>
      </c>
      <c r="BT6" s="2" t="e">
        <f t="array" ref="BT6">[1]!JCSubstructureMatchCount($B6,"FC(CCCC(O)=O)([H])C")</f>
        <v>#VALUE!</v>
      </c>
      <c r="BU6" s="2" t="e">
        <f t="array" ref="BU6">[1]!JCSubstructureMatchCount($B6,"FC(CCCCC(O)=O)([H])C")</f>
        <v>#VALUE!</v>
      </c>
      <c r="BV6" s="2" t="e">
        <f t="array" ref="BV6">[1]!JCSubstructureMatchCount($B6,"FC(CCCCCC(O)=O)([H])C")</f>
        <v>#VALUE!</v>
      </c>
      <c r="BW6" t="e">
        <f t="shared" si="7"/>
        <v>#VALUE!</v>
      </c>
      <c r="BX6" t="e">
        <f t="shared" si="8"/>
        <v>#VALUE!</v>
      </c>
      <c r="BY6" t="e">
        <f t="shared" si="9"/>
        <v>#VALUE!</v>
      </c>
      <c r="BZ6" t="e">
        <f t="shared" si="10"/>
        <v>#VALUE!</v>
      </c>
      <c r="CA6" t="e">
        <f t="shared" si="11"/>
        <v>#VALUE!</v>
      </c>
      <c r="CB6" t="e">
        <f t="shared" si="12"/>
        <v>#VALUE!</v>
      </c>
      <c r="CC6" t="e">
        <f t="shared" si="13"/>
        <v>#VALUE!</v>
      </c>
      <c r="CD6" t="e">
        <f t="shared" si="14"/>
        <v>#VALUE!</v>
      </c>
      <c r="CE6" t="e">
        <f t="shared" si="15"/>
        <v>#VALUE!</v>
      </c>
      <c r="CF6" t="e">
        <f t="shared" si="16"/>
        <v>#VALUE!</v>
      </c>
      <c r="CG6" t="e">
        <f t="shared" si="17"/>
        <v>#VALUE!</v>
      </c>
    </row>
    <row r="7" spans="1:120" ht="30" customHeight="1" x14ac:dyDescent="0.25">
      <c r="A7" s="1" t="s">
        <v>3</v>
      </c>
      <c r="B7" t="s">
        <v>8</v>
      </c>
      <c r="C7">
        <v>2.37</v>
      </c>
      <c r="D7">
        <v>3.8</v>
      </c>
      <c r="E7" s="15" t="e">
        <f t="array" ref="E7">[1]!JCStructure(B7)</f>
        <v>#VALUE!</v>
      </c>
      <c r="F7" t="e">
        <f t="array" ref="F7">[1]!JCMass(B7)</f>
        <v>#VALUE!</v>
      </c>
      <c r="G7" t="e">
        <f t="array" ref="G7">[1]!JCIUPACName(R7)</f>
        <v>#VALUE!</v>
      </c>
      <c r="H7" s="2" t="e">
        <f t="array" ref="H7">IF([1]!JCSubstructureMatch($B7,"C(O)=O"),"Acid", "Amine")</f>
        <v>#VALUE!</v>
      </c>
      <c r="I7" s="2" t="e">
        <f t="shared" ca="1" si="0"/>
        <v>#NAME?</v>
      </c>
      <c r="J7" s="2" t="s">
        <v>287</v>
      </c>
      <c r="K7" s="2" t="e">
        <f t="shared" si="1"/>
        <v>#VALUE!</v>
      </c>
      <c r="L7" s="2" t="e">
        <f t="shared" si="2"/>
        <v>#VALUE!</v>
      </c>
      <c r="M7" s="2" t="e">
        <f t="shared" si="3"/>
        <v>#VALUE!</v>
      </c>
      <c r="N7" s="2" t="e">
        <f t="shared" si="4"/>
        <v>#VALUE!</v>
      </c>
      <c r="O7" s="2" t="e">
        <f t="shared" si="5"/>
        <v>#VALUE!</v>
      </c>
      <c r="P7" s="2" t="e">
        <f t="shared" si="6"/>
        <v>#VALUE!</v>
      </c>
      <c r="Q7" s="2" t="e">
        <f t="array" ref="Q7">[1]!JCRingAtomCount(B7)</f>
        <v>#VALUE!</v>
      </c>
      <c r="R7" s="15" t="e">
        <f t="array" ref="R7">[1]!JCBemisMurckoStructure(B7)</f>
        <v>#VALUE!</v>
      </c>
      <c r="S7" t="e">
        <f t="array" ref="S7">[1]!JCSubstructureMatch(B7,"FC(C)(F)C")</f>
        <v>#VALUE!</v>
      </c>
      <c r="T7" t="e">
        <f t="array" ref="T7">[1]!JCSubstructureMatch(B7,"FC(C)(F)F")</f>
        <v>#VALUE!</v>
      </c>
      <c r="U7" t="e">
        <f t="array" ref="U7">[1]!JCSubstructureMatch(B7,"FC(C)(F)[H]")</f>
        <v>#VALUE!</v>
      </c>
      <c r="V7" t="e">
        <f t="array" ref="V7">[1]!JCSubstructureMatch(B7,"FC(C)([H])[H]")</f>
        <v>#VALUE!</v>
      </c>
      <c r="W7" t="e">
        <f t="array" ref="W7">[1]!JCSubstructureMatch(B7,"FC(C)(C)[H]")</f>
        <v>#VALUE!</v>
      </c>
      <c r="X7" s="15" t="e">
        <f t="array" ref="X7">[1]!JC3DCleanStructure(B7)</f>
        <v>#VALUE!</v>
      </c>
      <c r="Y7" s="2" t="e">
        <f t="array" ref="Y7">[1]!JCSubstructureMatchCount(B7,"FC(CN)(F)F")</f>
        <v>#VALUE!</v>
      </c>
      <c r="Z7" s="2" t="e">
        <f t="array" ref="Z7">[1]!JCSubstructureMatchCount($B7,"FC(CCN)(F)F")</f>
        <v>#VALUE!</v>
      </c>
      <c r="AA7" s="2" t="e">
        <f t="array" ref="AA7">[1]!JCSubstructureMatchCount($B7,"FC(CCCN)(F)F")</f>
        <v>#VALUE!</v>
      </c>
      <c r="AB7" s="2" t="e">
        <f t="array" ref="AB7">[1]!JCSubstructureMatchCount($B7,"FC(CCCCN)(F)F")</f>
        <v>#VALUE!</v>
      </c>
      <c r="AC7" s="2" t="e">
        <f t="array" ref="AC7">[1]!JCSubstructureMatchCount($B7,"FC(CCCCCN)(F)F")</f>
        <v>#VALUE!</v>
      </c>
      <c r="AD7" s="2" t="e">
        <f t="array" ref="AD7">[1]!JCSubstructureMatchCount($B7,"FC(CN)([H])F")</f>
        <v>#VALUE!</v>
      </c>
      <c r="AE7" s="2" t="e">
        <f t="array" ref="AE7">[1]!JCSubstructureMatchCount($B7,"FC(CCN)([H])F")</f>
        <v>#VALUE!</v>
      </c>
      <c r="AF7" s="2" t="e">
        <f t="array" ref="AF7">[1]!JCSubstructureMatchCount($B7,"FC(CCCN)([H])F")</f>
        <v>#VALUE!</v>
      </c>
      <c r="AG7" s="2" t="e">
        <f t="array" ref="AG7">[1]!JCSubstructureMatchCount($B7,"FC(CCCCN)([H])F")</f>
        <v>#VALUE!</v>
      </c>
      <c r="AH7" s="2" t="e">
        <f t="array" ref="AH7">[1]!JCSubstructureMatchCount($B7,"FC(CCCCCN)([H])F")</f>
        <v>#VALUE!</v>
      </c>
      <c r="AI7" s="2" t="e">
        <f t="array" ref="AI7">[1]!JCSubstructureMatchCount($B7,"FC(CN)([H])[H]")</f>
        <v>#VALUE!</v>
      </c>
      <c r="AJ7" s="2" t="e">
        <f t="array" ref="AJ7">[1]!JCSubstructureMatchCount($B7,"FC(CCN)([H])[H]")</f>
        <v>#VALUE!</v>
      </c>
      <c r="AK7" s="2" t="e">
        <f t="array" ref="AK7">[1]!JCSubstructureMatchCount($B7,"FC(CCCN)([H])[H]")</f>
        <v>#VALUE!</v>
      </c>
      <c r="AL7" s="2" t="e">
        <f t="array" ref="AL7">[1]!JCSubstructureMatchCount($B7,"FC(CCCCN)([H])[H]")</f>
        <v>#VALUE!</v>
      </c>
      <c r="AM7" s="2" t="e">
        <f t="array" ref="AM7">[1]!JCSubstructureMatchCount($B7,"FC(CCCCCN)([H])[H]")</f>
        <v>#VALUE!</v>
      </c>
      <c r="AN7" s="2" t="e">
        <f t="array" ref="AN7">[1]!JCSubstructureMatchCount($B7,"FC(CN)(F)C")</f>
        <v>#VALUE!</v>
      </c>
      <c r="AO7" s="2" t="e">
        <f t="array" ref="AO7">[1]!JCSubstructureMatchCount($B7,"FC(CCN)(F)C")+[1]!JCSubstructureMatchCount($B7,"FC(F)(C1)C1N")</f>
        <v>#VALUE!</v>
      </c>
      <c r="AP7" s="2" t="e">
        <f t="array" ref="AP7">[1]!JCSubstructureMatchCount($B7,"FC(CCCN)(F)C")+[1]!JCSubstructureMatchCount($B7,"FC(F)(CC1)C1N")</f>
        <v>#VALUE!</v>
      </c>
      <c r="AQ7" s="2" t="e">
        <f t="array" ref="AQ7">[1]!JCSubstructureMatchCount($B7,"FC(CCCCN)(F)C")+[1]!JCSubstructureMatchCount($B7,"FC(F)(CCC1)C1N")</f>
        <v>#VALUE!</v>
      </c>
      <c r="AR7" s="2" t="e">
        <f t="array" ref="AR7">[1]!JCSubstructureMatchCount($B7,"FC(CCCCCN)(F)C")+[1]!JCSubstructureMatchCount($B7,"FC(F)(CCCC1)C1N")</f>
        <v>#VALUE!</v>
      </c>
      <c r="AS7" s="2" t="e">
        <f t="array" ref="AS7">[1]!JCSubstructureMatchCount($B7,"FC(CN)([H])C")</f>
        <v>#VALUE!</v>
      </c>
      <c r="AT7" s="2" t="e">
        <f t="array" ref="AT7">[1]!JCSubstructureMatchCount($B7,"FC(CCN)([H])C")</f>
        <v>#VALUE!</v>
      </c>
      <c r="AU7" s="2" t="e">
        <f t="array" ref="AU7">[1]!JCSubstructureMatchCount($B7,"FC(CCCN)([H])C")</f>
        <v>#VALUE!</v>
      </c>
      <c r="AV7" s="2" t="e">
        <f t="array" ref="AV7">[1]!JCSubstructureMatchCount($B7,"FC(CCCCN)([H])C")</f>
        <v>#VALUE!</v>
      </c>
      <c r="AW7" s="2" t="e">
        <f t="array" ref="AW7">[1]!JCSubstructureMatchCount($B7,"FC(CCCCCN)([H])C")</f>
        <v>#VALUE!</v>
      </c>
      <c r="AX7" s="2" t="e">
        <f t="array" ref="AX7">[1]!JCSubstructureMatchCount($B7,"FC(CC(O)=O)(F)F")</f>
        <v>#VALUE!</v>
      </c>
      <c r="AY7" s="2" t="e">
        <f t="array" ref="AY7">[1]!JCSubstructureMatchCount($B7,"FC(CCC(O)=O)(F)F")</f>
        <v>#VALUE!</v>
      </c>
      <c r="AZ7" s="2" t="e">
        <f t="array" ref="AZ7">[1]!JCSubstructureMatchCount($B7,"FC(CCCC(O)=O)(F)F")</f>
        <v>#VALUE!</v>
      </c>
      <c r="BA7" s="2" t="e">
        <f t="array" ref="BA7">[1]!JCSubstructureMatchCount($B7,"FC(CCCCC(O)=O)(F)F")</f>
        <v>#VALUE!</v>
      </c>
      <c r="BB7" s="2" t="e">
        <f t="array" ref="BB7">[1]!JCSubstructureMatchCount($B7,"FC(CCCCCC(O)=O)(F)F")</f>
        <v>#VALUE!</v>
      </c>
      <c r="BC7" s="2" t="e">
        <f t="array" ref="BC7">[1]!JCSubstructureMatchCount($B7,"FC(CC(O)=O)([H])F")</f>
        <v>#VALUE!</v>
      </c>
      <c r="BD7" s="2" t="e">
        <f t="array" ref="BD7">[1]!JCSubstructureMatchCount($B7,"FC(CCC(O)=O)([H])F")</f>
        <v>#VALUE!</v>
      </c>
      <c r="BE7" s="2" t="e">
        <f t="array" ref="BE7">[1]!JCSubstructureMatchCount($B7,"FC(CCCC(O)=O)([H])F")</f>
        <v>#VALUE!</v>
      </c>
      <c r="BF7" s="2" t="e">
        <f t="array" ref="BF7">[1]!JCSubstructureMatchCount($B7,"FC(CCCCC(O)=O)([H])F")</f>
        <v>#VALUE!</v>
      </c>
      <c r="BG7" s="2" t="e">
        <f t="array" ref="BG7">[1]!JCSubstructureMatchCount($B7,"FC(CCCCCC(O)=O)([H])F")</f>
        <v>#VALUE!</v>
      </c>
      <c r="BH7" s="2" t="e">
        <f t="array" ref="BH7">[1]!JCSubstructureMatchCount($B7,"FC(CC(O)=O)([H])[H]")</f>
        <v>#VALUE!</v>
      </c>
      <c r="BI7" s="2" t="e">
        <f t="array" ref="BI7">[1]!JCSubstructureMatchCount($B7,"FC(CCC(O)=O)([H])[H]")</f>
        <v>#VALUE!</v>
      </c>
      <c r="BJ7" s="2" t="e">
        <f t="array" ref="BJ7">[1]!JCSubstructureMatchCount($B7,"FC(CCCC(O)=O)([H])[H]")</f>
        <v>#VALUE!</v>
      </c>
      <c r="BK7" s="2" t="e">
        <f t="array" ref="BK7">[1]!JCSubstructureMatchCount($B7,"FC(CCCCC(O)=O)([H])[H]")</f>
        <v>#VALUE!</v>
      </c>
      <c r="BL7" s="2" t="e">
        <f t="array" ref="BL7">[1]!JCSubstructureMatchCount($B7,"FC(CCCCCC(O)=O)([H])[H]")</f>
        <v>#VALUE!</v>
      </c>
      <c r="BM7" s="2" t="e">
        <f t="array" ref="BM7">[1]!JCSubstructureMatchCount($B7,"FC(CC(O)=O)(F)C")</f>
        <v>#VALUE!</v>
      </c>
      <c r="BN7" s="2" t="e">
        <f t="array" ref="BN7">[1]!JCSubstructureMatchCount($B7,"FC(CCC(O)=O)(F)C")+[1]!JCSubstructureMatchCount($B7,"FC1(F)CC1C(O)=O")</f>
        <v>#VALUE!</v>
      </c>
      <c r="BO7" s="2" t="e">
        <f t="array" ref="BO7">[1]!JCSubstructureMatchCount($B7,"FC(CCCC(O)=O)(F)C")+[1]!JCSubstructureMatchCount($B7,"FC1(F)CCC1C(O)=O")</f>
        <v>#VALUE!</v>
      </c>
      <c r="BP7" s="2" t="e">
        <f t="array" ref="BP7">[1]!JCSubstructureMatchCount($B7,"FC(CCCCC(O)=O)(F)C")+[1]!JCSubstructureMatchCount($B7,"FC1(F)CCCC1C(O)=O")</f>
        <v>#VALUE!</v>
      </c>
      <c r="BQ7" s="2" t="e">
        <f t="array" ref="BQ7">[1]!JCSubstructureMatchCount($B7,"FC(CCCCCC(O)=O)(F)C")+[1]!JCSubstructureMatchCount($B7,"FC1(F)CCCCC1C(O)=O")</f>
        <v>#VALUE!</v>
      </c>
      <c r="BR7" s="2" t="e">
        <f t="array" ref="BR7">[1]!JCSubstructureMatchCount($B7,"FC(CC(O)=O)([H])C")</f>
        <v>#VALUE!</v>
      </c>
      <c r="BS7" s="2" t="e">
        <f t="array" ref="BS7">[1]!JCSubstructureMatchCount($B7,"FC(CCC(O)=O)([H])C")</f>
        <v>#VALUE!</v>
      </c>
      <c r="BT7" s="2" t="e">
        <f t="array" ref="BT7">[1]!JCSubstructureMatchCount($B7,"FC(CCCC(O)=O)([H])C")</f>
        <v>#VALUE!</v>
      </c>
      <c r="BU7" s="2" t="e">
        <f t="array" ref="BU7">[1]!JCSubstructureMatchCount($B7,"FC(CCCCC(O)=O)([H])C")</f>
        <v>#VALUE!</v>
      </c>
      <c r="BV7" s="2" t="e">
        <f t="array" ref="BV7">[1]!JCSubstructureMatchCount($B7,"FC(CCCCCC(O)=O)([H])C")</f>
        <v>#VALUE!</v>
      </c>
      <c r="BW7" t="e">
        <f t="shared" si="7"/>
        <v>#VALUE!</v>
      </c>
      <c r="BX7" t="e">
        <f t="shared" si="8"/>
        <v>#VALUE!</v>
      </c>
      <c r="BY7" t="e">
        <f t="shared" si="9"/>
        <v>#VALUE!</v>
      </c>
      <c r="BZ7" t="e">
        <f t="shared" si="10"/>
        <v>#VALUE!</v>
      </c>
      <c r="CA7" t="e">
        <f t="shared" si="11"/>
        <v>#VALUE!</v>
      </c>
      <c r="CB7" t="e">
        <f t="shared" si="12"/>
        <v>#VALUE!</v>
      </c>
      <c r="CC7" t="e">
        <f t="shared" si="13"/>
        <v>#VALUE!</v>
      </c>
      <c r="CD7" t="e">
        <f t="shared" si="14"/>
        <v>#VALUE!</v>
      </c>
      <c r="CE7" t="e">
        <f t="shared" si="15"/>
        <v>#VALUE!</v>
      </c>
      <c r="CF7" t="e">
        <f t="shared" si="16"/>
        <v>#VALUE!</v>
      </c>
      <c r="CG7" t="e">
        <f t="shared" si="17"/>
        <v>#VALUE!</v>
      </c>
    </row>
    <row r="8" spans="1:120" ht="30" customHeight="1" x14ac:dyDescent="0.25">
      <c r="A8" s="1" t="s">
        <v>3</v>
      </c>
      <c r="B8" t="s">
        <v>9</v>
      </c>
      <c r="C8">
        <v>2.88</v>
      </c>
      <c r="D8">
        <v>3.76</v>
      </c>
      <c r="E8" s="15" t="e">
        <f t="array" ref="E8">[1]!JCStructure(B8)</f>
        <v>#VALUE!</v>
      </c>
      <c r="F8" t="e">
        <f>[1]!JCMass(B8)</f>
        <v>#VALUE!</v>
      </c>
      <c r="G8" t="e">
        <f t="array" ref="G8">[1]!JCIUPACName(R8)</f>
        <v>#VALUE!</v>
      </c>
      <c r="H8" s="2" t="e">
        <f t="array" ref="H8">IF([1]!JCSubstructureMatch($B8,"C(O)=O"),"Acid", "Amine")</f>
        <v>#VALUE!</v>
      </c>
      <c r="I8" s="2" t="e">
        <f t="shared" ca="1" si="0"/>
        <v>#NAME?</v>
      </c>
      <c r="J8" s="2" t="s">
        <v>286</v>
      </c>
      <c r="K8" s="2" t="e">
        <f t="shared" si="1"/>
        <v>#VALUE!</v>
      </c>
      <c r="L8" s="2" t="e">
        <f t="shared" si="2"/>
        <v>#VALUE!</v>
      </c>
      <c r="M8" s="2" t="e">
        <f t="shared" si="3"/>
        <v>#VALUE!</v>
      </c>
      <c r="N8" s="2" t="e">
        <f t="shared" si="4"/>
        <v>#VALUE!</v>
      </c>
      <c r="O8" s="2" t="e">
        <f t="shared" si="5"/>
        <v>#VALUE!</v>
      </c>
      <c r="P8" s="2" t="e">
        <f t="shared" si="6"/>
        <v>#VALUE!</v>
      </c>
      <c r="Q8" s="2" t="e">
        <f t="array" ref="Q8">[1]!JCRingAtomCount(B8)</f>
        <v>#VALUE!</v>
      </c>
      <c r="R8" s="15" t="e">
        <f t="array" ref="R8">[1]!JCBemisMurckoStructure(B8)</f>
        <v>#VALUE!</v>
      </c>
      <c r="S8" t="e">
        <f t="array" ref="S8">[1]!JCSubstructureMatch(B8,"FC(C)(F)C")</f>
        <v>#VALUE!</v>
      </c>
      <c r="T8" t="e">
        <f t="array" ref="T8">[1]!JCSubstructureMatch(B8,"FC(C)(F)F")</f>
        <v>#VALUE!</v>
      </c>
      <c r="U8" t="e">
        <f t="array" ref="U8">[1]!JCSubstructureMatch(B8,"FC(C)(F)[H]")</f>
        <v>#VALUE!</v>
      </c>
      <c r="V8" t="e">
        <f t="array" ref="V8">[1]!JCSubstructureMatch(B8,"FC(C)([H])[H]")</f>
        <v>#VALUE!</v>
      </c>
      <c r="W8" t="e">
        <f t="array" ref="W8">[1]!JCSubstructureMatch(B8,"FC(C)(C)[H]")</f>
        <v>#VALUE!</v>
      </c>
      <c r="X8" s="15" t="e">
        <f t="array" ref="X8">[1]!JC3DCleanStructure(B8)</f>
        <v>#VALUE!</v>
      </c>
      <c r="Y8" s="2" t="e">
        <f t="array" ref="Y8">[1]!JCSubstructureMatchCount(B8,"FC(CN)(F)F")</f>
        <v>#VALUE!</v>
      </c>
      <c r="Z8" s="2" t="e">
        <f t="array" ref="Z8">[1]!JCSubstructureMatchCount($B8,"FC(CCN)(F)F")</f>
        <v>#VALUE!</v>
      </c>
      <c r="AA8" s="2" t="e">
        <f t="array" ref="AA8">[1]!JCSubstructureMatchCount($B8,"FC(CCCN)(F)F")</f>
        <v>#VALUE!</v>
      </c>
      <c r="AB8" s="2" t="e">
        <f t="array" ref="AB8">[1]!JCSubstructureMatchCount($B8,"FC(CCCCN)(F)F")</f>
        <v>#VALUE!</v>
      </c>
      <c r="AC8" s="2" t="e">
        <f t="array" ref="AC8">[1]!JCSubstructureMatchCount($B8,"FC(CCCCCN)(F)F")</f>
        <v>#VALUE!</v>
      </c>
      <c r="AD8" s="2" t="e">
        <f t="array" ref="AD8">[1]!JCSubstructureMatchCount($B8,"FC(CN)([H])F")</f>
        <v>#VALUE!</v>
      </c>
      <c r="AE8" s="2" t="e">
        <f t="array" ref="AE8">[1]!JCSubstructureMatchCount($B8,"FC(CCN)([H])F")</f>
        <v>#VALUE!</v>
      </c>
      <c r="AF8" s="2" t="e">
        <f t="array" ref="AF8">[1]!JCSubstructureMatchCount($B8,"FC(CCCN)([H])F")</f>
        <v>#VALUE!</v>
      </c>
      <c r="AG8" s="2" t="e">
        <f t="array" ref="AG8">[1]!JCSubstructureMatchCount($B8,"FC(CCCCN)([H])F")</f>
        <v>#VALUE!</v>
      </c>
      <c r="AH8" s="2" t="e">
        <f t="array" ref="AH8">[1]!JCSubstructureMatchCount($B8,"FC(CCCCCN)([H])F")</f>
        <v>#VALUE!</v>
      </c>
      <c r="AI8" s="2" t="e">
        <f t="array" ref="AI8">[1]!JCSubstructureMatchCount($B8,"FC(CN)([H])[H]")</f>
        <v>#VALUE!</v>
      </c>
      <c r="AJ8" s="2" t="e">
        <f t="array" ref="AJ8">[1]!JCSubstructureMatchCount($B8,"FC(CCN)([H])[H]")</f>
        <v>#VALUE!</v>
      </c>
      <c r="AK8" s="2" t="e">
        <f t="array" ref="AK8">[1]!JCSubstructureMatchCount($B8,"FC(CCCN)([H])[H]")</f>
        <v>#VALUE!</v>
      </c>
      <c r="AL8" s="2" t="e">
        <f t="array" ref="AL8">[1]!JCSubstructureMatchCount($B8,"FC(CCCCN)([H])[H]")</f>
        <v>#VALUE!</v>
      </c>
      <c r="AM8" s="2" t="e">
        <f t="array" ref="AM8">[1]!JCSubstructureMatchCount($B8,"FC(CCCCCN)([H])[H]")</f>
        <v>#VALUE!</v>
      </c>
      <c r="AN8" s="2" t="e">
        <f t="array" ref="AN8">[1]!JCSubstructureMatchCount($B8,"FC(CN)(F)C")</f>
        <v>#VALUE!</v>
      </c>
      <c r="AO8" s="2" t="e">
        <f t="array" ref="AO8">[1]!JCSubstructureMatchCount($B8,"FC(CCN)(F)C")+[1]!JCSubstructureMatchCount($B8,"FC(F)(C1)C1N")</f>
        <v>#VALUE!</v>
      </c>
      <c r="AP8" s="2" t="e">
        <f t="array" ref="AP8">[1]!JCSubstructureMatchCount($B8,"FC(CCCN)(F)C")+[1]!JCSubstructureMatchCount($B8,"FC(F)(CC1)C1N")</f>
        <v>#VALUE!</v>
      </c>
      <c r="AQ8" s="2" t="e">
        <f t="array" ref="AQ8">[1]!JCSubstructureMatchCount($B8,"FC(CCCCN)(F)C")+[1]!JCSubstructureMatchCount($B8,"FC(F)(CCC1)C1N")</f>
        <v>#VALUE!</v>
      </c>
      <c r="AR8" s="2" t="e">
        <f t="array" ref="AR8">[1]!JCSubstructureMatchCount($B8,"FC(CCCCCN)(F)C")+[1]!JCSubstructureMatchCount($B8,"FC(F)(CCCC1)C1N")</f>
        <v>#VALUE!</v>
      </c>
      <c r="AS8" s="2" t="e">
        <f t="array" ref="AS8">[1]!JCSubstructureMatchCount($B8,"FC(CN)([H])C")</f>
        <v>#VALUE!</v>
      </c>
      <c r="AT8" s="2" t="e">
        <f t="array" ref="AT8">[1]!JCSubstructureMatchCount($B8,"FC(CCN)([H])C")</f>
        <v>#VALUE!</v>
      </c>
      <c r="AU8" s="2" t="e">
        <f t="array" ref="AU8">[1]!JCSubstructureMatchCount($B8,"FC(CCCN)([H])C")</f>
        <v>#VALUE!</v>
      </c>
      <c r="AV8" s="2" t="e">
        <f t="array" ref="AV8">[1]!JCSubstructureMatchCount($B8,"FC(CCCCN)([H])C")</f>
        <v>#VALUE!</v>
      </c>
      <c r="AW8" s="2" t="e">
        <f t="array" ref="AW8">[1]!JCSubstructureMatchCount($B8,"FC(CCCCCN)([H])C")</f>
        <v>#VALUE!</v>
      </c>
      <c r="AX8" s="2" t="e">
        <f t="array" ref="AX8">[1]!JCSubstructureMatchCount($B8,"FC(CC(O)=O)(F)F")</f>
        <v>#VALUE!</v>
      </c>
      <c r="AY8" s="2" t="e">
        <f t="array" ref="AY8">[1]!JCSubstructureMatchCount($B8,"FC(CCC(O)=O)(F)F")</f>
        <v>#VALUE!</v>
      </c>
      <c r="AZ8" s="2" t="e">
        <f t="array" ref="AZ8">[1]!JCSubstructureMatchCount($B8,"FC(CCCC(O)=O)(F)F")</f>
        <v>#VALUE!</v>
      </c>
      <c r="BA8" s="2" t="e">
        <f t="array" ref="BA8">[1]!JCSubstructureMatchCount($B8,"FC(CCCCC(O)=O)(F)F")</f>
        <v>#VALUE!</v>
      </c>
      <c r="BB8" s="2" t="e">
        <f t="array" ref="BB8">[1]!JCSubstructureMatchCount($B8,"FC(CCCCCC(O)=O)(F)F")</f>
        <v>#VALUE!</v>
      </c>
      <c r="BC8" s="2" t="e">
        <f t="array" ref="BC8">[1]!JCSubstructureMatchCount($B8,"FC(CC(O)=O)([H])F")</f>
        <v>#VALUE!</v>
      </c>
      <c r="BD8" s="2" t="e">
        <f t="array" ref="BD8">[1]!JCSubstructureMatchCount($B8,"FC(CCC(O)=O)([H])F")</f>
        <v>#VALUE!</v>
      </c>
      <c r="BE8" s="2" t="e">
        <f t="array" ref="BE8">[1]!JCSubstructureMatchCount($B8,"FC(CCCC(O)=O)([H])F")</f>
        <v>#VALUE!</v>
      </c>
      <c r="BF8" s="2" t="e">
        <f t="array" ref="BF8">[1]!JCSubstructureMatchCount($B8,"FC(CCCCC(O)=O)([H])F")</f>
        <v>#VALUE!</v>
      </c>
      <c r="BG8" s="2" t="e">
        <f t="array" ref="BG8">[1]!JCSubstructureMatchCount($B8,"FC(CCCCCC(O)=O)([H])F")</f>
        <v>#VALUE!</v>
      </c>
      <c r="BH8" s="2" t="e">
        <f t="array" ref="BH8">[1]!JCSubstructureMatchCount($B8,"FC(CC(O)=O)([H])[H]")</f>
        <v>#VALUE!</v>
      </c>
      <c r="BI8" s="2" t="e">
        <f t="array" ref="BI8">[1]!JCSubstructureMatchCount($B8,"FC(CCC(O)=O)([H])[H]")</f>
        <v>#VALUE!</v>
      </c>
      <c r="BJ8" s="2" t="e">
        <f t="array" ref="BJ8">[1]!JCSubstructureMatchCount($B8,"FC(CCCC(O)=O)([H])[H]")</f>
        <v>#VALUE!</v>
      </c>
      <c r="BK8" s="2" t="e">
        <f t="array" ref="BK8">[1]!JCSubstructureMatchCount($B8,"FC(CCCCC(O)=O)([H])[H]")</f>
        <v>#VALUE!</v>
      </c>
      <c r="BL8" s="2" t="e">
        <f t="array" ref="BL8">[1]!JCSubstructureMatchCount($B8,"FC(CCCCCC(O)=O)([H])[H]")</f>
        <v>#VALUE!</v>
      </c>
      <c r="BM8" s="2" t="e">
        <f t="array" ref="BM8">[1]!JCSubstructureMatchCount($B8,"FC(CC(O)=O)(F)C")</f>
        <v>#VALUE!</v>
      </c>
      <c r="BN8" s="2" t="e">
        <f t="array" ref="BN8">[1]!JCSubstructureMatchCount($B8,"FC(CCC(O)=O)(F)C")+[1]!JCSubstructureMatchCount($B8,"FC1(F)CC1C(O)=O")</f>
        <v>#VALUE!</v>
      </c>
      <c r="BO8" s="2" t="e">
        <f t="array" ref="BO8">[1]!JCSubstructureMatchCount($B8,"FC(CCCC(O)=O)(F)C")+[1]!JCSubstructureMatchCount($B8,"FC1(F)CCC1C(O)=O")</f>
        <v>#VALUE!</v>
      </c>
      <c r="BP8" s="2" t="e">
        <f t="array" ref="BP8">[1]!JCSubstructureMatchCount($B8,"FC(CCCCC(O)=O)(F)C")+[1]!JCSubstructureMatchCount($B8,"FC1(F)CCCC1C(O)=O")</f>
        <v>#VALUE!</v>
      </c>
      <c r="BQ8" s="2" t="e">
        <f t="array" ref="BQ8">[1]!JCSubstructureMatchCount($B8,"FC(CCCCCC(O)=O)(F)C")+[1]!JCSubstructureMatchCount($B8,"FC1(F)CCCCC1C(O)=O")</f>
        <v>#VALUE!</v>
      </c>
      <c r="BR8" s="2" t="e">
        <f t="array" ref="BR8">[1]!JCSubstructureMatchCount($B8,"FC(CC(O)=O)([H])C")</f>
        <v>#VALUE!</v>
      </c>
      <c r="BS8" s="2" t="e">
        <f t="array" ref="BS8">[1]!JCSubstructureMatchCount($B8,"FC(CCC(O)=O)([H])C")</f>
        <v>#VALUE!</v>
      </c>
      <c r="BT8" s="2" t="e">
        <f t="array" ref="BT8">[1]!JCSubstructureMatchCount($B8,"FC(CCCC(O)=O)([H])C")</f>
        <v>#VALUE!</v>
      </c>
      <c r="BU8" s="2" t="e">
        <f t="array" ref="BU8">[1]!JCSubstructureMatchCount($B8,"FC(CCCCC(O)=O)([H])C")</f>
        <v>#VALUE!</v>
      </c>
      <c r="BV8" s="2" t="e">
        <f t="array" ref="BV8">[1]!JCSubstructureMatchCount($B8,"FC(CCCCCC(O)=O)([H])C")</f>
        <v>#VALUE!</v>
      </c>
      <c r="BW8" t="e">
        <f t="shared" si="7"/>
        <v>#VALUE!</v>
      </c>
      <c r="BX8" t="e">
        <f t="shared" si="8"/>
        <v>#VALUE!</v>
      </c>
      <c r="BY8" t="e">
        <f t="shared" si="9"/>
        <v>#VALUE!</v>
      </c>
      <c r="BZ8" t="e">
        <f t="shared" si="10"/>
        <v>#VALUE!</v>
      </c>
      <c r="CA8" t="e">
        <f t="shared" si="11"/>
        <v>#VALUE!</v>
      </c>
      <c r="CB8" t="e">
        <f t="shared" si="12"/>
        <v>#VALUE!</v>
      </c>
      <c r="CC8" t="e">
        <f t="shared" si="13"/>
        <v>#VALUE!</v>
      </c>
      <c r="CD8" t="e">
        <f t="shared" si="14"/>
        <v>#VALUE!</v>
      </c>
      <c r="CE8" t="e">
        <f t="shared" si="15"/>
        <v>#VALUE!</v>
      </c>
      <c r="CF8" t="e">
        <f t="shared" si="16"/>
        <v>#VALUE!</v>
      </c>
      <c r="CG8" t="e">
        <f t="shared" si="17"/>
        <v>#VALUE!</v>
      </c>
    </row>
    <row r="9" spans="1:120" ht="30" customHeight="1" x14ac:dyDescent="0.25">
      <c r="A9" s="1" t="s">
        <v>3</v>
      </c>
      <c r="B9" t="s">
        <v>11</v>
      </c>
      <c r="C9">
        <v>2.23</v>
      </c>
      <c r="D9">
        <v>8.89</v>
      </c>
      <c r="E9" s="15" t="e">
        <f t="array" ref="E9">[1]!JCStructure(B9)</f>
        <v>#VALUE!</v>
      </c>
      <c r="F9" t="e">
        <f t="array" ref="F9">[1]!JCMass(B9)</f>
        <v>#VALUE!</v>
      </c>
      <c r="G9" t="e">
        <f t="array" ref="G9">[1]!JCIUPACName(R9)</f>
        <v>#VALUE!</v>
      </c>
      <c r="H9" s="2" t="e">
        <f t="array" ref="H9">IF([1]!JCSubstructureMatch($B9,"C(O)=O"),"Acid", "Amine")</f>
        <v>#VALUE!</v>
      </c>
      <c r="I9" s="2" t="e">
        <f t="shared" ca="1" si="0"/>
        <v>#NAME?</v>
      </c>
      <c r="J9" s="2" t="s">
        <v>286</v>
      </c>
      <c r="K9" s="2" t="e">
        <f t="shared" si="1"/>
        <v>#VALUE!</v>
      </c>
      <c r="L9" s="2" t="e">
        <f t="shared" si="2"/>
        <v>#VALUE!</v>
      </c>
      <c r="M9" s="2" t="e">
        <f t="shared" si="3"/>
        <v>#VALUE!</v>
      </c>
      <c r="N9" s="2" t="e">
        <f t="shared" si="4"/>
        <v>#VALUE!</v>
      </c>
      <c r="O9" s="2" t="e">
        <f t="shared" si="5"/>
        <v>#VALUE!</v>
      </c>
      <c r="P9" s="2" t="e">
        <f t="shared" si="6"/>
        <v>#VALUE!</v>
      </c>
      <c r="Q9" s="2" t="e">
        <f t="array" ref="Q9">[1]!JCRingAtomCount(B9)</f>
        <v>#VALUE!</v>
      </c>
      <c r="R9" s="15" t="e">
        <f t="array" ref="R9">[1]!JCBemisMurckoStructure(B9)</f>
        <v>#VALUE!</v>
      </c>
      <c r="S9" t="e">
        <f t="array" ref="S9">[1]!JCSubstructureMatch(B9,"FC(C)(F)C")</f>
        <v>#VALUE!</v>
      </c>
      <c r="T9" t="e">
        <f t="array" ref="T9">[1]!JCSubstructureMatch(B9,"FC(C)(F)F")</f>
        <v>#VALUE!</v>
      </c>
      <c r="U9" t="e">
        <f t="array" ref="U9">[1]!JCSubstructureMatch(B9,"FC(C)(F)[H]")</f>
        <v>#VALUE!</v>
      </c>
      <c r="V9" t="e">
        <f t="array" ref="V9">[1]!JCSubstructureMatch(B9,"FC(C)([H])[H]")</f>
        <v>#VALUE!</v>
      </c>
      <c r="W9" t="e">
        <f t="array" ref="W9">[1]!JCSubstructureMatch(B9,"FC(C)(C)[H]")</f>
        <v>#VALUE!</v>
      </c>
      <c r="X9" s="15" t="e">
        <f t="array" ref="X9">[1]!JC3DCleanStructure(B9)</f>
        <v>#VALUE!</v>
      </c>
      <c r="Y9" s="2" t="e">
        <f t="array" ref="Y9">[1]!JCSubstructureMatchCount(B9,"FC(CN)(F)F")</f>
        <v>#VALUE!</v>
      </c>
      <c r="Z9" s="2" t="e">
        <f t="array" ref="Z9">[1]!JCSubstructureMatchCount($B9,"FC(CCN)(F)F")</f>
        <v>#VALUE!</v>
      </c>
      <c r="AA9" s="2" t="e">
        <f t="array" ref="AA9">[1]!JCSubstructureMatchCount($B9,"FC(CCCN)(F)F")</f>
        <v>#VALUE!</v>
      </c>
      <c r="AB9" s="2" t="e">
        <f t="array" ref="AB9">[1]!JCSubstructureMatchCount($B9,"FC(CCCCN)(F)F")</f>
        <v>#VALUE!</v>
      </c>
      <c r="AC9" s="2" t="e">
        <f t="array" ref="AC9">[1]!JCSubstructureMatchCount($B9,"FC(CCCCCN)(F)F")</f>
        <v>#VALUE!</v>
      </c>
      <c r="AD9" s="2" t="e">
        <f t="array" ref="AD9">[1]!JCSubstructureMatchCount($B9,"FC(CN)([H])F")</f>
        <v>#VALUE!</v>
      </c>
      <c r="AE9" s="2" t="e">
        <f t="array" ref="AE9">[1]!JCSubstructureMatchCount($B9,"FC(CCN)([H])F")</f>
        <v>#VALUE!</v>
      </c>
      <c r="AF9" s="2" t="e">
        <f t="array" ref="AF9">[1]!JCSubstructureMatchCount($B9,"FC(CCCN)([H])F")</f>
        <v>#VALUE!</v>
      </c>
      <c r="AG9" s="2" t="e">
        <f t="array" ref="AG9">[1]!JCSubstructureMatchCount($B9,"FC(CCCCN)([H])F")</f>
        <v>#VALUE!</v>
      </c>
      <c r="AH9" s="2" t="e">
        <f t="array" ref="AH9">[1]!JCSubstructureMatchCount($B9,"FC(CCCCCN)([H])F")</f>
        <v>#VALUE!</v>
      </c>
      <c r="AI9" s="2" t="e">
        <f t="array" ref="AI9">[1]!JCSubstructureMatchCount($B9,"FC(CN)([H])[H]")</f>
        <v>#VALUE!</v>
      </c>
      <c r="AJ9" s="2" t="e">
        <f t="array" ref="AJ9">[1]!JCSubstructureMatchCount($B9,"FC(CCN)([H])[H]")</f>
        <v>#VALUE!</v>
      </c>
      <c r="AK9" s="2" t="e">
        <f t="array" ref="AK9">[1]!JCSubstructureMatchCount($B9,"FC(CCCN)([H])[H]")</f>
        <v>#VALUE!</v>
      </c>
      <c r="AL9" s="2" t="e">
        <f t="array" ref="AL9">[1]!JCSubstructureMatchCount($B9,"FC(CCCCN)([H])[H]")</f>
        <v>#VALUE!</v>
      </c>
      <c r="AM9" s="2" t="e">
        <f t="array" ref="AM9">[1]!JCSubstructureMatchCount($B9,"FC(CCCCCN)([H])[H]")</f>
        <v>#VALUE!</v>
      </c>
      <c r="AN9" s="2" t="e">
        <f t="array" ref="AN9">[1]!JCSubstructureMatchCount($B9,"FC(CN)(F)C")</f>
        <v>#VALUE!</v>
      </c>
      <c r="AO9" s="2" t="e">
        <f t="array" ref="AO9">[1]!JCSubstructureMatchCount($B9,"FC(CCN)(F)C")+[1]!JCSubstructureMatchCount($B9,"FC(F)(C1)C1N")</f>
        <v>#VALUE!</v>
      </c>
      <c r="AP9" s="2" t="e">
        <f t="array" ref="AP9">[1]!JCSubstructureMatchCount($B9,"FC(CCCN)(F)C")+[1]!JCSubstructureMatchCount($B9,"FC(F)(CC1)C1N")</f>
        <v>#VALUE!</v>
      </c>
      <c r="AQ9" s="2" t="e">
        <f t="array" ref="AQ9">[1]!JCSubstructureMatchCount($B9,"FC(CCCCN)(F)C")+[1]!JCSubstructureMatchCount($B9,"FC(F)(CCC1)C1N")</f>
        <v>#VALUE!</v>
      </c>
      <c r="AR9" s="2" t="e">
        <f t="array" ref="AR9">[1]!JCSubstructureMatchCount($B9,"FC(CCCCCN)(F)C")+[1]!JCSubstructureMatchCount($B9,"FC(F)(CCCC1)C1N")</f>
        <v>#VALUE!</v>
      </c>
      <c r="AS9" s="2" t="e">
        <f t="array" ref="AS9">[1]!JCSubstructureMatchCount($B9,"FC(CN)([H])C")</f>
        <v>#VALUE!</v>
      </c>
      <c r="AT9" s="2" t="e">
        <f t="array" ref="AT9">[1]!JCSubstructureMatchCount($B9,"FC(CCN)([H])C")</f>
        <v>#VALUE!</v>
      </c>
      <c r="AU9" s="2" t="e">
        <f t="array" ref="AU9">[1]!JCSubstructureMatchCount($B9,"FC(CCCN)([H])C")</f>
        <v>#VALUE!</v>
      </c>
      <c r="AV9" s="2" t="e">
        <f t="array" ref="AV9">[1]!JCSubstructureMatchCount($B9,"FC(CCCCN)([H])C")</f>
        <v>#VALUE!</v>
      </c>
      <c r="AW9" s="2" t="e">
        <f t="array" ref="AW9">[1]!JCSubstructureMatchCount($B9,"FC(CCCCCN)([H])C")</f>
        <v>#VALUE!</v>
      </c>
      <c r="AX9" s="2" t="e">
        <f t="array" ref="AX9">[1]!JCSubstructureMatchCount($B9,"FC(CC(O)=O)(F)F")</f>
        <v>#VALUE!</v>
      </c>
      <c r="AY9" s="2" t="e">
        <f t="array" ref="AY9">[1]!JCSubstructureMatchCount($B9,"FC(CCC(O)=O)(F)F")</f>
        <v>#VALUE!</v>
      </c>
      <c r="AZ9" s="2" t="e">
        <f t="array" ref="AZ9">[1]!JCSubstructureMatchCount($B9,"FC(CCCC(O)=O)(F)F")</f>
        <v>#VALUE!</v>
      </c>
      <c r="BA9" s="2" t="e">
        <f t="array" ref="BA9">[1]!JCSubstructureMatchCount($B9,"FC(CCCCC(O)=O)(F)F")</f>
        <v>#VALUE!</v>
      </c>
      <c r="BB9" s="2" t="e">
        <f t="array" ref="BB9">[1]!JCSubstructureMatchCount($B9,"FC(CCCCCC(O)=O)(F)F")</f>
        <v>#VALUE!</v>
      </c>
      <c r="BC9" s="2" t="e">
        <f t="array" ref="BC9">[1]!JCSubstructureMatchCount($B9,"FC(CC(O)=O)([H])F")</f>
        <v>#VALUE!</v>
      </c>
      <c r="BD9" s="2" t="e">
        <f t="array" ref="BD9">[1]!JCSubstructureMatchCount($B9,"FC(CCC(O)=O)([H])F")</f>
        <v>#VALUE!</v>
      </c>
      <c r="BE9" s="2" t="e">
        <f t="array" ref="BE9">[1]!JCSubstructureMatchCount($B9,"FC(CCCC(O)=O)([H])F")</f>
        <v>#VALUE!</v>
      </c>
      <c r="BF9" s="2" t="e">
        <f t="array" ref="BF9">[1]!JCSubstructureMatchCount($B9,"FC(CCCCC(O)=O)([H])F")</f>
        <v>#VALUE!</v>
      </c>
      <c r="BG9" s="2" t="e">
        <f t="array" ref="BG9">[1]!JCSubstructureMatchCount($B9,"FC(CCCCCC(O)=O)([H])F")</f>
        <v>#VALUE!</v>
      </c>
      <c r="BH9" s="2" t="e">
        <f t="array" ref="BH9">[1]!JCSubstructureMatchCount($B9,"FC(CC(O)=O)([H])[H]")</f>
        <v>#VALUE!</v>
      </c>
      <c r="BI9" s="2" t="e">
        <f t="array" ref="BI9">[1]!JCSubstructureMatchCount($B9,"FC(CCC(O)=O)([H])[H]")</f>
        <v>#VALUE!</v>
      </c>
      <c r="BJ9" s="2" t="e">
        <f t="array" ref="BJ9">[1]!JCSubstructureMatchCount($B9,"FC(CCCC(O)=O)([H])[H]")</f>
        <v>#VALUE!</v>
      </c>
      <c r="BK9" s="2" t="e">
        <f t="array" ref="BK9">[1]!JCSubstructureMatchCount($B9,"FC(CCCCC(O)=O)([H])[H]")</f>
        <v>#VALUE!</v>
      </c>
      <c r="BL9" s="2" t="e">
        <f t="array" ref="BL9">[1]!JCSubstructureMatchCount($B9,"FC(CCCCCC(O)=O)([H])[H]")</f>
        <v>#VALUE!</v>
      </c>
      <c r="BM9" s="2" t="e">
        <f t="array" ref="BM9">[1]!JCSubstructureMatchCount($B9,"FC(CC(O)=O)(F)C")</f>
        <v>#VALUE!</v>
      </c>
      <c r="BN9" s="2" t="e">
        <f t="array" ref="BN9">[1]!JCSubstructureMatchCount($B9,"FC(CCC(O)=O)(F)C")+[1]!JCSubstructureMatchCount($B9,"FC1(F)CC1C(O)=O")</f>
        <v>#VALUE!</v>
      </c>
      <c r="BO9" s="2" t="e">
        <f t="array" ref="BO9">[1]!JCSubstructureMatchCount($B9,"FC(CCCC(O)=O)(F)C")+[1]!JCSubstructureMatchCount($B9,"FC1(F)CCC1C(O)=O")</f>
        <v>#VALUE!</v>
      </c>
      <c r="BP9" s="2" t="e">
        <f t="array" ref="BP9">[1]!JCSubstructureMatchCount($B9,"FC(CCCCC(O)=O)(F)C")+[1]!JCSubstructureMatchCount($B9,"FC1(F)CCCC1C(O)=O")</f>
        <v>#VALUE!</v>
      </c>
      <c r="BQ9" s="2" t="e">
        <f t="array" ref="BQ9">[1]!JCSubstructureMatchCount($B9,"FC(CCCCCC(O)=O)(F)C")+[1]!JCSubstructureMatchCount($B9,"FC1(F)CCCCC1C(O)=O")</f>
        <v>#VALUE!</v>
      </c>
      <c r="BR9" s="2" t="e">
        <f t="array" ref="BR9">[1]!JCSubstructureMatchCount($B9,"FC(CC(O)=O)([H])C")</f>
        <v>#VALUE!</v>
      </c>
      <c r="BS9" s="2" t="e">
        <f t="array" ref="BS9">[1]!JCSubstructureMatchCount($B9,"FC(CCC(O)=O)([H])C")</f>
        <v>#VALUE!</v>
      </c>
      <c r="BT9" s="2" t="e">
        <f t="array" ref="BT9">[1]!JCSubstructureMatchCount($B9,"FC(CCCC(O)=O)([H])C")</f>
        <v>#VALUE!</v>
      </c>
      <c r="BU9" s="2" t="e">
        <f t="array" ref="BU9">[1]!JCSubstructureMatchCount($B9,"FC(CCCCC(O)=O)([H])C")</f>
        <v>#VALUE!</v>
      </c>
      <c r="BV9" s="2" t="e">
        <f t="array" ref="BV9">[1]!JCSubstructureMatchCount($B9,"FC(CCCCCC(O)=O)([H])C")</f>
        <v>#VALUE!</v>
      </c>
      <c r="BW9" t="e">
        <f t="shared" si="7"/>
        <v>#VALUE!</v>
      </c>
      <c r="BX9" t="e">
        <f t="shared" si="8"/>
        <v>#VALUE!</v>
      </c>
      <c r="BY9" t="e">
        <f t="shared" si="9"/>
        <v>#VALUE!</v>
      </c>
      <c r="BZ9" t="e">
        <f t="shared" si="10"/>
        <v>#VALUE!</v>
      </c>
      <c r="CA9" t="e">
        <f t="shared" si="11"/>
        <v>#VALUE!</v>
      </c>
      <c r="CB9" t="e">
        <f t="shared" si="12"/>
        <v>#VALUE!</v>
      </c>
      <c r="CC9" t="e">
        <f t="shared" si="13"/>
        <v>#VALUE!</v>
      </c>
      <c r="CD9" t="e">
        <f t="shared" si="14"/>
        <v>#VALUE!</v>
      </c>
      <c r="CE9" t="e">
        <f t="shared" si="15"/>
        <v>#VALUE!</v>
      </c>
      <c r="CF9" t="e">
        <f t="shared" si="16"/>
        <v>#VALUE!</v>
      </c>
      <c r="CG9" t="e">
        <f t="shared" si="17"/>
        <v>#VALUE!</v>
      </c>
    </row>
    <row r="10" spans="1:120" ht="30" customHeight="1" x14ac:dyDescent="0.25">
      <c r="A10" s="1" t="s">
        <v>3</v>
      </c>
      <c r="B10" t="s">
        <v>12</v>
      </c>
      <c r="C10">
        <v>2.4700000000000002</v>
      </c>
      <c r="D10">
        <v>8.9499999999999993</v>
      </c>
      <c r="E10" s="15" t="e">
        <f t="array" ref="E10">[1]!JCStructure(B10)</f>
        <v>#VALUE!</v>
      </c>
      <c r="F10" t="e">
        <f t="array" ref="F10">[1]!JCMass(B10)</f>
        <v>#VALUE!</v>
      </c>
      <c r="G10" t="e">
        <f t="array" ref="G10">[1]!JCIUPACName(R10)</f>
        <v>#VALUE!</v>
      </c>
      <c r="H10" s="2" t="e">
        <f t="array" ref="H10">IF([1]!JCSubstructureMatch($B10,"C(O)=O"),"Acid", "Amine")</f>
        <v>#VALUE!</v>
      </c>
      <c r="I10" s="2" t="e">
        <f t="shared" ca="1" si="0"/>
        <v>#NAME?</v>
      </c>
      <c r="J10" s="2" t="s">
        <v>287</v>
      </c>
      <c r="K10" s="2" t="e">
        <f t="shared" si="1"/>
        <v>#VALUE!</v>
      </c>
      <c r="L10" s="2" t="e">
        <f t="shared" si="2"/>
        <v>#VALUE!</v>
      </c>
      <c r="M10" s="2" t="e">
        <f t="shared" si="3"/>
        <v>#VALUE!</v>
      </c>
      <c r="N10" s="2" t="e">
        <f t="shared" si="4"/>
        <v>#VALUE!</v>
      </c>
      <c r="O10" s="2" t="e">
        <f t="shared" si="5"/>
        <v>#VALUE!</v>
      </c>
      <c r="P10" s="2" t="e">
        <f t="shared" si="6"/>
        <v>#VALUE!</v>
      </c>
      <c r="Q10" s="2" t="e">
        <f t="array" ref="Q10">[1]!JCRingAtomCount(B10)</f>
        <v>#VALUE!</v>
      </c>
      <c r="R10" s="15" t="e">
        <f t="array" ref="R10">[1]!JCBemisMurckoStructure(B10)</f>
        <v>#VALUE!</v>
      </c>
      <c r="S10" t="e">
        <f t="array" ref="S10">[1]!JCSubstructureMatch(B10,"FC(C)(F)C")</f>
        <v>#VALUE!</v>
      </c>
      <c r="T10" t="e">
        <f t="array" ref="T10">[1]!JCSubstructureMatch(B10,"FC(C)(F)F")</f>
        <v>#VALUE!</v>
      </c>
      <c r="U10" t="e">
        <f t="array" ref="U10">[1]!JCSubstructureMatch(B10,"FC(C)(F)[H]")</f>
        <v>#VALUE!</v>
      </c>
      <c r="V10" t="e">
        <f t="array" ref="V10">[1]!JCSubstructureMatch(B10,"FC(C)([H])[H]")</f>
        <v>#VALUE!</v>
      </c>
      <c r="W10" t="e">
        <f t="array" ref="W10">[1]!JCSubstructureMatch(B10,"FC(C)(C)[H]")</f>
        <v>#VALUE!</v>
      </c>
      <c r="X10" s="15" t="e">
        <f t="array" ref="X10">[1]!JC3DCleanStructure(B10)</f>
        <v>#VALUE!</v>
      </c>
      <c r="Y10" s="2" t="e">
        <f t="array" ref="Y10">[1]!JCSubstructureMatchCount(B10,"FC(CN)(F)F")</f>
        <v>#VALUE!</v>
      </c>
      <c r="Z10" s="2" t="e">
        <f t="array" ref="Z10">[1]!JCSubstructureMatchCount($B10,"FC(CCN)(F)F")</f>
        <v>#VALUE!</v>
      </c>
      <c r="AA10" s="2" t="e">
        <f t="array" ref="AA10">[1]!JCSubstructureMatchCount($B10,"FC(CCCN)(F)F")</f>
        <v>#VALUE!</v>
      </c>
      <c r="AB10" s="2" t="e">
        <f t="array" ref="AB10">[1]!JCSubstructureMatchCount($B10,"FC(CCCCN)(F)F")</f>
        <v>#VALUE!</v>
      </c>
      <c r="AC10" s="2" t="e">
        <f t="array" ref="AC10">[1]!JCSubstructureMatchCount($B10,"FC(CCCCCN)(F)F")</f>
        <v>#VALUE!</v>
      </c>
      <c r="AD10" s="2" t="e">
        <f t="array" ref="AD10">[1]!JCSubstructureMatchCount($B10,"FC(CN)([H])F")</f>
        <v>#VALUE!</v>
      </c>
      <c r="AE10" s="2" t="e">
        <f t="array" ref="AE10">[1]!JCSubstructureMatchCount($B10,"FC(CCN)([H])F")</f>
        <v>#VALUE!</v>
      </c>
      <c r="AF10" s="2" t="e">
        <f t="array" ref="AF10">[1]!JCSubstructureMatchCount($B10,"FC(CCCN)([H])F")</f>
        <v>#VALUE!</v>
      </c>
      <c r="AG10" s="2" t="e">
        <f t="array" ref="AG10">[1]!JCSubstructureMatchCount($B10,"FC(CCCCN)([H])F")</f>
        <v>#VALUE!</v>
      </c>
      <c r="AH10" s="2" t="e">
        <f t="array" ref="AH10">[1]!JCSubstructureMatchCount($B10,"FC(CCCCCN)([H])F")</f>
        <v>#VALUE!</v>
      </c>
      <c r="AI10" s="2" t="e">
        <f t="array" ref="AI10">[1]!JCSubstructureMatchCount($B10,"FC(CN)([H])[H]")</f>
        <v>#VALUE!</v>
      </c>
      <c r="AJ10" s="2" t="e">
        <f t="array" ref="AJ10">[1]!JCSubstructureMatchCount($B10,"FC(CCN)([H])[H]")</f>
        <v>#VALUE!</v>
      </c>
      <c r="AK10" s="2" t="e">
        <f t="array" ref="AK10">[1]!JCSubstructureMatchCount($B10,"FC(CCCN)([H])[H]")</f>
        <v>#VALUE!</v>
      </c>
      <c r="AL10" s="2" t="e">
        <f t="array" ref="AL10">[1]!JCSubstructureMatchCount($B10,"FC(CCCCN)([H])[H]")</f>
        <v>#VALUE!</v>
      </c>
      <c r="AM10" s="2" t="e">
        <f t="array" ref="AM10">[1]!JCSubstructureMatchCount($B10,"FC(CCCCCN)([H])[H]")</f>
        <v>#VALUE!</v>
      </c>
      <c r="AN10" s="2" t="e">
        <f t="array" ref="AN10">[1]!JCSubstructureMatchCount($B10,"FC(CN)(F)C")</f>
        <v>#VALUE!</v>
      </c>
      <c r="AO10" s="2" t="e">
        <f t="array" ref="AO10">[1]!JCSubstructureMatchCount($B10,"FC(CCN)(F)C")+[1]!JCSubstructureMatchCount($B10,"FC(F)(C1)C1N")</f>
        <v>#VALUE!</v>
      </c>
      <c r="AP10" s="2" t="e">
        <f t="array" ref="AP10">[1]!JCSubstructureMatchCount($B10,"FC(CCCN)(F)C")+[1]!JCSubstructureMatchCount($B10,"FC(F)(CC1)C1N")</f>
        <v>#VALUE!</v>
      </c>
      <c r="AQ10" s="2" t="e">
        <f t="array" ref="AQ10">[1]!JCSubstructureMatchCount($B10,"FC(CCCCN)(F)C")+[1]!JCSubstructureMatchCount($B10,"FC(F)(CCC1)C1N")</f>
        <v>#VALUE!</v>
      </c>
      <c r="AR10" s="2" t="e">
        <f t="array" ref="AR10">[1]!JCSubstructureMatchCount($B10,"FC(CCCCCN)(F)C")+[1]!JCSubstructureMatchCount($B10,"FC(F)(CCCC1)C1N")</f>
        <v>#VALUE!</v>
      </c>
      <c r="AS10" s="2" t="e">
        <f t="array" ref="AS10">[1]!JCSubstructureMatchCount($B10,"FC(CN)([H])C")</f>
        <v>#VALUE!</v>
      </c>
      <c r="AT10" s="2" t="e">
        <f t="array" ref="AT10">[1]!JCSubstructureMatchCount($B10,"FC(CCN)([H])C")</f>
        <v>#VALUE!</v>
      </c>
      <c r="AU10" s="2" t="e">
        <f t="array" ref="AU10">[1]!JCSubstructureMatchCount($B10,"FC(CCCN)([H])C")</f>
        <v>#VALUE!</v>
      </c>
      <c r="AV10" s="2" t="e">
        <f t="array" ref="AV10">[1]!JCSubstructureMatchCount($B10,"FC(CCCCN)([H])C")</f>
        <v>#VALUE!</v>
      </c>
      <c r="AW10" s="2" t="e">
        <f t="array" ref="AW10">[1]!JCSubstructureMatchCount($B10,"FC(CCCCCN)([H])C")</f>
        <v>#VALUE!</v>
      </c>
      <c r="AX10" s="2" t="e">
        <f t="array" ref="AX10">[1]!JCSubstructureMatchCount($B10,"FC(CC(O)=O)(F)F")</f>
        <v>#VALUE!</v>
      </c>
      <c r="AY10" s="2" t="e">
        <f t="array" ref="AY10">[1]!JCSubstructureMatchCount($B10,"FC(CCC(O)=O)(F)F")</f>
        <v>#VALUE!</v>
      </c>
      <c r="AZ10" s="2" t="e">
        <f t="array" ref="AZ10">[1]!JCSubstructureMatchCount($B10,"FC(CCCC(O)=O)(F)F")</f>
        <v>#VALUE!</v>
      </c>
      <c r="BA10" s="2" t="e">
        <f t="array" ref="BA10">[1]!JCSubstructureMatchCount($B10,"FC(CCCCC(O)=O)(F)F")</f>
        <v>#VALUE!</v>
      </c>
      <c r="BB10" s="2" t="e">
        <f t="array" ref="BB10">[1]!JCSubstructureMatchCount($B10,"FC(CCCCCC(O)=O)(F)F")</f>
        <v>#VALUE!</v>
      </c>
      <c r="BC10" s="2" t="e">
        <f t="array" ref="BC10">[1]!JCSubstructureMatchCount($B10,"FC(CC(O)=O)([H])F")</f>
        <v>#VALUE!</v>
      </c>
      <c r="BD10" s="2" t="e">
        <f t="array" ref="BD10">[1]!JCSubstructureMatchCount($B10,"FC(CCC(O)=O)([H])F")</f>
        <v>#VALUE!</v>
      </c>
      <c r="BE10" s="2" t="e">
        <f t="array" ref="BE10">[1]!JCSubstructureMatchCount($B10,"FC(CCCC(O)=O)([H])F")</f>
        <v>#VALUE!</v>
      </c>
      <c r="BF10" s="2" t="e">
        <f t="array" ref="BF10">[1]!JCSubstructureMatchCount($B10,"FC(CCCCC(O)=O)([H])F")</f>
        <v>#VALUE!</v>
      </c>
      <c r="BG10" s="2" t="e">
        <f t="array" ref="BG10">[1]!JCSubstructureMatchCount($B10,"FC(CCCCCC(O)=O)([H])F")</f>
        <v>#VALUE!</v>
      </c>
      <c r="BH10" s="2" t="e">
        <f t="array" ref="BH10">[1]!JCSubstructureMatchCount($B10,"FC(CC(O)=O)([H])[H]")</f>
        <v>#VALUE!</v>
      </c>
      <c r="BI10" s="2" t="e">
        <f t="array" ref="BI10">[1]!JCSubstructureMatchCount($B10,"FC(CCC(O)=O)([H])[H]")</f>
        <v>#VALUE!</v>
      </c>
      <c r="BJ10" s="2" t="e">
        <f t="array" ref="BJ10">[1]!JCSubstructureMatchCount($B10,"FC(CCCC(O)=O)([H])[H]")</f>
        <v>#VALUE!</v>
      </c>
      <c r="BK10" s="2" t="e">
        <f t="array" ref="BK10">[1]!JCSubstructureMatchCount($B10,"FC(CCCCC(O)=O)([H])[H]")</f>
        <v>#VALUE!</v>
      </c>
      <c r="BL10" s="2" t="e">
        <f t="array" ref="BL10">[1]!JCSubstructureMatchCount($B10,"FC(CCCCCC(O)=O)([H])[H]")</f>
        <v>#VALUE!</v>
      </c>
      <c r="BM10" s="2" t="e">
        <f t="array" ref="BM10">[1]!JCSubstructureMatchCount($B10,"FC(CC(O)=O)(F)C")</f>
        <v>#VALUE!</v>
      </c>
      <c r="BN10" s="2" t="e">
        <f t="array" ref="BN10">[1]!JCSubstructureMatchCount($B10,"FC(CCC(O)=O)(F)C")+[1]!JCSubstructureMatchCount($B10,"FC1(F)CC1C(O)=O")</f>
        <v>#VALUE!</v>
      </c>
      <c r="BO10" s="2" t="e">
        <f t="array" ref="BO10">[1]!JCSubstructureMatchCount($B10,"FC(CCCC(O)=O)(F)C")+[1]!JCSubstructureMatchCount($B10,"FC1(F)CCC1C(O)=O")</f>
        <v>#VALUE!</v>
      </c>
      <c r="BP10" s="2" t="e">
        <f t="array" ref="BP10">[1]!JCSubstructureMatchCount($B10,"FC(CCCCC(O)=O)(F)C")+[1]!JCSubstructureMatchCount($B10,"FC1(F)CCCC1C(O)=O")</f>
        <v>#VALUE!</v>
      </c>
      <c r="BQ10" s="2" t="e">
        <f t="array" ref="BQ10">[1]!JCSubstructureMatchCount($B10,"FC(CCCCCC(O)=O)(F)C")+[1]!JCSubstructureMatchCount($B10,"FC1(F)CCCCC1C(O)=O")</f>
        <v>#VALUE!</v>
      </c>
      <c r="BR10" s="2" t="e">
        <f t="array" ref="BR10">[1]!JCSubstructureMatchCount($B10,"FC(CC(O)=O)([H])C")</f>
        <v>#VALUE!</v>
      </c>
      <c r="BS10" s="2" t="e">
        <f t="array" ref="BS10">[1]!JCSubstructureMatchCount($B10,"FC(CCC(O)=O)([H])C")</f>
        <v>#VALUE!</v>
      </c>
      <c r="BT10" s="2" t="e">
        <f t="array" ref="BT10">[1]!JCSubstructureMatchCount($B10,"FC(CCCC(O)=O)([H])C")</f>
        <v>#VALUE!</v>
      </c>
      <c r="BU10" s="2" t="e">
        <f t="array" ref="BU10">[1]!JCSubstructureMatchCount($B10,"FC(CCCCC(O)=O)([H])C")</f>
        <v>#VALUE!</v>
      </c>
      <c r="BV10" s="2" t="e">
        <f t="array" ref="BV10">[1]!JCSubstructureMatchCount($B10,"FC(CCCCCC(O)=O)([H])C")</f>
        <v>#VALUE!</v>
      </c>
      <c r="BW10" t="e">
        <f t="shared" si="7"/>
        <v>#VALUE!</v>
      </c>
      <c r="BX10" t="e">
        <f t="shared" si="8"/>
        <v>#VALUE!</v>
      </c>
      <c r="BY10" t="e">
        <f t="shared" si="9"/>
        <v>#VALUE!</v>
      </c>
      <c r="BZ10" t="e">
        <f t="shared" si="10"/>
        <v>#VALUE!</v>
      </c>
      <c r="CA10" t="e">
        <f t="shared" si="11"/>
        <v>#VALUE!</v>
      </c>
      <c r="CB10" t="e">
        <f t="shared" si="12"/>
        <v>#VALUE!</v>
      </c>
      <c r="CC10" t="e">
        <f t="shared" si="13"/>
        <v>#VALUE!</v>
      </c>
      <c r="CD10" t="e">
        <f t="shared" si="14"/>
        <v>#VALUE!</v>
      </c>
      <c r="CE10" t="e">
        <f t="shared" si="15"/>
        <v>#VALUE!</v>
      </c>
      <c r="CF10" t="e">
        <f t="shared" si="16"/>
        <v>#VALUE!</v>
      </c>
      <c r="CG10" t="e">
        <f t="shared" si="17"/>
        <v>#VALUE!</v>
      </c>
    </row>
    <row r="11" spans="1:120" ht="30" customHeight="1" x14ac:dyDescent="0.25">
      <c r="A11" s="1" t="s">
        <v>3</v>
      </c>
      <c r="B11" t="s">
        <v>13</v>
      </c>
      <c r="C11">
        <v>2.31</v>
      </c>
      <c r="D11">
        <v>9.4499999999999993</v>
      </c>
      <c r="E11" s="15" t="e">
        <f t="array" ref="E11">[1]!JCStructure(B11)</f>
        <v>#VALUE!</v>
      </c>
      <c r="F11" t="e">
        <f t="array" ref="F11">[1]!JCMass(B11)</f>
        <v>#VALUE!</v>
      </c>
      <c r="G11" t="e">
        <f t="array" ref="G11">[1]!JCIUPACName(R11)</f>
        <v>#VALUE!</v>
      </c>
      <c r="H11" s="2" t="e">
        <f t="array" ref="H11">IF([1]!JCSubstructureMatch($B11,"C(O)=O"),"Acid", "Amine")</f>
        <v>#VALUE!</v>
      </c>
      <c r="I11" s="2" t="e">
        <f t="shared" ca="1" si="0"/>
        <v>#NAME?</v>
      </c>
      <c r="K11" s="2" t="e">
        <f t="shared" si="1"/>
        <v>#VALUE!</v>
      </c>
      <c r="L11" s="2" t="e">
        <f t="shared" si="2"/>
        <v>#VALUE!</v>
      </c>
      <c r="M11" s="2" t="e">
        <f t="shared" si="3"/>
        <v>#VALUE!</v>
      </c>
      <c r="N11" s="2" t="e">
        <f t="shared" si="4"/>
        <v>#VALUE!</v>
      </c>
      <c r="O11" s="2" t="e">
        <f t="shared" si="5"/>
        <v>#VALUE!</v>
      </c>
      <c r="P11" s="2" t="e">
        <f t="shared" si="6"/>
        <v>#VALUE!</v>
      </c>
      <c r="Q11" s="2" t="e">
        <f t="array" ref="Q11">[1]!JCRingAtomCount(B11)</f>
        <v>#VALUE!</v>
      </c>
      <c r="R11" s="15" t="e">
        <f t="array" ref="R11">[1]!JCBemisMurckoStructure(B11)</f>
        <v>#VALUE!</v>
      </c>
      <c r="S11" t="e">
        <f t="array" ref="S11">[1]!JCSubstructureMatch(B11,"FC(C)(F)C")</f>
        <v>#VALUE!</v>
      </c>
      <c r="T11" t="e">
        <f t="array" ref="T11">[1]!JCSubstructureMatch(B11,"FC(C)(F)F")</f>
        <v>#VALUE!</v>
      </c>
      <c r="U11" t="e">
        <f t="array" ref="U11">[1]!JCSubstructureMatch(B11,"FC(C)(F)[H]")</f>
        <v>#VALUE!</v>
      </c>
      <c r="V11" t="e">
        <f t="array" ref="V11">[1]!JCSubstructureMatch(B11,"FC(C)([H])[H]")</f>
        <v>#VALUE!</v>
      </c>
      <c r="W11" t="e">
        <f t="array" ref="W11">[1]!JCSubstructureMatch(B11,"FC(C)(C)[H]")</f>
        <v>#VALUE!</v>
      </c>
      <c r="X11" s="15" t="e">
        <f t="array" ref="X11">[1]!JC3DCleanStructure(B11)</f>
        <v>#VALUE!</v>
      </c>
      <c r="Y11" s="2" t="e">
        <f t="array" ref="Y11">[1]!JCSubstructureMatchCount(B11,"FC(CN)(F)F")</f>
        <v>#VALUE!</v>
      </c>
      <c r="Z11" s="2" t="e">
        <f t="array" ref="Z11">[1]!JCSubstructureMatchCount($B11,"FC(CCN)(F)F")</f>
        <v>#VALUE!</v>
      </c>
      <c r="AA11" s="2" t="e">
        <f t="array" ref="AA11">[1]!JCSubstructureMatchCount($B11,"FC(CCCN)(F)F")</f>
        <v>#VALUE!</v>
      </c>
      <c r="AB11" s="2" t="e">
        <f t="array" ref="AB11">[1]!JCSubstructureMatchCount($B11,"FC(CCCCN)(F)F")</f>
        <v>#VALUE!</v>
      </c>
      <c r="AC11" s="2" t="e">
        <f t="array" ref="AC11">[1]!JCSubstructureMatchCount($B11,"FC(CCCCCN)(F)F")</f>
        <v>#VALUE!</v>
      </c>
      <c r="AD11" s="2" t="e">
        <f t="array" ref="AD11">[1]!JCSubstructureMatchCount($B11,"FC(CN)([H])F")</f>
        <v>#VALUE!</v>
      </c>
      <c r="AE11" s="2" t="e">
        <f t="array" ref="AE11">[1]!JCSubstructureMatchCount($B11,"FC(CCN)([H])F")</f>
        <v>#VALUE!</v>
      </c>
      <c r="AF11" s="2" t="e">
        <f t="array" ref="AF11">[1]!JCSubstructureMatchCount($B11,"FC(CCCN)([H])F")</f>
        <v>#VALUE!</v>
      </c>
      <c r="AG11" s="2" t="e">
        <f t="array" ref="AG11">[1]!JCSubstructureMatchCount($B11,"FC(CCCCN)([H])F")</f>
        <v>#VALUE!</v>
      </c>
      <c r="AH11" s="2" t="e">
        <f t="array" ref="AH11">[1]!JCSubstructureMatchCount($B11,"FC(CCCCCN)([H])F")</f>
        <v>#VALUE!</v>
      </c>
      <c r="AI11" s="2" t="e">
        <f t="array" ref="AI11">[1]!JCSubstructureMatchCount($B11,"FC(CN)([H])[H]")</f>
        <v>#VALUE!</v>
      </c>
      <c r="AJ11" s="2" t="e">
        <f t="array" ref="AJ11">[1]!JCSubstructureMatchCount($B11,"FC(CCN)([H])[H]")</f>
        <v>#VALUE!</v>
      </c>
      <c r="AK11" s="2" t="e">
        <f t="array" ref="AK11">[1]!JCSubstructureMatchCount($B11,"FC(CCCN)([H])[H]")</f>
        <v>#VALUE!</v>
      </c>
      <c r="AL11" s="2" t="e">
        <f t="array" ref="AL11">[1]!JCSubstructureMatchCount($B11,"FC(CCCCN)([H])[H]")</f>
        <v>#VALUE!</v>
      </c>
      <c r="AM11" s="2" t="e">
        <f t="array" ref="AM11">[1]!JCSubstructureMatchCount($B11,"FC(CCCCCN)([H])[H]")</f>
        <v>#VALUE!</v>
      </c>
      <c r="AN11" s="2" t="e">
        <f t="array" ref="AN11">[1]!JCSubstructureMatchCount($B11,"FC(CN)(F)C")</f>
        <v>#VALUE!</v>
      </c>
      <c r="AO11" s="2" t="e">
        <f t="array" ref="AO11">[1]!JCSubstructureMatchCount($B11,"FC(CCN)(F)C")+[1]!JCSubstructureMatchCount($B11,"FC(F)(C1)C1N")</f>
        <v>#VALUE!</v>
      </c>
      <c r="AP11" s="2" t="e">
        <f t="array" ref="AP11">[1]!JCSubstructureMatchCount($B11,"FC(CCCN)(F)C")+[1]!JCSubstructureMatchCount($B11,"FC(F)(CC1)C1N")</f>
        <v>#VALUE!</v>
      </c>
      <c r="AQ11" s="2" t="e">
        <f t="array" ref="AQ11">[1]!JCSubstructureMatchCount($B11,"FC(CCCCN)(F)C")+[1]!JCSubstructureMatchCount($B11,"FC(F)(CCC1)C1N")</f>
        <v>#VALUE!</v>
      </c>
      <c r="AR11" s="2" t="e">
        <f t="array" ref="AR11">[1]!JCSubstructureMatchCount($B11,"FC(CCCCCN)(F)C")+[1]!JCSubstructureMatchCount($B11,"FC(F)(CCCC1)C1N")</f>
        <v>#VALUE!</v>
      </c>
      <c r="AS11" s="2" t="e">
        <f t="array" ref="AS11">[1]!JCSubstructureMatchCount($B11,"FC(CN)([H])C")</f>
        <v>#VALUE!</v>
      </c>
      <c r="AT11" s="2" t="e">
        <f t="array" ref="AT11">[1]!JCSubstructureMatchCount($B11,"FC(CCN)([H])C")</f>
        <v>#VALUE!</v>
      </c>
      <c r="AU11" s="2" t="e">
        <f t="array" ref="AU11">[1]!JCSubstructureMatchCount($B11,"FC(CCCN)([H])C")</f>
        <v>#VALUE!</v>
      </c>
      <c r="AV11" s="2" t="e">
        <f t="array" ref="AV11">[1]!JCSubstructureMatchCount($B11,"FC(CCCCN)([H])C")</f>
        <v>#VALUE!</v>
      </c>
      <c r="AW11" s="2" t="e">
        <f t="array" ref="AW11">[1]!JCSubstructureMatchCount($B11,"FC(CCCCCN)([H])C")</f>
        <v>#VALUE!</v>
      </c>
      <c r="AX11" s="2" t="e">
        <f t="array" ref="AX11">[1]!JCSubstructureMatchCount($B11,"FC(CC(O)=O)(F)F")</f>
        <v>#VALUE!</v>
      </c>
      <c r="AY11" s="2" t="e">
        <f t="array" ref="AY11">[1]!JCSubstructureMatchCount($B11,"FC(CCC(O)=O)(F)F")</f>
        <v>#VALUE!</v>
      </c>
      <c r="AZ11" s="2" t="e">
        <f t="array" ref="AZ11">[1]!JCSubstructureMatchCount($B11,"FC(CCCC(O)=O)(F)F")</f>
        <v>#VALUE!</v>
      </c>
      <c r="BA11" s="2" t="e">
        <f t="array" ref="BA11">[1]!JCSubstructureMatchCount($B11,"FC(CCCCC(O)=O)(F)F")</f>
        <v>#VALUE!</v>
      </c>
      <c r="BB11" s="2" t="e">
        <f t="array" ref="BB11">[1]!JCSubstructureMatchCount($B11,"FC(CCCCCC(O)=O)(F)F")</f>
        <v>#VALUE!</v>
      </c>
      <c r="BC11" s="2" t="e">
        <f t="array" ref="BC11">[1]!JCSubstructureMatchCount($B11,"FC(CC(O)=O)([H])F")</f>
        <v>#VALUE!</v>
      </c>
      <c r="BD11" s="2" t="e">
        <f t="array" ref="BD11">[1]!JCSubstructureMatchCount($B11,"FC(CCC(O)=O)([H])F")</f>
        <v>#VALUE!</v>
      </c>
      <c r="BE11" s="2" t="e">
        <f t="array" ref="BE11">[1]!JCSubstructureMatchCount($B11,"FC(CCCC(O)=O)([H])F")</f>
        <v>#VALUE!</v>
      </c>
      <c r="BF11" s="2" t="e">
        <f t="array" ref="BF11">[1]!JCSubstructureMatchCount($B11,"FC(CCCCC(O)=O)([H])F")</f>
        <v>#VALUE!</v>
      </c>
      <c r="BG11" s="2" t="e">
        <f t="array" ref="BG11">[1]!JCSubstructureMatchCount($B11,"FC(CCCCCC(O)=O)([H])F")</f>
        <v>#VALUE!</v>
      </c>
      <c r="BH11" s="2" t="e">
        <f t="array" ref="BH11">[1]!JCSubstructureMatchCount($B11,"FC(CC(O)=O)([H])[H]")</f>
        <v>#VALUE!</v>
      </c>
      <c r="BI11" s="2" t="e">
        <f t="array" ref="BI11">[1]!JCSubstructureMatchCount($B11,"FC(CCC(O)=O)([H])[H]")</f>
        <v>#VALUE!</v>
      </c>
      <c r="BJ11" s="2" t="e">
        <f t="array" ref="BJ11">[1]!JCSubstructureMatchCount($B11,"FC(CCCC(O)=O)([H])[H]")</f>
        <v>#VALUE!</v>
      </c>
      <c r="BK11" s="2" t="e">
        <f t="array" ref="BK11">[1]!JCSubstructureMatchCount($B11,"FC(CCCCC(O)=O)([H])[H]")</f>
        <v>#VALUE!</v>
      </c>
      <c r="BL11" s="2" t="e">
        <f t="array" ref="BL11">[1]!JCSubstructureMatchCount($B11,"FC(CCCCCC(O)=O)([H])[H]")</f>
        <v>#VALUE!</v>
      </c>
      <c r="BM11" s="2" t="e">
        <f t="array" ref="BM11">[1]!JCSubstructureMatchCount($B11,"FC(CC(O)=O)(F)C")</f>
        <v>#VALUE!</v>
      </c>
      <c r="BN11" s="2" t="e">
        <f t="array" ref="BN11">[1]!JCSubstructureMatchCount($B11,"FC(CCC(O)=O)(F)C")+[1]!JCSubstructureMatchCount($B11,"FC1(F)CC1C(O)=O")</f>
        <v>#VALUE!</v>
      </c>
      <c r="BO11" s="2" t="e">
        <f t="array" ref="BO11">[1]!JCSubstructureMatchCount($B11,"FC(CCCC(O)=O)(F)C")+[1]!JCSubstructureMatchCount($B11,"FC1(F)CCC1C(O)=O")</f>
        <v>#VALUE!</v>
      </c>
      <c r="BP11" s="2" t="e">
        <f t="array" ref="BP11">[1]!JCSubstructureMatchCount($B11,"FC(CCCCC(O)=O)(F)C")+[1]!JCSubstructureMatchCount($B11,"FC1(F)CCCC1C(O)=O")</f>
        <v>#VALUE!</v>
      </c>
      <c r="BQ11" s="2" t="e">
        <f t="array" ref="BQ11">[1]!JCSubstructureMatchCount($B11,"FC(CCCCCC(O)=O)(F)C")+[1]!JCSubstructureMatchCount($B11,"FC1(F)CCCCC1C(O)=O")</f>
        <v>#VALUE!</v>
      </c>
      <c r="BR11" s="2" t="e">
        <f t="array" ref="BR11">[1]!JCSubstructureMatchCount($B11,"FC(CC(O)=O)([H])C")</f>
        <v>#VALUE!</v>
      </c>
      <c r="BS11" s="2" t="e">
        <f t="array" ref="BS11">[1]!JCSubstructureMatchCount($B11,"FC(CCC(O)=O)([H])C")</f>
        <v>#VALUE!</v>
      </c>
      <c r="BT11" s="2" t="e">
        <f t="array" ref="BT11">[1]!JCSubstructureMatchCount($B11,"FC(CCCC(O)=O)([H])C")</f>
        <v>#VALUE!</v>
      </c>
      <c r="BU11" s="2" t="e">
        <f t="array" ref="BU11">[1]!JCSubstructureMatchCount($B11,"FC(CCCCC(O)=O)([H])C")</f>
        <v>#VALUE!</v>
      </c>
      <c r="BV11" s="2" t="e">
        <f t="array" ref="BV11">[1]!JCSubstructureMatchCount($B11,"FC(CCCCCC(O)=O)([H])C")</f>
        <v>#VALUE!</v>
      </c>
      <c r="BW11" t="e">
        <f t="shared" si="7"/>
        <v>#VALUE!</v>
      </c>
      <c r="BX11" t="e">
        <f t="shared" si="8"/>
        <v>#VALUE!</v>
      </c>
      <c r="BY11" t="e">
        <f t="shared" si="9"/>
        <v>#VALUE!</v>
      </c>
      <c r="BZ11" t="e">
        <f t="shared" si="10"/>
        <v>#VALUE!</v>
      </c>
      <c r="CA11" t="e">
        <f t="shared" si="11"/>
        <v>#VALUE!</v>
      </c>
      <c r="CB11" t="e">
        <f t="shared" si="12"/>
        <v>#VALUE!</v>
      </c>
      <c r="CC11" t="e">
        <f t="shared" si="13"/>
        <v>#VALUE!</v>
      </c>
      <c r="CD11" t="e">
        <f t="shared" si="14"/>
        <v>#VALUE!</v>
      </c>
      <c r="CE11" t="e">
        <f t="shared" si="15"/>
        <v>#VALUE!</v>
      </c>
      <c r="CF11" t="e">
        <f t="shared" si="16"/>
        <v>#VALUE!</v>
      </c>
      <c r="CG11" t="e">
        <f t="shared" si="17"/>
        <v>#VALUE!</v>
      </c>
    </row>
    <row r="12" spans="1:120" ht="30" customHeight="1" x14ac:dyDescent="0.25">
      <c r="A12" s="1" t="s">
        <v>3</v>
      </c>
      <c r="B12" t="s">
        <v>14</v>
      </c>
      <c r="C12">
        <v>2.72</v>
      </c>
      <c r="D12">
        <v>10.58</v>
      </c>
      <c r="E12" s="15" t="e">
        <f t="array" ref="E12">[1]!JCStructure(B12)</f>
        <v>#VALUE!</v>
      </c>
      <c r="F12" t="e">
        <f t="array" ref="F12">[1]!JCMass(B12)</f>
        <v>#VALUE!</v>
      </c>
      <c r="G12" t="e">
        <f t="array" ref="G12">[1]!JCIUPACName(R12)</f>
        <v>#VALUE!</v>
      </c>
      <c r="H12" s="2" t="e">
        <f t="array" ref="H12">IF([1]!JCSubstructureMatch($B12,"C(O)=O"),"Acid", "Amine")</f>
        <v>#VALUE!</v>
      </c>
      <c r="I12" s="2" t="e">
        <f t="shared" ca="1" si="0"/>
        <v>#NAME?</v>
      </c>
      <c r="K12" s="2" t="e">
        <f t="shared" si="1"/>
        <v>#VALUE!</v>
      </c>
      <c r="L12" s="2" t="e">
        <f t="shared" si="2"/>
        <v>#VALUE!</v>
      </c>
      <c r="M12" s="2" t="e">
        <f t="shared" si="3"/>
        <v>#VALUE!</v>
      </c>
      <c r="N12" s="2" t="e">
        <f t="shared" si="4"/>
        <v>#VALUE!</v>
      </c>
      <c r="O12" s="2" t="e">
        <f t="shared" si="5"/>
        <v>#VALUE!</v>
      </c>
      <c r="P12" s="2" t="e">
        <f t="shared" si="6"/>
        <v>#VALUE!</v>
      </c>
      <c r="Q12" s="2" t="e">
        <f t="array" ref="Q12">[1]!JCRingAtomCount(B12)</f>
        <v>#VALUE!</v>
      </c>
      <c r="R12" s="15" t="e">
        <f t="array" ref="R12">[1]!JCBemisMurckoStructure(B12)</f>
        <v>#VALUE!</v>
      </c>
      <c r="S12" t="e">
        <f t="array" ref="S12">[1]!JCSubstructureMatch(B12,"FC(C)(F)C")</f>
        <v>#VALUE!</v>
      </c>
      <c r="T12" t="e">
        <f t="array" ref="T12">[1]!JCSubstructureMatch(B12,"FC(C)(F)F")</f>
        <v>#VALUE!</v>
      </c>
      <c r="U12" t="e">
        <f t="array" ref="U12">[1]!JCSubstructureMatch(B12,"FC(C)(F)[H]")</f>
        <v>#VALUE!</v>
      </c>
      <c r="V12" t="e">
        <f t="array" ref="V12">[1]!JCSubstructureMatch(B12,"FC(C)([H])[H]")</f>
        <v>#VALUE!</v>
      </c>
      <c r="W12" t="e">
        <f t="array" ref="W12">[1]!JCSubstructureMatch(B12,"FC(C)(C)[H]")</f>
        <v>#VALUE!</v>
      </c>
      <c r="X12" s="15" t="e">
        <f t="array" ref="X12">[1]!JC3DCleanStructure(B12)</f>
        <v>#VALUE!</v>
      </c>
      <c r="Y12" s="2" t="e">
        <f t="array" ref="Y12">[1]!JCSubstructureMatchCount(B12,"FC(CN)(F)F")</f>
        <v>#VALUE!</v>
      </c>
      <c r="Z12" s="2" t="e">
        <f t="array" ref="Z12">[1]!JCSubstructureMatchCount($B12,"FC(CCN)(F)F")</f>
        <v>#VALUE!</v>
      </c>
      <c r="AA12" s="2" t="e">
        <f t="array" ref="AA12">[1]!JCSubstructureMatchCount($B12,"FC(CCCN)(F)F")</f>
        <v>#VALUE!</v>
      </c>
      <c r="AB12" s="2" t="e">
        <f t="array" ref="AB12">[1]!JCSubstructureMatchCount($B12,"FC(CCCCN)(F)F")</f>
        <v>#VALUE!</v>
      </c>
      <c r="AC12" s="2" t="e">
        <f t="array" ref="AC12">[1]!JCSubstructureMatchCount($B12,"FC(CCCCCN)(F)F")</f>
        <v>#VALUE!</v>
      </c>
      <c r="AD12" s="2" t="e">
        <f t="array" ref="AD12">[1]!JCSubstructureMatchCount($B12,"FC(CN)([H])F")</f>
        <v>#VALUE!</v>
      </c>
      <c r="AE12" s="2" t="e">
        <f t="array" ref="AE12">[1]!JCSubstructureMatchCount($B12,"FC(CCN)([H])F")</f>
        <v>#VALUE!</v>
      </c>
      <c r="AF12" s="2" t="e">
        <f t="array" ref="AF12">[1]!JCSubstructureMatchCount($B12,"FC(CCCN)([H])F")</f>
        <v>#VALUE!</v>
      </c>
      <c r="AG12" s="2" t="e">
        <f t="array" ref="AG12">[1]!JCSubstructureMatchCount($B12,"FC(CCCCN)([H])F")</f>
        <v>#VALUE!</v>
      </c>
      <c r="AH12" s="2" t="e">
        <f t="array" ref="AH12">[1]!JCSubstructureMatchCount($B12,"FC(CCCCCN)([H])F")</f>
        <v>#VALUE!</v>
      </c>
      <c r="AI12" s="2" t="e">
        <f t="array" ref="AI12">[1]!JCSubstructureMatchCount($B12,"FC(CN)([H])[H]")</f>
        <v>#VALUE!</v>
      </c>
      <c r="AJ12" s="2" t="e">
        <f t="array" ref="AJ12">[1]!JCSubstructureMatchCount($B12,"FC(CCN)([H])[H]")</f>
        <v>#VALUE!</v>
      </c>
      <c r="AK12" s="2" t="e">
        <f t="array" ref="AK12">[1]!JCSubstructureMatchCount($B12,"FC(CCCN)([H])[H]")</f>
        <v>#VALUE!</v>
      </c>
      <c r="AL12" s="2" t="e">
        <f t="array" ref="AL12">[1]!JCSubstructureMatchCount($B12,"FC(CCCCN)([H])[H]")</f>
        <v>#VALUE!</v>
      </c>
      <c r="AM12" s="2" t="e">
        <f t="array" ref="AM12">[1]!JCSubstructureMatchCount($B12,"FC(CCCCCN)([H])[H]")</f>
        <v>#VALUE!</v>
      </c>
      <c r="AN12" s="2" t="e">
        <f t="array" ref="AN12">[1]!JCSubstructureMatchCount($B12,"FC(CN)(F)C")</f>
        <v>#VALUE!</v>
      </c>
      <c r="AO12" s="2" t="e">
        <f t="array" ref="AO12">[1]!JCSubstructureMatchCount($B12,"FC(CCN)(F)C")+[1]!JCSubstructureMatchCount($B12,"FC(F)(C1)C1N")</f>
        <v>#VALUE!</v>
      </c>
      <c r="AP12" s="2" t="e">
        <f t="array" ref="AP12">[1]!JCSubstructureMatchCount($B12,"FC(CCCN)(F)C")+[1]!JCSubstructureMatchCount($B12,"FC(F)(CC1)C1N")</f>
        <v>#VALUE!</v>
      </c>
      <c r="AQ12" s="2" t="e">
        <f t="array" ref="AQ12">[1]!JCSubstructureMatchCount($B12,"FC(CCCCN)(F)C")+[1]!JCSubstructureMatchCount($B12,"FC(F)(CCC1)C1N")</f>
        <v>#VALUE!</v>
      </c>
      <c r="AR12" s="2" t="e">
        <f t="array" ref="AR12">[1]!JCSubstructureMatchCount($B12,"FC(CCCCCN)(F)C")+[1]!JCSubstructureMatchCount($B12,"FC(F)(CCCC1)C1N")</f>
        <v>#VALUE!</v>
      </c>
      <c r="AS12" s="2" t="e">
        <f t="array" ref="AS12">[1]!JCSubstructureMatchCount($B12,"FC(CN)([H])C")</f>
        <v>#VALUE!</v>
      </c>
      <c r="AT12" s="2" t="e">
        <f t="array" ref="AT12">[1]!JCSubstructureMatchCount($B12,"FC(CCN)([H])C")</f>
        <v>#VALUE!</v>
      </c>
      <c r="AU12" s="2" t="e">
        <f t="array" ref="AU12">[1]!JCSubstructureMatchCount($B12,"FC(CCCN)([H])C")</f>
        <v>#VALUE!</v>
      </c>
      <c r="AV12" s="2" t="e">
        <f t="array" ref="AV12">[1]!JCSubstructureMatchCount($B12,"FC(CCCCN)([H])C")</f>
        <v>#VALUE!</v>
      </c>
      <c r="AW12" s="2" t="e">
        <f t="array" ref="AW12">[1]!JCSubstructureMatchCount($B12,"FC(CCCCCN)([H])C")</f>
        <v>#VALUE!</v>
      </c>
      <c r="AX12" s="2" t="e">
        <f t="array" ref="AX12">[1]!JCSubstructureMatchCount($B12,"FC(CC(O)=O)(F)F")</f>
        <v>#VALUE!</v>
      </c>
      <c r="AY12" s="2" t="e">
        <f t="array" ref="AY12">[1]!JCSubstructureMatchCount($B12,"FC(CCC(O)=O)(F)F")</f>
        <v>#VALUE!</v>
      </c>
      <c r="AZ12" s="2" t="e">
        <f t="array" ref="AZ12">[1]!JCSubstructureMatchCount($B12,"FC(CCCC(O)=O)(F)F")</f>
        <v>#VALUE!</v>
      </c>
      <c r="BA12" s="2" t="e">
        <f t="array" ref="BA12">[1]!JCSubstructureMatchCount($B12,"FC(CCCCC(O)=O)(F)F")</f>
        <v>#VALUE!</v>
      </c>
      <c r="BB12" s="2" t="e">
        <f t="array" ref="BB12">[1]!JCSubstructureMatchCount($B12,"FC(CCCCCC(O)=O)(F)F")</f>
        <v>#VALUE!</v>
      </c>
      <c r="BC12" s="2" t="e">
        <f t="array" ref="BC12">[1]!JCSubstructureMatchCount($B12,"FC(CC(O)=O)([H])F")</f>
        <v>#VALUE!</v>
      </c>
      <c r="BD12" s="2" t="e">
        <f t="array" ref="BD12">[1]!JCSubstructureMatchCount($B12,"FC(CCC(O)=O)([H])F")</f>
        <v>#VALUE!</v>
      </c>
      <c r="BE12" s="2" t="e">
        <f t="array" ref="BE12">[1]!JCSubstructureMatchCount($B12,"FC(CCCC(O)=O)([H])F")</f>
        <v>#VALUE!</v>
      </c>
      <c r="BF12" s="2" t="e">
        <f t="array" ref="BF12">[1]!JCSubstructureMatchCount($B12,"FC(CCCCC(O)=O)([H])F")</f>
        <v>#VALUE!</v>
      </c>
      <c r="BG12" s="2" t="e">
        <f t="array" ref="BG12">[1]!JCSubstructureMatchCount($B12,"FC(CCCCCC(O)=O)([H])F")</f>
        <v>#VALUE!</v>
      </c>
      <c r="BH12" s="2" t="e">
        <f t="array" ref="BH12">[1]!JCSubstructureMatchCount($B12,"FC(CC(O)=O)([H])[H]")</f>
        <v>#VALUE!</v>
      </c>
      <c r="BI12" s="2" t="e">
        <f t="array" ref="BI12">[1]!JCSubstructureMatchCount($B12,"FC(CCC(O)=O)([H])[H]")</f>
        <v>#VALUE!</v>
      </c>
      <c r="BJ12" s="2" t="e">
        <f t="array" ref="BJ12">[1]!JCSubstructureMatchCount($B12,"FC(CCCC(O)=O)([H])[H]")</f>
        <v>#VALUE!</v>
      </c>
      <c r="BK12" s="2" t="e">
        <f t="array" ref="BK12">[1]!JCSubstructureMatchCount($B12,"FC(CCCCC(O)=O)([H])[H]")</f>
        <v>#VALUE!</v>
      </c>
      <c r="BL12" s="2" t="e">
        <f t="array" ref="BL12">[1]!JCSubstructureMatchCount($B12,"FC(CCCCCC(O)=O)([H])[H]")</f>
        <v>#VALUE!</v>
      </c>
      <c r="BM12" s="2" t="e">
        <f t="array" ref="BM12">[1]!JCSubstructureMatchCount($B12,"FC(CC(O)=O)(F)C")</f>
        <v>#VALUE!</v>
      </c>
      <c r="BN12" s="2" t="e">
        <f t="array" ref="BN12">[1]!JCSubstructureMatchCount($B12,"FC(CCC(O)=O)(F)C")+[1]!JCSubstructureMatchCount($B12,"FC1(F)CC1C(O)=O")</f>
        <v>#VALUE!</v>
      </c>
      <c r="BO12" s="2" t="e">
        <f t="array" ref="BO12">[1]!JCSubstructureMatchCount($B12,"FC(CCCC(O)=O)(F)C")+[1]!JCSubstructureMatchCount($B12,"FC1(F)CCC1C(O)=O")</f>
        <v>#VALUE!</v>
      </c>
      <c r="BP12" s="2" t="e">
        <f t="array" ref="BP12">[1]!JCSubstructureMatchCount($B12,"FC(CCCCC(O)=O)(F)C")+[1]!JCSubstructureMatchCount($B12,"FC1(F)CCCC1C(O)=O")</f>
        <v>#VALUE!</v>
      </c>
      <c r="BQ12" s="2" t="e">
        <f t="array" ref="BQ12">[1]!JCSubstructureMatchCount($B12,"FC(CCCCCC(O)=O)(F)C")+[1]!JCSubstructureMatchCount($B12,"FC1(F)CCCCC1C(O)=O")</f>
        <v>#VALUE!</v>
      </c>
      <c r="BR12" s="2" t="e">
        <f t="array" ref="BR12">[1]!JCSubstructureMatchCount($B12,"FC(CC(O)=O)([H])C")</f>
        <v>#VALUE!</v>
      </c>
      <c r="BS12" s="2" t="e">
        <f t="array" ref="BS12">[1]!JCSubstructureMatchCount($B12,"FC(CCC(O)=O)([H])C")</f>
        <v>#VALUE!</v>
      </c>
      <c r="BT12" s="2" t="e">
        <f t="array" ref="BT12">[1]!JCSubstructureMatchCount($B12,"FC(CCCC(O)=O)([H])C")</f>
        <v>#VALUE!</v>
      </c>
      <c r="BU12" s="2" t="e">
        <f t="array" ref="BU12">[1]!JCSubstructureMatchCount($B12,"FC(CCCCC(O)=O)([H])C")</f>
        <v>#VALUE!</v>
      </c>
      <c r="BV12" s="2" t="e">
        <f t="array" ref="BV12">[1]!JCSubstructureMatchCount($B12,"FC(CCCCCC(O)=O)([H])C")</f>
        <v>#VALUE!</v>
      </c>
      <c r="BW12" t="e">
        <f t="shared" si="7"/>
        <v>#VALUE!</v>
      </c>
      <c r="BX12" t="e">
        <f t="shared" si="8"/>
        <v>#VALUE!</v>
      </c>
      <c r="BY12" t="e">
        <f t="shared" si="9"/>
        <v>#VALUE!</v>
      </c>
      <c r="BZ12" t="e">
        <f t="shared" si="10"/>
        <v>#VALUE!</v>
      </c>
      <c r="CA12" t="e">
        <f t="shared" si="11"/>
        <v>#VALUE!</v>
      </c>
      <c r="CB12" t="e">
        <f t="shared" si="12"/>
        <v>#VALUE!</v>
      </c>
      <c r="CC12" t="e">
        <f t="shared" si="13"/>
        <v>#VALUE!</v>
      </c>
      <c r="CD12" t="e">
        <f t="shared" si="14"/>
        <v>#VALUE!</v>
      </c>
      <c r="CE12" t="e">
        <f t="shared" si="15"/>
        <v>#VALUE!</v>
      </c>
      <c r="CF12" t="e">
        <f t="shared" si="16"/>
        <v>#VALUE!</v>
      </c>
      <c r="CG12" t="e">
        <f t="shared" si="17"/>
        <v>#VALUE!</v>
      </c>
    </row>
    <row r="13" spans="1:120" ht="30" customHeight="1" x14ac:dyDescent="0.25">
      <c r="A13" s="1" t="s">
        <v>3</v>
      </c>
      <c r="B13" t="s">
        <v>15</v>
      </c>
      <c r="C13">
        <v>2.2999999999999998</v>
      </c>
      <c r="D13">
        <v>9.7899999999999991</v>
      </c>
      <c r="E13" s="15" t="e">
        <f t="array" ref="E13">[1]!JCStructure(B13)</f>
        <v>#VALUE!</v>
      </c>
      <c r="F13" t="e">
        <f t="array" ref="F13">[1]!JCMass(B13)</f>
        <v>#VALUE!</v>
      </c>
      <c r="G13" t="e">
        <f t="array" ref="G13">[1]!JCIUPACName(R13)</f>
        <v>#VALUE!</v>
      </c>
      <c r="H13" s="2" t="e">
        <f t="array" ref="H13">IF([1]!JCSubstructureMatch($B13,"C(O)=O"),"Acid", "Amine")</f>
        <v>#VALUE!</v>
      </c>
      <c r="I13" s="2" t="e">
        <f t="shared" ca="1" si="0"/>
        <v>#NAME?</v>
      </c>
      <c r="J13" s="2" t="s">
        <v>287</v>
      </c>
      <c r="K13" s="2" t="e">
        <f t="shared" si="1"/>
        <v>#VALUE!</v>
      </c>
      <c r="L13" s="2" t="e">
        <f t="shared" si="2"/>
        <v>#VALUE!</v>
      </c>
      <c r="M13" s="2" t="e">
        <f t="shared" si="3"/>
        <v>#VALUE!</v>
      </c>
      <c r="N13" s="2" t="e">
        <f t="shared" si="4"/>
        <v>#VALUE!</v>
      </c>
      <c r="O13" s="2" t="e">
        <f t="shared" si="5"/>
        <v>#VALUE!</v>
      </c>
      <c r="P13" s="2" t="e">
        <f t="shared" si="6"/>
        <v>#VALUE!</v>
      </c>
      <c r="Q13" s="2" t="e">
        <f t="array" ref="Q13">[1]!JCRingAtomCount(B13)</f>
        <v>#VALUE!</v>
      </c>
      <c r="R13" s="15" t="e">
        <f t="array" ref="R13">[1]!JCBemisMurckoStructure(B13)</f>
        <v>#VALUE!</v>
      </c>
      <c r="S13" t="e">
        <f t="array" ref="S13">[1]!JCSubstructureMatch(B13,"FC(C)(F)C")</f>
        <v>#VALUE!</v>
      </c>
      <c r="T13" t="e">
        <f t="array" ref="T13">[1]!JCSubstructureMatch(B13,"FC(C)(F)F")</f>
        <v>#VALUE!</v>
      </c>
      <c r="U13" t="e">
        <f t="array" ref="U13">[1]!JCSubstructureMatch(B13,"FC(C)(F)[H]")</f>
        <v>#VALUE!</v>
      </c>
      <c r="V13" t="e">
        <f t="array" ref="V13">[1]!JCSubstructureMatch(B13,"FC(C)([H])[H]")</f>
        <v>#VALUE!</v>
      </c>
      <c r="W13" t="e">
        <f t="array" ref="W13">[1]!JCSubstructureMatch(B13,"FC(C)(C)[H]")</f>
        <v>#VALUE!</v>
      </c>
      <c r="X13" s="15" t="e">
        <f t="array" ref="X13">[1]!JC3DCleanStructure(B13)</f>
        <v>#VALUE!</v>
      </c>
      <c r="Y13" s="2" t="e">
        <f t="array" ref="Y13">[1]!JCSubstructureMatchCount(B13,"FC(CN)(F)F")</f>
        <v>#VALUE!</v>
      </c>
      <c r="Z13" s="2" t="e">
        <f t="array" ref="Z13">[1]!JCSubstructureMatchCount($B13,"FC(CCN)(F)F")</f>
        <v>#VALUE!</v>
      </c>
      <c r="AA13" s="2" t="e">
        <f t="array" ref="AA13">[1]!JCSubstructureMatchCount($B13,"FC(CCCN)(F)F")</f>
        <v>#VALUE!</v>
      </c>
      <c r="AB13" s="2" t="e">
        <f t="array" ref="AB13">[1]!JCSubstructureMatchCount($B13,"FC(CCCCN)(F)F")</f>
        <v>#VALUE!</v>
      </c>
      <c r="AC13" s="2" t="e">
        <f t="array" ref="AC13">[1]!JCSubstructureMatchCount($B13,"FC(CCCCCN)(F)F")</f>
        <v>#VALUE!</v>
      </c>
      <c r="AD13" s="2" t="e">
        <f t="array" ref="AD13">[1]!JCSubstructureMatchCount($B13,"FC(CN)([H])F")</f>
        <v>#VALUE!</v>
      </c>
      <c r="AE13" s="2" t="e">
        <f t="array" ref="AE13">[1]!JCSubstructureMatchCount($B13,"FC(CCN)([H])F")</f>
        <v>#VALUE!</v>
      </c>
      <c r="AF13" s="2" t="e">
        <f t="array" ref="AF13">[1]!JCSubstructureMatchCount($B13,"FC(CCCN)([H])F")</f>
        <v>#VALUE!</v>
      </c>
      <c r="AG13" s="2" t="e">
        <f t="array" ref="AG13">[1]!JCSubstructureMatchCount($B13,"FC(CCCCN)([H])F")</f>
        <v>#VALUE!</v>
      </c>
      <c r="AH13" s="2" t="e">
        <f t="array" ref="AH13">[1]!JCSubstructureMatchCount($B13,"FC(CCCCCN)([H])F")</f>
        <v>#VALUE!</v>
      </c>
      <c r="AI13" s="2" t="e">
        <f t="array" ref="AI13">[1]!JCSubstructureMatchCount($B13,"FC(CN)([H])[H]")</f>
        <v>#VALUE!</v>
      </c>
      <c r="AJ13" s="2" t="e">
        <f t="array" ref="AJ13">[1]!JCSubstructureMatchCount($B13,"FC(CCN)([H])[H]")</f>
        <v>#VALUE!</v>
      </c>
      <c r="AK13" s="2" t="e">
        <f t="array" ref="AK13">[1]!JCSubstructureMatchCount($B13,"FC(CCCN)([H])[H]")</f>
        <v>#VALUE!</v>
      </c>
      <c r="AL13" s="2" t="e">
        <f t="array" ref="AL13">[1]!JCSubstructureMatchCount($B13,"FC(CCCCN)([H])[H]")</f>
        <v>#VALUE!</v>
      </c>
      <c r="AM13" s="2" t="e">
        <f t="array" ref="AM13">[1]!JCSubstructureMatchCount($B13,"FC(CCCCCN)([H])[H]")</f>
        <v>#VALUE!</v>
      </c>
      <c r="AN13" s="2" t="e">
        <f t="array" ref="AN13">[1]!JCSubstructureMatchCount($B13,"FC(CN)(F)C")</f>
        <v>#VALUE!</v>
      </c>
      <c r="AO13" s="2" t="e">
        <f t="array" ref="AO13">[1]!JCSubstructureMatchCount($B13,"FC(CCN)(F)C")+[1]!JCSubstructureMatchCount($B13,"FC(F)(C1)C1N")</f>
        <v>#VALUE!</v>
      </c>
      <c r="AP13" s="2" t="e">
        <f t="array" ref="AP13">[1]!JCSubstructureMatchCount($B13,"FC(CCCN)(F)C")+[1]!JCSubstructureMatchCount($B13,"FC(F)(CC1)C1N")</f>
        <v>#VALUE!</v>
      </c>
      <c r="AQ13" s="2" t="e">
        <f t="array" ref="AQ13">[1]!JCSubstructureMatchCount($B13,"FC(CCCCN)(F)C")+[1]!JCSubstructureMatchCount($B13,"FC(F)(CCC1)C1N")</f>
        <v>#VALUE!</v>
      </c>
      <c r="AR13" s="2" t="e">
        <f t="array" ref="AR13">[1]!JCSubstructureMatchCount($B13,"FC(CCCCCN)(F)C")+[1]!JCSubstructureMatchCount($B13,"FC(F)(CCCC1)C1N")</f>
        <v>#VALUE!</v>
      </c>
      <c r="AS13" s="2" t="e">
        <f t="array" ref="AS13">[1]!JCSubstructureMatchCount($B13,"FC(CN)([H])C")</f>
        <v>#VALUE!</v>
      </c>
      <c r="AT13" s="2" t="e">
        <f t="array" ref="AT13">[1]!JCSubstructureMatchCount($B13,"FC(CCN)([H])C")</f>
        <v>#VALUE!</v>
      </c>
      <c r="AU13" s="2" t="e">
        <f t="array" ref="AU13">[1]!JCSubstructureMatchCount($B13,"FC(CCCN)([H])C")</f>
        <v>#VALUE!</v>
      </c>
      <c r="AV13" s="2" t="e">
        <f t="array" ref="AV13">[1]!JCSubstructureMatchCount($B13,"FC(CCCCN)([H])C")</f>
        <v>#VALUE!</v>
      </c>
      <c r="AW13" s="2" t="e">
        <f t="array" ref="AW13">[1]!JCSubstructureMatchCount($B13,"FC(CCCCCN)([H])C")</f>
        <v>#VALUE!</v>
      </c>
      <c r="AX13" s="2" t="e">
        <f t="array" ref="AX13">[1]!JCSubstructureMatchCount($B13,"FC(CC(O)=O)(F)F")</f>
        <v>#VALUE!</v>
      </c>
      <c r="AY13" s="2" t="e">
        <f t="array" ref="AY13">[1]!JCSubstructureMatchCount($B13,"FC(CCC(O)=O)(F)F")</f>
        <v>#VALUE!</v>
      </c>
      <c r="AZ13" s="2" t="e">
        <f t="array" ref="AZ13">[1]!JCSubstructureMatchCount($B13,"FC(CCCC(O)=O)(F)F")</f>
        <v>#VALUE!</v>
      </c>
      <c r="BA13" s="2" t="e">
        <f t="array" ref="BA13">[1]!JCSubstructureMatchCount($B13,"FC(CCCCC(O)=O)(F)F")</f>
        <v>#VALUE!</v>
      </c>
      <c r="BB13" s="2" t="e">
        <f t="array" ref="BB13">[1]!JCSubstructureMatchCount($B13,"FC(CCCCCC(O)=O)(F)F")</f>
        <v>#VALUE!</v>
      </c>
      <c r="BC13" s="2" t="e">
        <f t="array" ref="BC13">[1]!JCSubstructureMatchCount($B13,"FC(CC(O)=O)([H])F")</f>
        <v>#VALUE!</v>
      </c>
      <c r="BD13" s="2" t="e">
        <f t="array" ref="BD13">[1]!JCSubstructureMatchCount($B13,"FC(CCC(O)=O)([H])F")</f>
        <v>#VALUE!</v>
      </c>
      <c r="BE13" s="2" t="e">
        <f t="array" ref="BE13">[1]!JCSubstructureMatchCount($B13,"FC(CCCC(O)=O)([H])F")</f>
        <v>#VALUE!</v>
      </c>
      <c r="BF13" s="2" t="e">
        <f t="array" ref="BF13">[1]!JCSubstructureMatchCount($B13,"FC(CCCCC(O)=O)([H])F")</f>
        <v>#VALUE!</v>
      </c>
      <c r="BG13" s="2" t="e">
        <f t="array" ref="BG13">[1]!JCSubstructureMatchCount($B13,"FC(CCCCCC(O)=O)([H])F")</f>
        <v>#VALUE!</v>
      </c>
      <c r="BH13" s="2" t="e">
        <f t="array" ref="BH13">[1]!JCSubstructureMatchCount($B13,"FC(CC(O)=O)([H])[H]")</f>
        <v>#VALUE!</v>
      </c>
      <c r="BI13" s="2" t="e">
        <f t="array" ref="BI13">[1]!JCSubstructureMatchCount($B13,"FC(CCC(O)=O)([H])[H]")</f>
        <v>#VALUE!</v>
      </c>
      <c r="BJ13" s="2" t="e">
        <f t="array" ref="BJ13">[1]!JCSubstructureMatchCount($B13,"FC(CCCC(O)=O)([H])[H]")</f>
        <v>#VALUE!</v>
      </c>
      <c r="BK13" s="2" t="e">
        <f t="array" ref="BK13">[1]!JCSubstructureMatchCount($B13,"FC(CCCCC(O)=O)([H])[H]")</f>
        <v>#VALUE!</v>
      </c>
      <c r="BL13" s="2" t="e">
        <f t="array" ref="BL13">[1]!JCSubstructureMatchCount($B13,"FC(CCCCCC(O)=O)([H])[H]")</f>
        <v>#VALUE!</v>
      </c>
      <c r="BM13" s="2" t="e">
        <f t="array" ref="BM13">[1]!JCSubstructureMatchCount($B13,"FC(CC(O)=O)(F)C")</f>
        <v>#VALUE!</v>
      </c>
      <c r="BN13" s="2" t="e">
        <f t="array" ref="BN13">[1]!JCSubstructureMatchCount($B13,"FC(CCC(O)=O)(F)C")+[1]!JCSubstructureMatchCount($B13,"FC1(F)CC1C(O)=O")</f>
        <v>#VALUE!</v>
      </c>
      <c r="BO13" s="2" t="e">
        <f t="array" ref="BO13">[1]!JCSubstructureMatchCount($B13,"FC(CCCC(O)=O)(F)C")+[1]!JCSubstructureMatchCount($B13,"FC1(F)CCC1C(O)=O")</f>
        <v>#VALUE!</v>
      </c>
      <c r="BP13" s="2" t="e">
        <f t="array" ref="BP13">[1]!JCSubstructureMatchCount($B13,"FC(CCCCC(O)=O)(F)C")+[1]!JCSubstructureMatchCount($B13,"FC1(F)CCCC1C(O)=O")</f>
        <v>#VALUE!</v>
      </c>
      <c r="BQ13" s="2" t="e">
        <f t="array" ref="BQ13">[1]!JCSubstructureMatchCount($B13,"FC(CCCCCC(O)=O)(F)C")+[1]!JCSubstructureMatchCount($B13,"FC1(F)CCCCC1C(O)=O")</f>
        <v>#VALUE!</v>
      </c>
      <c r="BR13" s="2" t="e">
        <f t="array" ref="BR13">[1]!JCSubstructureMatchCount($B13,"FC(CC(O)=O)([H])C")</f>
        <v>#VALUE!</v>
      </c>
      <c r="BS13" s="2" t="e">
        <f t="array" ref="BS13">[1]!JCSubstructureMatchCount($B13,"FC(CCC(O)=O)([H])C")</f>
        <v>#VALUE!</v>
      </c>
      <c r="BT13" s="2" t="e">
        <f t="array" ref="BT13">[1]!JCSubstructureMatchCount($B13,"FC(CCCC(O)=O)([H])C")</f>
        <v>#VALUE!</v>
      </c>
      <c r="BU13" s="2" t="e">
        <f t="array" ref="BU13">[1]!JCSubstructureMatchCount($B13,"FC(CCCCC(O)=O)([H])C")</f>
        <v>#VALUE!</v>
      </c>
      <c r="BV13" s="2" t="e">
        <f t="array" ref="BV13">[1]!JCSubstructureMatchCount($B13,"FC(CCCCCC(O)=O)([H])C")</f>
        <v>#VALUE!</v>
      </c>
      <c r="BW13" t="e">
        <f t="shared" si="7"/>
        <v>#VALUE!</v>
      </c>
      <c r="BX13" t="e">
        <f t="shared" si="8"/>
        <v>#VALUE!</v>
      </c>
      <c r="BY13" t="e">
        <f t="shared" si="9"/>
        <v>#VALUE!</v>
      </c>
      <c r="BZ13" t="e">
        <f t="shared" si="10"/>
        <v>#VALUE!</v>
      </c>
      <c r="CA13" t="e">
        <f t="shared" si="11"/>
        <v>#VALUE!</v>
      </c>
      <c r="CB13" t="e">
        <f t="shared" si="12"/>
        <v>#VALUE!</v>
      </c>
      <c r="CC13" t="e">
        <f t="shared" si="13"/>
        <v>#VALUE!</v>
      </c>
      <c r="CD13" t="e">
        <f t="shared" si="14"/>
        <v>#VALUE!</v>
      </c>
      <c r="CE13" t="e">
        <f t="shared" si="15"/>
        <v>#VALUE!</v>
      </c>
      <c r="CF13" t="e">
        <f t="shared" si="16"/>
        <v>#VALUE!</v>
      </c>
      <c r="CG13" t="e">
        <f t="shared" si="17"/>
        <v>#VALUE!</v>
      </c>
    </row>
    <row r="14" spans="1:120" ht="30" customHeight="1" x14ac:dyDescent="0.25">
      <c r="A14" s="1" t="s">
        <v>3</v>
      </c>
      <c r="B14" t="s">
        <v>16</v>
      </c>
      <c r="C14">
        <v>2.19</v>
      </c>
      <c r="D14">
        <v>9.77</v>
      </c>
      <c r="E14" s="15" t="e">
        <f t="array" ref="E14">[1]!JCStructure(B14)</f>
        <v>#VALUE!</v>
      </c>
      <c r="F14" t="e">
        <f t="array" ref="F14">[1]!JCMass(B14)</f>
        <v>#VALUE!</v>
      </c>
      <c r="G14" t="e">
        <f t="array" ref="G14">[1]!JCIUPACName(R14)</f>
        <v>#VALUE!</v>
      </c>
      <c r="H14" s="2" t="e">
        <f t="array" ref="H14">IF([1]!JCSubstructureMatch($B14,"C(O)=O"),"Acid", "Amine")</f>
        <v>#VALUE!</v>
      </c>
      <c r="I14" s="2" t="e">
        <f t="shared" ca="1" si="0"/>
        <v>#NAME?</v>
      </c>
      <c r="J14" s="2" t="s">
        <v>286</v>
      </c>
      <c r="K14" s="2" t="e">
        <f t="shared" si="1"/>
        <v>#VALUE!</v>
      </c>
      <c r="L14" s="2" t="e">
        <f t="shared" si="2"/>
        <v>#VALUE!</v>
      </c>
      <c r="M14" s="2" t="e">
        <f t="shared" si="3"/>
        <v>#VALUE!</v>
      </c>
      <c r="N14" s="2" t="e">
        <f t="shared" si="4"/>
        <v>#VALUE!</v>
      </c>
      <c r="O14" s="2" t="e">
        <f t="shared" si="5"/>
        <v>#VALUE!</v>
      </c>
      <c r="P14" s="2" t="e">
        <f t="shared" si="6"/>
        <v>#VALUE!</v>
      </c>
      <c r="Q14" s="2" t="e">
        <f t="array" ref="Q14">[1]!JCRingAtomCount(B14)</f>
        <v>#VALUE!</v>
      </c>
      <c r="R14" s="15" t="e">
        <f t="array" ref="R14">[1]!JCBemisMurckoStructure(B14)</f>
        <v>#VALUE!</v>
      </c>
      <c r="S14" t="e">
        <f t="array" ref="S14">[1]!JCSubstructureMatch(B14,"FC(C)(F)C")</f>
        <v>#VALUE!</v>
      </c>
      <c r="T14" t="e">
        <f t="array" ref="T14">[1]!JCSubstructureMatch(B14,"FC(C)(F)F")</f>
        <v>#VALUE!</v>
      </c>
      <c r="U14" t="e">
        <f t="array" ref="U14">[1]!JCSubstructureMatch(B14,"FC(C)(F)[H]")</f>
        <v>#VALUE!</v>
      </c>
      <c r="V14" t="e">
        <f t="array" ref="V14">[1]!JCSubstructureMatch(B14,"FC(C)([H])[H]")</f>
        <v>#VALUE!</v>
      </c>
      <c r="W14" t="e">
        <f t="array" ref="W14">[1]!JCSubstructureMatch(B14,"FC(C)(C)[H]")</f>
        <v>#VALUE!</v>
      </c>
      <c r="X14" s="15" t="e">
        <f t="array" ref="X14">[1]!JC3DCleanStructure(B14)</f>
        <v>#VALUE!</v>
      </c>
      <c r="Y14" s="2" t="e">
        <f t="array" ref="Y14">[1]!JCSubstructureMatchCount(B14,"FC(CN)(F)F")</f>
        <v>#VALUE!</v>
      </c>
      <c r="Z14" s="2" t="e">
        <f t="array" ref="Z14">[1]!JCSubstructureMatchCount($B14,"FC(CCN)(F)F")</f>
        <v>#VALUE!</v>
      </c>
      <c r="AA14" s="2" t="e">
        <f t="array" ref="AA14">[1]!JCSubstructureMatchCount($B14,"FC(CCCN)(F)F")</f>
        <v>#VALUE!</v>
      </c>
      <c r="AB14" s="2" t="e">
        <f t="array" ref="AB14">[1]!JCSubstructureMatchCount($B14,"FC(CCCCN)(F)F")</f>
        <v>#VALUE!</v>
      </c>
      <c r="AC14" s="2" t="e">
        <f t="array" ref="AC14">[1]!JCSubstructureMatchCount($B14,"FC(CCCCCN)(F)F")</f>
        <v>#VALUE!</v>
      </c>
      <c r="AD14" s="2" t="e">
        <f t="array" ref="AD14">[1]!JCSubstructureMatchCount($B14,"FC(CN)([H])F")</f>
        <v>#VALUE!</v>
      </c>
      <c r="AE14" s="2" t="e">
        <f t="array" ref="AE14">[1]!JCSubstructureMatchCount($B14,"FC(CCN)([H])F")</f>
        <v>#VALUE!</v>
      </c>
      <c r="AF14" s="2" t="e">
        <f t="array" ref="AF14">[1]!JCSubstructureMatchCount($B14,"FC(CCCN)([H])F")</f>
        <v>#VALUE!</v>
      </c>
      <c r="AG14" s="2" t="e">
        <f t="array" ref="AG14">[1]!JCSubstructureMatchCount($B14,"FC(CCCCN)([H])F")</f>
        <v>#VALUE!</v>
      </c>
      <c r="AH14" s="2" t="e">
        <f t="array" ref="AH14">[1]!JCSubstructureMatchCount($B14,"FC(CCCCCN)([H])F")</f>
        <v>#VALUE!</v>
      </c>
      <c r="AI14" s="2" t="e">
        <f t="array" ref="AI14">[1]!JCSubstructureMatchCount($B14,"FC(CN)([H])[H]")</f>
        <v>#VALUE!</v>
      </c>
      <c r="AJ14" s="2" t="e">
        <f t="array" ref="AJ14">[1]!JCSubstructureMatchCount($B14,"FC(CCN)([H])[H]")</f>
        <v>#VALUE!</v>
      </c>
      <c r="AK14" s="2" t="e">
        <f t="array" ref="AK14">[1]!JCSubstructureMatchCount($B14,"FC(CCCN)([H])[H]")</f>
        <v>#VALUE!</v>
      </c>
      <c r="AL14" s="2" t="e">
        <f t="array" ref="AL14">[1]!JCSubstructureMatchCount($B14,"FC(CCCCN)([H])[H]")</f>
        <v>#VALUE!</v>
      </c>
      <c r="AM14" s="2" t="e">
        <f t="array" ref="AM14">[1]!JCSubstructureMatchCount($B14,"FC(CCCCCN)([H])[H]")</f>
        <v>#VALUE!</v>
      </c>
      <c r="AN14" s="2" t="e">
        <f t="array" ref="AN14">[1]!JCSubstructureMatchCount($B14,"FC(CN)(F)C")</f>
        <v>#VALUE!</v>
      </c>
      <c r="AO14" s="2" t="e">
        <f t="array" ref="AO14">[1]!JCSubstructureMatchCount($B14,"FC(CCN)(F)C")+[1]!JCSubstructureMatchCount($B14,"FC(F)(C1)C1N")</f>
        <v>#VALUE!</v>
      </c>
      <c r="AP14" s="2" t="e">
        <f t="array" ref="AP14">[1]!JCSubstructureMatchCount($B14,"FC(CCCN)(F)C")+[1]!JCSubstructureMatchCount($B14,"FC(F)(CC1)C1N")</f>
        <v>#VALUE!</v>
      </c>
      <c r="AQ14" s="2" t="e">
        <f t="array" ref="AQ14">[1]!JCSubstructureMatchCount($B14,"FC(CCCCN)(F)C")+[1]!JCSubstructureMatchCount($B14,"FC(F)(CCC1)C1N")</f>
        <v>#VALUE!</v>
      </c>
      <c r="AR14" s="2" t="e">
        <f t="array" ref="AR14">[1]!JCSubstructureMatchCount($B14,"FC(CCCCCN)(F)C")+[1]!JCSubstructureMatchCount($B14,"FC(F)(CCCC1)C1N")</f>
        <v>#VALUE!</v>
      </c>
      <c r="AS14" s="2" t="e">
        <f t="array" ref="AS14">[1]!JCSubstructureMatchCount($B14,"FC(CN)([H])C")</f>
        <v>#VALUE!</v>
      </c>
      <c r="AT14" s="2" t="e">
        <f t="array" ref="AT14">[1]!JCSubstructureMatchCount($B14,"FC(CCN)([H])C")</f>
        <v>#VALUE!</v>
      </c>
      <c r="AU14" s="2" t="e">
        <f t="array" ref="AU14">[1]!JCSubstructureMatchCount($B14,"FC(CCCN)([H])C")</f>
        <v>#VALUE!</v>
      </c>
      <c r="AV14" s="2" t="e">
        <f t="array" ref="AV14">[1]!JCSubstructureMatchCount($B14,"FC(CCCCN)([H])C")</f>
        <v>#VALUE!</v>
      </c>
      <c r="AW14" s="2" t="e">
        <f t="array" ref="AW14">[1]!JCSubstructureMatchCount($B14,"FC(CCCCCN)([H])C")</f>
        <v>#VALUE!</v>
      </c>
      <c r="AX14" s="2" t="e">
        <f t="array" ref="AX14">[1]!JCSubstructureMatchCount($B14,"FC(CC(O)=O)(F)F")</f>
        <v>#VALUE!</v>
      </c>
      <c r="AY14" s="2" t="e">
        <f t="array" ref="AY14">[1]!JCSubstructureMatchCount($B14,"FC(CCC(O)=O)(F)F")</f>
        <v>#VALUE!</v>
      </c>
      <c r="AZ14" s="2" t="e">
        <f t="array" ref="AZ14">[1]!JCSubstructureMatchCount($B14,"FC(CCCC(O)=O)(F)F")</f>
        <v>#VALUE!</v>
      </c>
      <c r="BA14" s="2" t="e">
        <f t="array" ref="BA14">[1]!JCSubstructureMatchCount($B14,"FC(CCCCC(O)=O)(F)F")</f>
        <v>#VALUE!</v>
      </c>
      <c r="BB14" s="2" t="e">
        <f t="array" ref="BB14">[1]!JCSubstructureMatchCount($B14,"FC(CCCCCC(O)=O)(F)F")</f>
        <v>#VALUE!</v>
      </c>
      <c r="BC14" s="2" t="e">
        <f t="array" ref="BC14">[1]!JCSubstructureMatchCount($B14,"FC(CC(O)=O)([H])F")</f>
        <v>#VALUE!</v>
      </c>
      <c r="BD14" s="2" t="e">
        <f t="array" ref="BD14">[1]!JCSubstructureMatchCount($B14,"FC(CCC(O)=O)([H])F")</f>
        <v>#VALUE!</v>
      </c>
      <c r="BE14" s="2" t="e">
        <f t="array" ref="BE14">[1]!JCSubstructureMatchCount($B14,"FC(CCCC(O)=O)([H])F")</f>
        <v>#VALUE!</v>
      </c>
      <c r="BF14" s="2" t="e">
        <f t="array" ref="BF14">[1]!JCSubstructureMatchCount($B14,"FC(CCCCC(O)=O)([H])F")</f>
        <v>#VALUE!</v>
      </c>
      <c r="BG14" s="2" t="e">
        <f t="array" ref="BG14">[1]!JCSubstructureMatchCount($B14,"FC(CCCCCC(O)=O)([H])F")</f>
        <v>#VALUE!</v>
      </c>
      <c r="BH14" s="2" t="e">
        <f t="array" ref="BH14">[1]!JCSubstructureMatchCount($B14,"FC(CC(O)=O)([H])[H]")</f>
        <v>#VALUE!</v>
      </c>
      <c r="BI14" s="2" t="e">
        <f t="array" ref="BI14">[1]!JCSubstructureMatchCount($B14,"FC(CCC(O)=O)([H])[H]")</f>
        <v>#VALUE!</v>
      </c>
      <c r="BJ14" s="2" t="e">
        <f t="array" ref="BJ14">[1]!JCSubstructureMatchCount($B14,"FC(CCCC(O)=O)([H])[H]")</f>
        <v>#VALUE!</v>
      </c>
      <c r="BK14" s="2" t="e">
        <f t="array" ref="BK14">[1]!JCSubstructureMatchCount($B14,"FC(CCCCC(O)=O)([H])[H]")</f>
        <v>#VALUE!</v>
      </c>
      <c r="BL14" s="2" t="e">
        <f t="array" ref="BL14">[1]!JCSubstructureMatchCount($B14,"FC(CCCCCC(O)=O)([H])[H]")</f>
        <v>#VALUE!</v>
      </c>
      <c r="BM14" s="2" t="e">
        <f t="array" ref="BM14">[1]!JCSubstructureMatchCount($B14,"FC(CC(O)=O)(F)C")</f>
        <v>#VALUE!</v>
      </c>
      <c r="BN14" s="2" t="e">
        <f t="array" ref="BN14">[1]!JCSubstructureMatchCount($B14,"FC(CCC(O)=O)(F)C")+[1]!JCSubstructureMatchCount($B14,"FC1(F)CC1C(O)=O")</f>
        <v>#VALUE!</v>
      </c>
      <c r="BO14" s="2" t="e">
        <f t="array" ref="BO14">[1]!JCSubstructureMatchCount($B14,"FC(CCCC(O)=O)(F)C")+[1]!JCSubstructureMatchCount($B14,"FC1(F)CCC1C(O)=O")</f>
        <v>#VALUE!</v>
      </c>
      <c r="BP14" s="2" t="e">
        <f t="array" ref="BP14">[1]!JCSubstructureMatchCount($B14,"FC(CCCCC(O)=O)(F)C")+[1]!JCSubstructureMatchCount($B14,"FC1(F)CCCC1C(O)=O")</f>
        <v>#VALUE!</v>
      </c>
      <c r="BQ14" s="2" t="e">
        <f t="array" ref="BQ14">[1]!JCSubstructureMatchCount($B14,"FC(CCCCCC(O)=O)(F)C")+[1]!JCSubstructureMatchCount($B14,"FC1(F)CCCCC1C(O)=O")</f>
        <v>#VALUE!</v>
      </c>
      <c r="BR14" s="2" t="e">
        <f t="array" ref="BR14">[1]!JCSubstructureMatchCount($B14,"FC(CC(O)=O)([H])C")</f>
        <v>#VALUE!</v>
      </c>
      <c r="BS14" s="2" t="e">
        <f t="array" ref="BS14">[1]!JCSubstructureMatchCount($B14,"FC(CCC(O)=O)([H])C")</f>
        <v>#VALUE!</v>
      </c>
      <c r="BT14" s="2" t="e">
        <f t="array" ref="BT14">[1]!JCSubstructureMatchCount($B14,"FC(CCCC(O)=O)([H])C")</f>
        <v>#VALUE!</v>
      </c>
      <c r="BU14" s="2" t="e">
        <f t="array" ref="BU14">[1]!JCSubstructureMatchCount($B14,"FC(CCCCC(O)=O)([H])C")</f>
        <v>#VALUE!</v>
      </c>
      <c r="BV14" s="2" t="e">
        <f t="array" ref="BV14">[1]!JCSubstructureMatchCount($B14,"FC(CCCCCC(O)=O)([H])C")</f>
        <v>#VALUE!</v>
      </c>
      <c r="BW14" t="e">
        <f t="shared" si="7"/>
        <v>#VALUE!</v>
      </c>
      <c r="BX14" t="e">
        <f t="shared" si="8"/>
        <v>#VALUE!</v>
      </c>
      <c r="BY14" t="e">
        <f t="shared" si="9"/>
        <v>#VALUE!</v>
      </c>
      <c r="BZ14" t="e">
        <f t="shared" si="10"/>
        <v>#VALUE!</v>
      </c>
      <c r="CA14" t="e">
        <f t="shared" si="11"/>
        <v>#VALUE!</v>
      </c>
      <c r="CB14" t="e">
        <f t="shared" si="12"/>
        <v>#VALUE!</v>
      </c>
      <c r="CC14" t="e">
        <f t="shared" si="13"/>
        <v>#VALUE!</v>
      </c>
      <c r="CD14" t="e">
        <f t="shared" si="14"/>
        <v>#VALUE!</v>
      </c>
      <c r="CE14" t="e">
        <f t="shared" si="15"/>
        <v>#VALUE!</v>
      </c>
      <c r="CF14" t="e">
        <f t="shared" si="16"/>
        <v>#VALUE!</v>
      </c>
      <c r="CG14" t="e">
        <f t="shared" si="17"/>
        <v>#VALUE!</v>
      </c>
    </row>
    <row r="15" spans="1:120" ht="30" customHeight="1" x14ac:dyDescent="0.25">
      <c r="A15" s="1" t="s">
        <v>22</v>
      </c>
      <c r="B15" t="s">
        <v>17</v>
      </c>
      <c r="C15">
        <v>1.93</v>
      </c>
      <c r="D15">
        <v>6.52</v>
      </c>
      <c r="E15" s="15" t="e">
        <f t="array" ref="E15">[1]!JCStructure(B15)</f>
        <v>#VALUE!</v>
      </c>
      <c r="F15" t="e">
        <f t="array" ref="F15">[1]!JCMass(B15)</f>
        <v>#VALUE!</v>
      </c>
      <c r="G15" t="e">
        <f t="array" ref="G15">[1]!JCIUPACName(R15)</f>
        <v>#VALUE!</v>
      </c>
      <c r="H15" s="2" t="e">
        <f t="array" ref="H15">IF([1]!JCSubstructureMatch($B15,"C(O)=O"),"Acid", "Amine")</f>
        <v>#VALUE!</v>
      </c>
      <c r="I15" s="2" t="e">
        <f t="shared" ca="1" si="0"/>
        <v>#NAME?</v>
      </c>
      <c r="K15" s="2" t="e">
        <f t="shared" si="1"/>
        <v>#VALUE!</v>
      </c>
      <c r="L15" s="2" t="e">
        <f t="shared" si="2"/>
        <v>#VALUE!</v>
      </c>
      <c r="M15" s="2" t="e">
        <f t="shared" si="3"/>
        <v>#VALUE!</v>
      </c>
      <c r="N15" s="2" t="e">
        <f t="shared" si="4"/>
        <v>#VALUE!</v>
      </c>
      <c r="O15" s="2" t="e">
        <f t="shared" si="5"/>
        <v>#VALUE!</v>
      </c>
      <c r="P15" s="2" t="e">
        <f t="shared" si="6"/>
        <v>#VALUE!</v>
      </c>
      <c r="Q15" s="2" t="e">
        <f t="array" ref="Q15">[1]!JCRingAtomCount(B15)</f>
        <v>#VALUE!</v>
      </c>
      <c r="R15" s="15" t="e">
        <f t="array" ref="R15">[1]!JCBemisMurckoStructure(B15)</f>
        <v>#VALUE!</v>
      </c>
      <c r="S15" t="e">
        <f t="array" ref="S15">[1]!JCSubstructureMatch(B15,"FC(C)(F)C")</f>
        <v>#VALUE!</v>
      </c>
      <c r="T15" t="e">
        <f t="array" ref="T15">[1]!JCSubstructureMatch(B15,"FC(C)(F)F")</f>
        <v>#VALUE!</v>
      </c>
      <c r="U15" t="e">
        <f t="array" ref="U15">[1]!JCSubstructureMatch(B15,"FC(C)(F)[H]")</f>
        <v>#VALUE!</v>
      </c>
      <c r="V15" t="e">
        <f t="array" ref="V15">[1]!JCSubstructureMatch(B15,"FC(C)([H])[H]")</f>
        <v>#VALUE!</v>
      </c>
      <c r="W15" t="e">
        <f t="array" ref="W15">[1]!JCSubstructureMatch(B15,"FC(C)(C)[H]")</f>
        <v>#VALUE!</v>
      </c>
      <c r="X15" s="15" t="e">
        <f t="array" ref="X15">[1]!JC3DCleanStructure(B15)</f>
        <v>#VALUE!</v>
      </c>
      <c r="Y15" s="2" t="e">
        <f t="array" ref="Y15">[1]!JCSubstructureMatchCount(B15,"FC(CN)(F)F")</f>
        <v>#VALUE!</v>
      </c>
      <c r="Z15" s="2" t="e">
        <f t="array" ref="Z15">[1]!JCSubstructureMatchCount($B15,"FC(CCN)(F)F")</f>
        <v>#VALUE!</v>
      </c>
      <c r="AA15" s="2" t="e">
        <f t="array" ref="AA15">[1]!JCSubstructureMatchCount($B15,"FC(CCCN)(F)F")</f>
        <v>#VALUE!</v>
      </c>
      <c r="AB15" s="2" t="e">
        <f t="array" ref="AB15">[1]!JCSubstructureMatchCount($B15,"FC(CCCCN)(F)F")</f>
        <v>#VALUE!</v>
      </c>
      <c r="AC15" s="2" t="e">
        <f t="array" ref="AC15">[1]!JCSubstructureMatchCount($B15,"FC(CCCCCN)(F)F")</f>
        <v>#VALUE!</v>
      </c>
      <c r="AD15" s="2" t="e">
        <f t="array" ref="AD15">[1]!JCSubstructureMatchCount($B15,"FC(CN)([H])F")</f>
        <v>#VALUE!</v>
      </c>
      <c r="AE15" s="2" t="e">
        <f t="array" ref="AE15">[1]!JCSubstructureMatchCount($B15,"FC(CCN)([H])F")</f>
        <v>#VALUE!</v>
      </c>
      <c r="AF15" s="2" t="e">
        <f t="array" ref="AF15">[1]!JCSubstructureMatchCount($B15,"FC(CCCN)([H])F")</f>
        <v>#VALUE!</v>
      </c>
      <c r="AG15" s="2" t="e">
        <f t="array" ref="AG15">[1]!JCSubstructureMatchCount($B15,"FC(CCCCN)([H])F")</f>
        <v>#VALUE!</v>
      </c>
      <c r="AH15" s="2" t="e">
        <f t="array" ref="AH15">[1]!JCSubstructureMatchCount($B15,"FC(CCCCCN)([H])F")</f>
        <v>#VALUE!</v>
      </c>
      <c r="AI15" s="2" t="e">
        <f t="array" ref="AI15">[1]!JCSubstructureMatchCount($B15,"FC(CN)([H])[H]")</f>
        <v>#VALUE!</v>
      </c>
      <c r="AJ15" s="2" t="e">
        <f t="array" ref="AJ15">[1]!JCSubstructureMatchCount($B15,"FC(CCN)([H])[H]")</f>
        <v>#VALUE!</v>
      </c>
      <c r="AK15" s="2" t="e">
        <f t="array" ref="AK15">[1]!JCSubstructureMatchCount($B15,"FC(CCCN)([H])[H]")</f>
        <v>#VALUE!</v>
      </c>
      <c r="AL15" s="2" t="e">
        <f t="array" ref="AL15">[1]!JCSubstructureMatchCount($B15,"FC(CCCCN)([H])[H]")</f>
        <v>#VALUE!</v>
      </c>
      <c r="AM15" s="2" t="e">
        <f t="array" ref="AM15">[1]!JCSubstructureMatchCount($B15,"FC(CCCCCN)([H])[H]")</f>
        <v>#VALUE!</v>
      </c>
      <c r="AN15" s="2" t="e">
        <f t="array" ref="AN15">[1]!JCSubstructureMatchCount($B15,"FC(CN)(F)C")</f>
        <v>#VALUE!</v>
      </c>
      <c r="AO15" s="2" t="e">
        <f t="array" ref="AO15">[1]!JCSubstructureMatchCount($B15,"FC(CCN)(F)C")+[1]!JCSubstructureMatchCount($B15,"FC(F)(C1)C1N")</f>
        <v>#VALUE!</v>
      </c>
      <c r="AP15" s="2" t="e">
        <f t="array" ref="AP15">[1]!JCSubstructureMatchCount($B15,"FC(CCCN)(F)C")+[1]!JCSubstructureMatchCount($B15,"FC(F)(CC1)C1N")</f>
        <v>#VALUE!</v>
      </c>
      <c r="AQ15" s="2" t="e">
        <f t="array" ref="AQ15">[1]!JCSubstructureMatchCount($B15,"FC(CCCCN)(F)C")+[1]!JCSubstructureMatchCount($B15,"FC(F)(CCC1)C1N")</f>
        <v>#VALUE!</v>
      </c>
      <c r="AR15" s="2" t="e">
        <f t="array" ref="AR15">[1]!JCSubstructureMatchCount($B15,"FC(CCCCCN)(F)C")+[1]!JCSubstructureMatchCount($B15,"FC(F)(CCCC1)C1N")</f>
        <v>#VALUE!</v>
      </c>
      <c r="AS15" s="2" t="e">
        <f t="array" ref="AS15">[1]!JCSubstructureMatchCount($B15,"FC(CN)([H])C")</f>
        <v>#VALUE!</v>
      </c>
      <c r="AT15" s="2" t="e">
        <f t="array" ref="AT15">[1]!JCSubstructureMatchCount($B15,"FC(CCN)([H])C")</f>
        <v>#VALUE!</v>
      </c>
      <c r="AU15" s="2" t="e">
        <f t="array" ref="AU15">[1]!JCSubstructureMatchCount($B15,"FC(CCCN)([H])C")</f>
        <v>#VALUE!</v>
      </c>
      <c r="AV15" s="2" t="e">
        <f t="array" ref="AV15">[1]!JCSubstructureMatchCount($B15,"FC(CCCCN)([H])C")</f>
        <v>#VALUE!</v>
      </c>
      <c r="AW15" s="2" t="e">
        <f t="array" ref="AW15">[1]!JCSubstructureMatchCount($B15,"FC(CCCCCN)([H])C")</f>
        <v>#VALUE!</v>
      </c>
      <c r="AX15" s="2" t="e">
        <f t="array" ref="AX15">[1]!JCSubstructureMatchCount($B15,"FC(CC(O)=O)(F)F")</f>
        <v>#VALUE!</v>
      </c>
      <c r="AY15" s="2" t="e">
        <f t="array" ref="AY15">[1]!JCSubstructureMatchCount($B15,"FC(CCC(O)=O)(F)F")</f>
        <v>#VALUE!</v>
      </c>
      <c r="AZ15" s="2" t="e">
        <f t="array" ref="AZ15">[1]!JCSubstructureMatchCount($B15,"FC(CCCC(O)=O)(F)F")</f>
        <v>#VALUE!</v>
      </c>
      <c r="BA15" s="2" t="e">
        <f t="array" ref="BA15">[1]!JCSubstructureMatchCount($B15,"FC(CCCCC(O)=O)(F)F")</f>
        <v>#VALUE!</v>
      </c>
      <c r="BB15" s="2" t="e">
        <f t="array" ref="BB15">[1]!JCSubstructureMatchCount($B15,"FC(CCCCCC(O)=O)(F)F")</f>
        <v>#VALUE!</v>
      </c>
      <c r="BC15" s="2" t="e">
        <f t="array" ref="BC15">[1]!JCSubstructureMatchCount($B15,"FC(CC(O)=O)([H])F")</f>
        <v>#VALUE!</v>
      </c>
      <c r="BD15" s="2" t="e">
        <f t="array" ref="BD15">[1]!JCSubstructureMatchCount($B15,"FC(CCC(O)=O)([H])F")</f>
        <v>#VALUE!</v>
      </c>
      <c r="BE15" s="2" t="e">
        <f t="array" ref="BE15">[1]!JCSubstructureMatchCount($B15,"FC(CCCC(O)=O)([H])F")</f>
        <v>#VALUE!</v>
      </c>
      <c r="BF15" s="2" t="e">
        <f t="array" ref="BF15">[1]!JCSubstructureMatchCount($B15,"FC(CCCCC(O)=O)([H])F")</f>
        <v>#VALUE!</v>
      </c>
      <c r="BG15" s="2" t="e">
        <f t="array" ref="BG15">[1]!JCSubstructureMatchCount($B15,"FC(CCCCCC(O)=O)([H])F")</f>
        <v>#VALUE!</v>
      </c>
      <c r="BH15" s="2" t="e">
        <f t="array" ref="BH15">[1]!JCSubstructureMatchCount($B15,"FC(CC(O)=O)([H])[H]")</f>
        <v>#VALUE!</v>
      </c>
      <c r="BI15" s="2" t="e">
        <f t="array" ref="BI15">[1]!JCSubstructureMatchCount($B15,"FC(CCC(O)=O)([H])[H]")</f>
        <v>#VALUE!</v>
      </c>
      <c r="BJ15" s="2" t="e">
        <f t="array" ref="BJ15">[1]!JCSubstructureMatchCount($B15,"FC(CCCC(O)=O)([H])[H]")</f>
        <v>#VALUE!</v>
      </c>
      <c r="BK15" s="2" t="e">
        <f t="array" ref="BK15">[1]!JCSubstructureMatchCount($B15,"FC(CCCCC(O)=O)([H])[H]")</f>
        <v>#VALUE!</v>
      </c>
      <c r="BL15" s="2" t="e">
        <f t="array" ref="BL15">[1]!JCSubstructureMatchCount($B15,"FC(CCCCCC(O)=O)([H])[H]")</f>
        <v>#VALUE!</v>
      </c>
      <c r="BM15" s="2" t="e">
        <f t="array" ref="BM15">[1]!JCSubstructureMatchCount($B15,"FC(CC(O)=O)(F)C")</f>
        <v>#VALUE!</v>
      </c>
      <c r="BN15" s="2" t="e">
        <f t="array" ref="BN15">[1]!JCSubstructureMatchCount($B15,"FC(CCC(O)=O)(F)C")+[1]!JCSubstructureMatchCount($B15,"FC1(F)CC1C(O)=O")</f>
        <v>#VALUE!</v>
      </c>
      <c r="BO15" s="2" t="e">
        <f t="array" ref="BO15">[1]!JCSubstructureMatchCount($B15,"FC(CCCC(O)=O)(F)C")+[1]!JCSubstructureMatchCount($B15,"FC1(F)CCC1C(O)=O")</f>
        <v>#VALUE!</v>
      </c>
      <c r="BP15" s="2" t="e">
        <f t="array" ref="BP15">[1]!JCSubstructureMatchCount($B15,"FC(CCCCC(O)=O)(F)C")+[1]!JCSubstructureMatchCount($B15,"FC1(F)CCCC1C(O)=O")</f>
        <v>#VALUE!</v>
      </c>
      <c r="BQ15" s="2" t="e">
        <f t="array" ref="BQ15">[1]!JCSubstructureMatchCount($B15,"FC(CCCCCC(O)=O)(F)C")+[1]!JCSubstructureMatchCount($B15,"FC1(F)CCCCC1C(O)=O")</f>
        <v>#VALUE!</v>
      </c>
      <c r="BR15" s="2" t="e">
        <f t="array" ref="BR15">[1]!JCSubstructureMatchCount($B15,"FC(CC(O)=O)([H])C")</f>
        <v>#VALUE!</v>
      </c>
      <c r="BS15" s="2" t="e">
        <f t="array" ref="BS15">[1]!JCSubstructureMatchCount($B15,"FC(CCC(O)=O)([H])C")</f>
        <v>#VALUE!</v>
      </c>
      <c r="BT15" s="2" t="e">
        <f t="array" ref="BT15">[1]!JCSubstructureMatchCount($B15,"FC(CCCC(O)=O)([H])C")</f>
        <v>#VALUE!</v>
      </c>
      <c r="BU15" s="2" t="e">
        <f t="array" ref="BU15">[1]!JCSubstructureMatchCount($B15,"FC(CCCCC(O)=O)([H])C")</f>
        <v>#VALUE!</v>
      </c>
      <c r="BV15" s="2" t="e">
        <f t="array" ref="BV15">[1]!JCSubstructureMatchCount($B15,"FC(CCCCCC(O)=O)([H])C")</f>
        <v>#VALUE!</v>
      </c>
      <c r="BW15" t="e">
        <f t="shared" si="7"/>
        <v>#VALUE!</v>
      </c>
      <c r="BX15" t="e">
        <f t="shared" si="8"/>
        <v>#VALUE!</v>
      </c>
      <c r="BY15" t="e">
        <f t="shared" si="9"/>
        <v>#VALUE!</v>
      </c>
      <c r="BZ15" t="e">
        <f t="shared" si="10"/>
        <v>#VALUE!</v>
      </c>
      <c r="CA15" t="e">
        <f t="shared" si="11"/>
        <v>#VALUE!</v>
      </c>
      <c r="CB15" t="e">
        <f t="shared" si="12"/>
        <v>#VALUE!</v>
      </c>
      <c r="CC15" t="e">
        <f t="shared" si="13"/>
        <v>#VALUE!</v>
      </c>
      <c r="CD15" t="e">
        <f t="shared" si="14"/>
        <v>#VALUE!</v>
      </c>
      <c r="CE15" t="e">
        <f t="shared" si="15"/>
        <v>#VALUE!</v>
      </c>
      <c r="CF15" t="e">
        <f t="shared" si="16"/>
        <v>#VALUE!</v>
      </c>
      <c r="CG15" t="e">
        <f t="shared" si="17"/>
        <v>#VALUE!</v>
      </c>
    </row>
    <row r="16" spans="1:120" ht="30" customHeight="1" x14ac:dyDescent="0.25">
      <c r="A16" s="1" t="s">
        <v>22</v>
      </c>
      <c r="B16" t="s">
        <v>18</v>
      </c>
      <c r="C16">
        <v>2.12</v>
      </c>
      <c r="D16">
        <v>6.06</v>
      </c>
      <c r="E16" s="15" t="e">
        <f t="array" ref="E16">[1]!JCStructure(B16)</f>
        <v>#VALUE!</v>
      </c>
      <c r="F16" t="e">
        <f t="array" ref="F16">[1]!JCMass(B16)</f>
        <v>#VALUE!</v>
      </c>
      <c r="G16" t="e">
        <f t="array" ref="G16">[1]!JCIUPACName(R16)</f>
        <v>#VALUE!</v>
      </c>
      <c r="H16" s="2" t="e">
        <f t="array" ref="H16">IF([1]!JCSubstructureMatch($B16,"C(O)=O"),"Acid", "Amine")</f>
        <v>#VALUE!</v>
      </c>
      <c r="I16" s="2" t="e">
        <f t="shared" ca="1" si="0"/>
        <v>#NAME?</v>
      </c>
      <c r="K16" s="2" t="e">
        <f t="shared" si="1"/>
        <v>#VALUE!</v>
      </c>
      <c r="L16" s="2" t="e">
        <f t="shared" si="2"/>
        <v>#VALUE!</v>
      </c>
      <c r="M16" s="2" t="e">
        <f t="shared" si="3"/>
        <v>#VALUE!</v>
      </c>
      <c r="N16" s="2" t="e">
        <f t="shared" si="4"/>
        <v>#VALUE!</v>
      </c>
      <c r="O16" s="2" t="e">
        <f t="shared" si="5"/>
        <v>#VALUE!</v>
      </c>
      <c r="P16" s="2" t="e">
        <f t="shared" si="6"/>
        <v>#VALUE!</v>
      </c>
      <c r="Q16" s="2" t="e">
        <f t="array" ref="Q16">[1]!JCRingAtomCount(B16)</f>
        <v>#VALUE!</v>
      </c>
      <c r="R16" s="15" t="e">
        <f t="array" ref="R16">[1]!JCBemisMurckoStructure(B16)</f>
        <v>#VALUE!</v>
      </c>
      <c r="S16" t="e">
        <f t="array" ref="S16">[1]!JCSubstructureMatch(B16,"FC(C)(F)C")</f>
        <v>#VALUE!</v>
      </c>
      <c r="T16" t="e">
        <f t="array" ref="T16">[1]!JCSubstructureMatch(B16,"FC(C)(F)F")</f>
        <v>#VALUE!</v>
      </c>
      <c r="U16" t="e">
        <f t="array" ref="U16">[1]!JCSubstructureMatch(B16,"FC(C)(F)[H]")</f>
        <v>#VALUE!</v>
      </c>
      <c r="V16" t="e">
        <f t="array" ref="V16">[1]!JCSubstructureMatch(B16,"FC(C)([H])[H]")</f>
        <v>#VALUE!</v>
      </c>
      <c r="W16" t="e">
        <f t="array" ref="W16">[1]!JCSubstructureMatch(B16,"FC(C)(C)[H]")</f>
        <v>#VALUE!</v>
      </c>
      <c r="X16" s="15" t="e">
        <f t="array" ref="X16">[1]!JC3DCleanStructure(B16)</f>
        <v>#VALUE!</v>
      </c>
      <c r="Y16" s="2" t="e">
        <f t="array" ref="Y16">[1]!JCSubstructureMatchCount(B16,"FC(CN)(F)F")</f>
        <v>#VALUE!</v>
      </c>
      <c r="Z16" s="2" t="e">
        <f t="array" ref="Z16">[1]!JCSubstructureMatchCount($B16,"FC(CCN)(F)F")</f>
        <v>#VALUE!</v>
      </c>
      <c r="AA16" s="2" t="e">
        <f t="array" ref="AA16">[1]!JCSubstructureMatchCount($B16,"FC(CCCN)(F)F")</f>
        <v>#VALUE!</v>
      </c>
      <c r="AB16" s="2" t="e">
        <f t="array" ref="AB16">[1]!JCSubstructureMatchCount($B16,"FC(CCCCN)(F)F")</f>
        <v>#VALUE!</v>
      </c>
      <c r="AC16" s="2" t="e">
        <f t="array" ref="AC16">[1]!JCSubstructureMatchCount($B16,"FC(CCCCCN)(F)F")</f>
        <v>#VALUE!</v>
      </c>
      <c r="AD16" s="2" t="e">
        <f t="array" ref="AD16">[1]!JCSubstructureMatchCount($B16,"FC(CN)([H])F")</f>
        <v>#VALUE!</v>
      </c>
      <c r="AE16" s="2" t="e">
        <f t="array" ref="AE16">[1]!JCSubstructureMatchCount($B16,"FC(CCN)([H])F")</f>
        <v>#VALUE!</v>
      </c>
      <c r="AF16" s="2" t="e">
        <f t="array" ref="AF16">[1]!JCSubstructureMatchCount($B16,"FC(CCCN)([H])F")</f>
        <v>#VALUE!</v>
      </c>
      <c r="AG16" s="2" t="e">
        <f t="array" ref="AG16">[1]!JCSubstructureMatchCount($B16,"FC(CCCCN)([H])F")</f>
        <v>#VALUE!</v>
      </c>
      <c r="AH16" s="2" t="e">
        <f t="array" ref="AH16">[1]!JCSubstructureMatchCount($B16,"FC(CCCCCN)([H])F")</f>
        <v>#VALUE!</v>
      </c>
      <c r="AI16" s="2" t="e">
        <f t="array" ref="AI16">[1]!JCSubstructureMatchCount($B16,"FC(CN)([H])[H]")</f>
        <v>#VALUE!</v>
      </c>
      <c r="AJ16" s="2" t="e">
        <f t="array" ref="AJ16">[1]!JCSubstructureMatchCount($B16,"FC(CCN)([H])[H]")</f>
        <v>#VALUE!</v>
      </c>
      <c r="AK16" s="2" t="e">
        <f t="array" ref="AK16">[1]!JCSubstructureMatchCount($B16,"FC(CCCN)([H])[H]")</f>
        <v>#VALUE!</v>
      </c>
      <c r="AL16" s="2" t="e">
        <f t="array" ref="AL16">[1]!JCSubstructureMatchCount($B16,"FC(CCCCN)([H])[H]")</f>
        <v>#VALUE!</v>
      </c>
      <c r="AM16" s="2" t="e">
        <f t="array" ref="AM16">[1]!JCSubstructureMatchCount($B16,"FC(CCCCCN)([H])[H]")</f>
        <v>#VALUE!</v>
      </c>
      <c r="AN16" s="2" t="e">
        <f t="array" ref="AN16">[1]!JCSubstructureMatchCount($B16,"FC(CN)(F)C")</f>
        <v>#VALUE!</v>
      </c>
      <c r="AO16" s="2" t="e">
        <f t="array" ref="AO16">[1]!JCSubstructureMatchCount($B16,"FC(CCN)(F)C")+[1]!JCSubstructureMatchCount($B16,"FC(F)(C1)C1N")</f>
        <v>#VALUE!</v>
      </c>
      <c r="AP16" s="2" t="e">
        <f t="array" ref="AP16">[1]!JCSubstructureMatchCount($B16,"FC(CCCN)(F)C")+[1]!JCSubstructureMatchCount($B16,"FC(F)(CC1)C1N")</f>
        <v>#VALUE!</v>
      </c>
      <c r="AQ16" s="2" t="e">
        <f t="array" ref="AQ16">[1]!JCSubstructureMatchCount($B16,"FC(CCCCN)(F)C")+[1]!JCSubstructureMatchCount($B16,"FC(F)(CCC1)C1N")</f>
        <v>#VALUE!</v>
      </c>
      <c r="AR16" s="2" t="e">
        <f t="array" ref="AR16">[1]!JCSubstructureMatchCount($B16,"FC(CCCCCN)(F)C")+[1]!JCSubstructureMatchCount($B16,"FC(F)(CCCC1)C1N")</f>
        <v>#VALUE!</v>
      </c>
      <c r="AS16" s="2" t="e">
        <f t="array" ref="AS16">[1]!JCSubstructureMatchCount($B16,"FC(CN)([H])C")</f>
        <v>#VALUE!</v>
      </c>
      <c r="AT16" s="2" t="e">
        <f t="array" ref="AT16">[1]!JCSubstructureMatchCount($B16,"FC(CCN)([H])C")</f>
        <v>#VALUE!</v>
      </c>
      <c r="AU16" s="2" t="e">
        <f t="array" ref="AU16">[1]!JCSubstructureMatchCount($B16,"FC(CCCN)([H])C")</f>
        <v>#VALUE!</v>
      </c>
      <c r="AV16" s="2" t="e">
        <f t="array" ref="AV16">[1]!JCSubstructureMatchCount($B16,"FC(CCCCN)([H])C")</f>
        <v>#VALUE!</v>
      </c>
      <c r="AW16" s="2" t="e">
        <f t="array" ref="AW16">[1]!JCSubstructureMatchCount($B16,"FC(CCCCCN)([H])C")</f>
        <v>#VALUE!</v>
      </c>
      <c r="AX16" s="2" t="e">
        <f t="array" ref="AX16">[1]!JCSubstructureMatchCount($B16,"FC(CC(O)=O)(F)F")</f>
        <v>#VALUE!</v>
      </c>
      <c r="AY16" s="2" t="e">
        <f t="array" ref="AY16">[1]!JCSubstructureMatchCount($B16,"FC(CCC(O)=O)(F)F")</f>
        <v>#VALUE!</v>
      </c>
      <c r="AZ16" s="2" t="e">
        <f t="array" ref="AZ16">[1]!JCSubstructureMatchCount($B16,"FC(CCCC(O)=O)(F)F")</f>
        <v>#VALUE!</v>
      </c>
      <c r="BA16" s="2" t="e">
        <f t="array" ref="BA16">[1]!JCSubstructureMatchCount($B16,"FC(CCCCC(O)=O)(F)F")</f>
        <v>#VALUE!</v>
      </c>
      <c r="BB16" s="2" t="e">
        <f t="array" ref="BB16">[1]!JCSubstructureMatchCount($B16,"FC(CCCCCC(O)=O)(F)F")</f>
        <v>#VALUE!</v>
      </c>
      <c r="BC16" s="2" t="e">
        <f t="array" ref="BC16">[1]!JCSubstructureMatchCount($B16,"FC(CC(O)=O)([H])F")</f>
        <v>#VALUE!</v>
      </c>
      <c r="BD16" s="2" t="e">
        <f t="array" ref="BD16">[1]!JCSubstructureMatchCount($B16,"FC(CCC(O)=O)([H])F")</f>
        <v>#VALUE!</v>
      </c>
      <c r="BE16" s="2" t="e">
        <f t="array" ref="BE16">[1]!JCSubstructureMatchCount($B16,"FC(CCCC(O)=O)([H])F")</f>
        <v>#VALUE!</v>
      </c>
      <c r="BF16" s="2" t="e">
        <f t="array" ref="BF16">[1]!JCSubstructureMatchCount($B16,"FC(CCCCC(O)=O)([H])F")</f>
        <v>#VALUE!</v>
      </c>
      <c r="BG16" s="2" t="e">
        <f t="array" ref="BG16">[1]!JCSubstructureMatchCount($B16,"FC(CCCCCC(O)=O)([H])F")</f>
        <v>#VALUE!</v>
      </c>
      <c r="BH16" s="2" t="e">
        <f t="array" ref="BH16">[1]!JCSubstructureMatchCount($B16,"FC(CC(O)=O)([H])[H]")</f>
        <v>#VALUE!</v>
      </c>
      <c r="BI16" s="2" t="e">
        <f t="array" ref="BI16">[1]!JCSubstructureMatchCount($B16,"FC(CCC(O)=O)([H])[H]")</f>
        <v>#VALUE!</v>
      </c>
      <c r="BJ16" s="2" t="e">
        <f t="array" ref="BJ16">[1]!JCSubstructureMatchCount($B16,"FC(CCCC(O)=O)([H])[H]")</f>
        <v>#VALUE!</v>
      </c>
      <c r="BK16" s="2" t="e">
        <f t="array" ref="BK16">[1]!JCSubstructureMatchCount($B16,"FC(CCCCC(O)=O)([H])[H]")</f>
        <v>#VALUE!</v>
      </c>
      <c r="BL16" s="2" t="e">
        <f t="array" ref="BL16">[1]!JCSubstructureMatchCount($B16,"FC(CCCCCC(O)=O)([H])[H]")</f>
        <v>#VALUE!</v>
      </c>
      <c r="BM16" s="2" t="e">
        <f t="array" ref="BM16">[1]!JCSubstructureMatchCount($B16,"FC(CC(O)=O)(F)C")</f>
        <v>#VALUE!</v>
      </c>
      <c r="BN16" s="2" t="e">
        <f t="array" ref="BN16">[1]!JCSubstructureMatchCount($B16,"FC(CCC(O)=O)(F)C")+[1]!JCSubstructureMatchCount($B16,"FC1(F)CC1C(O)=O")</f>
        <v>#VALUE!</v>
      </c>
      <c r="BO16" s="2" t="e">
        <f t="array" ref="BO16">[1]!JCSubstructureMatchCount($B16,"FC(CCCC(O)=O)(F)C")+[1]!JCSubstructureMatchCount($B16,"FC1(F)CCC1C(O)=O")</f>
        <v>#VALUE!</v>
      </c>
      <c r="BP16" s="2" t="e">
        <f t="array" ref="BP16">[1]!JCSubstructureMatchCount($B16,"FC(CCCCC(O)=O)(F)C")+[1]!JCSubstructureMatchCount($B16,"FC1(F)CCCC1C(O)=O")</f>
        <v>#VALUE!</v>
      </c>
      <c r="BQ16" s="2" t="e">
        <f t="array" ref="BQ16">[1]!JCSubstructureMatchCount($B16,"FC(CCCCCC(O)=O)(F)C")+[1]!JCSubstructureMatchCount($B16,"FC1(F)CCCCC1C(O)=O")</f>
        <v>#VALUE!</v>
      </c>
      <c r="BR16" s="2" t="e">
        <f t="array" ref="BR16">[1]!JCSubstructureMatchCount($B16,"FC(CC(O)=O)([H])C")</f>
        <v>#VALUE!</v>
      </c>
      <c r="BS16" s="2" t="e">
        <f t="array" ref="BS16">[1]!JCSubstructureMatchCount($B16,"FC(CCC(O)=O)([H])C")</f>
        <v>#VALUE!</v>
      </c>
      <c r="BT16" s="2" t="e">
        <f t="array" ref="BT16">[1]!JCSubstructureMatchCount($B16,"FC(CCCC(O)=O)([H])C")</f>
        <v>#VALUE!</v>
      </c>
      <c r="BU16" s="2" t="e">
        <f t="array" ref="BU16">[1]!JCSubstructureMatchCount($B16,"FC(CCCCC(O)=O)([H])C")</f>
        <v>#VALUE!</v>
      </c>
      <c r="BV16" s="2" t="e">
        <f t="array" ref="BV16">[1]!JCSubstructureMatchCount($B16,"FC(CCCCCC(O)=O)([H])C")</f>
        <v>#VALUE!</v>
      </c>
      <c r="BW16" t="e">
        <f t="shared" si="7"/>
        <v>#VALUE!</v>
      </c>
      <c r="BX16" t="e">
        <f t="shared" si="8"/>
        <v>#VALUE!</v>
      </c>
      <c r="BY16" t="e">
        <f t="shared" si="9"/>
        <v>#VALUE!</v>
      </c>
      <c r="BZ16" t="e">
        <f t="shared" si="10"/>
        <v>#VALUE!</v>
      </c>
      <c r="CA16" t="e">
        <f t="shared" si="11"/>
        <v>#VALUE!</v>
      </c>
      <c r="CB16" t="e">
        <f t="shared" si="12"/>
        <v>#VALUE!</v>
      </c>
      <c r="CC16" t="e">
        <f t="shared" si="13"/>
        <v>#VALUE!</v>
      </c>
      <c r="CD16" t="e">
        <f t="shared" si="14"/>
        <v>#VALUE!</v>
      </c>
      <c r="CE16" t="e">
        <f t="shared" si="15"/>
        <v>#VALUE!</v>
      </c>
      <c r="CF16" t="e">
        <f t="shared" si="16"/>
        <v>#VALUE!</v>
      </c>
      <c r="CG16" t="e">
        <f t="shared" si="17"/>
        <v>#VALUE!</v>
      </c>
    </row>
    <row r="17" spans="1:85" ht="30" customHeight="1" x14ac:dyDescent="0.25">
      <c r="A17" s="1" t="s">
        <v>22</v>
      </c>
      <c r="B17" t="s">
        <v>19</v>
      </c>
      <c r="C17">
        <v>1.47</v>
      </c>
      <c r="D17">
        <v>11.23</v>
      </c>
      <c r="E17" s="15" t="e">
        <f t="array" ref="E17">[1]!JCStructure(B17)</f>
        <v>#VALUE!</v>
      </c>
      <c r="F17" t="e">
        <f t="array" ref="F17">[1]!JCMass(B17)</f>
        <v>#VALUE!</v>
      </c>
      <c r="G17" t="e">
        <f t="array" ref="G17">[1]!JCIUPACName(R17)</f>
        <v>#VALUE!</v>
      </c>
      <c r="H17" s="2" t="e">
        <f t="array" ref="H17">IF([1]!JCSubstructureMatch($B17,"C(O)=O"),"Acid", "Amine")</f>
        <v>#VALUE!</v>
      </c>
      <c r="I17" s="2" t="e">
        <f t="shared" ca="1" si="0"/>
        <v>#NAME?</v>
      </c>
      <c r="K17" s="2" t="e">
        <f t="shared" si="1"/>
        <v>#VALUE!</v>
      </c>
      <c r="L17" s="2" t="e">
        <f t="shared" si="2"/>
        <v>#VALUE!</v>
      </c>
      <c r="M17" s="2" t="e">
        <f t="shared" si="3"/>
        <v>#VALUE!</v>
      </c>
      <c r="N17" s="2" t="e">
        <f t="shared" si="4"/>
        <v>#VALUE!</v>
      </c>
      <c r="O17" s="2" t="e">
        <f t="shared" si="5"/>
        <v>#VALUE!</v>
      </c>
      <c r="P17" s="2" t="e">
        <f t="shared" si="6"/>
        <v>#VALUE!</v>
      </c>
      <c r="Q17" s="2" t="e">
        <f t="array" ref="Q17">[1]!JCRingAtomCount(B17)</f>
        <v>#VALUE!</v>
      </c>
      <c r="R17" s="15" t="e">
        <f t="array" ref="R17">[1]!JCBemisMurckoStructure(B17)</f>
        <v>#VALUE!</v>
      </c>
      <c r="S17" t="e">
        <f t="array" ref="S17">[1]!JCSubstructureMatch(B17,"FC(C)(F)C")</f>
        <v>#VALUE!</v>
      </c>
      <c r="T17" t="e">
        <f t="array" ref="T17">[1]!JCSubstructureMatch(B17,"FC(C)(F)F")</f>
        <v>#VALUE!</v>
      </c>
      <c r="U17" t="e">
        <f t="array" ref="U17">[1]!JCSubstructureMatch(B17,"FC(C)(F)[H]")</f>
        <v>#VALUE!</v>
      </c>
      <c r="V17" t="e">
        <f t="array" ref="V17">[1]!JCSubstructureMatch(B17,"FC(C)([H])[H]")</f>
        <v>#VALUE!</v>
      </c>
      <c r="W17" t="e">
        <f t="array" ref="W17">[1]!JCSubstructureMatch(B17,"FC(C)(C)[H]")</f>
        <v>#VALUE!</v>
      </c>
      <c r="X17" s="15" t="e">
        <f t="array" ref="X17">[1]!JC3DCleanStructure(B17)</f>
        <v>#VALUE!</v>
      </c>
      <c r="Y17" s="2" t="e">
        <f t="array" ref="Y17">[1]!JCSubstructureMatchCount(B17,"FC(CN)(F)F")</f>
        <v>#VALUE!</v>
      </c>
      <c r="Z17" s="2" t="e">
        <f t="array" ref="Z17">[1]!JCSubstructureMatchCount($B17,"FC(CCN)(F)F")</f>
        <v>#VALUE!</v>
      </c>
      <c r="AA17" s="2" t="e">
        <f t="array" ref="AA17">[1]!JCSubstructureMatchCount($B17,"FC(CCCN)(F)F")</f>
        <v>#VALUE!</v>
      </c>
      <c r="AB17" s="2" t="e">
        <f t="array" ref="AB17">[1]!JCSubstructureMatchCount($B17,"FC(CCCCN)(F)F")</f>
        <v>#VALUE!</v>
      </c>
      <c r="AC17" s="2" t="e">
        <f t="array" ref="AC17">[1]!JCSubstructureMatchCount($B17,"FC(CCCCCN)(F)F")</f>
        <v>#VALUE!</v>
      </c>
      <c r="AD17" s="2" t="e">
        <f t="array" ref="AD17">[1]!JCSubstructureMatchCount($B17,"FC(CN)([H])F")</f>
        <v>#VALUE!</v>
      </c>
      <c r="AE17" s="2" t="e">
        <f t="array" ref="AE17">[1]!JCSubstructureMatchCount($B17,"FC(CCN)([H])F")</f>
        <v>#VALUE!</v>
      </c>
      <c r="AF17" s="2" t="e">
        <f t="array" ref="AF17">[1]!JCSubstructureMatchCount($B17,"FC(CCCN)([H])F")</f>
        <v>#VALUE!</v>
      </c>
      <c r="AG17" s="2" t="e">
        <f t="array" ref="AG17">[1]!JCSubstructureMatchCount($B17,"FC(CCCCN)([H])F")</f>
        <v>#VALUE!</v>
      </c>
      <c r="AH17" s="2" t="e">
        <f t="array" ref="AH17">[1]!JCSubstructureMatchCount($B17,"FC(CCCCCN)([H])F")</f>
        <v>#VALUE!</v>
      </c>
      <c r="AI17" s="2" t="e">
        <f t="array" ref="AI17">[1]!JCSubstructureMatchCount($B17,"FC(CN)([H])[H]")</f>
        <v>#VALUE!</v>
      </c>
      <c r="AJ17" s="2" t="e">
        <f t="array" ref="AJ17">[1]!JCSubstructureMatchCount($B17,"FC(CCN)([H])[H]")</f>
        <v>#VALUE!</v>
      </c>
      <c r="AK17" s="2" t="e">
        <f t="array" ref="AK17">[1]!JCSubstructureMatchCount($B17,"FC(CCCN)([H])[H]")</f>
        <v>#VALUE!</v>
      </c>
      <c r="AL17" s="2" t="e">
        <f t="array" ref="AL17">[1]!JCSubstructureMatchCount($B17,"FC(CCCCN)([H])[H]")</f>
        <v>#VALUE!</v>
      </c>
      <c r="AM17" s="2" t="e">
        <f t="array" ref="AM17">[1]!JCSubstructureMatchCount($B17,"FC(CCCCCN)([H])[H]")</f>
        <v>#VALUE!</v>
      </c>
      <c r="AN17" s="2" t="e">
        <f t="array" ref="AN17">[1]!JCSubstructureMatchCount($B17,"FC(CN)(F)C")</f>
        <v>#VALUE!</v>
      </c>
      <c r="AO17" s="2" t="e">
        <f t="array" ref="AO17">[1]!JCSubstructureMatchCount($B17,"FC(CCN)(F)C")+[1]!JCSubstructureMatchCount($B17,"FC(F)(C1)C1N")</f>
        <v>#VALUE!</v>
      </c>
      <c r="AP17" s="2" t="e">
        <f t="array" ref="AP17">[1]!JCSubstructureMatchCount($B17,"FC(CCCN)(F)C")+[1]!JCSubstructureMatchCount($B17,"FC(F)(CC1)C1N")</f>
        <v>#VALUE!</v>
      </c>
      <c r="AQ17" s="2" t="e">
        <f t="array" ref="AQ17">[1]!JCSubstructureMatchCount($B17,"FC(CCCCN)(F)C")+[1]!JCSubstructureMatchCount($B17,"FC(F)(CCC1)C1N")</f>
        <v>#VALUE!</v>
      </c>
      <c r="AR17" s="2" t="e">
        <f t="array" ref="AR17">[1]!JCSubstructureMatchCount($B17,"FC(CCCCCN)(F)C")+[1]!JCSubstructureMatchCount($B17,"FC(F)(CCCC1)C1N")</f>
        <v>#VALUE!</v>
      </c>
      <c r="AS17" s="2" t="e">
        <f t="array" ref="AS17">[1]!JCSubstructureMatchCount($B17,"FC(CN)([H])C")</f>
        <v>#VALUE!</v>
      </c>
      <c r="AT17" s="2" t="e">
        <f t="array" ref="AT17">[1]!JCSubstructureMatchCount($B17,"FC(CCN)([H])C")</f>
        <v>#VALUE!</v>
      </c>
      <c r="AU17" s="2" t="e">
        <f t="array" ref="AU17">[1]!JCSubstructureMatchCount($B17,"FC(CCCN)([H])C")</f>
        <v>#VALUE!</v>
      </c>
      <c r="AV17" s="2" t="e">
        <f t="array" ref="AV17">[1]!JCSubstructureMatchCount($B17,"FC(CCCCN)([H])C")</f>
        <v>#VALUE!</v>
      </c>
      <c r="AW17" s="2" t="e">
        <f t="array" ref="AW17">[1]!JCSubstructureMatchCount($B17,"FC(CCCCCN)([H])C")</f>
        <v>#VALUE!</v>
      </c>
      <c r="AX17" s="2" t="e">
        <f t="array" ref="AX17">[1]!JCSubstructureMatchCount($B17,"FC(CC(O)=O)(F)F")</f>
        <v>#VALUE!</v>
      </c>
      <c r="AY17" s="2" t="e">
        <f t="array" ref="AY17">[1]!JCSubstructureMatchCount($B17,"FC(CCC(O)=O)(F)F")</f>
        <v>#VALUE!</v>
      </c>
      <c r="AZ17" s="2" t="e">
        <f t="array" ref="AZ17">[1]!JCSubstructureMatchCount($B17,"FC(CCCC(O)=O)(F)F")</f>
        <v>#VALUE!</v>
      </c>
      <c r="BA17" s="2" t="e">
        <f t="array" ref="BA17">[1]!JCSubstructureMatchCount($B17,"FC(CCCCC(O)=O)(F)F")</f>
        <v>#VALUE!</v>
      </c>
      <c r="BB17" s="2" t="e">
        <f t="array" ref="BB17">[1]!JCSubstructureMatchCount($B17,"FC(CCCCCC(O)=O)(F)F")</f>
        <v>#VALUE!</v>
      </c>
      <c r="BC17" s="2" t="e">
        <f t="array" ref="BC17">[1]!JCSubstructureMatchCount($B17,"FC(CC(O)=O)([H])F")</f>
        <v>#VALUE!</v>
      </c>
      <c r="BD17" s="2" t="e">
        <f t="array" ref="BD17">[1]!JCSubstructureMatchCount($B17,"FC(CCC(O)=O)([H])F")</f>
        <v>#VALUE!</v>
      </c>
      <c r="BE17" s="2" t="e">
        <f t="array" ref="BE17">[1]!JCSubstructureMatchCount($B17,"FC(CCCC(O)=O)([H])F")</f>
        <v>#VALUE!</v>
      </c>
      <c r="BF17" s="2" t="e">
        <f t="array" ref="BF17">[1]!JCSubstructureMatchCount($B17,"FC(CCCCC(O)=O)([H])F")</f>
        <v>#VALUE!</v>
      </c>
      <c r="BG17" s="2" t="e">
        <f t="array" ref="BG17">[1]!JCSubstructureMatchCount($B17,"FC(CCCCCC(O)=O)([H])F")</f>
        <v>#VALUE!</v>
      </c>
      <c r="BH17" s="2" t="e">
        <f t="array" ref="BH17">[1]!JCSubstructureMatchCount($B17,"FC(CC(O)=O)([H])[H]")</f>
        <v>#VALUE!</v>
      </c>
      <c r="BI17" s="2" t="e">
        <f t="array" ref="BI17">[1]!JCSubstructureMatchCount($B17,"FC(CCC(O)=O)([H])[H]")</f>
        <v>#VALUE!</v>
      </c>
      <c r="BJ17" s="2" t="e">
        <f t="array" ref="BJ17">[1]!JCSubstructureMatchCount($B17,"FC(CCCC(O)=O)([H])[H]")</f>
        <v>#VALUE!</v>
      </c>
      <c r="BK17" s="2" t="e">
        <f t="array" ref="BK17">[1]!JCSubstructureMatchCount($B17,"FC(CCCCC(O)=O)([H])[H]")</f>
        <v>#VALUE!</v>
      </c>
      <c r="BL17" s="2" t="e">
        <f t="array" ref="BL17">[1]!JCSubstructureMatchCount($B17,"FC(CCCCCC(O)=O)([H])[H]")</f>
        <v>#VALUE!</v>
      </c>
      <c r="BM17" s="2" t="e">
        <f t="array" ref="BM17">[1]!JCSubstructureMatchCount($B17,"FC(CC(O)=O)(F)C")</f>
        <v>#VALUE!</v>
      </c>
      <c r="BN17" s="2" t="e">
        <f t="array" ref="BN17">[1]!JCSubstructureMatchCount($B17,"FC(CCC(O)=O)(F)C")+[1]!JCSubstructureMatchCount($B17,"FC1(F)CC1C(O)=O")</f>
        <v>#VALUE!</v>
      </c>
      <c r="BO17" s="2" t="e">
        <f t="array" ref="BO17">[1]!JCSubstructureMatchCount($B17,"FC(CCCC(O)=O)(F)C")+[1]!JCSubstructureMatchCount($B17,"FC1(F)CCC1C(O)=O")</f>
        <v>#VALUE!</v>
      </c>
      <c r="BP17" s="2" t="e">
        <f t="array" ref="BP17">[1]!JCSubstructureMatchCount($B17,"FC(CCCCC(O)=O)(F)C")+[1]!JCSubstructureMatchCount($B17,"FC1(F)CCCC1C(O)=O")</f>
        <v>#VALUE!</v>
      </c>
      <c r="BQ17" s="2" t="e">
        <f t="array" ref="BQ17">[1]!JCSubstructureMatchCount($B17,"FC(CCCCCC(O)=O)(F)C")+[1]!JCSubstructureMatchCount($B17,"FC1(F)CCCCC1C(O)=O")</f>
        <v>#VALUE!</v>
      </c>
      <c r="BR17" s="2" t="e">
        <f t="array" ref="BR17">[1]!JCSubstructureMatchCount($B17,"FC(CC(O)=O)([H])C")</f>
        <v>#VALUE!</v>
      </c>
      <c r="BS17" s="2" t="e">
        <f t="array" ref="BS17">[1]!JCSubstructureMatchCount($B17,"FC(CCC(O)=O)([H])C")</f>
        <v>#VALUE!</v>
      </c>
      <c r="BT17" s="2" t="e">
        <f t="array" ref="BT17">[1]!JCSubstructureMatchCount($B17,"FC(CCCC(O)=O)([H])C")</f>
        <v>#VALUE!</v>
      </c>
      <c r="BU17" s="2" t="e">
        <f t="array" ref="BU17">[1]!JCSubstructureMatchCount($B17,"FC(CCCCC(O)=O)([H])C")</f>
        <v>#VALUE!</v>
      </c>
      <c r="BV17" s="2" t="e">
        <f t="array" ref="BV17">[1]!JCSubstructureMatchCount($B17,"FC(CCCCCC(O)=O)([H])C")</f>
        <v>#VALUE!</v>
      </c>
      <c r="BW17" t="e">
        <f t="shared" si="7"/>
        <v>#VALUE!</v>
      </c>
      <c r="BX17" t="e">
        <f t="shared" si="8"/>
        <v>#VALUE!</v>
      </c>
      <c r="BY17" t="e">
        <f t="shared" si="9"/>
        <v>#VALUE!</v>
      </c>
      <c r="BZ17" t="e">
        <f t="shared" si="10"/>
        <v>#VALUE!</v>
      </c>
      <c r="CA17" t="e">
        <f t="shared" si="11"/>
        <v>#VALUE!</v>
      </c>
      <c r="CB17" t="e">
        <f t="shared" si="12"/>
        <v>#VALUE!</v>
      </c>
      <c r="CC17" t="e">
        <f t="shared" si="13"/>
        <v>#VALUE!</v>
      </c>
      <c r="CD17" t="e">
        <f t="shared" si="14"/>
        <v>#VALUE!</v>
      </c>
      <c r="CE17" t="e">
        <f t="shared" si="15"/>
        <v>#VALUE!</v>
      </c>
      <c r="CF17" t="e">
        <f t="shared" si="16"/>
        <v>#VALUE!</v>
      </c>
      <c r="CG17" t="e">
        <f t="shared" si="17"/>
        <v>#VALUE!</v>
      </c>
    </row>
    <row r="18" spans="1:85" ht="30" customHeight="1" x14ac:dyDescent="0.25">
      <c r="A18" s="1" t="s">
        <v>22</v>
      </c>
      <c r="B18" t="s">
        <v>20</v>
      </c>
      <c r="C18">
        <v>1.19</v>
      </c>
      <c r="D18">
        <v>11.29</v>
      </c>
      <c r="E18" s="15" t="e">
        <f t="array" ref="E18">[1]!JCStructure(B18)</f>
        <v>#VALUE!</v>
      </c>
      <c r="F18" t="e">
        <f t="array" ref="F18">[1]!JCMass(B18)</f>
        <v>#VALUE!</v>
      </c>
      <c r="G18" t="e">
        <f t="array" ref="G18">[1]!JCIUPACName(R18)</f>
        <v>#VALUE!</v>
      </c>
      <c r="H18" s="2" t="e">
        <f t="array" ref="H18">IF([1]!JCSubstructureMatch($B18,"C(O)=O"),"Acid", "Amine")</f>
        <v>#VALUE!</v>
      </c>
      <c r="I18" s="2" t="e">
        <f t="shared" ca="1" si="0"/>
        <v>#NAME?</v>
      </c>
      <c r="K18" s="2" t="e">
        <f t="shared" si="1"/>
        <v>#VALUE!</v>
      </c>
      <c r="L18" s="2" t="e">
        <f t="shared" si="2"/>
        <v>#VALUE!</v>
      </c>
      <c r="M18" s="2" t="e">
        <f t="shared" si="3"/>
        <v>#VALUE!</v>
      </c>
      <c r="N18" s="2" t="e">
        <f t="shared" si="4"/>
        <v>#VALUE!</v>
      </c>
      <c r="O18" s="2" t="e">
        <f t="shared" si="5"/>
        <v>#VALUE!</v>
      </c>
      <c r="P18" s="2" t="e">
        <f t="shared" si="6"/>
        <v>#VALUE!</v>
      </c>
      <c r="Q18" s="2" t="e">
        <f t="array" ref="Q18">[1]!JCRingAtomCount(B18)</f>
        <v>#VALUE!</v>
      </c>
      <c r="R18" s="15" t="e">
        <f t="array" ref="R18">[1]!JCBemisMurckoStructure(B18)</f>
        <v>#VALUE!</v>
      </c>
      <c r="S18" t="e">
        <f t="array" ref="S18">[1]!JCSubstructureMatch(B18,"FC(C)(F)C")</f>
        <v>#VALUE!</v>
      </c>
      <c r="T18" t="e">
        <f t="array" ref="T18">[1]!JCSubstructureMatch(B18,"FC(C)(F)F")</f>
        <v>#VALUE!</v>
      </c>
      <c r="U18" t="e">
        <f t="array" ref="U18">[1]!JCSubstructureMatch(B18,"FC(C)(F)[H]")</f>
        <v>#VALUE!</v>
      </c>
      <c r="V18" t="e">
        <f t="array" ref="V18">[1]!JCSubstructureMatch(B18,"FC(C)([H])[H]")</f>
        <v>#VALUE!</v>
      </c>
      <c r="W18" t="e">
        <f t="array" ref="W18">[1]!JCSubstructureMatch(B18,"FC(C)(C)[H]")</f>
        <v>#VALUE!</v>
      </c>
      <c r="X18" s="15" t="e">
        <f t="array" ref="X18">[1]!JC3DCleanStructure(B18)</f>
        <v>#VALUE!</v>
      </c>
      <c r="Y18" s="2" t="e">
        <f t="array" ref="Y18">[1]!JCSubstructureMatchCount(B18,"FC(CN)(F)F")</f>
        <v>#VALUE!</v>
      </c>
      <c r="Z18" s="2" t="e">
        <f t="array" ref="Z18">[1]!JCSubstructureMatchCount($B18,"FC(CCN)(F)F")</f>
        <v>#VALUE!</v>
      </c>
      <c r="AA18" s="2" t="e">
        <f t="array" ref="AA18">[1]!JCSubstructureMatchCount($B18,"FC(CCCN)(F)F")</f>
        <v>#VALUE!</v>
      </c>
      <c r="AB18" s="2" t="e">
        <f t="array" ref="AB18">[1]!JCSubstructureMatchCount($B18,"FC(CCCCN)(F)F")</f>
        <v>#VALUE!</v>
      </c>
      <c r="AC18" s="2" t="e">
        <f t="array" ref="AC18">[1]!JCSubstructureMatchCount($B18,"FC(CCCCCN)(F)F")</f>
        <v>#VALUE!</v>
      </c>
      <c r="AD18" s="2" t="e">
        <f t="array" ref="AD18">[1]!JCSubstructureMatchCount($B18,"FC(CN)([H])F")</f>
        <v>#VALUE!</v>
      </c>
      <c r="AE18" s="2" t="e">
        <f t="array" ref="AE18">[1]!JCSubstructureMatchCount($B18,"FC(CCN)([H])F")</f>
        <v>#VALUE!</v>
      </c>
      <c r="AF18" s="2" t="e">
        <f t="array" ref="AF18">[1]!JCSubstructureMatchCount($B18,"FC(CCCN)([H])F")</f>
        <v>#VALUE!</v>
      </c>
      <c r="AG18" s="2" t="e">
        <f t="array" ref="AG18">[1]!JCSubstructureMatchCount($B18,"FC(CCCCN)([H])F")</f>
        <v>#VALUE!</v>
      </c>
      <c r="AH18" s="2" t="e">
        <f t="array" ref="AH18">[1]!JCSubstructureMatchCount($B18,"FC(CCCCCN)([H])F")</f>
        <v>#VALUE!</v>
      </c>
      <c r="AI18" s="2" t="e">
        <f t="array" ref="AI18">[1]!JCSubstructureMatchCount($B18,"FC(CN)([H])[H]")</f>
        <v>#VALUE!</v>
      </c>
      <c r="AJ18" s="2" t="e">
        <f t="array" ref="AJ18">[1]!JCSubstructureMatchCount($B18,"FC(CCN)([H])[H]")</f>
        <v>#VALUE!</v>
      </c>
      <c r="AK18" s="2" t="e">
        <f t="array" ref="AK18">[1]!JCSubstructureMatchCount($B18,"FC(CCCN)([H])[H]")</f>
        <v>#VALUE!</v>
      </c>
      <c r="AL18" s="2" t="e">
        <f t="array" ref="AL18">[1]!JCSubstructureMatchCount($B18,"FC(CCCCN)([H])[H]")</f>
        <v>#VALUE!</v>
      </c>
      <c r="AM18" s="2" t="e">
        <f t="array" ref="AM18">[1]!JCSubstructureMatchCount($B18,"FC(CCCCCN)([H])[H]")</f>
        <v>#VALUE!</v>
      </c>
      <c r="AN18" s="2" t="e">
        <f t="array" ref="AN18">[1]!JCSubstructureMatchCount($B18,"FC(CN)(F)C")</f>
        <v>#VALUE!</v>
      </c>
      <c r="AO18" s="2" t="e">
        <f t="array" ref="AO18">[1]!JCSubstructureMatchCount($B18,"FC(CCN)(F)C")+[1]!JCSubstructureMatchCount($B18,"FC(F)(C1)C1N")</f>
        <v>#VALUE!</v>
      </c>
      <c r="AP18" s="2" t="e">
        <f t="array" ref="AP18">[1]!JCSubstructureMatchCount($B18,"FC(CCCN)(F)C")+[1]!JCSubstructureMatchCount($B18,"FC(F)(CC1)C1N")</f>
        <v>#VALUE!</v>
      </c>
      <c r="AQ18" s="2" t="e">
        <f t="array" ref="AQ18">[1]!JCSubstructureMatchCount($B18,"FC(CCCCN)(F)C")+[1]!JCSubstructureMatchCount($B18,"FC(F)(CCC1)C1N")</f>
        <v>#VALUE!</v>
      </c>
      <c r="AR18" s="2" t="e">
        <f t="array" ref="AR18">[1]!JCSubstructureMatchCount($B18,"FC(CCCCCN)(F)C")+[1]!JCSubstructureMatchCount($B18,"FC(F)(CCCC1)C1N")</f>
        <v>#VALUE!</v>
      </c>
      <c r="AS18" s="2" t="e">
        <f t="array" ref="AS18">[1]!JCSubstructureMatchCount($B18,"FC(CN)([H])C")</f>
        <v>#VALUE!</v>
      </c>
      <c r="AT18" s="2" t="e">
        <f t="array" ref="AT18">[1]!JCSubstructureMatchCount($B18,"FC(CCN)([H])C")</f>
        <v>#VALUE!</v>
      </c>
      <c r="AU18" s="2" t="e">
        <f t="array" ref="AU18">[1]!JCSubstructureMatchCount($B18,"FC(CCCN)([H])C")</f>
        <v>#VALUE!</v>
      </c>
      <c r="AV18" s="2" t="e">
        <f t="array" ref="AV18">[1]!JCSubstructureMatchCount($B18,"FC(CCCCN)([H])C")</f>
        <v>#VALUE!</v>
      </c>
      <c r="AW18" s="2" t="e">
        <f t="array" ref="AW18">[1]!JCSubstructureMatchCount($B18,"FC(CCCCCN)([H])C")</f>
        <v>#VALUE!</v>
      </c>
      <c r="AX18" s="2" t="e">
        <f t="array" ref="AX18">[1]!JCSubstructureMatchCount($B18,"FC(CC(O)=O)(F)F")</f>
        <v>#VALUE!</v>
      </c>
      <c r="AY18" s="2" t="e">
        <f t="array" ref="AY18">[1]!JCSubstructureMatchCount($B18,"FC(CCC(O)=O)(F)F")</f>
        <v>#VALUE!</v>
      </c>
      <c r="AZ18" s="2" t="e">
        <f t="array" ref="AZ18">[1]!JCSubstructureMatchCount($B18,"FC(CCCC(O)=O)(F)F")</f>
        <v>#VALUE!</v>
      </c>
      <c r="BA18" s="2" t="e">
        <f t="array" ref="BA18">[1]!JCSubstructureMatchCount($B18,"FC(CCCCC(O)=O)(F)F")</f>
        <v>#VALUE!</v>
      </c>
      <c r="BB18" s="2" t="e">
        <f t="array" ref="BB18">[1]!JCSubstructureMatchCount($B18,"FC(CCCCCC(O)=O)(F)F")</f>
        <v>#VALUE!</v>
      </c>
      <c r="BC18" s="2" t="e">
        <f t="array" ref="BC18">[1]!JCSubstructureMatchCount($B18,"FC(CC(O)=O)([H])F")</f>
        <v>#VALUE!</v>
      </c>
      <c r="BD18" s="2" t="e">
        <f t="array" ref="BD18">[1]!JCSubstructureMatchCount($B18,"FC(CCC(O)=O)([H])F")</f>
        <v>#VALUE!</v>
      </c>
      <c r="BE18" s="2" t="e">
        <f t="array" ref="BE18">[1]!JCSubstructureMatchCount($B18,"FC(CCCC(O)=O)([H])F")</f>
        <v>#VALUE!</v>
      </c>
      <c r="BF18" s="2" t="e">
        <f t="array" ref="BF18">[1]!JCSubstructureMatchCount($B18,"FC(CCCCC(O)=O)([H])F")</f>
        <v>#VALUE!</v>
      </c>
      <c r="BG18" s="2" t="e">
        <f t="array" ref="BG18">[1]!JCSubstructureMatchCount($B18,"FC(CCCCCC(O)=O)([H])F")</f>
        <v>#VALUE!</v>
      </c>
      <c r="BH18" s="2" t="e">
        <f t="array" ref="BH18">[1]!JCSubstructureMatchCount($B18,"FC(CC(O)=O)([H])[H]")</f>
        <v>#VALUE!</v>
      </c>
      <c r="BI18" s="2" t="e">
        <f t="array" ref="BI18">[1]!JCSubstructureMatchCount($B18,"FC(CCC(O)=O)([H])[H]")</f>
        <v>#VALUE!</v>
      </c>
      <c r="BJ18" s="2" t="e">
        <f t="array" ref="BJ18">[1]!JCSubstructureMatchCount($B18,"FC(CCCC(O)=O)([H])[H]")</f>
        <v>#VALUE!</v>
      </c>
      <c r="BK18" s="2" t="e">
        <f t="array" ref="BK18">[1]!JCSubstructureMatchCount($B18,"FC(CCCCC(O)=O)([H])[H]")</f>
        <v>#VALUE!</v>
      </c>
      <c r="BL18" s="2" t="e">
        <f t="array" ref="BL18">[1]!JCSubstructureMatchCount($B18,"FC(CCCCCC(O)=O)([H])[H]")</f>
        <v>#VALUE!</v>
      </c>
      <c r="BM18" s="2" t="e">
        <f t="array" ref="BM18">[1]!JCSubstructureMatchCount($B18,"FC(CC(O)=O)(F)C")</f>
        <v>#VALUE!</v>
      </c>
      <c r="BN18" s="2" t="e">
        <f t="array" ref="BN18">[1]!JCSubstructureMatchCount($B18,"FC(CCC(O)=O)(F)C")+[1]!JCSubstructureMatchCount($B18,"FC1(F)CC1C(O)=O")</f>
        <v>#VALUE!</v>
      </c>
      <c r="BO18" s="2" t="e">
        <f t="array" ref="BO18">[1]!JCSubstructureMatchCount($B18,"FC(CCCC(O)=O)(F)C")+[1]!JCSubstructureMatchCount($B18,"FC1(F)CCC1C(O)=O")</f>
        <v>#VALUE!</v>
      </c>
      <c r="BP18" s="2" t="e">
        <f t="array" ref="BP18">[1]!JCSubstructureMatchCount($B18,"FC(CCCCC(O)=O)(F)C")+[1]!JCSubstructureMatchCount($B18,"FC1(F)CCCC1C(O)=O")</f>
        <v>#VALUE!</v>
      </c>
      <c r="BQ18" s="2" t="e">
        <f t="array" ref="BQ18">[1]!JCSubstructureMatchCount($B18,"FC(CCCCCC(O)=O)(F)C")+[1]!JCSubstructureMatchCount($B18,"FC1(F)CCCCC1C(O)=O")</f>
        <v>#VALUE!</v>
      </c>
      <c r="BR18" s="2" t="e">
        <f t="array" ref="BR18">[1]!JCSubstructureMatchCount($B18,"FC(CC(O)=O)([H])C")</f>
        <v>#VALUE!</v>
      </c>
      <c r="BS18" s="2" t="e">
        <f t="array" ref="BS18">[1]!JCSubstructureMatchCount($B18,"FC(CCC(O)=O)([H])C")</f>
        <v>#VALUE!</v>
      </c>
      <c r="BT18" s="2" t="e">
        <f t="array" ref="BT18">[1]!JCSubstructureMatchCount($B18,"FC(CCCC(O)=O)([H])C")</f>
        <v>#VALUE!</v>
      </c>
      <c r="BU18" s="2" t="e">
        <f t="array" ref="BU18">[1]!JCSubstructureMatchCount($B18,"FC(CCCCC(O)=O)([H])C")</f>
        <v>#VALUE!</v>
      </c>
      <c r="BV18" s="2" t="e">
        <f t="array" ref="BV18">[1]!JCSubstructureMatchCount($B18,"FC(CCCCCC(O)=O)([H])C")</f>
        <v>#VALUE!</v>
      </c>
      <c r="BW18" t="e">
        <f t="shared" si="7"/>
        <v>#VALUE!</v>
      </c>
      <c r="BX18" t="e">
        <f t="shared" si="8"/>
        <v>#VALUE!</v>
      </c>
      <c r="BY18" t="e">
        <f t="shared" si="9"/>
        <v>#VALUE!</v>
      </c>
      <c r="BZ18" t="e">
        <f t="shared" si="10"/>
        <v>#VALUE!</v>
      </c>
      <c r="CA18" t="e">
        <f t="shared" si="11"/>
        <v>#VALUE!</v>
      </c>
      <c r="CB18" t="e">
        <f t="shared" si="12"/>
        <v>#VALUE!</v>
      </c>
      <c r="CC18" t="e">
        <f t="shared" si="13"/>
        <v>#VALUE!</v>
      </c>
      <c r="CD18" t="e">
        <f t="shared" si="14"/>
        <v>#VALUE!</v>
      </c>
      <c r="CE18" t="e">
        <f t="shared" si="15"/>
        <v>#VALUE!</v>
      </c>
      <c r="CF18" t="e">
        <f t="shared" si="16"/>
        <v>#VALUE!</v>
      </c>
      <c r="CG18" t="e">
        <f t="shared" si="17"/>
        <v>#VALUE!</v>
      </c>
    </row>
    <row r="19" spans="1:85" ht="30" customHeight="1" x14ac:dyDescent="0.25">
      <c r="A19" s="1" t="s">
        <v>22</v>
      </c>
      <c r="B19" t="s">
        <v>21</v>
      </c>
      <c r="C19">
        <v>1.75</v>
      </c>
      <c r="D19">
        <v>11.28</v>
      </c>
      <c r="E19" s="15" t="e">
        <f t="array" ref="E19">[1]!JCStructure(B19)</f>
        <v>#VALUE!</v>
      </c>
      <c r="F19" t="e">
        <f t="array" ref="F19">[1]!JCMass(B19)</f>
        <v>#VALUE!</v>
      </c>
      <c r="G19" t="e">
        <f t="array" ref="G19">[1]!JCIUPACName(R19)</f>
        <v>#VALUE!</v>
      </c>
      <c r="H19" s="2" t="e">
        <f t="array" ref="H19">IF([1]!JCSubstructureMatch($B19,"C(O)=O"),"Acid", "Amine")</f>
        <v>#VALUE!</v>
      </c>
      <c r="I19" s="2" t="e">
        <f t="shared" ca="1" si="0"/>
        <v>#NAME?</v>
      </c>
      <c r="K19" s="2" t="e">
        <f t="shared" si="1"/>
        <v>#VALUE!</v>
      </c>
      <c r="L19" s="2" t="e">
        <f t="shared" si="2"/>
        <v>#VALUE!</v>
      </c>
      <c r="M19" s="2" t="e">
        <f t="shared" si="3"/>
        <v>#VALUE!</v>
      </c>
      <c r="N19" s="2" t="e">
        <f t="shared" si="4"/>
        <v>#VALUE!</v>
      </c>
      <c r="O19" s="2" t="e">
        <f t="shared" si="5"/>
        <v>#VALUE!</v>
      </c>
      <c r="P19" s="2" t="e">
        <f t="shared" si="6"/>
        <v>#VALUE!</v>
      </c>
      <c r="Q19" s="2" t="e">
        <f t="array" ref="Q19">[1]!JCRingAtomCount(B19)</f>
        <v>#VALUE!</v>
      </c>
      <c r="R19" s="15" t="e">
        <f t="array" ref="R19">[1]!JCBemisMurckoStructure(B19)</f>
        <v>#VALUE!</v>
      </c>
      <c r="S19" t="e">
        <f t="array" ref="S19">[1]!JCSubstructureMatch(B19,"FC(C)(F)C")</f>
        <v>#VALUE!</v>
      </c>
      <c r="T19" t="e">
        <f t="array" ref="T19">[1]!JCSubstructureMatch(B19,"FC(C)(F)F")</f>
        <v>#VALUE!</v>
      </c>
      <c r="U19" t="e">
        <f t="array" ref="U19">[1]!JCSubstructureMatch(B19,"FC(C)(F)[H]")</f>
        <v>#VALUE!</v>
      </c>
      <c r="V19" t="e">
        <f t="array" ref="V19">[1]!JCSubstructureMatch(B19,"FC(C)([H])[H]")</f>
        <v>#VALUE!</v>
      </c>
      <c r="W19" t="e">
        <f t="array" ref="W19">[1]!JCSubstructureMatch(B19,"FC(C)(C)[H]")</f>
        <v>#VALUE!</v>
      </c>
      <c r="X19" s="15" t="e">
        <f t="array" ref="X19">[1]!JC3DCleanStructure(B19)</f>
        <v>#VALUE!</v>
      </c>
      <c r="Y19" s="2" t="e">
        <f t="array" ref="Y19">[1]!JCSubstructureMatchCount(B19,"FC(CN)(F)F")</f>
        <v>#VALUE!</v>
      </c>
      <c r="Z19" s="2" t="e">
        <f t="array" ref="Z19">[1]!JCSubstructureMatchCount($B19,"FC(CCN)(F)F")</f>
        <v>#VALUE!</v>
      </c>
      <c r="AA19" s="2" t="e">
        <f t="array" ref="AA19">[1]!JCSubstructureMatchCount($B19,"FC(CCCN)(F)F")</f>
        <v>#VALUE!</v>
      </c>
      <c r="AB19" s="2" t="e">
        <f t="array" ref="AB19">[1]!JCSubstructureMatchCount($B19,"FC(CCCCN)(F)F")</f>
        <v>#VALUE!</v>
      </c>
      <c r="AC19" s="2" t="e">
        <f t="array" ref="AC19">[1]!JCSubstructureMatchCount($B19,"FC(CCCCCN)(F)F")</f>
        <v>#VALUE!</v>
      </c>
      <c r="AD19" s="2" t="e">
        <f t="array" ref="AD19">[1]!JCSubstructureMatchCount($B19,"FC(CN)([H])F")</f>
        <v>#VALUE!</v>
      </c>
      <c r="AE19" s="2" t="e">
        <f t="array" ref="AE19">[1]!JCSubstructureMatchCount($B19,"FC(CCN)([H])F")</f>
        <v>#VALUE!</v>
      </c>
      <c r="AF19" s="2" t="e">
        <f t="array" ref="AF19">[1]!JCSubstructureMatchCount($B19,"FC(CCCN)([H])F")</f>
        <v>#VALUE!</v>
      </c>
      <c r="AG19" s="2" t="e">
        <f t="array" ref="AG19">[1]!JCSubstructureMatchCount($B19,"FC(CCCCN)([H])F")</f>
        <v>#VALUE!</v>
      </c>
      <c r="AH19" s="2" t="e">
        <f t="array" ref="AH19">[1]!JCSubstructureMatchCount($B19,"FC(CCCCCN)([H])F")</f>
        <v>#VALUE!</v>
      </c>
      <c r="AI19" s="2" t="e">
        <f t="array" ref="AI19">[1]!JCSubstructureMatchCount($B19,"FC(CN)([H])[H]")</f>
        <v>#VALUE!</v>
      </c>
      <c r="AJ19" s="2" t="e">
        <f t="array" ref="AJ19">[1]!JCSubstructureMatchCount($B19,"FC(CCN)([H])[H]")</f>
        <v>#VALUE!</v>
      </c>
      <c r="AK19" s="2" t="e">
        <f t="array" ref="AK19">[1]!JCSubstructureMatchCount($B19,"FC(CCCN)([H])[H]")</f>
        <v>#VALUE!</v>
      </c>
      <c r="AL19" s="2" t="e">
        <f t="array" ref="AL19">[1]!JCSubstructureMatchCount($B19,"FC(CCCCN)([H])[H]")</f>
        <v>#VALUE!</v>
      </c>
      <c r="AM19" s="2" t="e">
        <f t="array" ref="AM19">[1]!JCSubstructureMatchCount($B19,"FC(CCCCCN)([H])[H]")</f>
        <v>#VALUE!</v>
      </c>
      <c r="AN19" s="2" t="e">
        <f t="array" ref="AN19">[1]!JCSubstructureMatchCount($B19,"FC(CN)(F)C")</f>
        <v>#VALUE!</v>
      </c>
      <c r="AO19" s="2" t="e">
        <f t="array" ref="AO19">[1]!JCSubstructureMatchCount($B19,"FC(CCN)(F)C")+[1]!JCSubstructureMatchCount($B19,"FC(F)(C1)C1N")</f>
        <v>#VALUE!</v>
      </c>
      <c r="AP19" s="2" t="e">
        <f t="array" ref="AP19">[1]!JCSubstructureMatchCount($B19,"FC(CCCN)(F)C")+[1]!JCSubstructureMatchCount($B19,"FC(F)(CC1)C1N")</f>
        <v>#VALUE!</v>
      </c>
      <c r="AQ19" s="2" t="e">
        <f t="array" ref="AQ19">[1]!JCSubstructureMatchCount($B19,"FC(CCCCN)(F)C")+[1]!JCSubstructureMatchCount($B19,"FC(F)(CCC1)C1N")</f>
        <v>#VALUE!</v>
      </c>
      <c r="AR19" s="2" t="e">
        <f t="array" ref="AR19">[1]!JCSubstructureMatchCount($B19,"FC(CCCCCN)(F)C")+[1]!JCSubstructureMatchCount($B19,"FC(F)(CCCC1)C1N")</f>
        <v>#VALUE!</v>
      </c>
      <c r="AS19" s="2" t="e">
        <f t="array" ref="AS19">[1]!JCSubstructureMatchCount($B19,"FC(CN)([H])C")</f>
        <v>#VALUE!</v>
      </c>
      <c r="AT19" s="2" t="e">
        <f t="array" ref="AT19">[1]!JCSubstructureMatchCount($B19,"FC(CCN)([H])C")</f>
        <v>#VALUE!</v>
      </c>
      <c r="AU19" s="2" t="e">
        <f t="array" ref="AU19">[1]!JCSubstructureMatchCount($B19,"FC(CCCN)([H])C")</f>
        <v>#VALUE!</v>
      </c>
      <c r="AV19" s="2" t="e">
        <f t="array" ref="AV19">[1]!JCSubstructureMatchCount($B19,"FC(CCCCN)([H])C")</f>
        <v>#VALUE!</v>
      </c>
      <c r="AW19" s="2" t="e">
        <f t="array" ref="AW19">[1]!JCSubstructureMatchCount($B19,"FC(CCCCCN)([H])C")</f>
        <v>#VALUE!</v>
      </c>
      <c r="AX19" s="2" t="e">
        <f t="array" ref="AX19">[1]!JCSubstructureMatchCount($B19,"FC(CC(O)=O)(F)F")</f>
        <v>#VALUE!</v>
      </c>
      <c r="AY19" s="2" t="e">
        <f t="array" ref="AY19">[1]!JCSubstructureMatchCount($B19,"FC(CCC(O)=O)(F)F")</f>
        <v>#VALUE!</v>
      </c>
      <c r="AZ19" s="2" t="e">
        <f t="array" ref="AZ19">[1]!JCSubstructureMatchCount($B19,"FC(CCCC(O)=O)(F)F")</f>
        <v>#VALUE!</v>
      </c>
      <c r="BA19" s="2" t="e">
        <f t="array" ref="BA19">[1]!JCSubstructureMatchCount($B19,"FC(CCCCC(O)=O)(F)F")</f>
        <v>#VALUE!</v>
      </c>
      <c r="BB19" s="2" t="e">
        <f t="array" ref="BB19">[1]!JCSubstructureMatchCount($B19,"FC(CCCCCC(O)=O)(F)F")</f>
        <v>#VALUE!</v>
      </c>
      <c r="BC19" s="2" t="e">
        <f t="array" ref="BC19">[1]!JCSubstructureMatchCount($B19,"FC(CC(O)=O)([H])F")</f>
        <v>#VALUE!</v>
      </c>
      <c r="BD19" s="2" t="e">
        <f t="array" ref="BD19">[1]!JCSubstructureMatchCount($B19,"FC(CCC(O)=O)([H])F")</f>
        <v>#VALUE!</v>
      </c>
      <c r="BE19" s="2" t="e">
        <f t="array" ref="BE19">[1]!JCSubstructureMatchCount($B19,"FC(CCCC(O)=O)([H])F")</f>
        <v>#VALUE!</v>
      </c>
      <c r="BF19" s="2" t="e">
        <f t="array" ref="BF19">[1]!JCSubstructureMatchCount($B19,"FC(CCCCC(O)=O)([H])F")</f>
        <v>#VALUE!</v>
      </c>
      <c r="BG19" s="2" t="e">
        <f t="array" ref="BG19">[1]!JCSubstructureMatchCount($B19,"FC(CCCCCC(O)=O)([H])F")</f>
        <v>#VALUE!</v>
      </c>
      <c r="BH19" s="2" t="e">
        <f t="array" ref="BH19">[1]!JCSubstructureMatchCount($B19,"FC(CC(O)=O)([H])[H]")</f>
        <v>#VALUE!</v>
      </c>
      <c r="BI19" s="2" t="e">
        <f t="array" ref="BI19">[1]!JCSubstructureMatchCount($B19,"FC(CCC(O)=O)([H])[H]")</f>
        <v>#VALUE!</v>
      </c>
      <c r="BJ19" s="2" t="e">
        <f t="array" ref="BJ19">[1]!JCSubstructureMatchCount($B19,"FC(CCCC(O)=O)([H])[H]")</f>
        <v>#VALUE!</v>
      </c>
      <c r="BK19" s="2" t="e">
        <f t="array" ref="BK19">[1]!JCSubstructureMatchCount($B19,"FC(CCCCC(O)=O)([H])[H]")</f>
        <v>#VALUE!</v>
      </c>
      <c r="BL19" s="2" t="e">
        <f t="array" ref="BL19">[1]!JCSubstructureMatchCount($B19,"FC(CCCCCC(O)=O)([H])[H]")</f>
        <v>#VALUE!</v>
      </c>
      <c r="BM19" s="2" t="e">
        <f t="array" ref="BM19">[1]!JCSubstructureMatchCount($B19,"FC(CC(O)=O)(F)C")</f>
        <v>#VALUE!</v>
      </c>
      <c r="BN19" s="2" t="e">
        <f t="array" ref="BN19">[1]!JCSubstructureMatchCount($B19,"FC(CCC(O)=O)(F)C")+[1]!JCSubstructureMatchCount($B19,"FC1(F)CC1C(O)=O")</f>
        <v>#VALUE!</v>
      </c>
      <c r="BO19" s="2" t="e">
        <f t="array" ref="BO19">[1]!JCSubstructureMatchCount($B19,"FC(CCCC(O)=O)(F)C")+[1]!JCSubstructureMatchCount($B19,"FC1(F)CCC1C(O)=O")</f>
        <v>#VALUE!</v>
      </c>
      <c r="BP19" s="2" t="e">
        <f t="array" ref="BP19">[1]!JCSubstructureMatchCount($B19,"FC(CCCCC(O)=O)(F)C")+[1]!JCSubstructureMatchCount($B19,"FC1(F)CCCC1C(O)=O")</f>
        <v>#VALUE!</v>
      </c>
      <c r="BQ19" s="2" t="e">
        <f t="array" ref="BQ19">[1]!JCSubstructureMatchCount($B19,"FC(CCCCCC(O)=O)(F)C")+[1]!JCSubstructureMatchCount($B19,"FC1(F)CCCCC1C(O)=O")</f>
        <v>#VALUE!</v>
      </c>
      <c r="BR19" s="2" t="e">
        <f t="array" ref="BR19">[1]!JCSubstructureMatchCount($B19,"FC(CC(O)=O)([H])C")</f>
        <v>#VALUE!</v>
      </c>
      <c r="BS19" s="2" t="e">
        <f t="array" ref="BS19">[1]!JCSubstructureMatchCount($B19,"FC(CCC(O)=O)([H])C")</f>
        <v>#VALUE!</v>
      </c>
      <c r="BT19" s="2" t="e">
        <f t="array" ref="BT19">[1]!JCSubstructureMatchCount($B19,"FC(CCCC(O)=O)([H])C")</f>
        <v>#VALUE!</v>
      </c>
      <c r="BU19" s="2" t="e">
        <f t="array" ref="BU19">[1]!JCSubstructureMatchCount($B19,"FC(CCCCC(O)=O)([H])C")</f>
        <v>#VALUE!</v>
      </c>
      <c r="BV19" s="2" t="e">
        <f t="array" ref="BV19">[1]!JCSubstructureMatchCount($B19,"FC(CCCCCC(O)=O)([H])C")</f>
        <v>#VALUE!</v>
      </c>
      <c r="BW19" t="e">
        <f t="shared" si="7"/>
        <v>#VALUE!</v>
      </c>
      <c r="BX19" t="e">
        <f t="shared" si="8"/>
        <v>#VALUE!</v>
      </c>
      <c r="BY19" t="e">
        <f t="shared" si="9"/>
        <v>#VALUE!</v>
      </c>
      <c r="BZ19" t="e">
        <f t="shared" si="10"/>
        <v>#VALUE!</v>
      </c>
      <c r="CA19" t="e">
        <f t="shared" si="11"/>
        <v>#VALUE!</v>
      </c>
      <c r="CB19" t="e">
        <f t="shared" si="12"/>
        <v>#VALUE!</v>
      </c>
      <c r="CC19" t="e">
        <f t="shared" si="13"/>
        <v>#VALUE!</v>
      </c>
      <c r="CD19" t="e">
        <f t="shared" si="14"/>
        <v>#VALUE!</v>
      </c>
      <c r="CE19" t="e">
        <f t="shared" si="15"/>
        <v>#VALUE!</v>
      </c>
      <c r="CF19" t="e">
        <f t="shared" si="16"/>
        <v>#VALUE!</v>
      </c>
      <c r="CG19" t="e">
        <f t="shared" si="17"/>
        <v>#VALUE!</v>
      </c>
    </row>
    <row r="20" spans="1:85" ht="30" customHeight="1" x14ac:dyDescent="0.25">
      <c r="A20" s="1" t="s">
        <v>22</v>
      </c>
      <c r="B20" t="s">
        <v>23</v>
      </c>
      <c r="C20">
        <v>2.2000000000000002</v>
      </c>
      <c r="D20">
        <v>6.23</v>
      </c>
      <c r="E20" s="15" t="e">
        <f t="array" ref="E20">[1]!JCStructure(B20)</f>
        <v>#VALUE!</v>
      </c>
      <c r="F20" t="e">
        <f t="array" ref="F20">[1]!JCMass(B20)</f>
        <v>#VALUE!</v>
      </c>
      <c r="G20" t="e">
        <f t="array" ref="G20">[1]!JCIUPACName(R20)</f>
        <v>#VALUE!</v>
      </c>
      <c r="H20" s="2" t="e">
        <f t="array" ref="H20">IF([1]!JCSubstructureMatch($B20,"C(O)=O"),"Acid", "Amine")</f>
        <v>#VALUE!</v>
      </c>
      <c r="I20" s="2" t="e">
        <f t="shared" ca="1" si="0"/>
        <v>#NAME?</v>
      </c>
      <c r="K20" s="2" t="e">
        <f t="shared" si="1"/>
        <v>#VALUE!</v>
      </c>
      <c r="L20" s="2" t="e">
        <f t="shared" si="2"/>
        <v>#VALUE!</v>
      </c>
      <c r="M20" s="2" t="e">
        <f t="shared" si="3"/>
        <v>#VALUE!</v>
      </c>
      <c r="N20" s="2" t="e">
        <f t="shared" si="4"/>
        <v>#VALUE!</v>
      </c>
      <c r="O20" s="2" t="e">
        <f t="shared" si="5"/>
        <v>#VALUE!</v>
      </c>
      <c r="P20" s="2" t="e">
        <f t="shared" si="6"/>
        <v>#VALUE!</v>
      </c>
      <c r="Q20" s="2" t="e">
        <f t="array" ref="Q20">[1]!JCRingAtomCount(B20)</f>
        <v>#VALUE!</v>
      </c>
      <c r="R20" s="15" t="e">
        <f t="array" ref="R20">[1]!JCBemisMurckoStructure(B20)</f>
        <v>#VALUE!</v>
      </c>
      <c r="S20" t="e">
        <f t="array" ref="S20">[1]!JCSubstructureMatch(B20,"FC(C)(F)C")</f>
        <v>#VALUE!</v>
      </c>
      <c r="T20" t="e">
        <f t="array" ref="T20">[1]!JCSubstructureMatch(B20,"FC(C)(F)F")</f>
        <v>#VALUE!</v>
      </c>
      <c r="U20" t="e">
        <f t="array" ref="U20">[1]!JCSubstructureMatch(B20,"FC(C)(F)[H]")</f>
        <v>#VALUE!</v>
      </c>
      <c r="V20" t="e">
        <f t="array" ref="V20">[1]!JCSubstructureMatch(B20,"FC(C)([H])[H]")</f>
        <v>#VALUE!</v>
      </c>
      <c r="W20" t="e">
        <f t="array" ref="W20">[1]!JCSubstructureMatch(B20,"FC(C)(C)[H]")</f>
        <v>#VALUE!</v>
      </c>
      <c r="X20" s="15" t="e">
        <f t="array" ref="X20">[1]!JC3DCleanStructure(B20)</f>
        <v>#VALUE!</v>
      </c>
      <c r="Y20" s="2" t="e">
        <f t="array" ref="Y20">[1]!JCSubstructureMatchCount(B20,"FC(CN)(F)F")</f>
        <v>#VALUE!</v>
      </c>
      <c r="Z20" s="2" t="e">
        <f t="array" ref="Z20">[1]!JCSubstructureMatchCount($B20,"FC(CCN)(F)F")</f>
        <v>#VALUE!</v>
      </c>
      <c r="AA20" s="2" t="e">
        <f t="array" ref="AA20">[1]!JCSubstructureMatchCount($B20,"FC(CCCN)(F)F")</f>
        <v>#VALUE!</v>
      </c>
      <c r="AB20" s="2" t="e">
        <f t="array" ref="AB20">[1]!JCSubstructureMatchCount($B20,"FC(CCCCN)(F)F")</f>
        <v>#VALUE!</v>
      </c>
      <c r="AC20" s="2" t="e">
        <f t="array" ref="AC20">[1]!JCSubstructureMatchCount($B20,"FC(CCCCCN)(F)F")</f>
        <v>#VALUE!</v>
      </c>
      <c r="AD20" s="2" t="e">
        <f t="array" ref="AD20">[1]!JCSubstructureMatchCount($B20,"FC(CN)([H])F")</f>
        <v>#VALUE!</v>
      </c>
      <c r="AE20" s="2" t="e">
        <f t="array" ref="AE20">[1]!JCSubstructureMatchCount($B20,"FC(CCN)([H])F")</f>
        <v>#VALUE!</v>
      </c>
      <c r="AF20" s="2" t="e">
        <f t="array" ref="AF20">[1]!JCSubstructureMatchCount($B20,"FC(CCCN)([H])F")</f>
        <v>#VALUE!</v>
      </c>
      <c r="AG20" s="2" t="e">
        <f t="array" ref="AG20">[1]!JCSubstructureMatchCount($B20,"FC(CCCCN)([H])F")</f>
        <v>#VALUE!</v>
      </c>
      <c r="AH20" s="2" t="e">
        <f t="array" ref="AH20">[1]!JCSubstructureMatchCount($B20,"FC(CCCCCN)([H])F")</f>
        <v>#VALUE!</v>
      </c>
      <c r="AI20" s="2" t="e">
        <f t="array" ref="AI20">[1]!JCSubstructureMatchCount($B20,"FC(CN)([H])[H]")</f>
        <v>#VALUE!</v>
      </c>
      <c r="AJ20" s="2" t="e">
        <f t="array" ref="AJ20">[1]!JCSubstructureMatchCount($B20,"FC(CCN)([H])[H]")</f>
        <v>#VALUE!</v>
      </c>
      <c r="AK20" s="2" t="e">
        <f t="array" ref="AK20">[1]!JCSubstructureMatchCount($B20,"FC(CCCN)([H])[H]")</f>
        <v>#VALUE!</v>
      </c>
      <c r="AL20" s="2" t="e">
        <f t="array" ref="AL20">[1]!JCSubstructureMatchCount($B20,"FC(CCCCN)([H])[H]")</f>
        <v>#VALUE!</v>
      </c>
      <c r="AM20" s="2" t="e">
        <f t="array" ref="AM20">[1]!JCSubstructureMatchCount($B20,"FC(CCCCCN)([H])[H]")</f>
        <v>#VALUE!</v>
      </c>
      <c r="AN20" s="2" t="e">
        <f t="array" ref="AN20">[1]!JCSubstructureMatchCount($B20,"FC(CN)(F)C")</f>
        <v>#VALUE!</v>
      </c>
      <c r="AO20" s="2" t="e">
        <f t="array" ref="AO20">[1]!JCSubstructureMatchCount($B20,"FC(CCN)(F)C")+[1]!JCSubstructureMatchCount($B20,"FC(F)(C1)C1N")</f>
        <v>#VALUE!</v>
      </c>
      <c r="AP20" s="2" t="e">
        <f t="array" ref="AP20">[1]!JCSubstructureMatchCount($B20,"FC(CCCN)(F)C")+[1]!JCSubstructureMatchCount($B20,"FC(F)(CC1)C1N")</f>
        <v>#VALUE!</v>
      </c>
      <c r="AQ20" s="2" t="e">
        <f t="array" ref="AQ20">[1]!JCSubstructureMatchCount($B20,"FC(CCCCN)(F)C")+[1]!JCSubstructureMatchCount($B20,"FC(F)(CCC1)C1N")</f>
        <v>#VALUE!</v>
      </c>
      <c r="AR20" s="2" t="e">
        <f t="array" ref="AR20">[1]!JCSubstructureMatchCount($B20,"FC(CCCCCN)(F)C")+[1]!JCSubstructureMatchCount($B20,"FC(F)(CCCC1)C1N")</f>
        <v>#VALUE!</v>
      </c>
      <c r="AS20" s="2" t="e">
        <f t="array" ref="AS20">[1]!JCSubstructureMatchCount($B20,"FC(CN)([H])C")</f>
        <v>#VALUE!</v>
      </c>
      <c r="AT20" s="2" t="e">
        <f t="array" ref="AT20">[1]!JCSubstructureMatchCount($B20,"FC(CCN)([H])C")</f>
        <v>#VALUE!</v>
      </c>
      <c r="AU20" s="2" t="e">
        <f t="array" ref="AU20">[1]!JCSubstructureMatchCount($B20,"FC(CCCN)([H])C")</f>
        <v>#VALUE!</v>
      </c>
      <c r="AV20" s="2" t="e">
        <f t="array" ref="AV20">[1]!JCSubstructureMatchCount($B20,"FC(CCCCN)([H])C")</f>
        <v>#VALUE!</v>
      </c>
      <c r="AW20" s="2" t="e">
        <f t="array" ref="AW20">[1]!JCSubstructureMatchCount($B20,"FC(CCCCCN)([H])C")</f>
        <v>#VALUE!</v>
      </c>
      <c r="AX20" s="2" t="e">
        <f t="array" ref="AX20">[1]!JCSubstructureMatchCount($B20,"FC(CC(O)=O)(F)F")</f>
        <v>#VALUE!</v>
      </c>
      <c r="AY20" s="2" t="e">
        <f t="array" ref="AY20">[1]!JCSubstructureMatchCount($B20,"FC(CCC(O)=O)(F)F")</f>
        <v>#VALUE!</v>
      </c>
      <c r="AZ20" s="2" t="e">
        <f t="array" ref="AZ20">[1]!JCSubstructureMatchCount($B20,"FC(CCCC(O)=O)(F)F")</f>
        <v>#VALUE!</v>
      </c>
      <c r="BA20" s="2" t="e">
        <f t="array" ref="BA20">[1]!JCSubstructureMatchCount($B20,"FC(CCCCC(O)=O)(F)F")</f>
        <v>#VALUE!</v>
      </c>
      <c r="BB20" s="2" t="e">
        <f t="array" ref="BB20">[1]!JCSubstructureMatchCount($B20,"FC(CCCCCC(O)=O)(F)F")</f>
        <v>#VALUE!</v>
      </c>
      <c r="BC20" s="2" t="e">
        <f t="array" ref="BC20">[1]!JCSubstructureMatchCount($B20,"FC(CC(O)=O)([H])F")</f>
        <v>#VALUE!</v>
      </c>
      <c r="BD20" s="2" t="e">
        <f t="array" ref="BD20">[1]!JCSubstructureMatchCount($B20,"FC(CCC(O)=O)([H])F")</f>
        <v>#VALUE!</v>
      </c>
      <c r="BE20" s="2" t="e">
        <f t="array" ref="BE20">[1]!JCSubstructureMatchCount($B20,"FC(CCCC(O)=O)([H])F")</f>
        <v>#VALUE!</v>
      </c>
      <c r="BF20" s="2" t="e">
        <f t="array" ref="BF20">[1]!JCSubstructureMatchCount($B20,"FC(CCCCC(O)=O)([H])F")</f>
        <v>#VALUE!</v>
      </c>
      <c r="BG20" s="2" t="e">
        <f t="array" ref="BG20">[1]!JCSubstructureMatchCount($B20,"FC(CCCCCC(O)=O)([H])F")</f>
        <v>#VALUE!</v>
      </c>
      <c r="BH20" s="2" t="e">
        <f t="array" ref="BH20">[1]!JCSubstructureMatchCount($B20,"FC(CC(O)=O)([H])[H]")</f>
        <v>#VALUE!</v>
      </c>
      <c r="BI20" s="2" t="e">
        <f t="array" ref="BI20">[1]!JCSubstructureMatchCount($B20,"FC(CCC(O)=O)([H])[H]")</f>
        <v>#VALUE!</v>
      </c>
      <c r="BJ20" s="2" t="e">
        <f t="array" ref="BJ20">[1]!JCSubstructureMatchCount($B20,"FC(CCCC(O)=O)([H])[H]")</f>
        <v>#VALUE!</v>
      </c>
      <c r="BK20" s="2" t="e">
        <f t="array" ref="BK20">[1]!JCSubstructureMatchCount($B20,"FC(CCCCC(O)=O)([H])[H]")</f>
        <v>#VALUE!</v>
      </c>
      <c r="BL20" s="2" t="e">
        <f t="array" ref="BL20">[1]!JCSubstructureMatchCount($B20,"FC(CCCCCC(O)=O)([H])[H]")</f>
        <v>#VALUE!</v>
      </c>
      <c r="BM20" s="2" t="e">
        <f t="array" ref="BM20">[1]!JCSubstructureMatchCount($B20,"FC(CC(O)=O)(F)C")</f>
        <v>#VALUE!</v>
      </c>
      <c r="BN20" s="2" t="e">
        <f t="array" ref="BN20">[1]!JCSubstructureMatchCount($B20,"FC(CCC(O)=O)(F)C")+[1]!JCSubstructureMatchCount($B20,"FC1(F)CC1C(O)=O")</f>
        <v>#VALUE!</v>
      </c>
      <c r="BO20" s="2" t="e">
        <f t="array" ref="BO20">[1]!JCSubstructureMatchCount($B20,"FC(CCCC(O)=O)(F)C")+[1]!JCSubstructureMatchCount($B20,"FC1(F)CCC1C(O)=O")</f>
        <v>#VALUE!</v>
      </c>
      <c r="BP20" s="2" t="e">
        <f t="array" ref="BP20">[1]!JCSubstructureMatchCount($B20,"FC(CCCCC(O)=O)(F)C")+[1]!JCSubstructureMatchCount($B20,"FC1(F)CCCC1C(O)=O")</f>
        <v>#VALUE!</v>
      </c>
      <c r="BQ20" s="2" t="e">
        <f t="array" ref="BQ20">[1]!JCSubstructureMatchCount($B20,"FC(CCCCCC(O)=O)(F)C")+[1]!JCSubstructureMatchCount($B20,"FC1(F)CCCCC1C(O)=O")</f>
        <v>#VALUE!</v>
      </c>
      <c r="BR20" s="2" t="e">
        <f t="array" ref="BR20">[1]!JCSubstructureMatchCount($B20,"FC(CC(O)=O)([H])C")</f>
        <v>#VALUE!</v>
      </c>
      <c r="BS20" s="2" t="e">
        <f t="array" ref="BS20">[1]!JCSubstructureMatchCount($B20,"FC(CCC(O)=O)([H])C")</f>
        <v>#VALUE!</v>
      </c>
      <c r="BT20" s="2" t="e">
        <f t="array" ref="BT20">[1]!JCSubstructureMatchCount($B20,"FC(CCCC(O)=O)([H])C")</f>
        <v>#VALUE!</v>
      </c>
      <c r="BU20" s="2" t="e">
        <f t="array" ref="BU20">[1]!JCSubstructureMatchCount($B20,"FC(CCCCC(O)=O)([H])C")</f>
        <v>#VALUE!</v>
      </c>
      <c r="BV20" s="2" t="e">
        <f t="array" ref="BV20">[1]!JCSubstructureMatchCount($B20,"FC(CCCCCC(O)=O)([H])C")</f>
        <v>#VALUE!</v>
      </c>
      <c r="BW20" t="e">
        <f t="shared" si="7"/>
        <v>#VALUE!</v>
      </c>
      <c r="BX20" t="e">
        <f t="shared" si="8"/>
        <v>#VALUE!</v>
      </c>
      <c r="BY20" t="e">
        <f t="shared" si="9"/>
        <v>#VALUE!</v>
      </c>
      <c r="BZ20" t="e">
        <f t="shared" si="10"/>
        <v>#VALUE!</v>
      </c>
      <c r="CA20" t="e">
        <f t="shared" si="11"/>
        <v>#VALUE!</v>
      </c>
      <c r="CB20" t="e">
        <f t="shared" si="12"/>
        <v>#VALUE!</v>
      </c>
      <c r="CC20" t="e">
        <f t="shared" si="13"/>
        <v>#VALUE!</v>
      </c>
      <c r="CD20" t="e">
        <f t="shared" si="14"/>
        <v>#VALUE!</v>
      </c>
      <c r="CE20" t="e">
        <f t="shared" si="15"/>
        <v>#VALUE!</v>
      </c>
      <c r="CF20" t="e">
        <f t="shared" si="16"/>
        <v>#VALUE!</v>
      </c>
      <c r="CG20" t="e">
        <f t="shared" si="17"/>
        <v>#VALUE!</v>
      </c>
    </row>
    <row r="21" spans="1:85" ht="30" customHeight="1" x14ac:dyDescent="0.25">
      <c r="A21" s="1" t="s">
        <v>22</v>
      </c>
      <c r="B21" t="s">
        <v>24</v>
      </c>
      <c r="C21">
        <v>2.5099999999999998</v>
      </c>
      <c r="D21">
        <v>6.56</v>
      </c>
      <c r="E21" s="15" t="e">
        <f t="array" ref="E21">[1]!JCStructure(B21)</f>
        <v>#VALUE!</v>
      </c>
      <c r="F21" t="e">
        <f t="array" ref="F21">[1]!JCMass(B21)</f>
        <v>#VALUE!</v>
      </c>
      <c r="G21" t="e">
        <f t="array" ref="G21">[1]!JCIUPACName(R21)</f>
        <v>#VALUE!</v>
      </c>
      <c r="H21" s="2" t="e">
        <f t="array" ref="H21">IF([1]!JCSubstructureMatch($B21,"C(O)=O"),"Acid", "Amine")</f>
        <v>#VALUE!</v>
      </c>
      <c r="I21" s="2" t="e">
        <f t="shared" ca="1" si="0"/>
        <v>#NAME?</v>
      </c>
      <c r="K21" s="2" t="e">
        <f t="shared" si="1"/>
        <v>#VALUE!</v>
      </c>
      <c r="L21" s="2" t="e">
        <f t="shared" si="2"/>
        <v>#VALUE!</v>
      </c>
      <c r="M21" s="2" t="e">
        <f t="shared" si="3"/>
        <v>#VALUE!</v>
      </c>
      <c r="N21" s="2" t="e">
        <f t="shared" si="4"/>
        <v>#VALUE!</v>
      </c>
      <c r="O21" s="2" t="e">
        <f t="shared" si="5"/>
        <v>#VALUE!</v>
      </c>
      <c r="P21" s="2" t="e">
        <f t="shared" si="6"/>
        <v>#VALUE!</v>
      </c>
      <c r="Q21" s="2" t="e">
        <f t="array" ref="Q21">[1]!JCRingAtomCount(B21)</f>
        <v>#VALUE!</v>
      </c>
      <c r="R21" s="15" t="e">
        <f t="array" ref="R21">[1]!JCBemisMurckoStructure(B21)</f>
        <v>#VALUE!</v>
      </c>
      <c r="S21" t="e">
        <f t="array" ref="S21">[1]!JCSubstructureMatch(B21,"FC(C)(F)C")</f>
        <v>#VALUE!</v>
      </c>
      <c r="T21" t="e">
        <f t="array" ref="T21">[1]!JCSubstructureMatch(B21,"FC(C)(F)F")</f>
        <v>#VALUE!</v>
      </c>
      <c r="U21" t="e">
        <f t="array" ref="U21">[1]!JCSubstructureMatch(B21,"FC(C)(F)[H]")</f>
        <v>#VALUE!</v>
      </c>
      <c r="V21" t="e">
        <f t="array" ref="V21">[1]!JCSubstructureMatch(B21,"FC(C)([H])[H]")</f>
        <v>#VALUE!</v>
      </c>
      <c r="W21" t="e">
        <f t="array" ref="W21">[1]!JCSubstructureMatch(B21,"FC(C)(C)[H]")</f>
        <v>#VALUE!</v>
      </c>
      <c r="X21" s="15" t="e">
        <f t="array" ref="X21">[1]!JC3DCleanStructure(B21)</f>
        <v>#VALUE!</v>
      </c>
      <c r="Y21" s="2" t="e">
        <f t="array" ref="Y21">[1]!JCSubstructureMatchCount(B21,"FC(CN)(F)F")</f>
        <v>#VALUE!</v>
      </c>
      <c r="Z21" s="2" t="e">
        <f t="array" ref="Z21">[1]!JCSubstructureMatchCount($B21,"FC(CCN)(F)F")</f>
        <v>#VALUE!</v>
      </c>
      <c r="AA21" s="2" t="e">
        <f t="array" ref="AA21">[1]!JCSubstructureMatchCount($B21,"FC(CCCN)(F)F")</f>
        <v>#VALUE!</v>
      </c>
      <c r="AB21" s="2" t="e">
        <f t="array" ref="AB21">[1]!JCSubstructureMatchCount($B21,"FC(CCCCN)(F)F")</f>
        <v>#VALUE!</v>
      </c>
      <c r="AC21" s="2" t="e">
        <f t="array" ref="AC21">[1]!JCSubstructureMatchCount($B21,"FC(CCCCCN)(F)F")</f>
        <v>#VALUE!</v>
      </c>
      <c r="AD21" s="2" t="e">
        <f t="array" ref="AD21">[1]!JCSubstructureMatchCount($B21,"FC(CN)([H])F")</f>
        <v>#VALUE!</v>
      </c>
      <c r="AE21" s="2" t="e">
        <f t="array" ref="AE21">[1]!JCSubstructureMatchCount($B21,"FC(CCN)([H])F")</f>
        <v>#VALUE!</v>
      </c>
      <c r="AF21" s="2" t="e">
        <f t="array" ref="AF21">[1]!JCSubstructureMatchCount($B21,"FC(CCCN)([H])F")</f>
        <v>#VALUE!</v>
      </c>
      <c r="AG21" s="2" t="e">
        <f t="array" ref="AG21">[1]!JCSubstructureMatchCount($B21,"FC(CCCCN)([H])F")</f>
        <v>#VALUE!</v>
      </c>
      <c r="AH21" s="2" t="e">
        <f t="array" ref="AH21">[1]!JCSubstructureMatchCount($B21,"FC(CCCCCN)([H])F")</f>
        <v>#VALUE!</v>
      </c>
      <c r="AI21" s="2" t="e">
        <f t="array" ref="AI21">[1]!JCSubstructureMatchCount($B21,"FC(CN)([H])[H]")</f>
        <v>#VALUE!</v>
      </c>
      <c r="AJ21" s="2" t="e">
        <f t="array" ref="AJ21">[1]!JCSubstructureMatchCount($B21,"FC(CCN)([H])[H]")</f>
        <v>#VALUE!</v>
      </c>
      <c r="AK21" s="2" t="e">
        <f t="array" ref="AK21">[1]!JCSubstructureMatchCount($B21,"FC(CCCN)([H])[H]")</f>
        <v>#VALUE!</v>
      </c>
      <c r="AL21" s="2" t="e">
        <f t="array" ref="AL21">[1]!JCSubstructureMatchCount($B21,"FC(CCCCN)([H])[H]")</f>
        <v>#VALUE!</v>
      </c>
      <c r="AM21" s="2" t="e">
        <f t="array" ref="AM21">[1]!JCSubstructureMatchCount($B21,"FC(CCCCCN)([H])[H]")</f>
        <v>#VALUE!</v>
      </c>
      <c r="AN21" s="2" t="e">
        <f t="array" ref="AN21">[1]!JCSubstructureMatchCount($B21,"FC(CN)(F)C")</f>
        <v>#VALUE!</v>
      </c>
      <c r="AO21" s="2" t="e">
        <f t="array" ref="AO21">[1]!JCSubstructureMatchCount($B21,"FC(CCN)(F)C")+[1]!JCSubstructureMatchCount($B21,"FC(F)(C1)C1N")</f>
        <v>#VALUE!</v>
      </c>
      <c r="AP21" s="2" t="e">
        <f t="array" ref="AP21">[1]!JCSubstructureMatchCount($B21,"FC(CCCN)(F)C")+[1]!JCSubstructureMatchCount($B21,"FC(F)(CC1)C1N")</f>
        <v>#VALUE!</v>
      </c>
      <c r="AQ21" s="2" t="e">
        <f t="array" ref="AQ21">[1]!JCSubstructureMatchCount($B21,"FC(CCCCN)(F)C")+[1]!JCSubstructureMatchCount($B21,"FC(F)(CCC1)C1N")</f>
        <v>#VALUE!</v>
      </c>
      <c r="AR21" s="2" t="e">
        <f t="array" ref="AR21">[1]!JCSubstructureMatchCount($B21,"FC(CCCCCN)(F)C")+[1]!JCSubstructureMatchCount($B21,"FC(F)(CCCC1)C1N")</f>
        <v>#VALUE!</v>
      </c>
      <c r="AS21" s="2" t="e">
        <f t="array" ref="AS21">[1]!JCSubstructureMatchCount($B21,"FC(CN)([H])C")</f>
        <v>#VALUE!</v>
      </c>
      <c r="AT21" s="2" t="e">
        <f t="array" ref="AT21">[1]!JCSubstructureMatchCount($B21,"FC(CCN)([H])C")</f>
        <v>#VALUE!</v>
      </c>
      <c r="AU21" s="2" t="e">
        <f t="array" ref="AU21">[1]!JCSubstructureMatchCount($B21,"FC(CCCN)([H])C")</f>
        <v>#VALUE!</v>
      </c>
      <c r="AV21" s="2" t="e">
        <f t="array" ref="AV21">[1]!JCSubstructureMatchCount($B21,"FC(CCCCN)([H])C")</f>
        <v>#VALUE!</v>
      </c>
      <c r="AW21" s="2" t="e">
        <f t="array" ref="AW21">[1]!JCSubstructureMatchCount($B21,"FC(CCCCCN)([H])C")</f>
        <v>#VALUE!</v>
      </c>
      <c r="AX21" s="2" t="e">
        <f t="array" ref="AX21">[1]!JCSubstructureMatchCount($B21,"FC(CC(O)=O)(F)F")</f>
        <v>#VALUE!</v>
      </c>
      <c r="AY21" s="2" t="e">
        <f t="array" ref="AY21">[1]!JCSubstructureMatchCount($B21,"FC(CCC(O)=O)(F)F")</f>
        <v>#VALUE!</v>
      </c>
      <c r="AZ21" s="2" t="e">
        <f t="array" ref="AZ21">[1]!JCSubstructureMatchCount($B21,"FC(CCCC(O)=O)(F)F")</f>
        <v>#VALUE!</v>
      </c>
      <c r="BA21" s="2" t="e">
        <f t="array" ref="BA21">[1]!JCSubstructureMatchCount($B21,"FC(CCCCC(O)=O)(F)F")</f>
        <v>#VALUE!</v>
      </c>
      <c r="BB21" s="2" t="e">
        <f t="array" ref="BB21">[1]!JCSubstructureMatchCount($B21,"FC(CCCCCC(O)=O)(F)F")</f>
        <v>#VALUE!</v>
      </c>
      <c r="BC21" s="2" t="e">
        <f t="array" ref="BC21">[1]!JCSubstructureMatchCount($B21,"FC(CC(O)=O)([H])F")</f>
        <v>#VALUE!</v>
      </c>
      <c r="BD21" s="2" t="e">
        <f t="array" ref="BD21">[1]!JCSubstructureMatchCount($B21,"FC(CCC(O)=O)([H])F")</f>
        <v>#VALUE!</v>
      </c>
      <c r="BE21" s="2" t="e">
        <f t="array" ref="BE21">[1]!JCSubstructureMatchCount($B21,"FC(CCCC(O)=O)([H])F")</f>
        <v>#VALUE!</v>
      </c>
      <c r="BF21" s="2" t="e">
        <f t="array" ref="BF21">[1]!JCSubstructureMatchCount($B21,"FC(CCCCC(O)=O)([H])F")</f>
        <v>#VALUE!</v>
      </c>
      <c r="BG21" s="2" t="e">
        <f t="array" ref="BG21">[1]!JCSubstructureMatchCount($B21,"FC(CCCCCC(O)=O)([H])F")</f>
        <v>#VALUE!</v>
      </c>
      <c r="BH21" s="2" t="e">
        <f t="array" ref="BH21">[1]!JCSubstructureMatchCount($B21,"FC(CC(O)=O)([H])[H]")</f>
        <v>#VALUE!</v>
      </c>
      <c r="BI21" s="2" t="e">
        <f t="array" ref="BI21">[1]!JCSubstructureMatchCount($B21,"FC(CCC(O)=O)([H])[H]")</f>
        <v>#VALUE!</v>
      </c>
      <c r="BJ21" s="2" t="e">
        <f t="array" ref="BJ21">[1]!JCSubstructureMatchCount($B21,"FC(CCCC(O)=O)([H])[H]")</f>
        <v>#VALUE!</v>
      </c>
      <c r="BK21" s="2" t="e">
        <f t="array" ref="BK21">[1]!JCSubstructureMatchCount($B21,"FC(CCCCC(O)=O)([H])[H]")</f>
        <v>#VALUE!</v>
      </c>
      <c r="BL21" s="2" t="e">
        <f t="array" ref="BL21">[1]!JCSubstructureMatchCount($B21,"FC(CCCCCC(O)=O)([H])[H]")</f>
        <v>#VALUE!</v>
      </c>
      <c r="BM21" s="2" t="e">
        <f t="array" ref="BM21">[1]!JCSubstructureMatchCount($B21,"FC(CC(O)=O)(F)C")</f>
        <v>#VALUE!</v>
      </c>
      <c r="BN21" s="2" t="e">
        <f t="array" ref="BN21">[1]!JCSubstructureMatchCount($B21,"FC(CCC(O)=O)(F)C")+[1]!JCSubstructureMatchCount($B21,"FC1(F)CC1C(O)=O")</f>
        <v>#VALUE!</v>
      </c>
      <c r="BO21" s="2" t="e">
        <f t="array" ref="BO21">[1]!JCSubstructureMatchCount($B21,"FC(CCCC(O)=O)(F)C")+[1]!JCSubstructureMatchCount($B21,"FC1(F)CCC1C(O)=O")</f>
        <v>#VALUE!</v>
      </c>
      <c r="BP21" s="2" t="e">
        <f t="array" ref="BP21">[1]!JCSubstructureMatchCount($B21,"FC(CCCCC(O)=O)(F)C")+[1]!JCSubstructureMatchCount($B21,"FC1(F)CCCC1C(O)=O")</f>
        <v>#VALUE!</v>
      </c>
      <c r="BQ21" s="2" t="e">
        <f t="array" ref="BQ21">[1]!JCSubstructureMatchCount($B21,"FC(CCCCCC(O)=O)(F)C")+[1]!JCSubstructureMatchCount($B21,"FC1(F)CCCCC1C(O)=O")</f>
        <v>#VALUE!</v>
      </c>
      <c r="BR21" s="2" t="e">
        <f t="array" ref="BR21">[1]!JCSubstructureMatchCount($B21,"FC(CC(O)=O)([H])C")</f>
        <v>#VALUE!</v>
      </c>
      <c r="BS21" s="2" t="e">
        <f t="array" ref="BS21">[1]!JCSubstructureMatchCount($B21,"FC(CCC(O)=O)([H])C")</f>
        <v>#VALUE!</v>
      </c>
      <c r="BT21" s="2" t="e">
        <f t="array" ref="BT21">[1]!JCSubstructureMatchCount($B21,"FC(CCCC(O)=O)([H])C")</f>
        <v>#VALUE!</v>
      </c>
      <c r="BU21" s="2" t="e">
        <f t="array" ref="BU21">[1]!JCSubstructureMatchCount($B21,"FC(CCCCC(O)=O)([H])C")</f>
        <v>#VALUE!</v>
      </c>
      <c r="BV21" s="2" t="e">
        <f t="array" ref="BV21">[1]!JCSubstructureMatchCount($B21,"FC(CCCCCC(O)=O)([H])C")</f>
        <v>#VALUE!</v>
      </c>
      <c r="BW21" t="e">
        <f t="shared" si="7"/>
        <v>#VALUE!</v>
      </c>
      <c r="BX21" t="e">
        <f t="shared" si="8"/>
        <v>#VALUE!</v>
      </c>
      <c r="BY21" t="e">
        <f t="shared" si="9"/>
        <v>#VALUE!</v>
      </c>
      <c r="BZ21" t="e">
        <f t="shared" si="10"/>
        <v>#VALUE!</v>
      </c>
      <c r="CA21" t="e">
        <f t="shared" si="11"/>
        <v>#VALUE!</v>
      </c>
      <c r="CB21" t="e">
        <f t="shared" si="12"/>
        <v>#VALUE!</v>
      </c>
      <c r="CC21" t="e">
        <f t="shared" si="13"/>
        <v>#VALUE!</v>
      </c>
      <c r="CD21" t="e">
        <f t="shared" si="14"/>
        <v>#VALUE!</v>
      </c>
      <c r="CE21" t="e">
        <f t="shared" si="15"/>
        <v>#VALUE!</v>
      </c>
      <c r="CF21" t="e">
        <f t="shared" si="16"/>
        <v>#VALUE!</v>
      </c>
      <c r="CG21" t="e">
        <f t="shared" si="17"/>
        <v>#VALUE!</v>
      </c>
    </row>
    <row r="22" spans="1:85" ht="30" customHeight="1" x14ac:dyDescent="0.25">
      <c r="A22" s="1" t="s">
        <v>22</v>
      </c>
      <c r="B22" t="s">
        <v>25</v>
      </c>
      <c r="C22">
        <v>2.54</v>
      </c>
      <c r="D22">
        <v>6.41</v>
      </c>
      <c r="E22" s="15" t="e">
        <f t="array" ref="E22">[1]!JCStructure(B22)</f>
        <v>#VALUE!</v>
      </c>
      <c r="F22" t="e">
        <f t="array" ref="F22">[1]!JCMass(B22)</f>
        <v>#VALUE!</v>
      </c>
      <c r="G22" t="e">
        <f t="array" ref="G22">[1]!JCIUPACName(R22)</f>
        <v>#VALUE!</v>
      </c>
      <c r="H22" s="2" t="e">
        <f t="array" ref="H22">IF([1]!JCSubstructureMatch($B22,"C(O)=O"),"Acid", "Amine")</f>
        <v>#VALUE!</v>
      </c>
      <c r="I22" s="2" t="e">
        <f t="shared" ca="1" si="0"/>
        <v>#NAME?</v>
      </c>
      <c r="K22" s="2" t="e">
        <f t="shared" si="1"/>
        <v>#VALUE!</v>
      </c>
      <c r="L22" s="2" t="e">
        <f t="shared" si="2"/>
        <v>#VALUE!</v>
      </c>
      <c r="M22" s="2" t="e">
        <f t="shared" si="3"/>
        <v>#VALUE!</v>
      </c>
      <c r="N22" s="2" t="e">
        <f t="shared" si="4"/>
        <v>#VALUE!</v>
      </c>
      <c r="O22" s="2" t="e">
        <f t="shared" si="5"/>
        <v>#VALUE!</v>
      </c>
      <c r="P22" s="2" t="e">
        <f t="shared" si="6"/>
        <v>#VALUE!</v>
      </c>
      <c r="Q22" s="2" t="e">
        <f t="array" ref="Q22">[1]!JCRingAtomCount(B22)</f>
        <v>#VALUE!</v>
      </c>
      <c r="R22" s="15" t="e">
        <f t="array" ref="R22">[1]!JCBemisMurckoStructure(B22)</f>
        <v>#VALUE!</v>
      </c>
      <c r="S22" t="e">
        <f t="array" ref="S22">[1]!JCSubstructureMatch(B22,"FC(C)(F)C")</f>
        <v>#VALUE!</v>
      </c>
      <c r="T22" t="e">
        <f t="array" ref="T22">[1]!JCSubstructureMatch(B22,"FC(C)(F)F")</f>
        <v>#VALUE!</v>
      </c>
      <c r="U22" t="e">
        <f t="array" ref="U22">[1]!JCSubstructureMatch(B22,"FC(C)(F)[H]")</f>
        <v>#VALUE!</v>
      </c>
      <c r="V22" t="e">
        <f t="array" ref="V22">[1]!JCSubstructureMatch(B22,"FC(C)([H])[H]")</f>
        <v>#VALUE!</v>
      </c>
      <c r="W22" t="e">
        <f t="array" ref="W22">[1]!JCSubstructureMatch(B22,"FC(C)(C)[H]")</f>
        <v>#VALUE!</v>
      </c>
      <c r="X22" s="15" t="e">
        <f t="array" ref="X22">[1]!JC3DCleanStructure(B22)</f>
        <v>#VALUE!</v>
      </c>
      <c r="Y22" s="2" t="e">
        <f t="array" ref="Y22">[1]!JCSubstructureMatchCount(B22,"FC(CN)(F)F")</f>
        <v>#VALUE!</v>
      </c>
      <c r="Z22" s="2" t="e">
        <f t="array" ref="Z22">[1]!JCSubstructureMatchCount($B22,"FC(CCN)(F)F")</f>
        <v>#VALUE!</v>
      </c>
      <c r="AA22" s="2" t="e">
        <f t="array" ref="AA22">[1]!JCSubstructureMatchCount($B22,"FC(CCCN)(F)F")</f>
        <v>#VALUE!</v>
      </c>
      <c r="AB22" s="2" t="e">
        <f t="array" ref="AB22">[1]!JCSubstructureMatchCount($B22,"FC(CCCCN)(F)F")</f>
        <v>#VALUE!</v>
      </c>
      <c r="AC22" s="2" t="e">
        <f t="array" ref="AC22">[1]!JCSubstructureMatchCount($B22,"FC(CCCCCN)(F)F")</f>
        <v>#VALUE!</v>
      </c>
      <c r="AD22" s="2" t="e">
        <f t="array" ref="AD22">[1]!JCSubstructureMatchCount($B22,"FC(CN)([H])F")</f>
        <v>#VALUE!</v>
      </c>
      <c r="AE22" s="2" t="e">
        <f t="array" ref="AE22">[1]!JCSubstructureMatchCount($B22,"FC(CCN)([H])F")</f>
        <v>#VALUE!</v>
      </c>
      <c r="AF22" s="2" t="e">
        <f t="array" ref="AF22">[1]!JCSubstructureMatchCount($B22,"FC(CCCN)([H])F")</f>
        <v>#VALUE!</v>
      </c>
      <c r="AG22" s="2" t="e">
        <f t="array" ref="AG22">[1]!JCSubstructureMatchCount($B22,"FC(CCCCN)([H])F")</f>
        <v>#VALUE!</v>
      </c>
      <c r="AH22" s="2" t="e">
        <f t="array" ref="AH22">[1]!JCSubstructureMatchCount($B22,"FC(CCCCCN)([H])F")</f>
        <v>#VALUE!</v>
      </c>
      <c r="AI22" s="2" t="e">
        <f t="array" ref="AI22">[1]!JCSubstructureMatchCount($B22,"FC(CN)([H])[H]")</f>
        <v>#VALUE!</v>
      </c>
      <c r="AJ22" s="2" t="e">
        <f t="array" ref="AJ22">[1]!JCSubstructureMatchCount($B22,"FC(CCN)([H])[H]")</f>
        <v>#VALUE!</v>
      </c>
      <c r="AK22" s="2" t="e">
        <f t="array" ref="AK22">[1]!JCSubstructureMatchCount($B22,"FC(CCCN)([H])[H]")</f>
        <v>#VALUE!</v>
      </c>
      <c r="AL22" s="2" t="e">
        <f t="array" ref="AL22">[1]!JCSubstructureMatchCount($B22,"FC(CCCCN)([H])[H]")</f>
        <v>#VALUE!</v>
      </c>
      <c r="AM22" s="2" t="e">
        <f t="array" ref="AM22">[1]!JCSubstructureMatchCount($B22,"FC(CCCCCN)([H])[H]")</f>
        <v>#VALUE!</v>
      </c>
      <c r="AN22" s="2" t="e">
        <f t="array" ref="AN22">[1]!JCSubstructureMatchCount($B22,"FC(CN)(F)C")</f>
        <v>#VALUE!</v>
      </c>
      <c r="AO22" s="2" t="e">
        <f t="array" ref="AO22">[1]!JCSubstructureMatchCount($B22,"FC(CCN)(F)C")+[1]!JCSubstructureMatchCount($B22,"FC(F)(C1)C1N")</f>
        <v>#VALUE!</v>
      </c>
      <c r="AP22" s="2" t="e">
        <f t="array" ref="AP22">[1]!JCSubstructureMatchCount($B22,"FC(CCCN)(F)C")+[1]!JCSubstructureMatchCount($B22,"FC(F)(CC1)C1N")</f>
        <v>#VALUE!</v>
      </c>
      <c r="AQ22" s="2" t="e">
        <f t="array" ref="AQ22">[1]!JCSubstructureMatchCount($B22,"FC(CCCCN)(F)C")+[1]!JCSubstructureMatchCount($B22,"FC(F)(CCC1)C1N")</f>
        <v>#VALUE!</v>
      </c>
      <c r="AR22" s="2" t="e">
        <f t="array" ref="AR22">[1]!JCSubstructureMatchCount($B22,"FC(CCCCCN)(F)C")+[1]!JCSubstructureMatchCount($B22,"FC(F)(CCCC1)C1N")</f>
        <v>#VALUE!</v>
      </c>
      <c r="AS22" s="2" t="e">
        <f t="array" ref="AS22">[1]!JCSubstructureMatchCount($B22,"FC(CN)([H])C")</f>
        <v>#VALUE!</v>
      </c>
      <c r="AT22" s="2" t="e">
        <f t="array" ref="AT22">[1]!JCSubstructureMatchCount($B22,"FC(CCN)([H])C")</f>
        <v>#VALUE!</v>
      </c>
      <c r="AU22" s="2" t="e">
        <f t="array" ref="AU22">[1]!JCSubstructureMatchCount($B22,"FC(CCCN)([H])C")</f>
        <v>#VALUE!</v>
      </c>
      <c r="AV22" s="2" t="e">
        <f t="array" ref="AV22">[1]!JCSubstructureMatchCount($B22,"FC(CCCCN)([H])C")</f>
        <v>#VALUE!</v>
      </c>
      <c r="AW22" s="2" t="e">
        <f t="array" ref="AW22">[1]!JCSubstructureMatchCount($B22,"FC(CCCCCN)([H])C")</f>
        <v>#VALUE!</v>
      </c>
      <c r="AX22" s="2" t="e">
        <f t="array" ref="AX22">[1]!JCSubstructureMatchCount($B22,"FC(CC(O)=O)(F)F")</f>
        <v>#VALUE!</v>
      </c>
      <c r="AY22" s="2" t="e">
        <f t="array" ref="AY22">[1]!JCSubstructureMatchCount($B22,"FC(CCC(O)=O)(F)F")</f>
        <v>#VALUE!</v>
      </c>
      <c r="AZ22" s="2" t="e">
        <f t="array" ref="AZ22">[1]!JCSubstructureMatchCount($B22,"FC(CCCC(O)=O)(F)F")</f>
        <v>#VALUE!</v>
      </c>
      <c r="BA22" s="2" t="e">
        <f t="array" ref="BA22">[1]!JCSubstructureMatchCount($B22,"FC(CCCCC(O)=O)(F)F")</f>
        <v>#VALUE!</v>
      </c>
      <c r="BB22" s="2" t="e">
        <f t="array" ref="BB22">[1]!JCSubstructureMatchCount($B22,"FC(CCCCCC(O)=O)(F)F")</f>
        <v>#VALUE!</v>
      </c>
      <c r="BC22" s="2" t="e">
        <f t="array" ref="BC22">[1]!JCSubstructureMatchCount($B22,"FC(CC(O)=O)([H])F")</f>
        <v>#VALUE!</v>
      </c>
      <c r="BD22" s="2" t="e">
        <f t="array" ref="BD22">[1]!JCSubstructureMatchCount($B22,"FC(CCC(O)=O)([H])F")</f>
        <v>#VALUE!</v>
      </c>
      <c r="BE22" s="2" t="e">
        <f t="array" ref="BE22">[1]!JCSubstructureMatchCount($B22,"FC(CCCC(O)=O)([H])F")</f>
        <v>#VALUE!</v>
      </c>
      <c r="BF22" s="2" t="e">
        <f t="array" ref="BF22">[1]!JCSubstructureMatchCount($B22,"FC(CCCCC(O)=O)([H])F")</f>
        <v>#VALUE!</v>
      </c>
      <c r="BG22" s="2" t="e">
        <f t="array" ref="BG22">[1]!JCSubstructureMatchCount($B22,"FC(CCCCCC(O)=O)([H])F")</f>
        <v>#VALUE!</v>
      </c>
      <c r="BH22" s="2" t="e">
        <f t="array" ref="BH22">[1]!JCSubstructureMatchCount($B22,"FC(CC(O)=O)([H])[H]")</f>
        <v>#VALUE!</v>
      </c>
      <c r="BI22" s="2" t="e">
        <f t="array" ref="BI22">[1]!JCSubstructureMatchCount($B22,"FC(CCC(O)=O)([H])[H]")</f>
        <v>#VALUE!</v>
      </c>
      <c r="BJ22" s="2" t="e">
        <f t="array" ref="BJ22">[1]!JCSubstructureMatchCount($B22,"FC(CCCC(O)=O)([H])[H]")</f>
        <v>#VALUE!</v>
      </c>
      <c r="BK22" s="2" t="e">
        <f t="array" ref="BK22">[1]!JCSubstructureMatchCount($B22,"FC(CCCCC(O)=O)([H])[H]")</f>
        <v>#VALUE!</v>
      </c>
      <c r="BL22" s="2" t="e">
        <f t="array" ref="BL22">[1]!JCSubstructureMatchCount($B22,"FC(CCCCCC(O)=O)([H])[H]")</f>
        <v>#VALUE!</v>
      </c>
      <c r="BM22" s="2" t="e">
        <f t="array" ref="BM22">[1]!JCSubstructureMatchCount($B22,"FC(CC(O)=O)(F)C")</f>
        <v>#VALUE!</v>
      </c>
      <c r="BN22" s="2" t="e">
        <f t="array" ref="BN22">[1]!JCSubstructureMatchCount($B22,"FC(CCC(O)=O)(F)C")+[1]!JCSubstructureMatchCount($B22,"FC1(F)CC1C(O)=O")</f>
        <v>#VALUE!</v>
      </c>
      <c r="BO22" s="2" t="e">
        <f t="array" ref="BO22">[1]!JCSubstructureMatchCount($B22,"FC(CCCC(O)=O)(F)C")+[1]!JCSubstructureMatchCount($B22,"FC1(F)CCC1C(O)=O")</f>
        <v>#VALUE!</v>
      </c>
      <c r="BP22" s="2" t="e">
        <f t="array" ref="BP22">[1]!JCSubstructureMatchCount($B22,"FC(CCCCC(O)=O)(F)C")+[1]!JCSubstructureMatchCount($B22,"FC1(F)CCCC1C(O)=O")</f>
        <v>#VALUE!</v>
      </c>
      <c r="BQ22" s="2" t="e">
        <f t="array" ref="BQ22">[1]!JCSubstructureMatchCount($B22,"FC(CCCCCC(O)=O)(F)C")+[1]!JCSubstructureMatchCount($B22,"FC1(F)CCCCC1C(O)=O")</f>
        <v>#VALUE!</v>
      </c>
      <c r="BR22" s="2" t="e">
        <f t="array" ref="BR22">[1]!JCSubstructureMatchCount($B22,"FC(CC(O)=O)([H])C")</f>
        <v>#VALUE!</v>
      </c>
      <c r="BS22" s="2" t="e">
        <f t="array" ref="BS22">[1]!JCSubstructureMatchCount($B22,"FC(CCC(O)=O)([H])C")</f>
        <v>#VALUE!</v>
      </c>
      <c r="BT22" s="2" t="e">
        <f t="array" ref="BT22">[1]!JCSubstructureMatchCount($B22,"FC(CCCC(O)=O)([H])C")</f>
        <v>#VALUE!</v>
      </c>
      <c r="BU22" s="2" t="e">
        <f t="array" ref="BU22">[1]!JCSubstructureMatchCount($B22,"FC(CCCCC(O)=O)([H])C")</f>
        <v>#VALUE!</v>
      </c>
      <c r="BV22" s="2" t="e">
        <f t="array" ref="BV22">[1]!JCSubstructureMatchCount($B22,"FC(CCCCCC(O)=O)([H])C")</f>
        <v>#VALUE!</v>
      </c>
      <c r="BW22" t="e">
        <f t="shared" si="7"/>
        <v>#VALUE!</v>
      </c>
      <c r="BX22" t="e">
        <f t="shared" si="8"/>
        <v>#VALUE!</v>
      </c>
      <c r="BY22" t="e">
        <f t="shared" si="9"/>
        <v>#VALUE!</v>
      </c>
      <c r="BZ22" t="e">
        <f t="shared" si="10"/>
        <v>#VALUE!</v>
      </c>
      <c r="CA22" t="e">
        <f t="shared" si="11"/>
        <v>#VALUE!</v>
      </c>
      <c r="CB22" t="e">
        <f t="shared" si="12"/>
        <v>#VALUE!</v>
      </c>
      <c r="CC22" t="e">
        <f t="shared" si="13"/>
        <v>#VALUE!</v>
      </c>
      <c r="CD22" t="e">
        <f t="shared" si="14"/>
        <v>#VALUE!</v>
      </c>
      <c r="CE22" t="e">
        <f t="shared" si="15"/>
        <v>#VALUE!</v>
      </c>
      <c r="CF22" t="e">
        <f t="shared" si="16"/>
        <v>#VALUE!</v>
      </c>
      <c r="CG22" t="e">
        <f t="shared" si="17"/>
        <v>#VALUE!</v>
      </c>
    </row>
    <row r="23" spans="1:85" ht="30" customHeight="1" x14ac:dyDescent="0.25">
      <c r="A23" s="1" t="s">
        <v>22</v>
      </c>
      <c r="B23" t="s">
        <v>26</v>
      </c>
      <c r="C23">
        <v>1.65</v>
      </c>
      <c r="D23">
        <v>10.42</v>
      </c>
      <c r="E23" s="15" t="e">
        <f t="array" ref="E23">[1]!JCStructure(B23)</f>
        <v>#VALUE!</v>
      </c>
      <c r="F23" t="e">
        <f t="array" ref="F23">[1]!JCMass(B23)</f>
        <v>#VALUE!</v>
      </c>
      <c r="G23" t="e">
        <f t="array" ref="G23">[1]!JCIUPACName(R23)</f>
        <v>#VALUE!</v>
      </c>
      <c r="H23" s="2" t="e">
        <f t="array" ref="H23">IF([1]!JCSubstructureMatch($B23,"C(O)=O"),"Acid", "Amine")</f>
        <v>#VALUE!</v>
      </c>
      <c r="I23" s="2" t="e">
        <f t="shared" ca="1" si="0"/>
        <v>#NAME?</v>
      </c>
      <c r="K23" s="2" t="e">
        <f t="shared" si="1"/>
        <v>#VALUE!</v>
      </c>
      <c r="L23" s="2" t="e">
        <f t="shared" si="2"/>
        <v>#VALUE!</v>
      </c>
      <c r="M23" s="2" t="e">
        <f t="shared" si="3"/>
        <v>#VALUE!</v>
      </c>
      <c r="N23" s="2" t="e">
        <f t="shared" si="4"/>
        <v>#VALUE!</v>
      </c>
      <c r="O23" s="2" t="e">
        <f t="shared" si="5"/>
        <v>#VALUE!</v>
      </c>
      <c r="P23" s="2" t="e">
        <f t="shared" si="6"/>
        <v>#VALUE!</v>
      </c>
      <c r="Q23" s="2" t="e">
        <f t="array" ref="Q23">[1]!JCRingAtomCount(B23)</f>
        <v>#VALUE!</v>
      </c>
      <c r="R23" s="15" t="e">
        <f t="array" ref="R23">[1]!JCBemisMurckoStructure(B23)</f>
        <v>#VALUE!</v>
      </c>
      <c r="S23" t="e">
        <f t="array" ref="S23">[1]!JCSubstructureMatch(B23,"FC(C)(F)C")</f>
        <v>#VALUE!</v>
      </c>
      <c r="T23" t="e">
        <f t="array" ref="T23">[1]!JCSubstructureMatch(B23,"FC(C)(F)F")</f>
        <v>#VALUE!</v>
      </c>
      <c r="U23" t="e">
        <f t="array" ref="U23">[1]!JCSubstructureMatch(B23,"FC(C)(F)[H]")</f>
        <v>#VALUE!</v>
      </c>
      <c r="V23" t="e">
        <f t="array" ref="V23">[1]!JCSubstructureMatch(B23,"FC(C)([H])[H]")</f>
        <v>#VALUE!</v>
      </c>
      <c r="W23" t="e">
        <f t="array" ref="W23">[1]!JCSubstructureMatch(B23,"FC(C)(C)[H]")</f>
        <v>#VALUE!</v>
      </c>
      <c r="X23" s="15" t="e">
        <f t="array" ref="X23">[1]!JC3DCleanStructure(B23)</f>
        <v>#VALUE!</v>
      </c>
      <c r="Y23" s="2" t="e">
        <f t="array" ref="Y23">[1]!JCSubstructureMatchCount(B23,"FC(CN)(F)F")</f>
        <v>#VALUE!</v>
      </c>
      <c r="Z23" s="2" t="e">
        <f t="array" ref="Z23">[1]!JCSubstructureMatchCount($B23,"FC(CCN)(F)F")</f>
        <v>#VALUE!</v>
      </c>
      <c r="AA23" s="2" t="e">
        <f t="array" ref="AA23">[1]!JCSubstructureMatchCount($B23,"FC(CCCN)(F)F")</f>
        <v>#VALUE!</v>
      </c>
      <c r="AB23" s="2" t="e">
        <f t="array" ref="AB23">[1]!JCSubstructureMatchCount($B23,"FC(CCCCN)(F)F")</f>
        <v>#VALUE!</v>
      </c>
      <c r="AC23" s="2" t="e">
        <f t="array" ref="AC23">[1]!JCSubstructureMatchCount($B23,"FC(CCCCCN)(F)F")</f>
        <v>#VALUE!</v>
      </c>
      <c r="AD23" s="2" t="e">
        <f t="array" ref="AD23">[1]!JCSubstructureMatchCount($B23,"FC(CN)([H])F")</f>
        <v>#VALUE!</v>
      </c>
      <c r="AE23" s="2" t="e">
        <f t="array" ref="AE23">[1]!JCSubstructureMatchCount($B23,"FC(CCN)([H])F")</f>
        <v>#VALUE!</v>
      </c>
      <c r="AF23" s="2" t="e">
        <f t="array" ref="AF23">[1]!JCSubstructureMatchCount($B23,"FC(CCCN)([H])F")</f>
        <v>#VALUE!</v>
      </c>
      <c r="AG23" s="2" t="e">
        <f t="array" ref="AG23">[1]!JCSubstructureMatchCount($B23,"FC(CCCCN)([H])F")</f>
        <v>#VALUE!</v>
      </c>
      <c r="AH23" s="2" t="e">
        <f t="array" ref="AH23">[1]!JCSubstructureMatchCount($B23,"FC(CCCCCN)([H])F")</f>
        <v>#VALUE!</v>
      </c>
      <c r="AI23" s="2" t="e">
        <f t="array" ref="AI23">[1]!JCSubstructureMatchCount($B23,"FC(CN)([H])[H]")</f>
        <v>#VALUE!</v>
      </c>
      <c r="AJ23" s="2" t="e">
        <f t="array" ref="AJ23">[1]!JCSubstructureMatchCount($B23,"FC(CCN)([H])[H]")</f>
        <v>#VALUE!</v>
      </c>
      <c r="AK23" s="2" t="e">
        <f t="array" ref="AK23">[1]!JCSubstructureMatchCount($B23,"FC(CCCN)([H])[H]")</f>
        <v>#VALUE!</v>
      </c>
      <c r="AL23" s="2" t="e">
        <f t="array" ref="AL23">[1]!JCSubstructureMatchCount($B23,"FC(CCCCN)([H])[H]")</f>
        <v>#VALUE!</v>
      </c>
      <c r="AM23" s="2" t="e">
        <f t="array" ref="AM23">[1]!JCSubstructureMatchCount($B23,"FC(CCCCCN)([H])[H]")</f>
        <v>#VALUE!</v>
      </c>
      <c r="AN23" s="2" t="e">
        <f t="array" ref="AN23">[1]!JCSubstructureMatchCount($B23,"FC(CN)(F)C")</f>
        <v>#VALUE!</v>
      </c>
      <c r="AO23" s="2" t="e">
        <f t="array" ref="AO23">[1]!JCSubstructureMatchCount($B23,"FC(CCN)(F)C")+[1]!JCSubstructureMatchCount($B23,"FC(F)(C1)C1N")</f>
        <v>#VALUE!</v>
      </c>
      <c r="AP23" s="2" t="e">
        <f t="array" ref="AP23">[1]!JCSubstructureMatchCount($B23,"FC(CCCN)(F)C")+[1]!JCSubstructureMatchCount($B23,"FC(F)(CC1)C1N")</f>
        <v>#VALUE!</v>
      </c>
      <c r="AQ23" s="2" t="e">
        <f t="array" ref="AQ23">[1]!JCSubstructureMatchCount($B23,"FC(CCCCN)(F)C")+[1]!JCSubstructureMatchCount($B23,"FC(F)(CCC1)C1N")</f>
        <v>#VALUE!</v>
      </c>
      <c r="AR23" s="2" t="e">
        <f t="array" ref="AR23">[1]!JCSubstructureMatchCount($B23,"FC(CCCCCN)(F)C")+[1]!JCSubstructureMatchCount($B23,"FC(F)(CCCC1)C1N")</f>
        <v>#VALUE!</v>
      </c>
      <c r="AS23" s="2" t="e">
        <f t="array" ref="AS23">[1]!JCSubstructureMatchCount($B23,"FC(CN)([H])C")</f>
        <v>#VALUE!</v>
      </c>
      <c r="AT23" s="2" t="e">
        <f t="array" ref="AT23">[1]!JCSubstructureMatchCount($B23,"FC(CCN)([H])C")</f>
        <v>#VALUE!</v>
      </c>
      <c r="AU23" s="2" t="e">
        <f t="array" ref="AU23">[1]!JCSubstructureMatchCount($B23,"FC(CCCN)([H])C")</f>
        <v>#VALUE!</v>
      </c>
      <c r="AV23" s="2" t="e">
        <f t="array" ref="AV23">[1]!JCSubstructureMatchCount($B23,"FC(CCCCN)([H])C")</f>
        <v>#VALUE!</v>
      </c>
      <c r="AW23" s="2" t="e">
        <f t="array" ref="AW23">[1]!JCSubstructureMatchCount($B23,"FC(CCCCCN)([H])C")</f>
        <v>#VALUE!</v>
      </c>
      <c r="AX23" s="2" t="e">
        <f t="array" ref="AX23">[1]!JCSubstructureMatchCount($B23,"FC(CC(O)=O)(F)F")</f>
        <v>#VALUE!</v>
      </c>
      <c r="AY23" s="2" t="e">
        <f t="array" ref="AY23">[1]!JCSubstructureMatchCount($B23,"FC(CCC(O)=O)(F)F")</f>
        <v>#VALUE!</v>
      </c>
      <c r="AZ23" s="2" t="e">
        <f t="array" ref="AZ23">[1]!JCSubstructureMatchCount($B23,"FC(CCCC(O)=O)(F)F")</f>
        <v>#VALUE!</v>
      </c>
      <c r="BA23" s="2" t="e">
        <f t="array" ref="BA23">[1]!JCSubstructureMatchCount($B23,"FC(CCCCC(O)=O)(F)F")</f>
        <v>#VALUE!</v>
      </c>
      <c r="BB23" s="2" t="e">
        <f t="array" ref="BB23">[1]!JCSubstructureMatchCount($B23,"FC(CCCCCC(O)=O)(F)F")</f>
        <v>#VALUE!</v>
      </c>
      <c r="BC23" s="2" t="e">
        <f t="array" ref="BC23">[1]!JCSubstructureMatchCount($B23,"FC(CC(O)=O)([H])F")</f>
        <v>#VALUE!</v>
      </c>
      <c r="BD23" s="2" t="e">
        <f t="array" ref="BD23">[1]!JCSubstructureMatchCount($B23,"FC(CCC(O)=O)([H])F")</f>
        <v>#VALUE!</v>
      </c>
      <c r="BE23" s="2" t="e">
        <f t="array" ref="BE23">[1]!JCSubstructureMatchCount($B23,"FC(CCCC(O)=O)([H])F")</f>
        <v>#VALUE!</v>
      </c>
      <c r="BF23" s="2" t="e">
        <f t="array" ref="BF23">[1]!JCSubstructureMatchCount($B23,"FC(CCCCC(O)=O)([H])F")</f>
        <v>#VALUE!</v>
      </c>
      <c r="BG23" s="2" t="e">
        <f t="array" ref="BG23">[1]!JCSubstructureMatchCount($B23,"FC(CCCCCC(O)=O)([H])F")</f>
        <v>#VALUE!</v>
      </c>
      <c r="BH23" s="2" t="e">
        <f t="array" ref="BH23">[1]!JCSubstructureMatchCount($B23,"FC(CC(O)=O)([H])[H]")</f>
        <v>#VALUE!</v>
      </c>
      <c r="BI23" s="2" t="e">
        <f t="array" ref="BI23">[1]!JCSubstructureMatchCount($B23,"FC(CCC(O)=O)([H])[H]")</f>
        <v>#VALUE!</v>
      </c>
      <c r="BJ23" s="2" t="e">
        <f t="array" ref="BJ23">[1]!JCSubstructureMatchCount($B23,"FC(CCCC(O)=O)([H])[H]")</f>
        <v>#VALUE!</v>
      </c>
      <c r="BK23" s="2" t="e">
        <f t="array" ref="BK23">[1]!JCSubstructureMatchCount($B23,"FC(CCCCC(O)=O)([H])[H]")</f>
        <v>#VALUE!</v>
      </c>
      <c r="BL23" s="2" t="e">
        <f t="array" ref="BL23">[1]!JCSubstructureMatchCount($B23,"FC(CCCCCC(O)=O)([H])[H]")</f>
        <v>#VALUE!</v>
      </c>
      <c r="BM23" s="2" t="e">
        <f t="array" ref="BM23">[1]!JCSubstructureMatchCount($B23,"FC(CC(O)=O)(F)C")</f>
        <v>#VALUE!</v>
      </c>
      <c r="BN23" s="2" t="e">
        <f t="array" ref="BN23">[1]!JCSubstructureMatchCount($B23,"FC(CCC(O)=O)(F)C")+[1]!JCSubstructureMatchCount($B23,"FC1(F)CC1C(O)=O")</f>
        <v>#VALUE!</v>
      </c>
      <c r="BO23" s="2" t="e">
        <f t="array" ref="BO23">[1]!JCSubstructureMatchCount($B23,"FC(CCCC(O)=O)(F)C")+[1]!JCSubstructureMatchCount($B23,"FC1(F)CCC1C(O)=O")</f>
        <v>#VALUE!</v>
      </c>
      <c r="BP23" s="2" t="e">
        <f t="array" ref="BP23">[1]!JCSubstructureMatchCount($B23,"FC(CCCCC(O)=O)(F)C")+[1]!JCSubstructureMatchCount($B23,"FC1(F)CCCC1C(O)=O")</f>
        <v>#VALUE!</v>
      </c>
      <c r="BQ23" s="2" t="e">
        <f t="array" ref="BQ23">[1]!JCSubstructureMatchCount($B23,"FC(CCCCCC(O)=O)(F)C")+[1]!JCSubstructureMatchCount($B23,"FC1(F)CCCCC1C(O)=O")</f>
        <v>#VALUE!</v>
      </c>
      <c r="BR23" s="2" t="e">
        <f t="array" ref="BR23">[1]!JCSubstructureMatchCount($B23,"FC(CC(O)=O)([H])C")</f>
        <v>#VALUE!</v>
      </c>
      <c r="BS23" s="2" t="e">
        <f t="array" ref="BS23">[1]!JCSubstructureMatchCount($B23,"FC(CCC(O)=O)([H])C")</f>
        <v>#VALUE!</v>
      </c>
      <c r="BT23" s="2" t="e">
        <f t="array" ref="BT23">[1]!JCSubstructureMatchCount($B23,"FC(CCCC(O)=O)([H])C")</f>
        <v>#VALUE!</v>
      </c>
      <c r="BU23" s="2" t="e">
        <f t="array" ref="BU23">[1]!JCSubstructureMatchCount($B23,"FC(CCCCC(O)=O)([H])C")</f>
        <v>#VALUE!</v>
      </c>
      <c r="BV23" s="2" t="e">
        <f t="array" ref="BV23">[1]!JCSubstructureMatchCount($B23,"FC(CCCCCC(O)=O)([H])C")</f>
        <v>#VALUE!</v>
      </c>
      <c r="BW23" t="e">
        <f t="shared" si="7"/>
        <v>#VALUE!</v>
      </c>
      <c r="BX23" t="e">
        <f t="shared" si="8"/>
        <v>#VALUE!</v>
      </c>
      <c r="BY23" t="e">
        <f t="shared" si="9"/>
        <v>#VALUE!</v>
      </c>
      <c r="BZ23" t="e">
        <f t="shared" si="10"/>
        <v>#VALUE!</v>
      </c>
      <c r="CA23" t="e">
        <f t="shared" si="11"/>
        <v>#VALUE!</v>
      </c>
      <c r="CB23" t="e">
        <f t="shared" si="12"/>
        <v>#VALUE!</v>
      </c>
      <c r="CC23" t="e">
        <f t="shared" si="13"/>
        <v>#VALUE!</v>
      </c>
      <c r="CD23" t="e">
        <f t="shared" si="14"/>
        <v>#VALUE!</v>
      </c>
      <c r="CE23" t="e">
        <f t="shared" si="15"/>
        <v>#VALUE!</v>
      </c>
      <c r="CF23" t="e">
        <f t="shared" si="16"/>
        <v>#VALUE!</v>
      </c>
      <c r="CG23" t="e">
        <f t="shared" si="17"/>
        <v>#VALUE!</v>
      </c>
    </row>
    <row r="24" spans="1:85" ht="30" customHeight="1" x14ac:dyDescent="0.25">
      <c r="A24" s="1" t="s">
        <v>22</v>
      </c>
      <c r="B24" t="s">
        <v>27</v>
      </c>
      <c r="C24">
        <v>2.66</v>
      </c>
      <c r="D24">
        <v>11.27</v>
      </c>
      <c r="E24" s="15" t="e">
        <f t="array" ref="E24">[1]!JCStructure(B24)</f>
        <v>#VALUE!</v>
      </c>
      <c r="F24" t="e">
        <f t="array" ref="F24">[1]!JCMass(B24)</f>
        <v>#VALUE!</v>
      </c>
      <c r="G24" t="e">
        <f t="array" ref="G24">[1]!JCIUPACName(R24)</f>
        <v>#VALUE!</v>
      </c>
      <c r="H24" s="2" t="e">
        <f t="array" ref="H24">IF([1]!JCSubstructureMatch($B24,"C(O)=O"),"Acid", "Amine")</f>
        <v>#VALUE!</v>
      </c>
      <c r="I24" s="2" t="e">
        <f t="shared" ca="1" si="0"/>
        <v>#NAME?</v>
      </c>
      <c r="K24" s="2" t="e">
        <f t="shared" si="1"/>
        <v>#VALUE!</v>
      </c>
      <c r="L24" s="2" t="e">
        <f t="shared" si="2"/>
        <v>#VALUE!</v>
      </c>
      <c r="M24" s="2" t="e">
        <f t="shared" si="3"/>
        <v>#VALUE!</v>
      </c>
      <c r="N24" s="2" t="e">
        <f t="shared" si="4"/>
        <v>#VALUE!</v>
      </c>
      <c r="O24" s="2" t="e">
        <f t="shared" si="5"/>
        <v>#VALUE!</v>
      </c>
      <c r="P24" s="2" t="e">
        <f t="shared" si="6"/>
        <v>#VALUE!</v>
      </c>
      <c r="Q24" s="2" t="e">
        <f t="array" ref="Q24">[1]!JCRingAtomCount(B24)</f>
        <v>#VALUE!</v>
      </c>
      <c r="R24" s="15" t="e">
        <f t="array" ref="R24">[1]!JCBemisMurckoStructure(B24)</f>
        <v>#VALUE!</v>
      </c>
      <c r="S24" t="e">
        <f t="array" ref="S24">[1]!JCSubstructureMatch(B24,"FC(C)(F)C")</f>
        <v>#VALUE!</v>
      </c>
      <c r="T24" t="e">
        <f t="array" ref="T24">[1]!JCSubstructureMatch(B24,"FC(C)(F)F")</f>
        <v>#VALUE!</v>
      </c>
      <c r="U24" t="e">
        <f t="array" ref="U24">[1]!JCSubstructureMatch(B24,"FC(C)(F)[H]")</f>
        <v>#VALUE!</v>
      </c>
      <c r="V24" t="e">
        <f t="array" ref="V24">[1]!JCSubstructureMatch(B24,"FC(C)([H])[H]")</f>
        <v>#VALUE!</v>
      </c>
      <c r="W24" t="e">
        <f t="array" ref="W24">[1]!JCSubstructureMatch(B24,"FC(C)(C)[H]")</f>
        <v>#VALUE!</v>
      </c>
      <c r="X24" s="15" t="e">
        <f t="array" ref="X24">[1]!JC3DCleanStructure(B24)</f>
        <v>#VALUE!</v>
      </c>
      <c r="Y24" s="2" t="e">
        <f t="array" ref="Y24">[1]!JCSubstructureMatchCount(B24,"FC(CN)(F)F")</f>
        <v>#VALUE!</v>
      </c>
      <c r="Z24" s="2" t="e">
        <f t="array" ref="Z24">[1]!JCSubstructureMatchCount($B24,"FC(CCN)(F)F")</f>
        <v>#VALUE!</v>
      </c>
      <c r="AA24" s="2" t="e">
        <f t="array" ref="AA24">[1]!JCSubstructureMatchCount($B24,"FC(CCCN)(F)F")</f>
        <v>#VALUE!</v>
      </c>
      <c r="AB24" s="2" t="e">
        <f t="array" ref="AB24">[1]!JCSubstructureMatchCount($B24,"FC(CCCCN)(F)F")</f>
        <v>#VALUE!</v>
      </c>
      <c r="AC24" s="2" t="e">
        <f t="array" ref="AC24">[1]!JCSubstructureMatchCount($B24,"FC(CCCCCN)(F)F")</f>
        <v>#VALUE!</v>
      </c>
      <c r="AD24" s="2" t="e">
        <f t="array" ref="AD24">[1]!JCSubstructureMatchCount($B24,"FC(CN)([H])F")</f>
        <v>#VALUE!</v>
      </c>
      <c r="AE24" s="2" t="e">
        <f t="array" ref="AE24">[1]!JCSubstructureMatchCount($B24,"FC(CCN)([H])F")</f>
        <v>#VALUE!</v>
      </c>
      <c r="AF24" s="2" t="e">
        <f t="array" ref="AF24">[1]!JCSubstructureMatchCount($B24,"FC(CCCN)([H])F")</f>
        <v>#VALUE!</v>
      </c>
      <c r="AG24" s="2" t="e">
        <f t="array" ref="AG24">[1]!JCSubstructureMatchCount($B24,"FC(CCCCN)([H])F")</f>
        <v>#VALUE!</v>
      </c>
      <c r="AH24" s="2" t="e">
        <f t="array" ref="AH24">[1]!JCSubstructureMatchCount($B24,"FC(CCCCCN)([H])F")</f>
        <v>#VALUE!</v>
      </c>
      <c r="AI24" s="2" t="e">
        <f t="array" ref="AI24">[1]!JCSubstructureMatchCount($B24,"FC(CN)([H])[H]")</f>
        <v>#VALUE!</v>
      </c>
      <c r="AJ24" s="2" t="e">
        <f t="array" ref="AJ24">[1]!JCSubstructureMatchCount($B24,"FC(CCN)([H])[H]")</f>
        <v>#VALUE!</v>
      </c>
      <c r="AK24" s="2" t="e">
        <f t="array" ref="AK24">[1]!JCSubstructureMatchCount($B24,"FC(CCCN)([H])[H]")</f>
        <v>#VALUE!</v>
      </c>
      <c r="AL24" s="2" t="e">
        <f t="array" ref="AL24">[1]!JCSubstructureMatchCount($B24,"FC(CCCCN)([H])[H]")</f>
        <v>#VALUE!</v>
      </c>
      <c r="AM24" s="2" t="e">
        <f t="array" ref="AM24">[1]!JCSubstructureMatchCount($B24,"FC(CCCCCN)([H])[H]")</f>
        <v>#VALUE!</v>
      </c>
      <c r="AN24" s="2" t="e">
        <f t="array" ref="AN24">[1]!JCSubstructureMatchCount($B24,"FC(CN)(F)C")</f>
        <v>#VALUE!</v>
      </c>
      <c r="AO24" s="2" t="e">
        <f t="array" ref="AO24">[1]!JCSubstructureMatchCount($B24,"FC(CCN)(F)C")+[1]!JCSubstructureMatchCount($B24,"FC(F)(C1)C1N")</f>
        <v>#VALUE!</v>
      </c>
      <c r="AP24" s="2" t="e">
        <f t="array" ref="AP24">[1]!JCSubstructureMatchCount($B24,"FC(CCCN)(F)C")+[1]!JCSubstructureMatchCount($B24,"FC(F)(CC1)C1N")</f>
        <v>#VALUE!</v>
      </c>
      <c r="AQ24" s="2" t="e">
        <f t="array" ref="AQ24">[1]!JCSubstructureMatchCount($B24,"FC(CCCCN)(F)C")+[1]!JCSubstructureMatchCount($B24,"FC(F)(CCC1)C1N")</f>
        <v>#VALUE!</v>
      </c>
      <c r="AR24" s="2" t="e">
        <f t="array" ref="AR24">[1]!JCSubstructureMatchCount($B24,"FC(CCCCCN)(F)C")+[1]!JCSubstructureMatchCount($B24,"FC(F)(CCCC1)C1N")</f>
        <v>#VALUE!</v>
      </c>
      <c r="AS24" s="2" t="e">
        <f t="array" ref="AS24">[1]!JCSubstructureMatchCount($B24,"FC(CN)([H])C")</f>
        <v>#VALUE!</v>
      </c>
      <c r="AT24" s="2" t="e">
        <f t="array" ref="AT24">[1]!JCSubstructureMatchCount($B24,"FC(CCN)([H])C")</f>
        <v>#VALUE!</v>
      </c>
      <c r="AU24" s="2" t="e">
        <f t="array" ref="AU24">[1]!JCSubstructureMatchCount($B24,"FC(CCCN)([H])C")</f>
        <v>#VALUE!</v>
      </c>
      <c r="AV24" s="2" t="e">
        <f t="array" ref="AV24">[1]!JCSubstructureMatchCount($B24,"FC(CCCCN)([H])C")</f>
        <v>#VALUE!</v>
      </c>
      <c r="AW24" s="2" t="e">
        <f t="array" ref="AW24">[1]!JCSubstructureMatchCount($B24,"FC(CCCCCN)([H])C")</f>
        <v>#VALUE!</v>
      </c>
      <c r="AX24" s="2" t="e">
        <f t="array" ref="AX24">[1]!JCSubstructureMatchCount($B24,"FC(CC(O)=O)(F)F")</f>
        <v>#VALUE!</v>
      </c>
      <c r="AY24" s="2" t="e">
        <f t="array" ref="AY24">[1]!JCSubstructureMatchCount($B24,"FC(CCC(O)=O)(F)F")</f>
        <v>#VALUE!</v>
      </c>
      <c r="AZ24" s="2" t="e">
        <f t="array" ref="AZ24">[1]!JCSubstructureMatchCount($B24,"FC(CCCC(O)=O)(F)F")</f>
        <v>#VALUE!</v>
      </c>
      <c r="BA24" s="2" t="e">
        <f t="array" ref="BA24">[1]!JCSubstructureMatchCount($B24,"FC(CCCCC(O)=O)(F)F")</f>
        <v>#VALUE!</v>
      </c>
      <c r="BB24" s="2" t="e">
        <f t="array" ref="BB24">[1]!JCSubstructureMatchCount($B24,"FC(CCCCCC(O)=O)(F)F")</f>
        <v>#VALUE!</v>
      </c>
      <c r="BC24" s="2" t="e">
        <f t="array" ref="BC24">[1]!JCSubstructureMatchCount($B24,"FC(CC(O)=O)([H])F")</f>
        <v>#VALUE!</v>
      </c>
      <c r="BD24" s="2" t="e">
        <f t="array" ref="BD24">[1]!JCSubstructureMatchCount($B24,"FC(CCC(O)=O)([H])F")</f>
        <v>#VALUE!</v>
      </c>
      <c r="BE24" s="2" t="e">
        <f t="array" ref="BE24">[1]!JCSubstructureMatchCount($B24,"FC(CCCC(O)=O)([H])F")</f>
        <v>#VALUE!</v>
      </c>
      <c r="BF24" s="2" t="e">
        <f t="array" ref="BF24">[1]!JCSubstructureMatchCount($B24,"FC(CCCCC(O)=O)([H])F")</f>
        <v>#VALUE!</v>
      </c>
      <c r="BG24" s="2" t="e">
        <f t="array" ref="BG24">[1]!JCSubstructureMatchCount($B24,"FC(CCCCCC(O)=O)([H])F")</f>
        <v>#VALUE!</v>
      </c>
      <c r="BH24" s="2" t="e">
        <f t="array" ref="BH24">[1]!JCSubstructureMatchCount($B24,"FC(CC(O)=O)([H])[H]")</f>
        <v>#VALUE!</v>
      </c>
      <c r="BI24" s="2" t="e">
        <f t="array" ref="BI24">[1]!JCSubstructureMatchCount($B24,"FC(CCC(O)=O)([H])[H]")</f>
        <v>#VALUE!</v>
      </c>
      <c r="BJ24" s="2" t="e">
        <f t="array" ref="BJ24">[1]!JCSubstructureMatchCount($B24,"FC(CCCC(O)=O)([H])[H]")</f>
        <v>#VALUE!</v>
      </c>
      <c r="BK24" s="2" t="e">
        <f t="array" ref="BK24">[1]!JCSubstructureMatchCount($B24,"FC(CCCCC(O)=O)([H])[H]")</f>
        <v>#VALUE!</v>
      </c>
      <c r="BL24" s="2" t="e">
        <f t="array" ref="BL24">[1]!JCSubstructureMatchCount($B24,"FC(CCCCCC(O)=O)([H])[H]")</f>
        <v>#VALUE!</v>
      </c>
      <c r="BM24" s="2" t="e">
        <f t="array" ref="BM24">[1]!JCSubstructureMatchCount($B24,"FC(CC(O)=O)(F)C")</f>
        <v>#VALUE!</v>
      </c>
      <c r="BN24" s="2" t="e">
        <f t="array" ref="BN24">[1]!JCSubstructureMatchCount($B24,"FC(CCC(O)=O)(F)C")+[1]!JCSubstructureMatchCount($B24,"FC1(F)CC1C(O)=O")</f>
        <v>#VALUE!</v>
      </c>
      <c r="BO24" s="2" t="e">
        <f t="array" ref="BO24">[1]!JCSubstructureMatchCount($B24,"FC(CCCC(O)=O)(F)C")+[1]!JCSubstructureMatchCount($B24,"FC1(F)CCC1C(O)=O")</f>
        <v>#VALUE!</v>
      </c>
      <c r="BP24" s="2" t="e">
        <f t="array" ref="BP24">[1]!JCSubstructureMatchCount($B24,"FC(CCCCC(O)=O)(F)C")+[1]!JCSubstructureMatchCount($B24,"FC1(F)CCCC1C(O)=O")</f>
        <v>#VALUE!</v>
      </c>
      <c r="BQ24" s="2" t="e">
        <f t="array" ref="BQ24">[1]!JCSubstructureMatchCount($B24,"FC(CCCCCC(O)=O)(F)C")+[1]!JCSubstructureMatchCount($B24,"FC1(F)CCCCC1C(O)=O")</f>
        <v>#VALUE!</v>
      </c>
      <c r="BR24" s="2" t="e">
        <f t="array" ref="BR24">[1]!JCSubstructureMatchCount($B24,"FC(CC(O)=O)([H])C")</f>
        <v>#VALUE!</v>
      </c>
      <c r="BS24" s="2" t="e">
        <f t="array" ref="BS24">[1]!JCSubstructureMatchCount($B24,"FC(CCC(O)=O)([H])C")</f>
        <v>#VALUE!</v>
      </c>
      <c r="BT24" s="2" t="e">
        <f t="array" ref="BT24">[1]!JCSubstructureMatchCount($B24,"FC(CCCC(O)=O)([H])C")</f>
        <v>#VALUE!</v>
      </c>
      <c r="BU24" s="2" t="e">
        <f t="array" ref="BU24">[1]!JCSubstructureMatchCount($B24,"FC(CCCCC(O)=O)([H])C")</f>
        <v>#VALUE!</v>
      </c>
      <c r="BV24" s="2" t="e">
        <f t="array" ref="BV24">[1]!JCSubstructureMatchCount($B24,"FC(CCCCCC(O)=O)([H])C")</f>
        <v>#VALUE!</v>
      </c>
      <c r="BW24" t="e">
        <f t="shared" si="7"/>
        <v>#VALUE!</v>
      </c>
      <c r="BX24" t="e">
        <f t="shared" si="8"/>
        <v>#VALUE!</v>
      </c>
      <c r="BY24" t="e">
        <f t="shared" si="9"/>
        <v>#VALUE!</v>
      </c>
      <c r="BZ24" t="e">
        <f t="shared" si="10"/>
        <v>#VALUE!</v>
      </c>
      <c r="CA24" t="e">
        <f t="shared" si="11"/>
        <v>#VALUE!</v>
      </c>
      <c r="CB24" t="e">
        <f t="shared" si="12"/>
        <v>#VALUE!</v>
      </c>
      <c r="CC24" t="e">
        <f t="shared" si="13"/>
        <v>#VALUE!</v>
      </c>
      <c r="CD24" t="e">
        <f t="shared" si="14"/>
        <v>#VALUE!</v>
      </c>
      <c r="CE24" t="e">
        <f t="shared" si="15"/>
        <v>#VALUE!</v>
      </c>
      <c r="CF24" t="e">
        <f t="shared" si="16"/>
        <v>#VALUE!</v>
      </c>
      <c r="CG24" t="e">
        <f t="shared" si="17"/>
        <v>#VALUE!</v>
      </c>
    </row>
    <row r="25" spans="1:85" ht="30" customHeight="1" x14ac:dyDescent="0.25">
      <c r="A25" s="1" t="s">
        <v>22</v>
      </c>
      <c r="B25" t="s">
        <v>28</v>
      </c>
      <c r="C25">
        <v>2.0099999999999998</v>
      </c>
      <c r="D25">
        <v>10.89</v>
      </c>
      <c r="E25" s="15" t="e">
        <f t="array" ref="E25">[1]!JCStructure(B25)</f>
        <v>#VALUE!</v>
      </c>
      <c r="F25" t="e">
        <f t="array" ref="F25">[1]!JCMass(B25)</f>
        <v>#VALUE!</v>
      </c>
      <c r="G25" t="e">
        <f t="array" ref="G25">[1]!JCIUPACName(R25)</f>
        <v>#VALUE!</v>
      </c>
      <c r="H25" s="2" t="e">
        <f t="array" ref="H25">IF([1]!JCSubstructureMatch($B25,"C(O)=O"),"Acid", "Amine")</f>
        <v>#VALUE!</v>
      </c>
      <c r="I25" s="2" t="e">
        <f t="shared" ca="1" si="0"/>
        <v>#NAME?</v>
      </c>
      <c r="K25" s="2" t="e">
        <f t="shared" si="1"/>
        <v>#VALUE!</v>
      </c>
      <c r="L25" s="2" t="e">
        <f t="shared" si="2"/>
        <v>#VALUE!</v>
      </c>
      <c r="M25" s="2" t="e">
        <f t="shared" si="3"/>
        <v>#VALUE!</v>
      </c>
      <c r="N25" s="2" t="e">
        <f t="shared" si="4"/>
        <v>#VALUE!</v>
      </c>
      <c r="O25" s="2" t="e">
        <f t="shared" si="5"/>
        <v>#VALUE!</v>
      </c>
      <c r="P25" s="2" t="e">
        <f t="shared" si="6"/>
        <v>#VALUE!</v>
      </c>
      <c r="Q25" s="2" t="e">
        <f t="array" ref="Q25">[1]!JCRingAtomCount(B25)</f>
        <v>#VALUE!</v>
      </c>
      <c r="R25" s="15" t="e">
        <f t="array" ref="R25">[1]!JCBemisMurckoStructure(B25)</f>
        <v>#VALUE!</v>
      </c>
      <c r="S25" t="e">
        <f t="array" ref="S25">[1]!JCSubstructureMatch(B25,"FC(C)(F)C")</f>
        <v>#VALUE!</v>
      </c>
      <c r="T25" t="e">
        <f t="array" ref="T25">[1]!JCSubstructureMatch(B25,"FC(C)(F)F")</f>
        <v>#VALUE!</v>
      </c>
      <c r="U25" t="e">
        <f t="array" ref="U25">[1]!JCSubstructureMatch(B25,"FC(C)(F)[H]")</f>
        <v>#VALUE!</v>
      </c>
      <c r="V25" t="e">
        <f t="array" ref="V25">[1]!JCSubstructureMatch(B25,"FC(C)([H])[H]")</f>
        <v>#VALUE!</v>
      </c>
      <c r="W25" t="e">
        <f t="array" ref="W25">[1]!JCSubstructureMatch(B25,"FC(C)(C)[H]")</f>
        <v>#VALUE!</v>
      </c>
      <c r="X25" s="15" t="e">
        <f t="array" ref="X25">[1]!JC3DCleanStructure(B25)</f>
        <v>#VALUE!</v>
      </c>
      <c r="Y25" s="2" t="e">
        <f t="array" ref="Y25">[1]!JCSubstructureMatchCount(B25,"FC(CN)(F)F")</f>
        <v>#VALUE!</v>
      </c>
      <c r="Z25" s="2" t="e">
        <f t="array" ref="Z25">[1]!JCSubstructureMatchCount($B25,"FC(CCN)(F)F")</f>
        <v>#VALUE!</v>
      </c>
      <c r="AA25" s="2" t="e">
        <f t="array" ref="AA25">[1]!JCSubstructureMatchCount($B25,"FC(CCCN)(F)F")</f>
        <v>#VALUE!</v>
      </c>
      <c r="AB25" s="2" t="e">
        <f t="array" ref="AB25">[1]!JCSubstructureMatchCount($B25,"FC(CCCCN)(F)F")</f>
        <v>#VALUE!</v>
      </c>
      <c r="AC25" s="2" t="e">
        <f t="array" ref="AC25">[1]!JCSubstructureMatchCount($B25,"FC(CCCCCN)(F)F")</f>
        <v>#VALUE!</v>
      </c>
      <c r="AD25" s="2" t="e">
        <f t="array" ref="AD25">[1]!JCSubstructureMatchCount($B25,"FC(CN)([H])F")</f>
        <v>#VALUE!</v>
      </c>
      <c r="AE25" s="2" t="e">
        <f t="array" ref="AE25">[1]!JCSubstructureMatchCount($B25,"FC(CCN)([H])F")</f>
        <v>#VALUE!</v>
      </c>
      <c r="AF25" s="2" t="e">
        <f t="array" ref="AF25">[1]!JCSubstructureMatchCount($B25,"FC(CCCN)([H])F")</f>
        <v>#VALUE!</v>
      </c>
      <c r="AG25" s="2" t="e">
        <f t="array" ref="AG25">[1]!JCSubstructureMatchCount($B25,"FC(CCCCN)([H])F")</f>
        <v>#VALUE!</v>
      </c>
      <c r="AH25" s="2" t="e">
        <f t="array" ref="AH25">[1]!JCSubstructureMatchCount($B25,"FC(CCCCCN)([H])F")</f>
        <v>#VALUE!</v>
      </c>
      <c r="AI25" s="2" t="e">
        <f t="array" ref="AI25">[1]!JCSubstructureMatchCount($B25,"FC(CN)([H])[H]")</f>
        <v>#VALUE!</v>
      </c>
      <c r="AJ25" s="2" t="e">
        <f t="array" ref="AJ25">[1]!JCSubstructureMatchCount($B25,"FC(CCN)([H])[H]")</f>
        <v>#VALUE!</v>
      </c>
      <c r="AK25" s="2" t="e">
        <f t="array" ref="AK25">[1]!JCSubstructureMatchCount($B25,"FC(CCCN)([H])[H]")</f>
        <v>#VALUE!</v>
      </c>
      <c r="AL25" s="2" t="e">
        <f t="array" ref="AL25">[1]!JCSubstructureMatchCount($B25,"FC(CCCCN)([H])[H]")</f>
        <v>#VALUE!</v>
      </c>
      <c r="AM25" s="2" t="e">
        <f t="array" ref="AM25">[1]!JCSubstructureMatchCount($B25,"FC(CCCCCN)([H])[H]")</f>
        <v>#VALUE!</v>
      </c>
      <c r="AN25" s="2" t="e">
        <f t="array" ref="AN25">[1]!JCSubstructureMatchCount($B25,"FC(CN)(F)C")</f>
        <v>#VALUE!</v>
      </c>
      <c r="AO25" s="2" t="e">
        <f t="array" ref="AO25">[1]!JCSubstructureMatchCount($B25,"FC(CCN)(F)C")+[1]!JCSubstructureMatchCount($B25,"FC(F)(C1)C1N")</f>
        <v>#VALUE!</v>
      </c>
      <c r="AP25" s="2" t="e">
        <f t="array" ref="AP25">[1]!JCSubstructureMatchCount($B25,"FC(CCCN)(F)C")+[1]!JCSubstructureMatchCount($B25,"FC(F)(CC1)C1N")</f>
        <v>#VALUE!</v>
      </c>
      <c r="AQ25" s="2" t="e">
        <f t="array" ref="AQ25">[1]!JCSubstructureMatchCount($B25,"FC(CCCCN)(F)C")+[1]!JCSubstructureMatchCount($B25,"FC(F)(CCC1)C1N")</f>
        <v>#VALUE!</v>
      </c>
      <c r="AR25" s="2" t="e">
        <f t="array" ref="AR25">[1]!JCSubstructureMatchCount($B25,"FC(CCCCCN)(F)C")+[1]!JCSubstructureMatchCount($B25,"FC(F)(CCCC1)C1N")</f>
        <v>#VALUE!</v>
      </c>
      <c r="AS25" s="2" t="e">
        <f t="array" ref="AS25">[1]!JCSubstructureMatchCount($B25,"FC(CN)([H])C")</f>
        <v>#VALUE!</v>
      </c>
      <c r="AT25" s="2" t="e">
        <f t="array" ref="AT25">[1]!JCSubstructureMatchCount($B25,"FC(CCN)([H])C")</f>
        <v>#VALUE!</v>
      </c>
      <c r="AU25" s="2" t="e">
        <f t="array" ref="AU25">[1]!JCSubstructureMatchCount($B25,"FC(CCCN)([H])C")</f>
        <v>#VALUE!</v>
      </c>
      <c r="AV25" s="2" t="e">
        <f t="array" ref="AV25">[1]!JCSubstructureMatchCount($B25,"FC(CCCCN)([H])C")</f>
        <v>#VALUE!</v>
      </c>
      <c r="AW25" s="2" t="e">
        <f t="array" ref="AW25">[1]!JCSubstructureMatchCount($B25,"FC(CCCCCN)([H])C")</f>
        <v>#VALUE!</v>
      </c>
      <c r="AX25" s="2" t="e">
        <f t="array" ref="AX25">[1]!JCSubstructureMatchCount($B25,"FC(CC(O)=O)(F)F")</f>
        <v>#VALUE!</v>
      </c>
      <c r="AY25" s="2" t="e">
        <f t="array" ref="AY25">[1]!JCSubstructureMatchCount($B25,"FC(CCC(O)=O)(F)F")</f>
        <v>#VALUE!</v>
      </c>
      <c r="AZ25" s="2" t="e">
        <f t="array" ref="AZ25">[1]!JCSubstructureMatchCount($B25,"FC(CCCC(O)=O)(F)F")</f>
        <v>#VALUE!</v>
      </c>
      <c r="BA25" s="2" t="e">
        <f t="array" ref="BA25">[1]!JCSubstructureMatchCount($B25,"FC(CCCCC(O)=O)(F)F")</f>
        <v>#VALUE!</v>
      </c>
      <c r="BB25" s="2" t="e">
        <f t="array" ref="BB25">[1]!JCSubstructureMatchCount($B25,"FC(CCCCCC(O)=O)(F)F")</f>
        <v>#VALUE!</v>
      </c>
      <c r="BC25" s="2" t="e">
        <f t="array" ref="BC25">[1]!JCSubstructureMatchCount($B25,"FC(CC(O)=O)([H])F")</f>
        <v>#VALUE!</v>
      </c>
      <c r="BD25" s="2" t="e">
        <f t="array" ref="BD25">[1]!JCSubstructureMatchCount($B25,"FC(CCC(O)=O)([H])F")</f>
        <v>#VALUE!</v>
      </c>
      <c r="BE25" s="2" t="e">
        <f t="array" ref="BE25">[1]!JCSubstructureMatchCount($B25,"FC(CCCC(O)=O)([H])F")</f>
        <v>#VALUE!</v>
      </c>
      <c r="BF25" s="2" t="e">
        <f t="array" ref="BF25">[1]!JCSubstructureMatchCount($B25,"FC(CCCCC(O)=O)([H])F")</f>
        <v>#VALUE!</v>
      </c>
      <c r="BG25" s="2" t="e">
        <f t="array" ref="BG25">[1]!JCSubstructureMatchCount($B25,"FC(CCCCCC(O)=O)([H])F")</f>
        <v>#VALUE!</v>
      </c>
      <c r="BH25" s="2" t="e">
        <f t="array" ref="BH25">[1]!JCSubstructureMatchCount($B25,"FC(CC(O)=O)([H])[H]")</f>
        <v>#VALUE!</v>
      </c>
      <c r="BI25" s="2" t="e">
        <f t="array" ref="BI25">[1]!JCSubstructureMatchCount($B25,"FC(CCC(O)=O)([H])[H]")</f>
        <v>#VALUE!</v>
      </c>
      <c r="BJ25" s="2" t="e">
        <f t="array" ref="BJ25">[1]!JCSubstructureMatchCount($B25,"FC(CCCC(O)=O)([H])[H]")</f>
        <v>#VALUE!</v>
      </c>
      <c r="BK25" s="2" t="e">
        <f t="array" ref="BK25">[1]!JCSubstructureMatchCount($B25,"FC(CCCCC(O)=O)([H])[H]")</f>
        <v>#VALUE!</v>
      </c>
      <c r="BL25" s="2" t="e">
        <f t="array" ref="BL25">[1]!JCSubstructureMatchCount($B25,"FC(CCCCCC(O)=O)([H])[H]")</f>
        <v>#VALUE!</v>
      </c>
      <c r="BM25" s="2" t="e">
        <f t="array" ref="BM25">[1]!JCSubstructureMatchCount($B25,"FC(CC(O)=O)(F)C")</f>
        <v>#VALUE!</v>
      </c>
      <c r="BN25" s="2" t="e">
        <f t="array" ref="BN25">[1]!JCSubstructureMatchCount($B25,"FC(CCC(O)=O)(F)C")+[1]!JCSubstructureMatchCount($B25,"FC1(F)CC1C(O)=O")</f>
        <v>#VALUE!</v>
      </c>
      <c r="BO25" s="2" t="e">
        <f t="array" ref="BO25">[1]!JCSubstructureMatchCount($B25,"FC(CCCC(O)=O)(F)C")+[1]!JCSubstructureMatchCount($B25,"FC1(F)CCC1C(O)=O")</f>
        <v>#VALUE!</v>
      </c>
      <c r="BP25" s="2" t="e">
        <f t="array" ref="BP25">[1]!JCSubstructureMatchCount($B25,"FC(CCCCC(O)=O)(F)C")+[1]!JCSubstructureMatchCount($B25,"FC1(F)CCCC1C(O)=O")</f>
        <v>#VALUE!</v>
      </c>
      <c r="BQ25" s="2" t="e">
        <f t="array" ref="BQ25">[1]!JCSubstructureMatchCount($B25,"FC(CCCCCC(O)=O)(F)C")+[1]!JCSubstructureMatchCount($B25,"FC1(F)CCCCC1C(O)=O")</f>
        <v>#VALUE!</v>
      </c>
      <c r="BR25" s="2" t="e">
        <f t="array" ref="BR25">[1]!JCSubstructureMatchCount($B25,"FC(CC(O)=O)([H])C")</f>
        <v>#VALUE!</v>
      </c>
      <c r="BS25" s="2" t="e">
        <f t="array" ref="BS25">[1]!JCSubstructureMatchCount($B25,"FC(CCC(O)=O)([H])C")</f>
        <v>#VALUE!</v>
      </c>
      <c r="BT25" s="2" t="e">
        <f t="array" ref="BT25">[1]!JCSubstructureMatchCount($B25,"FC(CCCC(O)=O)([H])C")</f>
        <v>#VALUE!</v>
      </c>
      <c r="BU25" s="2" t="e">
        <f t="array" ref="BU25">[1]!JCSubstructureMatchCount($B25,"FC(CCCCC(O)=O)([H])C")</f>
        <v>#VALUE!</v>
      </c>
      <c r="BV25" s="2" t="e">
        <f t="array" ref="BV25">[1]!JCSubstructureMatchCount($B25,"FC(CCCCCC(O)=O)([H])C")</f>
        <v>#VALUE!</v>
      </c>
      <c r="BW25" t="e">
        <f t="shared" si="7"/>
        <v>#VALUE!</v>
      </c>
      <c r="BX25" t="e">
        <f t="shared" si="8"/>
        <v>#VALUE!</v>
      </c>
      <c r="BY25" t="e">
        <f t="shared" si="9"/>
        <v>#VALUE!</v>
      </c>
      <c r="BZ25" t="e">
        <f t="shared" si="10"/>
        <v>#VALUE!</v>
      </c>
      <c r="CA25" t="e">
        <f t="shared" si="11"/>
        <v>#VALUE!</v>
      </c>
      <c r="CB25" t="e">
        <f t="shared" si="12"/>
        <v>#VALUE!</v>
      </c>
      <c r="CC25" t="e">
        <f t="shared" si="13"/>
        <v>#VALUE!</v>
      </c>
      <c r="CD25" t="e">
        <f t="shared" si="14"/>
        <v>#VALUE!</v>
      </c>
      <c r="CE25" t="e">
        <f t="shared" si="15"/>
        <v>#VALUE!</v>
      </c>
      <c r="CF25" t="e">
        <f t="shared" si="16"/>
        <v>#VALUE!</v>
      </c>
      <c r="CG25" t="e">
        <f t="shared" si="17"/>
        <v>#VALUE!</v>
      </c>
    </row>
    <row r="26" spans="1:85" ht="30" customHeight="1" x14ac:dyDescent="0.25">
      <c r="A26" s="1" t="s">
        <v>22</v>
      </c>
      <c r="B26" t="s">
        <v>29</v>
      </c>
      <c r="C26">
        <v>1.39</v>
      </c>
      <c r="D26">
        <v>11.12</v>
      </c>
      <c r="E26" s="15" t="e">
        <f t="array" ref="E26">[1]!JCStructure(B26)</f>
        <v>#VALUE!</v>
      </c>
      <c r="F26" t="e">
        <f t="array" ref="F26">[1]!JCMass(B26)</f>
        <v>#VALUE!</v>
      </c>
      <c r="G26" t="e">
        <f t="array" ref="G26">[1]!JCIUPACName(R26)</f>
        <v>#VALUE!</v>
      </c>
      <c r="H26" s="2" t="e">
        <f t="array" ref="H26">IF([1]!JCSubstructureMatch($B26,"C(O)=O"),"Acid", "Amine")</f>
        <v>#VALUE!</v>
      </c>
      <c r="I26" s="2" t="e">
        <f t="shared" ca="1" si="0"/>
        <v>#NAME?</v>
      </c>
      <c r="K26" s="2" t="e">
        <f t="shared" si="1"/>
        <v>#VALUE!</v>
      </c>
      <c r="L26" s="2" t="e">
        <f t="shared" si="2"/>
        <v>#VALUE!</v>
      </c>
      <c r="M26" s="2" t="e">
        <f t="shared" si="3"/>
        <v>#VALUE!</v>
      </c>
      <c r="N26" s="2" t="e">
        <f t="shared" si="4"/>
        <v>#VALUE!</v>
      </c>
      <c r="O26" s="2" t="e">
        <f t="shared" si="5"/>
        <v>#VALUE!</v>
      </c>
      <c r="P26" s="2" t="e">
        <f t="shared" si="6"/>
        <v>#VALUE!</v>
      </c>
      <c r="Q26" s="2" t="e">
        <f t="array" ref="Q26">[1]!JCRingAtomCount(B26)</f>
        <v>#VALUE!</v>
      </c>
      <c r="R26" s="15" t="e">
        <f t="array" ref="R26">[1]!JCBemisMurckoStructure(B26)</f>
        <v>#VALUE!</v>
      </c>
      <c r="S26" t="e">
        <f t="array" ref="S26">[1]!JCSubstructureMatch(B26,"FC(C)(F)C")</f>
        <v>#VALUE!</v>
      </c>
      <c r="T26" t="e">
        <f t="array" ref="T26">[1]!JCSubstructureMatch(B26,"FC(C)(F)F")</f>
        <v>#VALUE!</v>
      </c>
      <c r="U26" t="e">
        <f t="array" ref="U26">[1]!JCSubstructureMatch(B26,"FC(C)(F)[H]")</f>
        <v>#VALUE!</v>
      </c>
      <c r="V26" t="e">
        <f t="array" ref="V26">[1]!JCSubstructureMatch(B26,"FC(C)([H])[H]")</f>
        <v>#VALUE!</v>
      </c>
      <c r="W26" t="e">
        <f t="array" ref="W26">[1]!JCSubstructureMatch(B26,"FC(C)(C)[H]")</f>
        <v>#VALUE!</v>
      </c>
      <c r="X26" s="15" t="e">
        <f t="array" ref="X26">[1]!JC3DCleanStructure(B26)</f>
        <v>#VALUE!</v>
      </c>
      <c r="Y26" s="2" t="e">
        <f t="array" ref="Y26">[1]!JCSubstructureMatchCount(B26,"FC(CN)(F)F")</f>
        <v>#VALUE!</v>
      </c>
      <c r="Z26" s="2" t="e">
        <f t="array" ref="Z26">[1]!JCSubstructureMatchCount($B26,"FC(CCN)(F)F")</f>
        <v>#VALUE!</v>
      </c>
      <c r="AA26" s="2" t="e">
        <f t="array" ref="AA26">[1]!JCSubstructureMatchCount($B26,"FC(CCCN)(F)F")</f>
        <v>#VALUE!</v>
      </c>
      <c r="AB26" s="2" t="e">
        <f t="array" ref="AB26">[1]!JCSubstructureMatchCount($B26,"FC(CCCCN)(F)F")</f>
        <v>#VALUE!</v>
      </c>
      <c r="AC26" s="2" t="e">
        <f t="array" ref="AC26">[1]!JCSubstructureMatchCount($B26,"FC(CCCCCN)(F)F")</f>
        <v>#VALUE!</v>
      </c>
      <c r="AD26" s="2" t="e">
        <f t="array" ref="AD26">[1]!JCSubstructureMatchCount($B26,"FC(CN)([H])F")</f>
        <v>#VALUE!</v>
      </c>
      <c r="AE26" s="2" t="e">
        <f t="array" ref="AE26">[1]!JCSubstructureMatchCount($B26,"FC(CCN)([H])F")</f>
        <v>#VALUE!</v>
      </c>
      <c r="AF26" s="2" t="e">
        <f t="array" ref="AF26">[1]!JCSubstructureMatchCount($B26,"FC(CCCN)([H])F")</f>
        <v>#VALUE!</v>
      </c>
      <c r="AG26" s="2" t="e">
        <f t="array" ref="AG26">[1]!JCSubstructureMatchCount($B26,"FC(CCCCN)([H])F")</f>
        <v>#VALUE!</v>
      </c>
      <c r="AH26" s="2" t="e">
        <f t="array" ref="AH26">[1]!JCSubstructureMatchCount($B26,"FC(CCCCCN)([H])F")</f>
        <v>#VALUE!</v>
      </c>
      <c r="AI26" s="2" t="e">
        <f t="array" ref="AI26">[1]!JCSubstructureMatchCount($B26,"FC(CN)([H])[H]")</f>
        <v>#VALUE!</v>
      </c>
      <c r="AJ26" s="2" t="e">
        <f t="array" ref="AJ26">[1]!JCSubstructureMatchCount($B26,"FC(CCN)([H])[H]")</f>
        <v>#VALUE!</v>
      </c>
      <c r="AK26" s="2" t="e">
        <f t="array" ref="AK26">[1]!JCSubstructureMatchCount($B26,"FC(CCCN)([H])[H]")</f>
        <v>#VALUE!</v>
      </c>
      <c r="AL26" s="2" t="e">
        <f t="array" ref="AL26">[1]!JCSubstructureMatchCount($B26,"FC(CCCCN)([H])[H]")</f>
        <v>#VALUE!</v>
      </c>
      <c r="AM26" s="2" t="e">
        <f t="array" ref="AM26">[1]!JCSubstructureMatchCount($B26,"FC(CCCCCN)([H])[H]")</f>
        <v>#VALUE!</v>
      </c>
      <c r="AN26" s="2" t="e">
        <f t="array" ref="AN26">[1]!JCSubstructureMatchCount($B26,"FC(CN)(F)C")</f>
        <v>#VALUE!</v>
      </c>
      <c r="AO26" s="2" t="e">
        <f t="array" ref="AO26">[1]!JCSubstructureMatchCount($B26,"FC(CCN)(F)C")+[1]!JCSubstructureMatchCount($B26,"FC(F)(C1)C1N")</f>
        <v>#VALUE!</v>
      </c>
      <c r="AP26" s="2" t="e">
        <f t="array" ref="AP26">[1]!JCSubstructureMatchCount($B26,"FC(CCCN)(F)C")+[1]!JCSubstructureMatchCount($B26,"FC(F)(CC1)C1N")</f>
        <v>#VALUE!</v>
      </c>
      <c r="AQ26" s="2" t="e">
        <f t="array" ref="AQ26">[1]!JCSubstructureMatchCount($B26,"FC(CCCCN)(F)C")+[1]!JCSubstructureMatchCount($B26,"FC(F)(CCC1)C1N")</f>
        <v>#VALUE!</v>
      </c>
      <c r="AR26" s="2" t="e">
        <f t="array" ref="AR26">[1]!JCSubstructureMatchCount($B26,"FC(CCCCCN)(F)C")+[1]!JCSubstructureMatchCount($B26,"FC(F)(CCCC1)C1N")</f>
        <v>#VALUE!</v>
      </c>
      <c r="AS26" s="2" t="e">
        <f t="array" ref="AS26">[1]!JCSubstructureMatchCount($B26,"FC(CN)([H])C")</f>
        <v>#VALUE!</v>
      </c>
      <c r="AT26" s="2" t="e">
        <f t="array" ref="AT26">[1]!JCSubstructureMatchCount($B26,"FC(CCN)([H])C")</f>
        <v>#VALUE!</v>
      </c>
      <c r="AU26" s="2" t="e">
        <f t="array" ref="AU26">[1]!JCSubstructureMatchCount($B26,"FC(CCCN)([H])C")</f>
        <v>#VALUE!</v>
      </c>
      <c r="AV26" s="2" t="e">
        <f t="array" ref="AV26">[1]!JCSubstructureMatchCount($B26,"FC(CCCCN)([H])C")</f>
        <v>#VALUE!</v>
      </c>
      <c r="AW26" s="2" t="e">
        <f t="array" ref="AW26">[1]!JCSubstructureMatchCount($B26,"FC(CCCCCN)([H])C")</f>
        <v>#VALUE!</v>
      </c>
      <c r="AX26" s="2" t="e">
        <f t="array" ref="AX26">[1]!JCSubstructureMatchCount($B26,"FC(CC(O)=O)(F)F")</f>
        <v>#VALUE!</v>
      </c>
      <c r="AY26" s="2" t="e">
        <f t="array" ref="AY26">[1]!JCSubstructureMatchCount($B26,"FC(CCC(O)=O)(F)F")</f>
        <v>#VALUE!</v>
      </c>
      <c r="AZ26" s="2" t="e">
        <f t="array" ref="AZ26">[1]!JCSubstructureMatchCount($B26,"FC(CCCC(O)=O)(F)F")</f>
        <v>#VALUE!</v>
      </c>
      <c r="BA26" s="2" t="e">
        <f t="array" ref="BA26">[1]!JCSubstructureMatchCount($B26,"FC(CCCCC(O)=O)(F)F")</f>
        <v>#VALUE!</v>
      </c>
      <c r="BB26" s="2" t="e">
        <f t="array" ref="BB26">[1]!JCSubstructureMatchCount($B26,"FC(CCCCCC(O)=O)(F)F")</f>
        <v>#VALUE!</v>
      </c>
      <c r="BC26" s="2" t="e">
        <f t="array" ref="BC26">[1]!JCSubstructureMatchCount($B26,"FC(CC(O)=O)([H])F")</f>
        <v>#VALUE!</v>
      </c>
      <c r="BD26" s="2" t="e">
        <f t="array" ref="BD26">[1]!JCSubstructureMatchCount($B26,"FC(CCC(O)=O)([H])F")</f>
        <v>#VALUE!</v>
      </c>
      <c r="BE26" s="2" t="e">
        <f t="array" ref="BE26">[1]!JCSubstructureMatchCount($B26,"FC(CCCC(O)=O)([H])F")</f>
        <v>#VALUE!</v>
      </c>
      <c r="BF26" s="2" t="e">
        <f t="array" ref="BF26">[1]!JCSubstructureMatchCount($B26,"FC(CCCCC(O)=O)([H])F")</f>
        <v>#VALUE!</v>
      </c>
      <c r="BG26" s="2" t="e">
        <f t="array" ref="BG26">[1]!JCSubstructureMatchCount($B26,"FC(CCCCCC(O)=O)([H])F")</f>
        <v>#VALUE!</v>
      </c>
      <c r="BH26" s="2" t="e">
        <f t="array" ref="BH26">[1]!JCSubstructureMatchCount($B26,"FC(CC(O)=O)([H])[H]")</f>
        <v>#VALUE!</v>
      </c>
      <c r="BI26" s="2" t="e">
        <f t="array" ref="BI26">[1]!JCSubstructureMatchCount($B26,"FC(CCC(O)=O)([H])[H]")</f>
        <v>#VALUE!</v>
      </c>
      <c r="BJ26" s="2" t="e">
        <f t="array" ref="BJ26">[1]!JCSubstructureMatchCount($B26,"FC(CCCC(O)=O)([H])[H]")</f>
        <v>#VALUE!</v>
      </c>
      <c r="BK26" s="2" t="e">
        <f t="array" ref="BK26">[1]!JCSubstructureMatchCount($B26,"FC(CCCCC(O)=O)([H])[H]")</f>
        <v>#VALUE!</v>
      </c>
      <c r="BL26" s="2" t="e">
        <f t="array" ref="BL26">[1]!JCSubstructureMatchCount($B26,"FC(CCCCCC(O)=O)([H])[H]")</f>
        <v>#VALUE!</v>
      </c>
      <c r="BM26" s="2" t="e">
        <f t="array" ref="BM26">[1]!JCSubstructureMatchCount($B26,"FC(CC(O)=O)(F)C")</f>
        <v>#VALUE!</v>
      </c>
      <c r="BN26" s="2" t="e">
        <f t="array" ref="BN26">[1]!JCSubstructureMatchCount($B26,"FC(CCC(O)=O)(F)C")+[1]!JCSubstructureMatchCount($B26,"FC1(F)CC1C(O)=O")</f>
        <v>#VALUE!</v>
      </c>
      <c r="BO26" s="2" t="e">
        <f t="array" ref="BO26">[1]!JCSubstructureMatchCount($B26,"FC(CCCC(O)=O)(F)C")+[1]!JCSubstructureMatchCount($B26,"FC1(F)CCC1C(O)=O")</f>
        <v>#VALUE!</v>
      </c>
      <c r="BP26" s="2" t="e">
        <f t="array" ref="BP26">[1]!JCSubstructureMatchCount($B26,"FC(CCCCC(O)=O)(F)C")+[1]!JCSubstructureMatchCount($B26,"FC1(F)CCCC1C(O)=O")</f>
        <v>#VALUE!</v>
      </c>
      <c r="BQ26" s="2" t="e">
        <f t="array" ref="BQ26">[1]!JCSubstructureMatchCount($B26,"FC(CCCCCC(O)=O)(F)C")+[1]!JCSubstructureMatchCount($B26,"FC1(F)CCCCC1C(O)=O")</f>
        <v>#VALUE!</v>
      </c>
      <c r="BR26" s="2" t="e">
        <f t="array" ref="BR26">[1]!JCSubstructureMatchCount($B26,"FC(CC(O)=O)([H])C")</f>
        <v>#VALUE!</v>
      </c>
      <c r="BS26" s="2" t="e">
        <f t="array" ref="BS26">[1]!JCSubstructureMatchCount($B26,"FC(CCC(O)=O)([H])C")</f>
        <v>#VALUE!</v>
      </c>
      <c r="BT26" s="2" t="e">
        <f t="array" ref="BT26">[1]!JCSubstructureMatchCount($B26,"FC(CCCC(O)=O)([H])C")</f>
        <v>#VALUE!</v>
      </c>
      <c r="BU26" s="2" t="e">
        <f t="array" ref="BU26">[1]!JCSubstructureMatchCount($B26,"FC(CCCCC(O)=O)([H])C")</f>
        <v>#VALUE!</v>
      </c>
      <c r="BV26" s="2" t="e">
        <f t="array" ref="BV26">[1]!JCSubstructureMatchCount($B26,"FC(CCCCCC(O)=O)([H])C")</f>
        <v>#VALUE!</v>
      </c>
      <c r="BW26" t="e">
        <f t="shared" si="7"/>
        <v>#VALUE!</v>
      </c>
      <c r="BX26" t="e">
        <f t="shared" si="8"/>
        <v>#VALUE!</v>
      </c>
      <c r="BY26" t="e">
        <f t="shared" si="9"/>
        <v>#VALUE!</v>
      </c>
      <c r="BZ26" t="e">
        <f t="shared" si="10"/>
        <v>#VALUE!</v>
      </c>
      <c r="CA26" t="e">
        <f t="shared" si="11"/>
        <v>#VALUE!</v>
      </c>
      <c r="CB26" t="e">
        <f t="shared" si="12"/>
        <v>#VALUE!</v>
      </c>
      <c r="CC26" t="e">
        <f t="shared" si="13"/>
        <v>#VALUE!</v>
      </c>
      <c r="CD26" t="e">
        <f t="shared" si="14"/>
        <v>#VALUE!</v>
      </c>
      <c r="CE26" t="e">
        <f t="shared" si="15"/>
        <v>#VALUE!</v>
      </c>
      <c r="CF26" t="e">
        <f t="shared" si="16"/>
        <v>#VALUE!</v>
      </c>
      <c r="CG26" t="e">
        <f t="shared" si="17"/>
        <v>#VALUE!</v>
      </c>
    </row>
    <row r="27" spans="1:85" ht="30" customHeight="1" x14ac:dyDescent="0.25">
      <c r="A27" s="1" t="s">
        <v>22</v>
      </c>
      <c r="B27" t="s">
        <v>30</v>
      </c>
      <c r="C27">
        <v>2.67</v>
      </c>
      <c r="D27">
        <v>5.96</v>
      </c>
      <c r="E27" s="15" t="e">
        <f t="array" ref="E27">[1]!JCStructure(B27)</f>
        <v>#VALUE!</v>
      </c>
      <c r="F27" t="e">
        <f t="array" ref="F27">[1]!JCMass(B27)</f>
        <v>#VALUE!</v>
      </c>
      <c r="G27" t="e">
        <f t="array" ref="G27">[1]!JCIUPACName(R27)</f>
        <v>#VALUE!</v>
      </c>
      <c r="H27" s="2" t="e">
        <f t="array" ref="H27">IF([1]!JCSubstructureMatch($B27,"C(O)=O"),"Acid", "Amine")</f>
        <v>#VALUE!</v>
      </c>
      <c r="I27" s="2" t="e">
        <f t="shared" ca="1" si="0"/>
        <v>#NAME?</v>
      </c>
      <c r="K27" s="2" t="e">
        <f t="shared" si="1"/>
        <v>#VALUE!</v>
      </c>
      <c r="L27" s="2" t="e">
        <f t="shared" si="2"/>
        <v>#VALUE!</v>
      </c>
      <c r="M27" s="2" t="e">
        <f t="shared" si="3"/>
        <v>#VALUE!</v>
      </c>
      <c r="N27" s="2" t="e">
        <f t="shared" si="4"/>
        <v>#VALUE!</v>
      </c>
      <c r="O27" s="2" t="e">
        <f t="shared" si="5"/>
        <v>#VALUE!</v>
      </c>
      <c r="P27" s="2" t="e">
        <f t="shared" si="6"/>
        <v>#VALUE!</v>
      </c>
      <c r="Q27" s="2" t="e">
        <f t="array" ref="Q27">[1]!JCRingAtomCount(B27)</f>
        <v>#VALUE!</v>
      </c>
      <c r="R27" s="15" t="e">
        <f t="array" ref="R27">[1]!JCBemisMurckoStructure(B27)</f>
        <v>#VALUE!</v>
      </c>
      <c r="S27" t="e">
        <f t="array" ref="S27">[1]!JCSubstructureMatch(B27,"FC(C)(F)C")</f>
        <v>#VALUE!</v>
      </c>
      <c r="T27" t="e">
        <f t="array" ref="T27">[1]!JCSubstructureMatch(B27,"FC(C)(F)F")</f>
        <v>#VALUE!</v>
      </c>
      <c r="U27" t="e">
        <f t="array" ref="U27">[1]!JCSubstructureMatch(B27,"FC(C)(F)[H]")</f>
        <v>#VALUE!</v>
      </c>
      <c r="V27" t="e">
        <f t="array" ref="V27">[1]!JCSubstructureMatch(B27,"FC(C)([H])[H]")</f>
        <v>#VALUE!</v>
      </c>
      <c r="W27" t="e">
        <f t="array" ref="W27">[1]!JCSubstructureMatch(B27,"FC(C)(C)[H]")</f>
        <v>#VALUE!</v>
      </c>
      <c r="X27" s="15" t="e">
        <f t="array" ref="X27">[1]!JC3DCleanStructure(B27)</f>
        <v>#VALUE!</v>
      </c>
      <c r="Y27" s="2" t="e">
        <f t="array" ref="Y27">[1]!JCSubstructureMatchCount(B27,"FC(CN)(F)F")</f>
        <v>#VALUE!</v>
      </c>
      <c r="Z27" s="2" t="e">
        <f t="array" ref="Z27">[1]!JCSubstructureMatchCount($B27,"FC(CCN)(F)F")</f>
        <v>#VALUE!</v>
      </c>
      <c r="AA27" s="2" t="e">
        <f t="array" ref="AA27">[1]!JCSubstructureMatchCount($B27,"FC(CCCN)(F)F")</f>
        <v>#VALUE!</v>
      </c>
      <c r="AB27" s="2" t="e">
        <f t="array" ref="AB27">[1]!JCSubstructureMatchCount($B27,"FC(CCCCN)(F)F")</f>
        <v>#VALUE!</v>
      </c>
      <c r="AC27" s="2" t="e">
        <f t="array" ref="AC27">[1]!JCSubstructureMatchCount($B27,"FC(CCCCCN)(F)F")</f>
        <v>#VALUE!</v>
      </c>
      <c r="AD27" s="2" t="e">
        <f t="array" ref="AD27">[1]!JCSubstructureMatchCount($B27,"FC(CN)([H])F")</f>
        <v>#VALUE!</v>
      </c>
      <c r="AE27" s="2" t="e">
        <f t="array" ref="AE27">[1]!JCSubstructureMatchCount($B27,"FC(CCN)([H])F")</f>
        <v>#VALUE!</v>
      </c>
      <c r="AF27" s="2" t="e">
        <f t="array" ref="AF27">[1]!JCSubstructureMatchCount($B27,"FC(CCCN)([H])F")</f>
        <v>#VALUE!</v>
      </c>
      <c r="AG27" s="2" t="e">
        <f t="array" ref="AG27">[1]!JCSubstructureMatchCount($B27,"FC(CCCCN)([H])F")</f>
        <v>#VALUE!</v>
      </c>
      <c r="AH27" s="2" t="e">
        <f t="array" ref="AH27">[1]!JCSubstructureMatchCount($B27,"FC(CCCCCN)([H])F")</f>
        <v>#VALUE!</v>
      </c>
      <c r="AI27" s="2" t="e">
        <f t="array" ref="AI27">[1]!JCSubstructureMatchCount($B27,"FC(CN)([H])[H]")</f>
        <v>#VALUE!</v>
      </c>
      <c r="AJ27" s="2" t="e">
        <f t="array" ref="AJ27">[1]!JCSubstructureMatchCount($B27,"FC(CCN)([H])[H]")</f>
        <v>#VALUE!</v>
      </c>
      <c r="AK27" s="2" t="e">
        <f t="array" ref="AK27">[1]!JCSubstructureMatchCount($B27,"FC(CCCN)([H])[H]")</f>
        <v>#VALUE!</v>
      </c>
      <c r="AL27" s="2" t="e">
        <f t="array" ref="AL27">[1]!JCSubstructureMatchCount($B27,"FC(CCCCN)([H])[H]")</f>
        <v>#VALUE!</v>
      </c>
      <c r="AM27" s="2" t="e">
        <f t="array" ref="AM27">[1]!JCSubstructureMatchCount($B27,"FC(CCCCCN)([H])[H]")</f>
        <v>#VALUE!</v>
      </c>
      <c r="AN27" s="2" t="e">
        <f t="array" ref="AN27">[1]!JCSubstructureMatchCount($B27,"FC(CN)(F)C")</f>
        <v>#VALUE!</v>
      </c>
      <c r="AO27" s="2" t="e">
        <f t="array" ref="AO27">[1]!JCSubstructureMatchCount($B27,"FC(CCN)(F)C")+[1]!JCSubstructureMatchCount($B27,"FC(F)(C1)C1N")</f>
        <v>#VALUE!</v>
      </c>
      <c r="AP27" s="2" t="e">
        <f t="array" ref="AP27">[1]!JCSubstructureMatchCount($B27,"FC(CCCN)(F)C")+[1]!JCSubstructureMatchCount($B27,"FC(F)(CC1)C1N")</f>
        <v>#VALUE!</v>
      </c>
      <c r="AQ27" s="2" t="e">
        <f t="array" ref="AQ27">[1]!JCSubstructureMatchCount($B27,"FC(CCCCN)(F)C")+[1]!JCSubstructureMatchCount($B27,"FC(F)(CCC1)C1N")</f>
        <v>#VALUE!</v>
      </c>
      <c r="AR27" s="2" t="e">
        <f t="array" ref="AR27">[1]!JCSubstructureMatchCount($B27,"FC(CCCCCN)(F)C")+[1]!JCSubstructureMatchCount($B27,"FC(F)(CCCC1)C1N")</f>
        <v>#VALUE!</v>
      </c>
      <c r="AS27" s="2" t="e">
        <f t="array" ref="AS27">[1]!JCSubstructureMatchCount($B27,"FC(CN)([H])C")</f>
        <v>#VALUE!</v>
      </c>
      <c r="AT27" s="2" t="e">
        <f t="array" ref="AT27">[1]!JCSubstructureMatchCount($B27,"FC(CCN)([H])C")</f>
        <v>#VALUE!</v>
      </c>
      <c r="AU27" s="2" t="e">
        <f t="array" ref="AU27">[1]!JCSubstructureMatchCount($B27,"FC(CCCN)([H])C")</f>
        <v>#VALUE!</v>
      </c>
      <c r="AV27" s="2" t="e">
        <f t="array" ref="AV27">[1]!JCSubstructureMatchCount($B27,"FC(CCCCN)([H])C")</f>
        <v>#VALUE!</v>
      </c>
      <c r="AW27" s="2" t="e">
        <f t="array" ref="AW27">[1]!JCSubstructureMatchCount($B27,"FC(CCCCCN)([H])C")</f>
        <v>#VALUE!</v>
      </c>
      <c r="AX27" s="2" t="e">
        <f t="array" ref="AX27">[1]!JCSubstructureMatchCount($B27,"FC(CC(O)=O)(F)F")</f>
        <v>#VALUE!</v>
      </c>
      <c r="AY27" s="2" t="e">
        <f t="array" ref="AY27">[1]!JCSubstructureMatchCount($B27,"FC(CCC(O)=O)(F)F")</f>
        <v>#VALUE!</v>
      </c>
      <c r="AZ27" s="2" t="e">
        <f t="array" ref="AZ27">[1]!JCSubstructureMatchCount($B27,"FC(CCCC(O)=O)(F)F")</f>
        <v>#VALUE!</v>
      </c>
      <c r="BA27" s="2" t="e">
        <f t="array" ref="BA27">[1]!JCSubstructureMatchCount($B27,"FC(CCCCC(O)=O)(F)F")</f>
        <v>#VALUE!</v>
      </c>
      <c r="BB27" s="2" t="e">
        <f t="array" ref="BB27">[1]!JCSubstructureMatchCount($B27,"FC(CCCCCC(O)=O)(F)F")</f>
        <v>#VALUE!</v>
      </c>
      <c r="BC27" s="2" t="e">
        <f t="array" ref="BC27">[1]!JCSubstructureMatchCount($B27,"FC(CC(O)=O)([H])F")</f>
        <v>#VALUE!</v>
      </c>
      <c r="BD27" s="2" t="e">
        <f t="array" ref="BD27">[1]!JCSubstructureMatchCount($B27,"FC(CCC(O)=O)([H])F")</f>
        <v>#VALUE!</v>
      </c>
      <c r="BE27" s="2" t="e">
        <f t="array" ref="BE27">[1]!JCSubstructureMatchCount($B27,"FC(CCCC(O)=O)([H])F")</f>
        <v>#VALUE!</v>
      </c>
      <c r="BF27" s="2" t="e">
        <f t="array" ref="BF27">[1]!JCSubstructureMatchCount($B27,"FC(CCCCC(O)=O)([H])F")</f>
        <v>#VALUE!</v>
      </c>
      <c r="BG27" s="2" t="e">
        <f t="array" ref="BG27">[1]!JCSubstructureMatchCount($B27,"FC(CCCCCC(O)=O)([H])F")</f>
        <v>#VALUE!</v>
      </c>
      <c r="BH27" s="2" t="e">
        <f t="array" ref="BH27">[1]!JCSubstructureMatchCount($B27,"FC(CC(O)=O)([H])[H]")</f>
        <v>#VALUE!</v>
      </c>
      <c r="BI27" s="2" t="e">
        <f t="array" ref="BI27">[1]!JCSubstructureMatchCount($B27,"FC(CCC(O)=O)([H])[H]")</f>
        <v>#VALUE!</v>
      </c>
      <c r="BJ27" s="2" t="e">
        <f t="array" ref="BJ27">[1]!JCSubstructureMatchCount($B27,"FC(CCCC(O)=O)([H])[H]")</f>
        <v>#VALUE!</v>
      </c>
      <c r="BK27" s="2" t="e">
        <f t="array" ref="BK27">[1]!JCSubstructureMatchCount($B27,"FC(CCCCC(O)=O)([H])[H]")</f>
        <v>#VALUE!</v>
      </c>
      <c r="BL27" s="2" t="e">
        <f t="array" ref="BL27">[1]!JCSubstructureMatchCount($B27,"FC(CCCCCC(O)=O)([H])[H]")</f>
        <v>#VALUE!</v>
      </c>
      <c r="BM27" s="2" t="e">
        <f t="array" ref="BM27">[1]!JCSubstructureMatchCount($B27,"FC(CC(O)=O)(F)C")</f>
        <v>#VALUE!</v>
      </c>
      <c r="BN27" s="2" t="e">
        <f t="array" ref="BN27">[1]!JCSubstructureMatchCount($B27,"FC(CCC(O)=O)(F)C")+[1]!JCSubstructureMatchCount($B27,"FC1(F)CC1C(O)=O")</f>
        <v>#VALUE!</v>
      </c>
      <c r="BO27" s="2" t="e">
        <f t="array" ref="BO27">[1]!JCSubstructureMatchCount($B27,"FC(CCCC(O)=O)(F)C")+[1]!JCSubstructureMatchCount($B27,"FC1(F)CCC1C(O)=O")</f>
        <v>#VALUE!</v>
      </c>
      <c r="BP27" s="2" t="e">
        <f t="array" ref="BP27">[1]!JCSubstructureMatchCount($B27,"FC(CCCCC(O)=O)(F)C")+[1]!JCSubstructureMatchCount($B27,"FC1(F)CCCC1C(O)=O")</f>
        <v>#VALUE!</v>
      </c>
      <c r="BQ27" s="2" t="e">
        <f t="array" ref="BQ27">[1]!JCSubstructureMatchCount($B27,"FC(CCCCCC(O)=O)(F)C")+[1]!JCSubstructureMatchCount($B27,"FC1(F)CCCCC1C(O)=O")</f>
        <v>#VALUE!</v>
      </c>
      <c r="BR27" s="2" t="e">
        <f t="array" ref="BR27">[1]!JCSubstructureMatchCount($B27,"FC(CC(O)=O)([H])C")</f>
        <v>#VALUE!</v>
      </c>
      <c r="BS27" s="2" t="e">
        <f t="array" ref="BS27">[1]!JCSubstructureMatchCount($B27,"FC(CCC(O)=O)([H])C")</f>
        <v>#VALUE!</v>
      </c>
      <c r="BT27" s="2" t="e">
        <f t="array" ref="BT27">[1]!JCSubstructureMatchCount($B27,"FC(CCCC(O)=O)([H])C")</f>
        <v>#VALUE!</v>
      </c>
      <c r="BU27" s="2" t="e">
        <f t="array" ref="BU27">[1]!JCSubstructureMatchCount($B27,"FC(CCCCC(O)=O)([H])C")</f>
        <v>#VALUE!</v>
      </c>
      <c r="BV27" s="2" t="e">
        <f t="array" ref="BV27">[1]!JCSubstructureMatchCount($B27,"FC(CCCCCC(O)=O)([H])C")</f>
        <v>#VALUE!</v>
      </c>
      <c r="BW27" t="e">
        <f t="shared" si="7"/>
        <v>#VALUE!</v>
      </c>
      <c r="BX27" t="e">
        <f t="shared" si="8"/>
        <v>#VALUE!</v>
      </c>
      <c r="BY27" t="e">
        <f t="shared" si="9"/>
        <v>#VALUE!</v>
      </c>
      <c r="BZ27" t="e">
        <f t="shared" si="10"/>
        <v>#VALUE!</v>
      </c>
      <c r="CA27" t="e">
        <f t="shared" si="11"/>
        <v>#VALUE!</v>
      </c>
      <c r="CB27" t="e">
        <f t="shared" si="12"/>
        <v>#VALUE!</v>
      </c>
      <c r="CC27" t="e">
        <f t="shared" si="13"/>
        <v>#VALUE!</v>
      </c>
      <c r="CD27" t="e">
        <f t="shared" si="14"/>
        <v>#VALUE!</v>
      </c>
      <c r="CE27" t="e">
        <f t="shared" si="15"/>
        <v>#VALUE!</v>
      </c>
      <c r="CF27" t="e">
        <f t="shared" si="16"/>
        <v>#VALUE!</v>
      </c>
      <c r="CG27" t="e">
        <f t="shared" si="17"/>
        <v>#VALUE!</v>
      </c>
    </row>
    <row r="28" spans="1:85" ht="30" customHeight="1" x14ac:dyDescent="0.25">
      <c r="A28" s="1" t="s">
        <v>22</v>
      </c>
      <c r="B28" t="s">
        <v>31</v>
      </c>
      <c r="C28">
        <v>1.88</v>
      </c>
      <c r="D28">
        <v>10.38</v>
      </c>
      <c r="E28" s="15" t="e">
        <f t="array" ref="E28">[1]!JCStructure(B28)</f>
        <v>#VALUE!</v>
      </c>
      <c r="F28" t="e">
        <f t="array" ref="F28">[1]!JCMass(B28)</f>
        <v>#VALUE!</v>
      </c>
      <c r="G28" t="e">
        <f t="array" ref="G28">[1]!JCIUPACName(R28)</f>
        <v>#VALUE!</v>
      </c>
      <c r="H28" s="2" t="e">
        <f t="array" ref="H28">IF([1]!JCSubstructureMatch($B28,"C(O)=O"),"Acid", "Amine")</f>
        <v>#VALUE!</v>
      </c>
      <c r="I28" s="2" t="e">
        <f t="shared" ca="1" si="0"/>
        <v>#NAME?</v>
      </c>
      <c r="K28" s="2" t="e">
        <f t="shared" si="1"/>
        <v>#VALUE!</v>
      </c>
      <c r="L28" s="2" t="e">
        <f t="shared" si="2"/>
        <v>#VALUE!</v>
      </c>
      <c r="M28" s="2" t="e">
        <f t="shared" si="3"/>
        <v>#VALUE!</v>
      </c>
      <c r="N28" s="2" t="e">
        <f t="shared" si="4"/>
        <v>#VALUE!</v>
      </c>
      <c r="O28" s="2" t="e">
        <f t="shared" si="5"/>
        <v>#VALUE!</v>
      </c>
      <c r="P28" s="2" t="e">
        <f t="shared" si="6"/>
        <v>#VALUE!</v>
      </c>
      <c r="Q28" s="2" t="e">
        <f t="array" ref="Q28">[1]!JCRingAtomCount(B28)</f>
        <v>#VALUE!</v>
      </c>
      <c r="R28" s="15" t="e">
        <f t="array" ref="R28">[1]!JCBemisMurckoStructure(B28)</f>
        <v>#VALUE!</v>
      </c>
      <c r="S28" t="e">
        <f t="array" ref="S28">[1]!JCSubstructureMatch(B28,"FC(C)(F)C")</f>
        <v>#VALUE!</v>
      </c>
      <c r="T28" t="e">
        <f t="array" ref="T28">[1]!JCSubstructureMatch(B28,"FC(C)(F)F")</f>
        <v>#VALUE!</v>
      </c>
      <c r="U28" t="e">
        <f t="array" ref="U28">[1]!JCSubstructureMatch(B28,"FC(C)(F)[H]")</f>
        <v>#VALUE!</v>
      </c>
      <c r="V28" t="e">
        <f t="array" ref="V28">[1]!JCSubstructureMatch(B28,"FC(C)([H])[H]")</f>
        <v>#VALUE!</v>
      </c>
      <c r="W28" t="e">
        <f t="array" ref="W28">[1]!JCSubstructureMatch(B28,"FC(C)(C)[H]")</f>
        <v>#VALUE!</v>
      </c>
      <c r="X28" s="15" t="e">
        <f t="array" ref="X28">[1]!JC3DCleanStructure(B28)</f>
        <v>#VALUE!</v>
      </c>
      <c r="Y28" s="2" t="e">
        <f t="array" ref="Y28">[1]!JCSubstructureMatchCount(B28,"FC(CN)(F)F")</f>
        <v>#VALUE!</v>
      </c>
      <c r="Z28" s="2" t="e">
        <f t="array" ref="Z28">[1]!JCSubstructureMatchCount($B28,"FC(CCN)(F)F")</f>
        <v>#VALUE!</v>
      </c>
      <c r="AA28" s="2" t="e">
        <f t="array" ref="AA28">[1]!JCSubstructureMatchCount($B28,"FC(CCCN)(F)F")</f>
        <v>#VALUE!</v>
      </c>
      <c r="AB28" s="2" t="e">
        <f t="array" ref="AB28">[1]!JCSubstructureMatchCount($B28,"FC(CCCCN)(F)F")</f>
        <v>#VALUE!</v>
      </c>
      <c r="AC28" s="2" t="e">
        <f t="array" ref="AC28">[1]!JCSubstructureMatchCount($B28,"FC(CCCCCN)(F)F")</f>
        <v>#VALUE!</v>
      </c>
      <c r="AD28" s="2" t="e">
        <f t="array" ref="AD28">[1]!JCSubstructureMatchCount($B28,"FC(CN)([H])F")</f>
        <v>#VALUE!</v>
      </c>
      <c r="AE28" s="2" t="e">
        <f t="array" ref="AE28">[1]!JCSubstructureMatchCount($B28,"FC(CCN)([H])F")</f>
        <v>#VALUE!</v>
      </c>
      <c r="AF28" s="2" t="e">
        <f t="array" ref="AF28">[1]!JCSubstructureMatchCount($B28,"FC(CCCN)([H])F")</f>
        <v>#VALUE!</v>
      </c>
      <c r="AG28" s="2" t="e">
        <f t="array" ref="AG28">[1]!JCSubstructureMatchCount($B28,"FC(CCCCN)([H])F")</f>
        <v>#VALUE!</v>
      </c>
      <c r="AH28" s="2" t="e">
        <f t="array" ref="AH28">[1]!JCSubstructureMatchCount($B28,"FC(CCCCCN)([H])F")</f>
        <v>#VALUE!</v>
      </c>
      <c r="AI28" s="2" t="e">
        <f t="array" ref="AI28">[1]!JCSubstructureMatchCount($B28,"FC(CN)([H])[H]")</f>
        <v>#VALUE!</v>
      </c>
      <c r="AJ28" s="2" t="e">
        <f t="array" ref="AJ28">[1]!JCSubstructureMatchCount($B28,"FC(CCN)([H])[H]")</f>
        <v>#VALUE!</v>
      </c>
      <c r="AK28" s="2" t="e">
        <f t="array" ref="AK28">[1]!JCSubstructureMatchCount($B28,"FC(CCCN)([H])[H]")</f>
        <v>#VALUE!</v>
      </c>
      <c r="AL28" s="2" t="e">
        <f t="array" ref="AL28">[1]!JCSubstructureMatchCount($B28,"FC(CCCCN)([H])[H]")</f>
        <v>#VALUE!</v>
      </c>
      <c r="AM28" s="2" t="e">
        <f t="array" ref="AM28">[1]!JCSubstructureMatchCount($B28,"FC(CCCCCN)([H])[H]")</f>
        <v>#VALUE!</v>
      </c>
      <c r="AN28" s="2" t="e">
        <f t="array" ref="AN28">[1]!JCSubstructureMatchCount($B28,"FC(CN)(F)C")</f>
        <v>#VALUE!</v>
      </c>
      <c r="AO28" s="2" t="e">
        <f t="array" ref="AO28">[1]!JCSubstructureMatchCount($B28,"FC(CCN)(F)C")+[1]!JCSubstructureMatchCount($B28,"FC(F)(C1)C1N")</f>
        <v>#VALUE!</v>
      </c>
      <c r="AP28" s="2" t="e">
        <f t="array" ref="AP28">[1]!JCSubstructureMatchCount($B28,"FC(CCCN)(F)C")+[1]!JCSubstructureMatchCount($B28,"FC(F)(CC1)C1N")</f>
        <v>#VALUE!</v>
      </c>
      <c r="AQ28" s="2" t="e">
        <f t="array" ref="AQ28">[1]!JCSubstructureMatchCount($B28,"FC(CCCCN)(F)C")+[1]!JCSubstructureMatchCount($B28,"FC(F)(CCC1)C1N")</f>
        <v>#VALUE!</v>
      </c>
      <c r="AR28" s="2" t="e">
        <f t="array" ref="AR28">[1]!JCSubstructureMatchCount($B28,"FC(CCCCCN)(F)C")+[1]!JCSubstructureMatchCount($B28,"FC(F)(CCCC1)C1N")</f>
        <v>#VALUE!</v>
      </c>
      <c r="AS28" s="2" t="e">
        <f t="array" ref="AS28">[1]!JCSubstructureMatchCount($B28,"FC(CN)([H])C")</f>
        <v>#VALUE!</v>
      </c>
      <c r="AT28" s="2" t="e">
        <f t="array" ref="AT28">[1]!JCSubstructureMatchCount($B28,"FC(CCN)([H])C")</f>
        <v>#VALUE!</v>
      </c>
      <c r="AU28" s="2" t="e">
        <f t="array" ref="AU28">[1]!JCSubstructureMatchCount($B28,"FC(CCCN)([H])C")</f>
        <v>#VALUE!</v>
      </c>
      <c r="AV28" s="2" t="e">
        <f t="array" ref="AV28">[1]!JCSubstructureMatchCount($B28,"FC(CCCCN)([H])C")</f>
        <v>#VALUE!</v>
      </c>
      <c r="AW28" s="2" t="e">
        <f t="array" ref="AW28">[1]!JCSubstructureMatchCount($B28,"FC(CCCCCN)([H])C")</f>
        <v>#VALUE!</v>
      </c>
      <c r="AX28" s="2" t="e">
        <f t="array" ref="AX28">[1]!JCSubstructureMatchCount($B28,"FC(CC(O)=O)(F)F")</f>
        <v>#VALUE!</v>
      </c>
      <c r="AY28" s="2" t="e">
        <f t="array" ref="AY28">[1]!JCSubstructureMatchCount($B28,"FC(CCC(O)=O)(F)F")</f>
        <v>#VALUE!</v>
      </c>
      <c r="AZ28" s="2" t="e">
        <f t="array" ref="AZ28">[1]!JCSubstructureMatchCount($B28,"FC(CCCC(O)=O)(F)F")</f>
        <v>#VALUE!</v>
      </c>
      <c r="BA28" s="2" t="e">
        <f t="array" ref="BA28">[1]!JCSubstructureMatchCount($B28,"FC(CCCCC(O)=O)(F)F")</f>
        <v>#VALUE!</v>
      </c>
      <c r="BB28" s="2" t="e">
        <f t="array" ref="BB28">[1]!JCSubstructureMatchCount($B28,"FC(CCCCCC(O)=O)(F)F")</f>
        <v>#VALUE!</v>
      </c>
      <c r="BC28" s="2" t="e">
        <f t="array" ref="BC28">[1]!JCSubstructureMatchCount($B28,"FC(CC(O)=O)([H])F")</f>
        <v>#VALUE!</v>
      </c>
      <c r="BD28" s="2" t="e">
        <f t="array" ref="BD28">[1]!JCSubstructureMatchCount($B28,"FC(CCC(O)=O)([H])F")</f>
        <v>#VALUE!</v>
      </c>
      <c r="BE28" s="2" t="e">
        <f t="array" ref="BE28">[1]!JCSubstructureMatchCount($B28,"FC(CCCC(O)=O)([H])F")</f>
        <v>#VALUE!</v>
      </c>
      <c r="BF28" s="2" t="e">
        <f t="array" ref="BF28">[1]!JCSubstructureMatchCount($B28,"FC(CCCCC(O)=O)([H])F")</f>
        <v>#VALUE!</v>
      </c>
      <c r="BG28" s="2" t="e">
        <f t="array" ref="BG28">[1]!JCSubstructureMatchCount($B28,"FC(CCCCCC(O)=O)([H])F")</f>
        <v>#VALUE!</v>
      </c>
      <c r="BH28" s="2" t="e">
        <f t="array" ref="BH28">[1]!JCSubstructureMatchCount($B28,"FC(CC(O)=O)([H])[H]")</f>
        <v>#VALUE!</v>
      </c>
      <c r="BI28" s="2" t="e">
        <f t="array" ref="BI28">[1]!JCSubstructureMatchCount($B28,"FC(CCC(O)=O)([H])[H]")</f>
        <v>#VALUE!</v>
      </c>
      <c r="BJ28" s="2" t="e">
        <f t="array" ref="BJ28">[1]!JCSubstructureMatchCount($B28,"FC(CCCC(O)=O)([H])[H]")</f>
        <v>#VALUE!</v>
      </c>
      <c r="BK28" s="2" t="e">
        <f t="array" ref="BK28">[1]!JCSubstructureMatchCount($B28,"FC(CCCCC(O)=O)([H])[H]")</f>
        <v>#VALUE!</v>
      </c>
      <c r="BL28" s="2" t="e">
        <f t="array" ref="BL28">[1]!JCSubstructureMatchCount($B28,"FC(CCCCCC(O)=O)([H])[H]")</f>
        <v>#VALUE!</v>
      </c>
      <c r="BM28" s="2" t="e">
        <f t="array" ref="BM28">[1]!JCSubstructureMatchCount($B28,"FC(CC(O)=O)(F)C")</f>
        <v>#VALUE!</v>
      </c>
      <c r="BN28" s="2" t="e">
        <f t="array" ref="BN28">[1]!JCSubstructureMatchCount($B28,"FC(CCC(O)=O)(F)C")+[1]!JCSubstructureMatchCount($B28,"FC1(F)CC1C(O)=O")</f>
        <v>#VALUE!</v>
      </c>
      <c r="BO28" s="2" t="e">
        <f t="array" ref="BO28">[1]!JCSubstructureMatchCount($B28,"FC(CCCC(O)=O)(F)C")+[1]!JCSubstructureMatchCount($B28,"FC1(F)CCC1C(O)=O")</f>
        <v>#VALUE!</v>
      </c>
      <c r="BP28" s="2" t="e">
        <f t="array" ref="BP28">[1]!JCSubstructureMatchCount($B28,"FC(CCCCC(O)=O)(F)C")+[1]!JCSubstructureMatchCount($B28,"FC1(F)CCCC1C(O)=O")</f>
        <v>#VALUE!</v>
      </c>
      <c r="BQ28" s="2" t="e">
        <f t="array" ref="BQ28">[1]!JCSubstructureMatchCount($B28,"FC(CCCCCC(O)=O)(F)C")+[1]!JCSubstructureMatchCount($B28,"FC1(F)CCCCC1C(O)=O")</f>
        <v>#VALUE!</v>
      </c>
      <c r="BR28" s="2" t="e">
        <f t="array" ref="BR28">[1]!JCSubstructureMatchCount($B28,"FC(CC(O)=O)([H])C")</f>
        <v>#VALUE!</v>
      </c>
      <c r="BS28" s="2" t="e">
        <f t="array" ref="BS28">[1]!JCSubstructureMatchCount($B28,"FC(CCC(O)=O)([H])C")</f>
        <v>#VALUE!</v>
      </c>
      <c r="BT28" s="2" t="e">
        <f t="array" ref="BT28">[1]!JCSubstructureMatchCount($B28,"FC(CCCC(O)=O)([H])C")</f>
        <v>#VALUE!</v>
      </c>
      <c r="BU28" s="2" t="e">
        <f t="array" ref="BU28">[1]!JCSubstructureMatchCount($B28,"FC(CCCCC(O)=O)([H])C")</f>
        <v>#VALUE!</v>
      </c>
      <c r="BV28" s="2" t="e">
        <f t="array" ref="BV28">[1]!JCSubstructureMatchCount($B28,"FC(CCCCCC(O)=O)([H])C")</f>
        <v>#VALUE!</v>
      </c>
      <c r="BW28" t="e">
        <f t="shared" si="7"/>
        <v>#VALUE!</v>
      </c>
      <c r="BX28" t="e">
        <f t="shared" si="8"/>
        <v>#VALUE!</v>
      </c>
      <c r="BY28" t="e">
        <f t="shared" si="9"/>
        <v>#VALUE!</v>
      </c>
      <c r="BZ28" t="e">
        <f t="shared" si="10"/>
        <v>#VALUE!</v>
      </c>
      <c r="CA28" t="e">
        <f t="shared" si="11"/>
        <v>#VALUE!</v>
      </c>
      <c r="CB28" t="e">
        <f t="shared" si="12"/>
        <v>#VALUE!</v>
      </c>
      <c r="CC28" t="e">
        <f t="shared" si="13"/>
        <v>#VALUE!</v>
      </c>
      <c r="CD28" t="e">
        <f t="shared" si="14"/>
        <v>#VALUE!</v>
      </c>
      <c r="CE28" t="e">
        <f t="shared" si="15"/>
        <v>#VALUE!</v>
      </c>
      <c r="CF28" t="e">
        <f t="shared" si="16"/>
        <v>#VALUE!</v>
      </c>
      <c r="CG28" t="e">
        <f t="shared" si="17"/>
        <v>#VALUE!</v>
      </c>
    </row>
    <row r="29" spans="1:85" ht="30" customHeight="1" x14ac:dyDescent="0.25">
      <c r="A29" s="1" t="s">
        <v>22</v>
      </c>
      <c r="B29" t="s">
        <v>32</v>
      </c>
      <c r="C29">
        <v>2.41</v>
      </c>
      <c r="D29">
        <v>10.99</v>
      </c>
      <c r="E29" s="15" t="e">
        <f t="array" ref="E29">[1]!JCStructure(B29)</f>
        <v>#VALUE!</v>
      </c>
      <c r="F29" t="e">
        <f t="array" ref="F29">[1]!JCMass(B29)</f>
        <v>#VALUE!</v>
      </c>
      <c r="G29" t="e">
        <f t="array" ref="G29">[1]!JCIUPACName(R29)</f>
        <v>#VALUE!</v>
      </c>
      <c r="H29" s="2" t="e">
        <f t="array" ref="H29">IF([1]!JCSubstructureMatch($B29,"C(O)=O"),"Acid", "Amine")</f>
        <v>#VALUE!</v>
      </c>
      <c r="I29" s="2" t="e">
        <f t="shared" ca="1" si="0"/>
        <v>#NAME?</v>
      </c>
      <c r="K29" s="2" t="e">
        <f t="shared" si="1"/>
        <v>#VALUE!</v>
      </c>
      <c r="L29" s="2" t="e">
        <f t="shared" si="2"/>
        <v>#VALUE!</v>
      </c>
      <c r="M29" s="2" t="e">
        <f t="shared" si="3"/>
        <v>#VALUE!</v>
      </c>
      <c r="N29" s="2" t="e">
        <f t="shared" si="4"/>
        <v>#VALUE!</v>
      </c>
      <c r="O29" s="2" t="e">
        <f t="shared" si="5"/>
        <v>#VALUE!</v>
      </c>
      <c r="P29" s="2" t="e">
        <f t="shared" si="6"/>
        <v>#VALUE!</v>
      </c>
      <c r="Q29" s="2" t="e">
        <f t="array" ref="Q29">[1]!JCRingAtomCount(B29)</f>
        <v>#VALUE!</v>
      </c>
      <c r="R29" s="15" t="e">
        <f t="array" ref="R29">[1]!JCBemisMurckoStructure(B29)</f>
        <v>#VALUE!</v>
      </c>
      <c r="S29" t="e">
        <f t="array" ref="S29">[1]!JCSubstructureMatch(B29,"FC(C)(F)C")</f>
        <v>#VALUE!</v>
      </c>
      <c r="T29" t="e">
        <f t="array" ref="T29">[1]!JCSubstructureMatch(B29,"FC(C)(F)F")</f>
        <v>#VALUE!</v>
      </c>
      <c r="U29" t="e">
        <f t="array" ref="U29">[1]!JCSubstructureMatch(B29,"FC(C)(F)[H]")</f>
        <v>#VALUE!</v>
      </c>
      <c r="V29" t="e">
        <f t="array" ref="V29">[1]!JCSubstructureMatch(B29,"FC(C)([H])[H]")</f>
        <v>#VALUE!</v>
      </c>
      <c r="W29" t="e">
        <f t="array" ref="W29">[1]!JCSubstructureMatch(B29,"FC(C)(C)[H]")</f>
        <v>#VALUE!</v>
      </c>
      <c r="X29" s="15" t="e">
        <f t="array" ref="X29">[1]!JC3DCleanStructure(B29)</f>
        <v>#VALUE!</v>
      </c>
      <c r="Y29" s="2" t="e">
        <f t="array" ref="Y29">[1]!JCSubstructureMatchCount(B29,"FC(CN)(F)F")</f>
        <v>#VALUE!</v>
      </c>
      <c r="Z29" s="2" t="e">
        <f t="array" ref="Z29">[1]!JCSubstructureMatchCount($B29,"FC(CCN)(F)F")</f>
        <v>#VALUE!</v>
      </c>
      <c r="AA29" s="2" t="e">
        <f t="array" ref="AA29">[1]!JCSubstructureMatchCount($B29,"FC(CCCN)(F)F")</f>
        <v>#VALUE!</v>
      </c>
      <c r="AB29" s="2" t="e">
        <f t="array" ref="AB29">[1]!JCSubstructureMatchCount($B29,"FC(CCCCN)(F)F")</f>
        <v>#VALUE!</v>
      </c>
      <c r="AC29" s="2" t="e">
        <f t="array" ref="AC29">[1]!JCSubstructureMatchCount($B29,"FC(CCCCCN)(F)F")</f>
        <v>#VALUE!</v>
      </c>
      <c r="AD29" s="2" t="e">
        <f t="array" ref="AD29">[1]!JCSubstructureMatchCount($B29,"FC(CN)([H])F")</f>
        <v>#VALUE!</v>
      </c>
      <c r="AE29" s="2" t="e">
        <f t="array" ref="AE29">[1]!JCSubstructureMatchCount($B29,"FC(CCN)([H])F")</f>
        <v>#VALUE!</v>
      </c>
      <c r="AF29" s="2" t="e">
        <f t="array" ref="AF29">[1]!JCSubstructureMatchCount($B29,"FC(CCCN)([H])F")</f>
        <v>#VALUE!</v>
      </c>
      <c r="AG29" s="2" t="e">
        <f t="array" ref="AG29">[1]!JCSubstructureMatchCount($B29,"FC(CCCCN)([H])F")</f>
        <v>#VALUE!</v>
      </c>
      <c r="AH29" s="2" t="e">
        <f t="array" ref="AH29">[1]!JCSubstructureMatchCount($B29,"FC(CCCCCN)([H])F")</f>
        <v>#VALUE!</v>
      </c>
      <c r="AI29" s="2" t="e">
        <f t="array" ref="AI29">[1]!JCSubstructureMatchCount($B29,"FC(CN)([H])[H]")</f>
        <v>#VALUE!</v>
      </c>
      <c r="AJ29" s="2" t="e">
        <f t="array" ref="AJ29">[1]!JCSubstructureMatchCount($B29,"FC(CCN)([H])[H]")</f>
        <v>#VALUE!</v>
      </c>
      <c r="AK29" s="2" t="e">
        <f t="array" ref="AK29">[1]!JCSubstructureMatchCount($B29,"FC(CCCN)([H])[H]")</f>
        <v>#VALUE!</v>
      </c>
      <c r="AL29" s="2" t="e">
        <f t="array" ref="AL29">[1]!JCSubstructureMatchCount($B29,"FC(CCCCN)([H])[H]")</f>
        <v>#VALUE!</v>
      </c>
      <c r="AM29" s="2" t="e">
        <f t="array" ref="AM29">[1]!JCSubstructureMatchCount($B29,"FC(CCCCCN)([H])[H]")</f>
        <v>#VALUE!</v>
      </c>
      <c r="AN29" s="2" t="e">
        <f t="array" ref="AN29">[1]!JCSubstructureMatchCount($B29,"FC(CN)(F)C")</f>
        <v>#VALUE!</v>
      </c>
      <c r="AO29" s="2" t="e">
        <f t="array" ref="AO29">[1]!JCSubstructureMatchCount($B29,"FC(CCN)(F)C")+[1]!JCSubstructureMatchCount($B29,"FC(F)(C1)C1N")</f>
        <v>#VALUE!</v>
      </c>
      <c r="AP29" s="2" t="e">
        <f t="array" ref="AP29">[1]!JCSubstructureMatchCount($B29,"FC(CCCN)(F)C")+[1]!JCSubstructureMatchCount($B29,"FC(F)(CC1)C1N")</f>
        <v>#VALUE!</v>
      </c>
      <c r="AQ29" s="2" t="e">
        <f t="array" ref="AQ29">[1]!JCSubstructureMatchCount($B29,"FC(CCCCN)(F)C")+[1]!JCSubstructureMatchCount($B29,"FC(F)(CCC1)C1N")</f>
        <v>#VALUE!</v>
      </c>
      <c r="AR29" s="2" t="e">
        <f t="array" ref="AR29">[1]!JCSubstructureMatchCount($B29,"FC(CCCCCN)(F)C")+[1]!JCSubstructureMatchCount($B29,"FC(F)(CCCC1)C1N")</f>
        <v>#VALUE!</v>
      </c>
      <c r="AS29" s="2" t="e">
        <f t="array" ref="AS29">[1]!JCSubstructureMatchCount($B29,"FC(CN)([H])C")</f>
        <v>#VALUE!</v>
      </c>
      <c r="AT29" s="2" t="e">
        <f t="array" ref="AT29">[1]!JCSubstructureMatchCount($B29,"FC(CCN)([H])C")</f>
        <v>#VALUE!</v>
      </c>
      <c r="AU29" s="2" t="e">
        <f t="array" ref="AU29">[1]!JCSubstructureMatchCount($B29,"FC(CCCN)([H])C")</f>
        <v>#VALUE!</v>
      </c>
      <c r="AV29" s="2" t="e">
        <f t="array" ref="AV29">[1]!JCSubstructureMatchCount($B29,"FC(CCCCN)([H])C")</f>
        <v>#VALUE!</v>
      </c>
      <c r="AW29" s="2" t="e">
        <f t="array" ref="AW29">[1]!JCSubstructureMatchCount($B29,"FC(CCCCCN)([H])C")</f>
        <v>#VALUE!</v>
      </c>
      <c r="AX29" s="2" t="e">
        <f t="array" ref="AX29">[1]!JCSubstructureMatchCount($B29,"FC(CC(O)=O)(F)F")</f>
        <v>#VALUE!</v>
      </c>
      <c r="AY29" s="2" t="e">
        <f t="array" ref="AY29">[1]!JCSubstructureMatchCount($B29,"FC(CCC(O)=O)(F)F")</f>
        <v>#VALUE!</v>
      </c>
      <c r="AZ29" s="2" t="e">
        <f t="array" ref="AZ29">[1]!JCSubstructureMatchCount($B29,"FC(CCCC(O)=O)(F)F")</f>
        <v>#VALUE!</v>
      </c>
      <c r="BA29" s="2" t="e">
        <f t="array" ref="BA29">[1]!JCSubstructureMatchCount($B29,"FC(CCCCC(O)=O)(F)F")</f>
        <v>#VALUE!</v>
      </c>
      <c r="BB29" s="2" t="e">
        <f t="array" ref="BB29">[1]!JCSubstructureMatchCount($B29,"FC(CCCCCC(O)=O)(F)F")</f>
        <v>#VALUE!</v>
      </c>
      <c r="BC29" s="2" t="e">
        <f t="array" ref="BC29">[1]!JCSubstructureMatchCount($B29,"FC(CC(O)=O)([H])F")</f>
        <v>#VALUE!</v>
      </c>
      <c r="BD29" s="2" t="e">
        <f t="array" ref="BD29">[1]!JCSubstructureMatchCount($B29,"FC(CCC(O)=O)([H])F")</f>
        <v>#VALUE!</v>
      </c>
      <c r="BE29" s="2" t="e">
        <f t="array" ref="BE29">[1]!JCSubstructureMatchCount($B29,"FC(CCCC(O)=O)([H])F")</f>
        <v>#VALUE!</v>
      </c>
      <c r="BF29" s="2" t="e">
        <f t="array" ref="BF29">[1]!JCSubstructureMatchCount($B29,"FC(CCCCC(O)=O)([H])F")</f>
        <v>#VALUE!</v>
      </c>
      <c r="BG29" s="2" t="e">
        <f t="array" ref="BG29">[1]!JCSubstructureMatchCount($B29,"FC(CCCCCC(O)=O)([H])F")</f>
        <v>#VALUE!</v>
      </c>
      <c r="BH29" s="2" t="e">
        <f t="array" ref="BH29">[1]!JCSubstructureMatchCount($B29,"FC(CC(O)=O)([H])[H]")</f>
        <v>#VALUE!</v>
      </c>
      <c r="BI29" s="2" t="e">
        <f t="array" ref="BI29">[1]!JCSubstructureMatchCount($B29,"FC(CCC(O)=O)([H])[H]")</f>
        <v>#VALUE!</v>
      </c>
      <c r="BJ29" s="2" t="e">
        <f t="array" ref="BJ29">[1]!JCSubstructureMatchCount($B29,"FC(CCCC(O)=O)([H])[H]")</f>
        <v>#VALUE!</v>
      </c>
      <c r="BK29" s="2" t="e">
        <f t="array" ref="BK29">[1]!JCSubstructureMatchCount($B29,"FC(CCCCC(O)=O)([H])[H]")</f>
        <v>#VALUE!</v>
      </c>
      <c r="BL29" s="2" t="e">
        <f t="array" ref="BL29">[1]!JCSubstructureMatchCount($B29,"FC(CCCCCC(O)=O)([H])[H]")</f>
        <v>#VALUE!</v>
      </c>
      <c r="BM29" s="2" t="e">
        <f t="array" ref="BM29">[1]!JCSubstructureMatchCount($B29,"FC(CC(O)=O)(F)C")</f>
        <v>#VALUE!</v>
      </c>
      <c r="BN29" s="2" t="e">
        <f t="array" ref="BN29">[1]!JCSubstructureMatchCount($B29,"FC(CCC(O)=O)(F)C")+[1]!JCSubstructureMatchCount($B29,"FC1(F)CC1C(O)=O")</f>
        <v>#VALUE!</v>
      </c>
      <c r="BO29" s="2" t="e">
        <f t="array" ref="BO29">[1]!JCSubstructureMatchCount($B29,"FC(CCCC(O)=O)(F)C")+[1]!JCSubstructureMatchCount($B29,"FC1(F)CCC1C(O)=O")</f>
        <v>#VALUE!</v>
      </c>
      <c r="BP29" s="2" t="e">
        <f t="array" ref="BP29">[1]!JCSubstructureMatchCount($B29,"FC(CCCCC(O)=O)(F)C")+[1]!JCSubstructureMatchCount($B29,"FC1(F)CCCC1C(O)=O")</f>
        <v>#VALUE!</v>
      </c>
      <c r="BQ29" s="2" t="e">
        <f t="array" ref="BQ29">[1]!JCSubstructureMatchCount($B29,"FC(CCCCCC(O)=O)(F)C")+[1]!JCSubstructureMatchCount($B29,"FC1(F)CCCCC1C(O)=O")</f>
        <v>#VALUE!</v>
      </c>
      <c r="BR29" s="2" t="e">
        <f t="array" ref="BR29">[1]!JCSubstructureMatchCount($B29,"FC(CC(O)=O)([H])C")</f>
        <v>#VALUE!</v>
      </c>
      <c r="BS29" s="2" t="e">
        <f t="array" ref="BS29">[1]!JCSubstructureMatchCount($B29,"FC(CCC(O)=O)([H])C")</f>
        <v>#VALUE!</v>
      </c>
      <c r="BT29" s="2" t="e">
        <f t="array" ref="BT29">[1]!JCSubstructureMatchCount($B29,"FC(CCCC(O)=O)([H])C")</f>
        <v>#VALUE!</v>
      </c>
      <c r="BU29" s="2" t="e">
        <f t="array" ref="BU29">[1]!JCSubstructureMatchCount($B29,"FC(CCCCC(O)=O)([H])C")</f>
        <v>#VALUE!</v>
      </c>
      <c r="BV29" s="2" t="e">
        <f t="array" ref="BV29">[1]!JCSubstructureMatchCount($B29,"FC(CCCCCC(O)=O)([H])C")</f>
        <v>#VALUE!</v>
      </c>
      <c r="BW29" t="e">
        <f t="shared" si="7"/>
        <v>#VALUE!</v>
      </c>
      <c r="BX29" t="e">
        <f t="shared" si="8"/>
        <v>#VALUE!</v>
      </c>
      <c r="BY29" t="e">
        <f t="shared" si="9"/>
        <v>#VALUE!</v>
      </c>
      <c r="BZ29" t="e">
        <f t="shared" si="10"/>
        <v>#VALUE!</v>
      </c>
      <c r="CA29" t="e">
        <f t="shared" si="11"/>
        <v>#VALUE!</v>
      </c>
      <c r="CB29" t="e">
        <f t="shared" si="12"/>
        <v>#VALUE!</v>
      </c>
      <c r="CC29" t="e">
        <f t="shared" si="13"/>
        <v>#VALUE!</v>
      </c>
      <c r="CD29" t="e">
        <f t="shared" si="14"/>
        <v>#VALUE!</v>
      </c>
      <c r="CE29" t="e">
        <f t="shared" si="15"/>
        <v>#VALUE!</v>
      </c>
      <c r="CF29" t="e">
        <f t="shared" si="16"/>
        <v>#VALUE!</v>
      </c>
      <c r="CG29" t="e">
        <f t="shared" si="17"/>
        <v>#VALUE!</v>
      </c>
    </row>
    <row r="30" spans="1:85" ht="30" customHeight="1" x14ac:dyDescent="0.25">
      <c r="A30" s="1" t="s">
        <v>33</v>
      </c>
      <c r="B30" t="s">
        <v>34</v>
      </c>
      <c r="C30">
        <v>1.59</v>
      </c>
      <c r="D30">
        <v>9.41</v>
      </c>
      <c r="E30" s="15" t="e">
        <f t="array" ref="E30">[1]!JCStructure(B30)</f>
        <v>#VALUE!</v>
      </c>
      <c r="F30" t="e">
        <f t="array" ref="F30">[1]!JCMass(B30)</f>
        <v>#VALUE!</v>
      </c>
      <c r="G30" t="e">
        <f t="array" ref="G30">[1]!JCIUPACName(R30)</f>
        <v>#VALUE!</v>
      </c>
      <c r="H30" s="2" t="e">
        <f t="array" ref="H30">IF([1]!JCSubstructureMatch($B30,"C(O)=O"),"Acid", "Amine")</f>
        <v>#VALUE!</v>
      </c>
      <c r="I30" s="2" t="e">
        <f t="shared" ca="1" si="0"/>
        <v>#NAME?</v>
      </c>
      <c r="K30" s="2" t="e">
        <f t="shared" si="1"/>
        <v>#VALUE!</v>
      </c>
      <c r="L30" s="2" t="e">
        <f t="shared" si="2"/>
        <v>#VALUE!</v>
      </c>
      <c r="M30" s="2" t="e">
        <f t="shared" si="3"/>
        <v>#VALUE!</v>
      </c>
      <c r="N30" s="2" t="e">
        <f t="shared" si="4"/>
        <v>#VALUE!</v>
      </c>
      <c r="O30" s="2" t="e">
        <f t="shared" si="5"/>
        <v>#VALUE!</v>
      </c>
      <c r="P30" s="2" t="e">
        <f t="shared" si="6"/>
        <v>#VALUE!</v>
      </c>
      <c r="Q30" s="2" t="e">
        <f t="array" ref="Q30">[1]!JCRingAtomCount(B30)</f>
        <v>#VALUE!</v>
      </c>
      <c r="R30" s="15" t="e">
        <f t="array" ref="R30">[1]!JCBemisMurckoStructure(B30)</f>
        <v>#VALUE!</v>
      </c>
      <c r="S30" t="e">
        <f t="array" ref="S30">[1]!JCSubstructureMatch(B30,"FC(C)(F)C")</f>
        <v>#VALUE!</v>
      </c>
      <c r="T30" t="e">
        <f t="array" ref="T30">[1]!JCSubstructureMatch(B30,"FC(C)(F)F")</f>
        <v>#VALUE!</v>
      </c>
      <c r="U30" t="e">
        <f t="array" ref="U30">[1]!JCSubstructureMatch(B30,"FC(C)(F)[H]")</f>
        <v>#VALUE!</v>
      </c>
      <c r="V30" t="e">
        <f t="array" ref="V30">[1]!JCSubstructureMatch(B30,"FC(C)([H])[H]")</f>
        <v>#VALUE!</v>
      </c>
      <c r="W30" t="e">
        <f t="array" ref="W30">[1]!JCSubstructureMatch(B30,"FC(C)(C)[H]")</f>
        <v>#VALUE!</v>
      </c>
      <c r="X30" s="15" t="e">
        <f t="array" ref="X30">[1]!JC3DCleanStructure(B30)</f>
        <v>#VALUE!</v>
      </c>
      <c r="Y30" s="2" t="e">
        <f t="array" ref="Y30">[1]!JCSubstructureMatchCount(B30,"FC(CN)(F)F")</f>
        <v>#VALUE!</v>
      </c>
      <c r="Z30" s="2" t="e">
        <f t="array" ref="Z30">[1]!JCSubstructureMatchCount($B30,"FC(CCN)(F)F")</f>
        <v>#VALUE!</v>
      </c>
      <c r="AA30" s="2" t="e">
        <f t="array" ref="AA30">[1]!JCSubstructureMatchCount($B30,"FC(CCCN)(F)F")</f>
        <v>#VALUE!</v>
      </c>
      <c r="AB30" s="2" t="e">
        <f t="array" ref="AB30">[1]!JCSubstructureMatchCount($B30,"FC(CCCCN)(F)F")</f>
        <v>#VALUE!</v>
      </c>
      <c r="AC30" s="2" t="e">
        <f t="array" ref="AC30">[1]!JCSubstructureMatchCount($B30,"FC(CCCCCN)(F)F")</f>
        <v>#VALUE!</v>
      </c>
      <c r="AD30" s="2" t="e">
        <f t="array" ref="AD30">[1]!JCSubstructureMatchCount($B30,"FC(CN)([H])F")</f>
        <v>#VALUE!</v>
      </c>
      <c r="AE30" s="2" t="e">
        <f t="array" ref="AE30">[1]!JCSubstructureMatchCount($B30,"FC(CCN)([H])F")</f>
        <v>#VALUE!</v>
      </c>
      <c r="AF30" s="2" t="e">
        <f t="array" ref="AF30">[1]!JCSubstructureMatchCount($B30,"FC(CCCN)([H])F")</f>
        <v>#VALUE!</v>
      </c>
      <c r="AG30" s="2" t="e">
        <f t="array" ref="AG30">[1]!JCSubstructureMatchCount($B30,"FC(CCCCN)([H])F")</f>
        <v>#VALUE!</v>
      </c>
      <c r="AH30" s="2" t="e">
        <f t="array" ref="AH30">[1]!JCSubstructureMatchCount($B30,"FC(CCCCCN)([H])F")</f>
        <v>#VALUE!</v>
      </c>
      <c r="AI30" s="2" t="e">
        <f t="array" ref="AI30">[1]!JCSubstructureMatchCount($B30,"FC(CN)([H])[H]")</f>
        <v>#VALUE!</v>
      </c>
      <c r="AJ30" s="2" t="e">
        <f t="array" ref="AJ30">[1]!JCSubstructureMatchCount($B30,"FC(CCN)([H])[H]")</f>
        <v>#VALUE!</v>
      </c>
      <c r="AK30" s="2" t="e">
        <f t="array" ref="AK30">[1]!JCSubstructureMatchCount($B30,"FC(CCCN)([H])[H]")</f>
        <v>#VALUE!</v>
      </c>
      <c r="AL30" s="2" t="e">
        <f t="array" ref="AL30">[1]!JCSubstructureMatchCount($B30,"FC(CCCCN)([H])[H]")</f>
        <v>#VALUE!</v>
      </c>
      <c r="AM30" s="2" t="e">
        <f t="array" ref="AM30">[1]!JCSubstructureMatchCount($B30,"FC(CCCCCN)([H])[H]")</f>
        <v>#VALUE!</v>
      </c>
      <c r="AN30" s="2" t="e">
        <f t="array" ref="AN30">[1]!JCSubstructureMatchCount($B30,"FC(CN)(F)C")</f>
        <v>#VALUE!</v>
      </c>
      <c r="AO30" s="2" t="e">
        <f t="array" ref="AO30">[1]!JCSubstructureMatchCount($B30,"FC(CCN)(F)C")+[1]!JCSubstructureMatchCount($B30,"FC(F)(C1)C1N")</f>
        <v>#VALUE!</v>
      </c>
      <c r="AP30" s="2" t="e">
        <f t="array" ref="AP30">[1]!JCSubstructureMatchCount($B30,"FC(CCCN)(F)C")+[1]!JCSubstructureMatchCount($B30,"FC(F)(CC1)C1N")</f>
        <v>#VALUE!</v>
      </c>
      <c r="AQ30" s="2" t="e">
        <f t="array" ref="AQ30">[1]!JCSubstructureMatchCount($B30,"FC(CCCCN)(F)C")+[1]!JCSubstructureMatchCount($B30,"FC(F)(CCC1)C1N")</f>
        <v>#VALUE!</v>
      </c>
      <c r="AR30" s="2" t="e">
        <f t="array" ref="AR30">[1]!JCSubstructureMatchCount($B30,"FC(CCCCCN)(F)C")+[1]!JCSubstructureMatchCount($B30,"FC(F)(CCCC1)C1N")</f>
        <v>#VALUE!</v>
      </c>
      <c r="AS30" s="2" t="e">
        <f t="array" ref="AS30">[1]!JCSubstructureMatchCount($B30,"FC(CN)([H])C")</f>
        <v>#VALUE!</v>
      </c>
      <c r="AT30" s="2" t="e">
        <f t="array" ref="AT30">[1]!JCSubstructureMatchCount($B30,"FC(CCN)([H])C")</f>
        <v>#VALUE!</v>
      </c>
      <c r="AU30" s="2" t="e">
        <f t="array" ref="AU30">[1]!JCSubstructureMatchCount($B30,"FC(CCCN)([H])C")</f>
        <v>#VALUE!</v>
      </c>
      <c r="AV30" s="2" t="e">
        <f t="array" ref="AV30">[1]!JCSubstructureMatchCount($B30,"FC(CCCCN)([H])C")</f>
        <v>#VALUE!</v>
      </c>
      <c r="AW30" s="2" t="e">
        <f t="array" ref="AW30">[1]!JCSubstructureMatchCount($B30,"FC(CCCCCN)([H])C")</f>
        <v>#VALUE!</v>
      </c>
      <c r="AX30" s="2" t="e">
        <f t="array" ref="AX30">[1]!JCSubstructureMatchCount($B30,"FC(CC(O)=O)(F)F")</f>
        <v>#VALUE!</v>
      </c>
      <c r="AY30" s="2" t="e">
        <f t="array" ref="AY30">[1]!JCSubstructureMatchCount($B30,"FC(CCC(O)=O)(F)F")</f>
        <v>#VALUE!</v>
      </c>
      <c r="AZ30" s="2" t="e">
        <f t="array" ref="AZ30">[1]!JCSubstructureMatchCount($B30,"FC(CCCC(O)=O)(F)F")</f>
        <v>#VALUE!</v>
      </c>
      <c r="BA30" s="2" t="e">
        <f t="array" ref="BA30">[1]!JCSubstructureMatchCount($B30,"FC(CCCCC(O)=O)(F)F")</f>
        <v>#VALUE!</v>
      </c>
      <c r="BB30" s="2" t="e">
        <f t="array" ref="BB30">[1]!JCSubstructureMatchCount($B30,"FC(CCCCCC(O)=O)(F)F")</f>
        <v>#VALUE!</v>
      </c>
      <c r="BC30" s="2" t="e">
        <f t="array" ref="BC30">[1]!JCSubstructureMatchCount($B30,"FC(CC(O)=O)([H])F")</f>
        <v>#VALUE!</v>
      </c>
      <c r="BD30" s="2" t="e">
        <f t="array" ref="BD30">[1]!JCSubstructureMatchCount($B30,"FC(CCC(O)=O)([H])F")</f>
        <v>#VALUE!</v>
      </c>
      <c r="BE30" s="2" t="e">
        <f t="array" ref="BE30">[1]!JCSubstructureMatchCount($B30,"FC(CCCC(O)=O)([H])F")</f>
        <v>#VALUE!</v>
      </c>
      <c r="BF30" s="2" t="e">
        <f t="array" ref="BF30">[1]!JCSubstructureMatchCount($B30,"FC(CCCCC(O)=O)([H])F")</f>
        <v>#VALUE!</v>
      </c>
      <c r="BG30" s="2" t="e">
        <f t="array" ref="BG30">[1]!JCSubstructureMatchCount($B30,"FC(CCCCCC(O)=O)([H])F")</f>
        <v>#VALUE!</v>
      </c>
      <c r="BH30" s="2" t="e">
        <f t="array" ref="BH30">[1]!JCSubstructureMatchCount($B30,"FC(CC(O)=O)([H])[H]")</f>
        <v>#VALUE!</v>
      </c>
      <c r="BI30" s="2" t="e">
        <f t="array" ref="BI30">[1]!JCSubstructureMatchCount($B30,"FC(CCC(O)=O)([H])[H]")</f>
        <v>#VALUE!</v>
      </c>
      <c r="BJ30" s="2" t="e">
        <f t="array" ref="BJ30">[1]!JCSubstructureMatchCount($B30,"FC(CCCC(O)=O)([H])[H]")</f>
        <v>#VALUE!</v>
      </c>
      <c r="BK30" s="2" t="e">
        <f t="array" ref="BK30">[1]!JCSubstructureMatchCount($B30,"FC(CCCCC(O)=O)([H])[H]")</f>
        <v>#VALUE!</v>
      </c>
      <c r="BL30" s="2" t="e">
        <f t="array" ref="BL30">[1]!JCSubstructureMatchCount($B30,"FC(CCCCCC(O)=O)([H])[H]")</f>
        <v>#VALUE!</v>
      </c>
      <c r="BM30" s="2" t="e">
        <f t="array" ref="BM30">[1]!JCSubstructureMatchCount($B30,"FC(CC(O)=O)(F)C")</f>
        <v>#VALUE!</v>
      </c>
      <c r="BN30" s="2" t="e">
        <f t="array" ref="BN30">[1]!JCSubstructureMatchCount($B30,"FC(CCC(O)=O)(F)C")+[1]!JCSubstructureMatchCount($B30,"FC1(F)CC1C(O)=O")</f>
        <v>#VALUE!</v>
      </c>
      <c r="BO30" s="2" t="e">
        <f t="array" ref="BO30">[1]!JCSubstructureMatchCount($B30,"FC(CCCC(O)=O)(F)C")+[1]!JCSubstructureMatchCount($B30,"FC1(F)CCC1C(O)=O")</f>
        <v>#VALUE!</v>
      </c>
      <c r="BP30" s="2" t="e">
        <f t="array" ref="BP30">[1]!JCSubstructureMatchCount($B30,"FC(CCCCC(O)=O)(F)C")+[1]!JCSubstructureMatchCount($B30,"FC1(F)CCCC1C(O)=O")</f>
        <v>#VALUE!</v>
      </c>
      <c r="BQ30" s="2" t="e">
        <f t="array" ref="BQ30">[1]!JCSubstructureMatchCount($B30,"FC(CCCCCC(O)=O)(F)C")+[1]!JCSubstructureMatchCount($B30,"FC1(F)CCCCC1C(O)=O")</f>
        <v>#VALUE!</v>
      </c>
      <c r="BR30" s="2" t="e">
        <f t="array" ref="BR30">[1]!JCSubstructureMatchCount($B30,"FC(CC(O)=O)([H])C")</f>
        <v>#VALUE!</v>
      </c>
      <c r="BS30" s="2" t="e">
        <f t="array" ref="BS30">[1]!JCSubstructureMatchCount($B30,"FC(CCC(O)=O)([H])C")</f>
        <v>#VALUE!</v>
      </c>
      <c r="BT30" s="2" t="e">
        <f t="array" ref="BT30">[1]!JCSubstructureMatchCount($B30,"FC(CCCC(O)=O)([H])C")</f>
        <v>#VALUE!</v>
      </c>
      <c r="BU30" s="2" t="e">
        <f t="array" ref="BU30">[1]!JCSubstructureMatchCount($B30,"FC(CCCCC(O)=O)([H])C")</f>
        <v>#VALUE!</v>
      </c>
      <c r="BV30" s="2" t="e">
        <f t="array" ref="BV30">[1]!JCSubstructureMatchCount($B30,"FC(CCCCCC(O)=O)([H])C")</f>
        <v>#VALUE!</v>
      </c>
      <c r="BW30" t="e">
        <f t="shared" si="7"/>
        <v>#VALUE!</v>
      </c>
      <c r="BX30" t="e">
        <f t="shared" si="8"/>
        <v>#VALUE!</v>
      </c>
      <c r="BY30" t="e">
        <f t="shared" si="9"/>
        <v>#VALUE!</v>
      </c>
      <c r="BZ30" t="e">
        <f t="shared" si="10"/>
        <v>#VALUE!</v>
      </c>
      <c r="CA30" t="e">
        <f t="shared" si="11"/>
        <v>#VALUE!</v>
      </c>
      <c r="CB30" t="e">
        <f t="shared" si="12"/>
        <v>#VALUE!</v>
      </c>
      <c r="CC30" t="e">
        <f t="shared" si="13"/>
        <v>#VALUE!</v>
      </c>
      <c r="CD30" t="e">
        <f t="shared" si="14"/>
        <v>#VALUE!</v>
      </c>
      <c r="CE30" t="e">
        <f t="shared" si="15"/>
        <v>#VALUE!</v>
      </c>
      <c r="CF30" t="e">
        <f t="shared" si="16"/>
        <v>#VALUE!</v>
      </c>
      <c r="CG30" t="e">
        <f t="shared" si="17"/>
        <v>#VALUE!</v>
      </c>
    </row>
    <row r="31" spans="1:85" ht="30" customHeight="1" x14ac:dyDescent="0.25">
      <c r="A31" s="1" t="s">
        <v>33</v>
      </c>
      <c r="B31" t="s">
        <v>35</v>
      </c>
      <c r="C31">
        <v>1.84</v>
      </c>
      <c r="D31">
        <v>6.37</v>
      </c>
      <c r="E31" s="15" t="e">
        <f t="array" ref="E31">[1]!JCStructure(B31)</f>
        <v>#VALUE!</v>
      </c>
      <c r="F31" t="e">
        <f t="array" ref="F31">[1]!JCMass(B31)</f>
        <v>#VALUE!</v>
      </c>
      <c r="G31" t="e">
        <f t="array" ref="G31">[1]!JCIUPACName(R31)</f>
        <v>#VALUE!</v>
      </c>
      <c r="H31" s="2" t="e">
        <f t="array" ref="H31">IF([1]!JCSubstructureMatch($B31,"C(O)=O"),"Acid", "Amine")</f>
        <v>#VALUE!</v>
      </c>
      <c r="I31" s="2" t="e">
        <f t="shared" ca="1" si="0"/>
        <v>#NAME?</v>
      </c>
      <c r="K31" s="2" t="e">
        <f t="shared" si="1"/>
        <v>#VALUE!</v>
      </c>
      <c r="L31" s="2" t="e">
        <f t="shared" si="2"/>
        <v>#VALUE!</v>
      </c>
      <c r="M31" s="2" t="e">
        <f t="shared" si="3"/>
        <v>#VALUE!</v>
      </c>
      <c r="N31" s="2" t="e">
        <f t="shared" si="4"/>
        <v>#VALUE!</v>
      </c>
      <c r="O31" s="2" t="e">
        <f t="shared" si="5"/>
        <v>#VALUE!</v>
      </c>
      <c r="P31" s="2" t="e">
        <f t="shared" si="6"/>
        <v>#VALUE!</v>
      </c>
      <c r="Q31" s="2" t="e">
        <f t="array" ref="Q31">[1]!JCRingAtomCount(B31)</f>
        <v>#VALUE!</v>
      </c>
      <c r="R31" s="15" t="e">
        <f t="array" ref="R31">[1]!JCBemisMurckoStructure(B31)</f>
        <v>#VALUE!</v>
      </c>
      <c r="S31" t="e">
        <f t="array" ref="S31">[1]!JCSubstructureMatch(B31,"FC(C)(F)C")</f>
        <v>#VALUE!</v>
      </c>
      <c r="T31" t="e">
        <f t="array" ref="T31">[1]!JCSubstructureMatch(B31,"FC(C)(F)F")</f>
        <v>#VALUE!</v>
      </c>
      <c r="U31" t="e">
        <f t="array" ref="U31">[1]!JCSubstructureMatch(B31,"FC(C)(F)[H]")</f>
        <v>#VALUE!</v>
      </c>
      <c r="V31" t="e">
        <f t="array" ref="V31">[1]!JCSubstructureMatch(B31,"FC(C)([H])[H]")</f>
        <v>#VALUE!</v>
      </c>
      <c r="W31" t="e">
        <f t="array" ref="W31">[1]!JCSubstructureMatch(B31,"FC(C)(C)[H]")</f>
        <v>#VALUE!</v>
      </c>
      <c r="X31" s="15" t="e">
        <f t="array" ref="X31">[1]!JC3DCleanStructure(B31)</f>
        <v>#VALUE!</v>
      </c>
      <c r="Y31" s="2" t="e">
        <f t="array" ref="Y31">[1]!JCSubstructureMatchCount(B31,"FC(CN)(F)F")</f>
        <v>#VALUE!</v>
      </c>
      <c r="Z31" s="2" t="e">
        <f t="array" ref="Z31">[1]!JCSubstructureMatchCount($B31,"FC(CCN)(F)F")</f>
        <v>#VALUE!</v>
      </c>
      <c r="AA31" s="2" t="e">
        <f t="array" ref="AA31">[1]!JCSubstructureMatchCount($B31,"FC(CCCN)(F)F")</f>
        <v>#VALUE!</v>
      </c>
      <c r="AB31" s="2" t="e">
        <f t="array" ref="AB31">[1]!JCSubstructureMatchCount($B31,"FC(CCCCN)(F)F")</f>
        <v>#VALUE!</v>
      </c>
      <c r="AC31" s="2" t="e">
        <f t="array" ref="AC31">[1]!JCSubstructureMatchCount($B31,"FC(CCCCCN)(F)F")</f>
        <v>#VALUE!</v>
      </c>
      <c r="AD31" s="2" t="e">
        <f t="array" ref="AD31">[1]!JCSubstructureMatchCount($B31,"FC(CN)([H])F")</f>
        <v>#VALUE!</v>
      </c>
      <c r="AE31" s="2" t="e">
        <f t="array" ref="AE31">[1]!JCSubstructureMatchCount($B31,"FC(CCN)([H])F")</f>
        <v>#VALUE!</v>
      </c>
      <c r="AF31" s="2" t="e">
        <f t="array" ref="AF31">[1]!JCSubstructureMatchCount($B31,"FC(CCCN)([H])F")</f>
        <v>#VALUE!</v>
      </c>
      <c r="AG31" s="2" t="e">
        <f t="array" ref="AG31">[1]!JCSubstructureMatchCount($B31,"FC(CCCCN)([H])F")</f>
        <v>#VALUE!</v>
      </c>
      <c r="AH31" s="2" t="e">
        <f t="array" ref="AH31">[1]!JCSubstructureMatchCount($B31,"FC(CCCCCN)([H])F")</f>
        <v>#VALUE!</v>
      </c>
      <c r="AI31" s="2" t="e">
        <f t="array" ref="AI31">[1]!JCSubstructureMatchCount($B31,"FC(CN)([H])[H]")</f>
        <v>#VALUE!</v>
      </c>
      <c r="AJ31" s="2" t="e">
        <f t="array" ref="AJ31">[1]!JCSubstructureMatchCount($B31,"FC(CCN)([H])[H]")</f>
        <v>#VALUE!</v>
      </c>
      <c r="AK31" s="2" t="e">
        <f t="array" ref="AK31">[1]!JCSubstructureMatchCount($B31,"FC(CCCN)([H])[H]")</f>
        <v>#VALUE!</v>
      </c>
      <c r="AL31" s="2" t="e">
        <f t="array" ref="AL31">[1]!JCSubstructureMatchCount($B31,"FC(CCCCN)([H])[H]")</f>
        <v>#VALUE!</v>
      </c>
      <c r="AM31" s="2" t="e">
        <f t="array" ref="AM31">[1]!JCSubstructureMatchCount($B31,"FC(CCCCCN)([H])[H]")</f>
        <v>#VALUE!</v>
      </c>
      <c r="AN31" s="2" t="e">
        <f t="array" ref="AN31">[1]!JCSubstructureMatchCount($B31,"FC(CN)(F)C")</f>
        <v>#VALUE!</v>
      </c>
      <c r="AO31" s="2" t="e">
        <f t="array" ref="AO31">[1]!JCSubstructureMatchCount($B31,"FC(CCN)(F)C")+[1]!JCSubstructureMatchCount($B31,"FC(F)(C1)C1N")</f>
        <v>#VALUE!</v>
      </c>
      <c r="AP31" s="2" t="e">
        <f t="array" ref="AP31">[1]!JCSubstructureMatchCount($B31,"FC(CCCN)(F)C")+[1]!JCSubstructureMatchCount($B31,"FC(F)(CC1)C1N")</f>
        <v>#VALUE!</v>
      </c>
      <c r="AQ31" s="2" t="e">
        <f t="array" ref="AQ31">[1]!JCSubstructureMatchCount($B31,"FC(CCCCN)(F)C")+[1]!JCSubstructureMatchCount($B31,"FC(F)(CCC1)C1N")</f>
        <v>#VALUE!</v>
      </c>
      <c r="AR31" s="2" t="e">
        <f t="array" ref="AR31">[1]!JCSubstructureMatchCount($B31,"FC(CCCCCN)(F)C")+[1]!JCSubstructureMatchCount($B31,"FC(F)(CCCC1)C1N")</f>
        <v>#VALUE!</v>
      </c>
      <c r="AS31" s="2" t="e">
        <f t="array" ref="AS31">[1]!JCSubstructureMatchCount($B31,"FC(CN)([H])C")</f>
        <v>#VALUE!</v>
      </c>
      <c r="AT31" s="2" t="e">
        <f t="array" ref="AT31">[1]!JCSubstructureMatchCount($B31,"FC(CCN)([H])C")</f>
        <v>#VALUE!</v>
      </c>
      <c r="AU31" s="2" t="e">
        <f t="array" ref="AU31">[1]!JCSubstructureMatchCount($B31,"FC(CCCN)([H])C")</f>
        <v>#VALUE!</v>
      </c>
      <c r="AV31" s="2" t="e">
        <f t="array" ref="AV31">[1]!JCSubstructureMatchCount($B31,"FC(CCCCN)([H])C")</f>
        <v>#VALUE!</v>
      </c>
      <c r="AW31" s="2" t="e">
        <f t="array" ref="AW31">[1]!JCSubstructureMatchCount($B31,"FC(CCCCCN)([H])C")</f>
        <v>#VALUE!</v>
      </c>
      <c r="AX31" s="2" t="e">
        <f t="array" ref="AX31">[1]!JCSubstructureMatchCount($B31,"FC(CC(O)=O)(F)F")</f>
        <v>#VALUE!</v>
      </c>
      <c r="AY31" s="2" t="e">
        <f t="array" ref="AY31">[1]!JCSubstructureMatchCount($B31,"FC(CCC(O)=O)(F)F")</f>
        <v>#VALUE!</v>
      </c>
      <c r="AZ31" s="2" t="e">
        <f t="array" ref="AZ31">[1]!JCSubstructureMatchCount($B31,"FC(CCCC(O)=O)(F)F")</f>
        <v>#VALUE!</v>
      </c>
      <c r="BA31" s="2" t="e">
        <f t="array" ref="BA31">[1]!JCSubstructureMatchCount($B31,"FC(CCCCC(O)=O)(F)F")</f>
        <v>#VALUE!</v>
      </c>
      <c r="BB31" s="2" t="e">
        <f t="array" ref="BB31">[1]!JCSubstructureMatchCount($B31,"FC(CCCCCC(O)=O)(F)F")</f>
        <v>#VALUE!</v>
      </c>
      <c r="BC31" s="2" t="e">
        <f t="array" ref="BC31">[1]!JCSubstructureMatchCount($B31,"FC(CC(O)=O)([H])F")</f>
        <v>#VALUE!</v>
      </c>
      <c r="BD31" s="2" t="e">
        <f t="array" ref="BD31">[1]!JCSubstructureMatchCount($B31,"FC(CCC(O)=O)([H])F")</f>
        <v>#VALUE!</v>
      </c>
      <c r="BE31" s="2" t="e">
        <f t="array" ref="BE31">[1]!JCSubstructureMatchCount($B31,"FC(CCCC(O)=O)([H])F")</f>
        <v>#VALUE!</v>
      </c>
      <c r="BF31" s="2" t="e">
        <f t="array" ref="BF31">[1]!JCSubstructureMatchCount($B31,"FC(CCCCC(O)=O)([H])F")</f>
        <v>#VALUE!</v>
      </c>
      <c r="BG31" s="2" t="e">
        <f t="array" ref="BG31">[1]!JCSubstructureMatchCount($B31,"FC(CCCCCC(O)=O)([H])F")</f>
        <v>#VALUE!</v>
      </c>
      <c r="BH31" s="2" t="e">
        <f t="array" ref="BH31">[1]!JCSubstructureMatchCount($B31,"FC(CC(O)=O)([H])[H]")</f>
        <v>#VALUE!</v>
      </c>
      <c r="BI31" s="2" t="e">
        <f t="array" ref="BI31">[1]!JCSubstructureMatchCount($B31,"FC(CCC(O)=O)([H])[H]")</f>
        <v>#VALUE!</v>
      </c>
      <c r="BJ31" s="2" t="e">
        <f t="array" ref="BJ31">[1]!JCSubstructureMatchCount($B31,"FC(CCCC(O)=O)([H])[H]")</f>
        <v>#VALUE!</v>
      </c>
      <c r="BK31" s="2" t="e">
        <f t="array" ref="BK31">[1]!JCSubstructureMatchCount($B31,"FC(CCCCC(O)=O)([H])[H]")</f>
        <v>#VALUE!</v>
      </c>
      <c r="BL31" s="2" t="e">
        <f t="array" ref="BL31">[1]!JCSubstructureMatchCount($B31,"FC(CCCCCC(O)=O)([H])[H]")</f>
        <v>#VALUE!</v>
      </c>
      <c r="BM31" s="2" t="e">
        <f t="array" ref="BM31">[1]!JCSubstructureMatchCount($B31,"FC(CC(O)=O)(F)C")</f>
        <v>#VALUE!</v>
      </c>
      <c r="BN31" s="2" t="e">
        <f t="array" ref="BN31">[1]!JCSubstructureMatchCount($B31,"FC(CCC(O)=O)(F)C")+[1]!JCSubstructureMatchCount($B31,"FC1(F)CC1C(O)=O")</f>
        <v>#VALUE!</v>
      </c>
      <c r="BO31" s="2" t="e">
        <f t="array" ref="BO31">[1]!JCSubstructureMatchCount($B31,"FC(CCCC(O)=O)(F)C")+[1]!JCSubstructureMatchCount($B31,"FC1(F)CCC1C(O)=O")</f>
        <v>#VALUE!</v>
      </c>
      <c r="BP31" s="2" t="e">
        <f t="array" ref="BP31">[1]!JCSubstructureMatchCount($B31,"FC(CCCCC(O)=O)(F)C")+[1]!JCSubstructureMatchCount($B31,"FC1(F)CCCC1C(O)=O")</f>
        <v>#VALUE!</v>
      </c>
      <c r="BQ31" s="2" t="e">
        <f t="array" ref="BQ31">[1]!JCSubstructureMatchCount($B31,"FC(CCCCCC(O)=O)(F)C")+[1]!JCSubstructureMatchCount($B31,"FC1(F)CCCCC1C(O)=O")</f>
        <v>#VALUE!</v>
      </c>
      <c r="BR31" s="2" t="e">
        <f t="array" ref="BR31">[1]!JCSubstructureMatchCount($B31,"FC(CC(O)=O)([H])C")</f>
        <v>#VALUE!</v>
      </c>
      <c r="BS31" s="2" t="e">
        <f t="array" ref="BS31">[1]!JCSubstructureMatchCount($B31,"FC(CCC(O)=O)([H])C")</f>
        <v>#VALUE!</v>
      </c>
      <c r="BT31" s="2" t="e">
        <f t="array" ref="BT31">[1]!JCSubstructureMatchCount($B31,"FC(CCCC(O)=O)([H])C")</f>
        <v>#VALUE!</v>
      </c>
      <c r="BU31" s="2" t="e">
        <f t="array" ref="BU31">[1]!JCSubstructureMatchCount($B31,"FC(CCCCC(O)=O)([H])C")</f>
        <v>#VALUE!</v>
      </c>
      <c r="BV31" s="2" t="e">
        <f t="array" ref="BV31">[1]!JCSubstructureMatchCount($B31,"FC(CCCCCC(O)=O)([H])C")</f>
        <v>#VALUE!</v>
      </c>
      <c r="BW31" t="e">
        <f t="shared" si="7"/>
        <v>#VALUE!</v>
      </c>
      <c r="BX31" t="e">
        <f t="shared" si="8"/>
        <v>#VALUE!</v>
      </c>
      <c r="BY31" t="e">
        <f t="shared" si="9"/>
        <v>#VALUE!</v>
      </c>
      <c r="BZ31" t="e">
        <f t="shared" si="10"/>
        <v>#VALUE!</v>
      </c>
      <c r="CA31" t="e">
        <f t="shared" si="11"/>
        <v>#VALUE!</v>
      </c>
      <c r="CB31" t="e">
        <f t="shared" si="12"/>
        <v>#VALUE!</v>
      </c>
      <c r="CC31" t="e">
        <f t="shared" si="13"/>
        <v>#VALUE!</v>
      </c>
      <c r="CD31" t="e">
        <f t="shared" si="14"/>
        <v>#VALUE!</v>
      </c>
      <c r="CE31" t="e">
        <f t="shared" si="15"/>
        <v>#VALUE!</v>
      </c>
      <c r="CF31" t="e">
        <f t="shared" si="16"/>
        <v>#VALUE!</v>
      </c>
      <c r="CG31" t="e">
        <f t="shared" si="17"/>
        <v>#VALUE!</v>
      </c>
    </row>
    <row r="32" spans="1:85" ht="30" customHeight="1" x14ac:dyDescent="0.25">
      <c r="A32" s="1" t="s">
        <v>33</v>
      </c>
      <c r="B32" t="s">
        <v>36</v>
      </c>
      <c r="C32">
        <v>2.1800000000000002</v>
      </c>
      <c r="D32">
        <v>7.72</v>
      </c>
      <c r="E32" s="15" t="e">
        <f t="array" ref="E32">[1]!JCStructure(B32)</f>
        <v>#VALUE!</v>
      </c>
      <c r="F32" t="e">
        <f t="array" ref="F32">[1]!JCMass(B32)</f>
        <v>#VALUE!</v>
      </c>
      <c r="G32" t="e">
        <f t="array" ref="G32">[1]!JCIUPACName(R32)</f>
        <v>#VALUE!</v>
      </c>
      <c r="H32" s="2" t="e">
        <f t="array" ref="H32">IF([1]!JCSubstructureMatch($B32,"C(O)=O"),"Acid", "Amine")</f>
        <v>#VALUE!</v>
      </c>
      <c r="I32" s="2" t="e">
        <f t="shared" ca="1" si="0"/>
        <v>#NAME?</v>
      </c>
      <c r="K32" s="2" t="e">
        <f t="shared" si="1"/>
        <v>#VALUE!</v>
      </c>
      <c r="L32" s="2" t="e">
        <f t="shared" si="2"/>
        <v>#VALUE!</v>
      </c>
      <c r="M32" s="2" t="e">
        <f t="shared" si="3"/>
        <v>#VALUE!</v>
      </c>
      <c r="N32" s="2" t="e">
        <f t="shared" si="4"/>
        <v>#VALUE!</v>
      </c>
      <c r="O32" s="2" t="e">
        <f t="shared" si="5"/>
        <v>#VALUE!</v>
      </c>
      <c r="P32" s="2" t="e">
        <f t="shared" si="6"/>
        <v>#VALUE!</v>
      </c>
      <c r="Q32" s="2" t="e">
        <f t="array" ref="Q32">[1]!JCRingAtomCount(B32)</f>
        <v>#VALUE!</v>
      </c>
      <c r="R32" s="15" t="e">
        <f t="array" ref="R32">[1]!JCBemisMurckoStructure(B32)</f>
        <v>#VALUE!</v>
      </c>
      <c r="S32" t="e">
        <f t="array" ref="S32">[1]!JCSubstructureMatch(B32,"FC(C)(F)C")</f>
        <v>#VALUE!</v>
      </c>
      <c r="T32" t="e">
        <f t="array" ref="T32">[1]!JCSubstructureMatch(B32,"FC(C)(F)F")</f>
        <v>#VALUE!</v>
      </c>
      <c r="U32" t="e">
        <f t="array" ref="U32">[1]!JCSubstructureMatch(B32,"FC(C)(F)[H]")</f>
        <v>#VALUE!</v>
      </c>
      <c r="V32" t="e">
        <f t="array" ref="V32">[1]!JCSubstructureMatch(B32,"FC(C)([H])[H]")</f>
        <v>#VALUE!</v>
      </c>
      <c r="W32" t="e">
        <f t="array" ref="W32">[1]!JCSubstructureMatch(B32,"FC(C)(C)[H]")</f>
        <v>#VALUE!</v>
      </c>
      <c r="X32" s="15" t="e">
        <f t="array" ref="X32">[1]!JC3DCleanStructure(B32)</f>
        <v>#VALUE!</v>
      </c>
      <c r="Y32" s="2" t="e">
        <f t="array" ref="Y32">[1]!JCSubstructureMatchCount(B32,"FC(CN)(F)F")</f>
        <v>#VALUE!</v>
      </c>
      <c r="Z32" s="2" t="e">
        <f t="array" ref="Z32">[1]!JCSubstructureMatchCount($B32,"FC(CCN)(F)F")</f>
        <v>#VALUE!</v>
      </c>
      <c r="AA32" s="2" t="e">
        <f t="array" ref="AA32">[1]!JCSubstructureMatchCount($B32,"FC(CCCN)(F)F")</f>
        <v>#VALUE!</v>
      </c>
      <c r="AB32" s="2" t="e">
        <f t="array" ref="AB32">[1]!JCSubstructureMatchCount($B32,"FC(CCCCN)(F)F")</f>
        <v>#VALUE!</v>
      </c>
      <c r="AC32" s="2" t="e">
        <f t="array" ref="AC32">[1]!JCSubstructureMatchCount($B32,"FC(CCCCCN)(F)F")</f>
        <v>#VALUE!</v>
      </c>
      <c r="AD32" s="2" t="e">
        <f t="array" ref="AD32">[1]!JCSubstructureMatchCount($B32,"FC(CN)([H])F")</f>
        <v>#VALUE!</v>
      </c>
      <c r="AE32" s="2" t="e">
        <f t="array" ref="AE32">[1]!JCSubstructureMatchCount($B32,"FC(CCN)([H])F")</f>
        <v>#VALUE!</v>
      </c>
      <c r="AF32" s="2" t="e">
        <f t="array" ref="AF32">[1]!JCSubstructureMatchCount($B32,"FC(CCCN)([H])F")</f>
        <v>#VALUE!</v>
      </c>
      <c r="AG32" s="2" t="e">
        <f t="array" ref="AG32">[1]!JCSubstructureMatchCount($B32,"FC(CCCCN)([H])F")</f>
        <v>#VALUE!</v>
      </c>
      <c r="AH32" s="2" t="e">
        <f t="array" ref="AH32">[1]!JCSubstructureMatchCount($B32,"FC(CCCCCN)([H])F")</f>
        <v>#VALUE!</v>
      </c>
      <c r="AI32" s="2" t="e">
        <f t="array" ref="AI32">[1]!JCSubstructureMatchCount($B32,"FC(CN)([H])[H]")</f>
        <v>#VALUE!</v>
      </c>
      <c r="AJ32" s="2" t="e">
        <f t="array" ref="AJ32">[1]!JCSubstructureMatchCount($B32,"FC(CCN)([H])[H]")</f>
        <v>#VALUE!</v>
      </c>
      <c r="AK32" s="2" t="e">
        <f t="array" ref="AK32">[1]!JCSubstructureMatchCount($B32,"FC(CCCN)([H])[H]")</f>
        <v>#VALUE!</v>
      </c>
      <c r="AL32" s="2" t="e">
        <f t="array" ref="AL32">[1]!JCSubstructureMatchCount($B32,"FC(CCCCN)([H])[H]")</f>
        <v>#VALUE!</v>
      </c>
      <c r="AM32" s="2" t="e">
        <f t="array" ref="AM32">[1]!JCSubstructureMatchCount($B32,"FC(CCCCCN)([H])[H]")</f>
        <v>#VALUE!</v>
      </c>
      <c r="AN32" s="2" t="e">
        <f t="array" ref="AN32">[1]!JCSubstructureMatchCount($B32,"FC(CN)(F)C")</f>
        <v>#VALUE!</v>
      </c>
      <c r="AO32" s="2" t="e">
        <f t="array" ref="AO32">[1]!JCSubstructureMatchCount($B32,"FC(CCN)(F)C")+[1]!JCSubstructureMatchCount($B32,"FC(F)(C1)C1N")</f>
        <v>#VALUE!</v>
      </c>
      <c r="AP32" s="2" t="e">
        <f t="array" ref="AP32">[1]!JCSubstructureMatchCount($B32,"FC(CCCN)(F)C")+[1]!JCSubstructureMatchCount($B32,"FC(F)(CC1)C1N")</f>
        <v>#VALUE!</v>
      </c>
      <c r="AQ32" s="2" t="e">
        <f t="array" ref="AQ32">[1]!JCSubstructureMatchCount($B32,"FC(CCCCN)(F)C")+[1]!JCSubstructureMatchCount($B32,"FC(F)(CCC1)C1N")</f>
        <v>#VALUE!</v>
      </c>
      <c r="AR32" s="2" t="e">
        <f t="array" ref="AR32">[1]!JCSubstructureMatchCount($B32,"FC(CCCCCN)(F)C")+[1]!JCSubstructureMatchCount($B32,"FC(F)(CCCC1)C1N")</f>
        <v>#VALUE!</v>
      </c>
      <c r="AS32" s="2" t="e">
        <f t="array" ref="AS32">[1]!JCSubstructureMatchCount($B32,"FC(CN)([H])C")</f>
        <v>#VALUE!</v>
      </c>
      <c r="AT32" s="2" t="e">
        <f t="array" ref="AT32">[1]!JCSubstructureMatchCount($B32,"FC(CCN)([H])C")</f>
        <v>#VALUE!</v>
      </c>
      <c r="AU32" s="2" t="e">
        <f t="array" ref="AU32">[1]!JCSubstructureMatchCount($B32,"FC(CCCN)([H])C")</f>
        <v>#VALUE!</v>
      </c>
      <c r="AV32" s="2" t="e">
        <f t="array" ref="AV32">[1]!JCSubstructureMatchCount($B32,"FC(CCCCN)([H])C")</f>
        <v>#VALUE!</v>
      </c>
      <c r="AW32" s="2" t="e">
        <f t="array" ref="AW32">[1]!JCSubstructureMatchCount($B32,"FC(CCCCCN)([H])C")</f>
        <v>#VALUE!</v>
      </c>
      <c r="AX32" s="2" t="e">
        <f t="array" ref="AX32">[1]!JCSubstructureMatchCount($B32,"FC(CC(O)=O)(F)F")</f>
        <v>#VALUE!</v>
      </c>
      <c r="AY32" s="2" t="e">
        <f t="array" ref="AY32">[1]!JCSubstructureMatchCount($B32,"FC(CCC(O)=O)(F)F")</f>
        <v>#VALUE!</v>
      </c>
      <c r="AZ32" s="2" t="e">
        <f t="array" ref="AZ32">[1]!JCSubstructureMatchCount($B32,"FC(CCCC(O)=O)(F)F")</f>
        <v>#VALUE!</v>
      </c>
      <c r="BA32" s="2" t="e">
        <f t="array" ref="BA32">[1]!JCSubstructureMatchCount($B32,"FC(CCCCC(O)=O)(F)F")</f>
        <v>#VALUE!</v>
      </c>
      <c r="BB32" s="2" t="e">
        <f t="array" ref="BB32">[1]!JCSubstructureMatchCount($B32,"FC(CCCCCC(O)=O)(F)F")</f>
        <v>#VALUE!</v>
      </c>
      <c r="BC32" s="2" t="e">
        <f t="array" ref="BC32">[1]!JCSubstructureMatchCount($B32,"FC(CC(O)=O)([H])F")</f>
        <v>#VALUE!</v>
      </c>
      <c r="BD32" s="2" t="e">
        <f t="array" ref="BD32">[1]!JCSubstructureMatchCount($B32,"FC(CCC(O)=O)([H])F")</f>
        <v>#VALUE!</v>
      </c>
      <c r="BE32" s="2" t="e">
        <f t="array" ref="BE32">[1]!JCSubstructureMatchCount($B32,"FC(CCCC(O)=O)([H])F")</f>
        <v>#VALUE!</v>
      </c>
      <c r="BF32" s="2" t="e">
        <f t="array" ref="BF32">[1]!JCSubstructureMatchCount($B32,"FC(CCCCC(O)=O)([H])F")</f>
        <v>#VALUE!</v>
      </c>
      <c r="BG32" s="2" t="e">
        <f t="array" ref="BG32">[1]!JCSubstructureMatchCount($B32,"FC(CCCCCC(O)=O)([H])F")</f>
        <v>#VALUE!</v>
      </c>
      <c r="BH32" s="2" t="e">
        <f t="array" ref="BH32">[1]!JCSubstructureMatchCount($B32,"FC(CC(O)=O)([H])[H]")</f>
        <v>#VALUE!</v>
      </c>
      <c r="BI32" s="2" t="e">
        <f t="array" ref="BI32">[1]!JCSubstructureMatchCount($B32,"FC(CCC(O)=O)([H])[H]")</f>
        <v>#VALUE!</v>
      </c>
      <c r="BJ32" s="2" t="e">
        <f t="array" ref="BJ32">[1]!JCSubstructureMatchCount($B32,"FC(CCCC(O)=O)([H])[H]")</f>
        <v>#VALUE!</v>
      </c>
      <c r="BK32" s="2" t="e">
        <f t="array" ref="BK32">[1]!JCSubstructureMatchCount($B32,"FC(CCCCC(O)=O)([H])[H]")</f>
        <v>#VALUE!</v>
      </c>
      <c r="BL32" s="2" t="e">
        <f t="array" ref="BL32">[1]!JCSubstructureMatchCount($B32,"FC(CCCCCC(O)=O)([H])[H]")</f>
        <v>#VALUE!</v>
      </c>
      <c r="BM32" s="2" t="e">
        <f t="array" ref="BM32">[1]!JCSubstructureMatchCount($B32,"FC(CC(O)=O)(F)C")</f>
        <v>#VALUE!</v>
      </c>
      <c r="BN32" s="2" t="e">
        <f t="array" ref="BN32">[1]!JCSubstructureMatchCount($B32,"FC(CCC(O)=O)(F)C")+[1]!JCSubstructureMatchCount($B32,"FC1(F)CC1C(O)=O")</f>
        <v>#VALUE!</v>
      </c>
      <c r="BO32" s="2" t="e">
        <f t="array" ref="BO32">[1]!JCSubstructureMatchCount($B32,"FC(CCCC(O)=O)(F)C")+[1]!JCSubstructureMatchCount($B32,"FC1(F)CCC1C(O)=O")</f>
        <v>#VALUE!</v>
      </c>
      <c r="BP32" s="2" t="e">
        <f t="array" ref="BP32">[1]!JCSubstructureMatchCount($B32,"FC(CCCCC(O)=O)(F)C")+[1]!JCSubstructureMatchCount($B32,"FC1(F)CCCC1C(O)=O")</f>
        <v>#VALUE!</v>
      </c>
      <c r="BQ32" s="2" t="e">
        <f t="array" ref="BQ32">[1]!JCSubstructureMatchCount($B32,"FC(CCCCCC(O)=O)(F)C")+[1]!JCSubstructureMatchCount($B32,"FC1(F)CCCCC1C(O)=O")</f>
        <v>#VALUE!</v>
      </c>
      <c r="BR32" s="2" t="e">
        <f t="array" ref="BR32">[1]!JCSubstructureMatchCount($B32,"FC(CC(O)=O)([H])C")</f>
        <v>#VALUE!</v>
      </c>
      <c r="BS32" s="2" t="e">
        <f t="array" ref="BS32">[1]!JCSubstructureMatchCount($B32,"FC(CCC(O)=O)([H])C")</f>
        <v>#VALUE!</v>
      </c>
      <c r="BT32" s="2" t="e">
        <f t="array" ref="BT32">[1]!JCSubstructureMatchCount($B32,"FC(CCCC(O)=O)([H])C")</f>
        <v>#VALUE!</v>
      </c>
      <c r="BU32" s="2" t="e">
        <f t="array" ref="BU32">[1]!JCSubstructureMatchCount($B32,"FC(CCCCC(O)=O)([H])C")</f>
        <v>#VALUE!</v>
      </c>
      <c r="BV32" s="2" t="e">
        <f t="array" ref="BV32">[1]!JCSubstructureMatchCount($B32,"FC(CCCCCC(O)=O)([H])C")</f>
        <v>#VALUE!</v>
      </c>
      <c r="BW32" t="e">
        <f t="shared" si="7"/>
        <v>#VALUE!</v>
      </c>
      <c r="BX32" t="e">
        <f t="shared" si="8"/>
        <v>#VALUE!</v>
      </c>
      <c r="BY32" t="e">
        <f t="shared" si="9"/>
        <v>#VALUE!</v>
      </c>
      <c r="BZ32" t="e">
        <f t="shared" si="10"/>
        <v>#VALUE!</v>
      </c>
      <c r="CA32" t="e">
        <f t="shared" si="11"/>
        <v>#VALUE!</v>
      </c>
      <c r="CB32" t="e">
        <f t="shared" si="12"/>
        <v>#VALUE!</v>
      </c>
      <c r="CC32" t="e">
        <f t="shared" si="13"/>
        <v>#VALUE!</v>
      </c>
      <c r="CD32" t="e">
        <f t="shared" si="14"/>
        <v>#VALUE!</v>
      </c>
      <c r="CE32" t="e">
        <f t="shared" si="15"/>
        <v>#VALUE!</v>
      </c>
      <c r="CF32" t="e">
        <f t="shared" si="16"/>
        <v>#VALUE!</v>
      </c>
      <c r="CG32" t="e">
        <f t="shared" si="17"/>
        <v>#VALUE!</v>
      </c>
    </row>
    <row r="33" spans="1:85" ht="30" customHeight="1" x14ac:dyDescent="0.25">
      <c r="A33" s="1" t="s">
        <v>33</v>
      </c>
      <c r="B33" t="s">
        <v>37</v>
      </c>
      <c r="C33">
        <v>2.36</v>
      </c>
      <c r="D33">
        <v>10.86</v>
      </c>
      <c r="E33" s="15" t="e">
        <f t="array" ref="E33">[1]!JCStructure(B33)</f>
        <v>#VALUE!</v>
      </c>
      <c r="F33" t="e">
        <f t="array" ref="F33">[1]!JCMass(B33)</f>
        <v>#VALUE!</v>
      </c>
      <c r="G33" t="e">
        <f t="array" ref="G33">[1]!JCIUPACName(R33)</f>
        <v>#VALUE!</v>
      </c>
      <c r="H33" s="2" t="e">
        <f t="array" ref="H33">IF([1]!JCSubstructureMatch($B33,"C(O)=O"),"Acid", "Amine")</f>
        <v>#VALUE!</v>
      </c>
      <c r="I33" s="2" t="e">
        <f t="shared" ca="1" si="0"/>
        <v>#NAME?</v>
      </c>
      <c r="K33" s="2" t="e">
        <f t="shared" si="1"/>
        <v>#VALUE!</v>
      </c>
      <c r="L33" s="2" t="e">
        <f t="shared" si="2"/>
        <v>#VALUE!</v>
      </c>
      <c r="M33" s="2" t="e">
        <f t="shared" si="3"/>
        <v>#VALUE!</v>
      </c>
      <c r="N33" s="2" t="e">
        <f t="shared" si="4"/>
        <v>#VALUE!</v>
      </c>
      <c r="O33" s="2" t="e">
        <f t="shared" si="5"/>
        <v>#VALUE!</v>
      </c>
      <c r="P33" s="2" t="e">
        <f t="shared" si="6"/>
        <v>#VALUE!</v>
      </c>
      <c r="Q33" s="2" t="e">
        <f t="array" ref="Q33">[1]!JCRingAtomCount(B33)</f>
        <v>#VALUE!</v>
      </c>
      <c r="R33" s="15" t="e">
        <f t="array" ref="R33">[1]!JCBemisMurckoStructure(B33)</f>
        <v>#VALUE!</v>
      </c>
      <c r="S33" t="e">
        <f t="array" ref="S33">[1]!JCSubstructureMatch(B33,"FC(C)(F)C")</f>
        <v>#VALUE!</v>
      </c>
      <c r="T33" t="e">
        <f t="array" ref="T33">[1]!JCSubstructureMatch(B33,"FC(C)(F)F")</f>
        <v>#VALUE!</v>
      </c>
      <c r="U33" t="e">
        <f t="array" ref="U33">[1]!JCSubstructureMatch(B33,"FC(C)(F)[H]")</f>
        <v>#VALUE!</v>
      </c>
      <c r="V33" t="e">
        <f t="array" ref="V33">[1]!JCSubstructureMatch(B33,"FC(C)([H])[H]")</f>
        <v>#VALUE!</v>
      </c>
      <c r="W33" t="e">
        <f t="array" ref="W33">[1]!JCSubstructureMatch(B33,"FC(C)(C)[H]")</f>
        <v>#VALUE!</v>
      </c>
      <c r="X33" s="15" t="e">
        <f t="array" ref="X33">[1]!JC3DCleanStructure(B33)</f>
        <v>#VALUE!</v>
      </c>
      <c r="Y33" s="2" t="e">
        <f t="array" ref="Y33">[1]!JCSubstructureMatchCount(B33,"FC(CN)(F)F")</f>
        <v>#VALUE!</v>
      </c>
      <c r="Z33" s="2" t="e">
        <f t="array" ref="Z33">[1]!JCSubstructureMatchCount($B33,"FC(CCN)(F)F")</f>
        <v>#VALUE!</v>
      </c>
      <c r="AA33" s="2" t="e">
        <f t="array" ref="AA33">[1]!JCSubstructureMatchCount($B33,"FC(CCCN)(F)F")</f>
        <v>#VALUE!</v>
      </c>
      <c r="AB33" s="2" t="e">
        <f t="array" ref="AB33">[1]!JCSubstructureMatchCount($B33,"FC(CCCCN)(F)F")</f>
        <v>#VALUE!</v>
      </c>
      <c r="AC33" s="2" t="e">
        <f t="array" ref="AC33">[1]!JCSubstructureMatchCount($B33,"FC(CCCCCN)(F)F")</f>
        <v>#VALUE!</v>
      </c>
      <c r="AD33" s="2" t="e">
        <f t="array" ref="AD33">[1]!JCSubstructureMatchCount($B33,"FC(CN)([H])F")</f>
        <v>#VALUE!</v>
      </c>
      <c r="AE33" s="2" t="e">
        <f t="array" ref="AE33">[1]!JCSubstructureMatchCount($B33,"FC(CCN)([H])F")</f>
        <v>#VALUE!</v>
      </c>
      <c r="AF33" s="2" t="e">
        <f t="array" ref="AF33">[1]!JCSubstructureMatchCount($B33,"FC(CCCN)([H])F")</f>
        <v>#VALUE!</v>
      </c>
      <c r="AG33" s="2" t="e">
        <f t="array" ref="AG33">[1]!JCSubstructureMatchCount($B33,"FC(CCCCN)([H])F")</f>
        <v>#VALUE!</v>
      </c>
      <c r="AH33" s="2" t="e">
        <f t="array" ref="AH33">[1]!JCSubstructureMatchCount($B33,"FC(CCCCCN)([H])F")</f>
        <v>#VALUE!</v>
      </c>
      <c r="AI33" s="2" t="e">
        <f t="array" ref="AI33">[1]!JCSubstructureMatchCount($B33,"FC(CN)([H])[H]")</f>
        <v>#VALUE!</v>
      </c>
      <c r="AJ33" s="2" t="e">
        <f t="array" ref="AJ33">[1]!JCSubstructureMatchCount($B33,"FC(CCN)([H])[H]")</f>
        <v>#VALUE!</v>
      </c>
      <c r="AK33" s="2" t="e">
        <f t="array" ref="AK33">[1]!JCSubstructureMatchCount($B33,"FC(CCCN)([H])[H]")</f>
        <v>#VALUE!</v>
      </c>
      <c r="AL33" s="2" t="e">
        <f t="array" ref="AL33">[1]!JCSubstructureMatchCount($B33,"FC(CCCCN)([H])[H]")</f>
        <v>#VALUE!</v>
      </c>
      <c r="AM33" s="2" t="e">
        <f t="array" ref="AM33">[1]!JCSubstructureMatchCount($B33,"FC(CCCCCN)([H])[H]")</f>
        <v>#VALUE!</v>
      </c>
      <c r="AN33" s="2" t="e">
        <f t="array" ref="AN33">[1]!JCSubstructureMatchCount($B33,"FC(CN)(F)C")</f>
        <v>#VALUE!</v>
      </c>
      <c r="AO33" s="2" t="e">
        <f t="array" ref="AO33">[1]!JCSubstructureMatchCount($B33,"FC(CCN)(F)C")+[1]!JCSubstructureMatchCount($B33,"FC(F)(C1)C1N")</f>
        <v>#VALUE!</v>
      </c>
      <c r="AP33" s="2" t="e">
        <f t="array" ref="AP33">[1]!JCSubstructureMatchCount($B33,"FC(CCCN)(F)C")+[1]!JCSubstructureMatchCount($B33,"FC(F)(CC1)C1N")</f>
        <v>#VALUE!</v>
      </c>
      <c r="AQ33" s="2" t="e">
        <f t="array" ref="AQ33">[1]!JCSubstructureMatchCount($B33,"FC(CCCCN)(F)C")+[1]!JCSubstructureMatchCount($B33,"FC(F)(CCC1)C1N")</f>
        <v>#VALUE!</v>
      </c>
      <c r="AR33" s="2" t="e">
        <f t="array" ref="AR33">[1]!JCSubstructureMatchCount($B33,"FC(CCCCCN)(F)C")+[1]!JCSubstructureMatchCount($B33,"FC(F)(CCCC1)C1N")</f>
        <v>#VALUE!</v>
      </c>
      <c r="AS33" s="2" t="e">
        <f t="array" ref="AS33">[1]!JCSubstructureMatchCount($B33,"FC(CN)([H])C")</f>
        <v>#VALUE!</v>
      </c>
      <c r="AT33" s="2" t="e">
        <f t="array" ref="AT33">[1]!JCSubstructureMatchCount($B33,"FC(CCN)([H])C")</f>
        <v>#VALUE!</v>
      </c>
      <c r="AU33" s="2" t="e">
        <f t="array" ref="AU33">[1]!JCSubstructureMatchCount($B33,"FC(CCCN)([H])C")</f>
        <v>#VALUE!</v>
      </c>
      <c r="AV33" s="2" t="e">
        <f t="array" ref="AV33">[1]!JCSubstructureMatchCount($B33,"FC(CCCCN)([H])C")</f>
        <v>#VALUE!</v>
      </c>
      <c r="AW33" s="2" t="e">
        <f t="array" ref="AW33">[1]!JCSubstructureMatchCount($B33,"FC(CCCCCN)([H])C")</f>
        <v>#VALUE!</v>
      </c>
      <c r="AX33" s="2" t="e">
        <f t="array" ref="AX33">[1]!JCSubstructureMatchCount($B33,"FC(CC(O)=O)(F)F")</f>
        <v>#VALUE!</v>
      </c>
      <c r="AY33" s="2" t="e">
        <f t="array" ref="AY33">[1]!JCSubstructureMatchCount($B33,"FC(CCC(O)=O)(F)F")</f>
        <v>#VALUE!</v>
      </c>
      <c r="AZ33" s="2" t="e">
        <f t="array" ref="AZ33">[1]!JCSubstructureMatchCount($B33,"FC(CCCC(O)=O)(F)F")</f>
        <v>#VALUE!</v>
      </c>
      <c r="BA33" s="2" t="e">
        <f t="array" ref="BA33">[1]!JCSubstructureMatchCount($B33,"FC(CCCCC(O)=O)(F)F")</f>
        <v>#VALUE!</v>
      </c>
      <c r="BB33" s="2" t="e">
        <f t="array" ref="BB33">[1]!JCSubstructureMatchCount($B33,"FC(CCCCCC(O)=O)(F)F")</f>
        <v>#VALUE!</v>
      </c>
      <c r="BC33" s="2" t="e">
        <f t="array" ref="BC33">[1]!JCSubstructureMatchCount($B33,"FC(CC(O)=O)([H])F")</f>
        <v>#VALUE!</v>
      </c>
      <c r="BD33" s="2" t="e">
        <f t="array" ref="BD33">[1]!JCSubstructureMatchCount($B33,"FC(CCC(O)=O)([H])F")</f>
        <v>#VALUE!</v>
      </c>
      <c r="BE33" s="2" t="e">
        <f t="array" ref="BE33">[1]!JCSubstructureMatchCount($B33,"FC(CCCC(O)=O)([H])F")</f>
        <v>#VALUE!</v>
      </c>
      <c r="BF33" s="2" t="e">
        <f t="array" ref="BF33">[1]!JCSubstructureMatchCount($B33,"FC(CCCCC(O)=O)([H])F")</f>
        <v>#VALUE!</v>
      </c>
      <c r="BG33" s="2" t="e">
        <f t="array" ref="BG33">[1]!JCSubstructureMatchCount($B33,"FC(CCCCCC(O)=O)([H])F")</f>
        <v>#VALUE!</v>
      </c>
      <c r="BH33" s="2" t="e">
        <f t="array" ref="BH33">[1]!JCSubstructureMatchCount($B33,"FC(CC(O)=O)([H])[H]")</f>
        <v>#VALUE!</v>
      </c>
      <c r="BI33" s="2" t="e">
        <f t="array" ref="BI33">[1]!JCSubstructureMatchCount($B33,"FC(CCC(O)=O)([H])[H]")</f>
        <v>#VALUE!</v>
      </c>
      <c r="BJ33" s="2" t="e">
        <f t="array" ref="BJ33">[1]!JCSubstructureMatchCount($B33,"FC(CCCC(O)=O)([H])[H]")</f>
        <v>#VALUE!</v>
      </c>
      <c r="BK33" s="2" t="e">
        <f t="array" ref="BK33">[1]!JCSubstructureMatchCount($B33,"FC(CCCCC(O)=O)([H])[H]")</f>
        <v>#VALUE!</v>
      </c>
      <c r="BL33" s="2" t="e">
        <f t="array" ref="BL33">[1]!JCSubstructureMatchCount($B33,"FC(CCCCCC(O)=O)([H])[H]")</f>
        <v>#VALUE!</v>
      </c>
      <c r="BM33" s="2" t="e">
        <f t="array" ref="BM33">[1]!JCSubstructureMatchCount($B33,"FC(CC(O)=O)(F)C")</f>
        <v>#VALUE!</v>
      </c>
      <c r="BN33" s="2" t="e">
        <f t="array" ref="BN33">[1]!JCSubstructureMatchCount($B33,"FC(CCC(O)=O)(F)C")+[1]!JCSubstructureMatchCount($B33,"FC1(F)CC1C(O)=O")</f>
        <v>#VALUE!</v>
      </c>
      <c r="BO33" s="2" t="e">
        <f t="array" ref="BO33">[1]!JCSubstructureMatchCount($B33,"FC(CCCC(O)=O)(F)C")+[1]!JCSubstructureMatchCount($B33,"FC1(F)CCC1C(O)=O")</f>
        <v>#VALUE!</v>
      </c>
      <c r="BP33" s="2" t="e">
        <f t="array" ref="BP33">[1]!JCSubstructureMatchCount($B33,"FC(CCCCC(O)=O)(F)C")+[1]!JCSubstructureMatchCount($B33,"FC1(F)CCCC1C(O)=O")</f>
        <v>#VALUE!</v>
      </c>
      <c r="BQ33" s="2" t="e">
        <f t="array" ref="BQ33">[1]!JCSubstructureMatchCount($B33,"FC(CCCCCC(O)=O)(F)C")+[1]!JCSubstructureMatchCount($B33,"FC1(F)CCCCC1C(O)=O")</f>
        <v>#VALUE!</v>
      </c>
      <c r="BR33" s="2" t="e">
        <f t="array" ref="BR33">[1]!JCSubstructureMatchCount($B33,"FC(CC(O)=O)([H])C")</f>
        <v>#VALUE!</v>
      </c>
      <c r="BS33" s="2" t="e">
        <f t="array" ref="BS33">[1]!JCSubstructureMatchCount($B33,"FC(CCC(O)=O)([H])C")</f>
        <v>#VALUE!</v>
      </c>
      <c r="BT33" s="2" t="e">
        <f t="array" ref="BT33">[1]!JCSubstructureMatchCount($B33,"FC(CCCC(O)=O)([H])C")</f>
        <v>#VALUE!</v>
      </c>
      <c r="BU33" s="2" t="e">
        <f t="array" ref="BU33">[1]!JCSubstructureMatchCount($B33,"FC(CCCCC(O)=O)([H])C")</f>
        <v>#VALUE!</v>
      </c>
      <c r="BV33" s="2" t="e">
        <f t="array" ref="BV33">[1]!JCSubstructureMatchCount($B33,"FC(CCCCCC(O)=O)([H])C")</f>
        <v>#VALUE!</v>
      </c>
      <c r="BW33" t="e">
        <f t="shared" si="7"/>
        <v>#VALUE!</v>
      </c>
      <c r="BX33" t="e">
        <f t="shared" si="8"/>
        <v>#VALUE!</v>
      </c>
      <c r="BY33" t="e">
        <f t="shared" si="9"/>
        <v>#VALUE!</v>
      </c>
      <c r="BZ33" t="e">
        <f t="shared" si="10"/>
        <v>#VALUE!</v>
      </c>
      <c r="CA33" t="e">
        <f t="shared" si="11"/>
        <v>#VALUE!</v>
      </c>
      <c r="CB33" t="e">
        <f t="shared" si="12"/>
        <v>#VALUE!</v>
      </c>
      <c r="CC33" t="e">
        <f t="shared" si="13"/>
        <v>#VALUE!</v>
      </c>
      <c r="CD33" t="e">
        <f t="shared" si="14"/>
        <v>#VALUE!</v>
      </c>
      <c r="CE33" t="e">
        <f t="shared" si="15"/>
        <v>#VALUE!</v>
      </c>
      <c r="CF33" t="e">
        <f t="shared" si="16"/>
        <v>#VALUE!</v>
      </c>
      <c r="CG33" t="e">
        <f t="shared" si="17"/>
        <v>#VALUE!</v>
      </c>
    </row>
    <row r="34" spans="1:85" ht="30" customHeight="1" x14ac:dyDescent="0.25">
      <c r="A34" s="1" t="s">
        <v>33</v>
      </c>
      <c r="B34" t="s">
        <v>38</v>
      </c>
      <c r="C34">
        <v>1.19</v>
      </c>
      <c r="D34">
        <v>8.0500000000000007</v>
      </c>
      <c r="E34" s="15" t="e">
        <f t="array" ref="E34">[1]!JCStructure(B34)</f>
        <v>#VALUE!</v>
      </c>
      <c r="F34" t="e">
        <f t="array" ref="F34">[1]!JCMass(B34)</f>
        <v>#VALUE!</v>
      </c>
      <c r="G34" t="e">
        <f t="array" ref="G34">[1]!JCIUPACName(R34)</f>
        <v>#VALUE!</v>
      </c>
      <c r="H34" s="2" t="e">
        <f t="array" ref="H34">IF([1]!JCSubstructureMatch($B34,"C(O)=O"),"Acid", "Amine")</f>
        <v>#VALUE!</v>
      </c>
      <c r="I34" s="2" t="e">
        <f t="shared" ca="1" si="0"/>
        <v>#NAME?</v>
      </c>
      <c r="K34" s="2" t="e">
        <f t="shared" si="1"/>
        <v>#VALUE!</v>
      </c>
      <c r="L34" s="2" t="e">
        <f t="shared" si="2"/>
        <v>#VALUE!</v>
      </c>
      <c r="M34" s="2" t="e">
        <f t="shared" si="3"/>
        <v>#VALUE!</v>
      </c>
      <c r="N34" s="2" t="e">
        <f t="shared" si="4"/>
        <v>#VALUE!</v>
      </c>
      <c r="O34" s="2" t="e">
        <f t="shared" si="5"/>
        <v>#VALUE!</v>
      </c>
      <c r="P34" s="2" t="e">
        <f t="shared" si="6"/>
        <v>#VALUE!</v>
      </c>
      <c r="Q34" s="2" t="e">
        <f t="array" ref="Q34">[1]!JCRingAtomCount(B34)</f>
        <v>#VALUE!</v>
      </c>
      <c r="R34" s="15" t="e">
        <f t="array" ref="R34">[1]!JCBemisMurckoStructure(B34)</f>
        <v>#VALUE!</v>
      </c>
      <c r="S34" t="e">
        <f t="array" ref="S34">[1]!JCSubstructureMatch(B34,"FC(C)(F)C")</f>
        <v>#VALUE!</v>
      </c>
      <c r="T34" t="e">
        <f t="array" ref="T34">[1]!JCSubstructureMatch(B34,"FC(C)(F)F")</f>
        <v>#VALUE!</v>
      </c>
      <c r="U34" t="e">
        <f t="array" ref="U34">[1]!JCSubstructureMatch(B34,"FC(C)(F)[H]")</f>
        <v>#VALUE!</v>
      </c>
      <c r="V34" t="e">
        <f t="array" ref="V34">[1]!JCSubstructureMatch(B34,"FC(C)([H])[H]")</f>
        <v>#VALUE!</v>
      </c>
      <c r="W34" t="e">
        <f t="array" ref="W34">[1]!JCSubstructureMatch(B34,"FC(C)(C)[H]")</f>
        <v>#VALUE!</v>
      </c>
      <c r="X34" s="15" t="e">
        <f t="array" ref="X34">[1]!JC3DCleanStructure(B34)</f>
        <v>#VALUE!</v>
      </c>
      <c r="Y34" s="2" t="e">
        <f t="array" ref="Y34">[1]!JCSubstructureMatchCount(B34,"FC(CN)(F)F")</f>
        <v>#VALUE!</v>
      </c>
      <c r="Z34" s="2" t="e">
        <f t="array" ref="Z34">[1]!JCSubstructureMatchCount($B34,"FC(CCN)(F)F")</f>
        <v>#VALUE!</v>
      </c>
      <c r="AA34" s="2" t="e">
        <f t="array" ref="AA34">[1]!JCSubstructureMatchCount($B34,"FC(CCCN)(F)F")</f>
        <v>#VALUE!</v>
      </c>
      <c r="AB34" s="2" t="e">
        <f t="array" ref="AB34">[1]!JCSubstructureMatchCount($B34,"FC(CCCCN)(F)F")</f>
        <v>#VALUE!</v>
      </c>
      <c r="AC34" s="2" t="e">
        <f t="array" ref="AC34">[1]!JCSubstructureMatchCount($B34,"FC(CCCCCN)(F)F")</f>
        <v>#VALUE!</v>
      </c>
      <c r="AD34" s="2" t="e">
        <f t="array" ref="AD34">[1]!JCSubstructureMatchCount($B34,"FC(CN)([H])F")</f>
        <v>#VALUE!</v>
      </c>
      <c r="AE34" s="2" t="e">
        <f t="array" ref="AE34">[1]!JCSubstructureMatchCount($B34,"FC(CCN)([H])F")</f>
        <v>#VALUE!</v>
      </c>
      <c r="AF34" s="2" t="e">
        <f t="array" ref="AF34">[1]!JCSubstructureMatchCount($B34,"FC(CCCN)([H])F")</f>
        <v>#VALUE!</v>
      </c>
      <c r="AG34" s="2" t="e">
        <f t="array" ref="AG34">[1]!JCSubstructureMatchCount($B34,"FC(CCCCN)([H])F")</f>
        <v>#VALUE!</v>
      </c>
      <c r="AH34" s="2" t="e">
        <f t="array" ref="AH34">[1]!JCSubstructureMatchCount($B34,"FC(CCCCCN)([H])F")</f>
        <v>#VALUE!</v>
      </c>
      <c r="AI34" s="2" t="e">
        <f t="array" ref="AI34">[1]!JCSubstructureMatchCount($B34,"FC(CN)([H])[H]")</f>
        <v>#VALUE!</v>
      </c>
      <c r="AJ34" s="2" t="e">
        <f t="array" ref="AJ34">[1]!JCSubstructureMatchCount($B34,"FC(CCN)([H])[H]")</f>
        <v>#VALUE!</v>
      </c>
      <c r="AK34" s="2" t="e">
        <f t="array" ref="AK34">[1]!JCSubstructureMatchCount($B34,"FC(CCCN)([H])[H]")</f>
        <v>#VALUE!</v>
      </c>
      <c r="AL34" s="2" t="e">
        <f t="array" ref="AL34">[1]!JCSubstructureMatchCount($B34,"FC(CCCCN)([H])[H]")</f>
        <v>#VALUE!</v>
      </c>
      <c r="AM34" s="2" t="e">
        <f t="array" ref="AM34">[1]!JCSubstructureMatchCount($B34,"FC(CCCCCN)([H])[H]")</f>
        <v>#VALUE!</v>
      </c>
      <c r="AN34" s="2" t="e">
        <f t="array" ref="AN34">[1]!JCSubstructureMatchCount($B34,"FC(CN)(F)C")</f>
        <v>#VALUE!</v>
      </c>
      <c r="AO34" s="2" t="e">
        <f t="array" ref="AO34">[1]!JCSubstructureMatchCount($B34,"FC(CCN)(F)C")+[1]!JCSubstructureMatchCount($B34,"FC(F)(C1)C1N")</f>
        <v>#VALUE!</v>
      </c>
      <c r="AP34" s="2" t="e">
        <f t="array" ref="AP34">[1]!JCSubstructureMatchCount($B34,"FC(CCCN)(F)C")+[1]!JCSubstructureMatchCount($B34,"FC(F)(CC1)C1N")</f>
        <v>#VALUE!</v>
      </c>
      <c r="AQ34" s="2" t="e">
        <f t="array" ref="AQ34">[1]!JCSubstructureMatchCount($B34,"FC(CCCCN)(F)C")+[1]!JCSubstructureMatchCount($B34,"FC(F)(CCC1)C1N")</f>
        <v>#VALUE!</v>
      </c>
      <c r="AR34" s="2" t="e">
        <f t="array" ref="AR34">[1]!JCSubstructureMatchCount($B34,"FC(CCCCCN)(F)C")+[1]!JCSubstructureMatchCount($B34,"FC(F)(CCCC1)C1N")</f>
        <v>#VALUE!</v>
      </c>
      <c r="AS34" s="2" t="e">
        <f t="array" ref="AS34">[1]!JCSubstructureMatchCount($B34,"FC(CN)([H])C")</f>
        <v>#VALUE!</v>
      </c>
      <c r="AT34" s="2" t="e">
        <f t="array" ref="AT34">[1]!JCSubstructureMatchCount($B34,"FC(CCN)([H])C")</f>
        <v>#VALUE!</v>
      </c>
      <c r="AU34" s="2" t="e">
        <f t="array" ref="AU34">[1]!JCSubstructureMatchCount($B34,"FC(CCCN)([H])C")</f>
        <v>#VALUE!</v>
      </c>
      <c r="AV34" s="2" t="e">
        <f t="array" ref="AV34">[1]!JCSubstructureMatchCount($B34,"FC(CCCCN)([H])C")</f>
        <v>#VALUE!</v>
      </c>
      <c r="AW34" s="2" t="e">
        <f t="array" ref="AW34">[1]!JCSubstructureMatchCount($B34,"FC(CCCCCN)([H])C")</f>
        <v>#VALUE!</v>
      </c>
      <c r="AX34" s="2" t="e">
        <f t="array" ref="AX34">[1]!JCSubstructureMatchCount($B34,"FC(CC(O)=O)(F)F")</f>
        <v>#VALUE!</v>
      </c>
      <c r="AY34" s="2" t="e">
        <f t="array" ref="AY34">[1]!JCSubstructureMatchCount($B34,"FC(CCC(O)=O)(F)F")</f>
        <v>#VALUE!</v>
      </c>
      <c r="AZ34" s="2" t="e">
        <f t="array" ref="AZ34">[1]!JCSubstructureMatchCount($B34,"FC(CCCC(O)=O)(F)F")</f>
        <v>#VALUE!</v>
      </c>
      <c r="BA34" s="2" t="e">
        <f t="array" ref="BA34">[1]!JCSubstructureMatchCount($B34,"FC(CCCCC(O)=O)(F)F")</f>
        <v>#VALUE!</v>
      </c>
      <c r="BB34" s="2" t="e">
        <f t="array" ref="BB34">[1]!JCSubstructureMatchCount($B34,"FC(CCCCCC(O)=O)(F)F")</f>
        <v>#VALUE!</v>
      </c>
      <c r="BC34" s="2" t="e">
        <f t="array" ref="BC34">[1]!JCSubstructureMatchCount($B34,"FC(CC(O)=O)([H])F")</f>
        <v>#VALUE!</v>
      </c>
      <c r="BD34" s="2" t="e">
        <f t="array" ref="BD34">[1]!JCSubstructureMatchCount($B34,"FC(CCC(O)=O)([H])F")</f>
        <v>#VALUE!</v>
      </c>
      <c r="BE34" s="2" t="e">
        <f t="array" ref="BE34">[1]!JCSubstructureMatchCount($B34,"FC(CCCC(O)=O)([H])F")</f>
        <v>#VALUE!</v>
      </c>
      <c r="BF34" s="2" t="e">
        <f t="array" ref="BF34">[1]!JCSubstructureMatchCount($B34,"FC(CCCCC(O)=O)([H])F")</f>
        <v>#VALUE!</v>
      </c>
      <c r="BG34" s="2" t="e">
        <f t="array" ref="BG34">[1]!JCSubstructureMatchCount($B34,"FC(CCCCCC(O)=O)([H])F")</f>
        <v>#VALUE!</v>
      </c>
      <c r="BH34" s="2" t="e">
        <f t="array" ref="BH34">[1]!JCSubstructureMatchCount($B34,"FC(CC(O)=O)([H])[H]")</f>
        <v>#VALUE!</v>
      </c>
      <c r="BI34" s="2" t="e">
        <f t="array" ref="BI34">[1]!JCSubstructureMatchCount($B34,"FC(CCC(O)=O)([H])[H]")</f>
        <v>#VALUE!</v>
      </c>
      <c r="BJ34" s="2" t="e">
        <f t="array" ref="BJ34">[1]!JCSubstructureMatchCount($B34,"FC(CCCC(O)=O)([H])[H]")</f>
        <v>#VALUE!</v>
      </c>
      <c r="BK34" s="2" t="e">
        <f t="array" ref="BK34">[1]!JCSubstructureMatchCount($B34,"FC(CCCCC(O)=O)([H])[H]")</f>
        <v>#VALUE!</v>
      </c>
      <c r="BL34" s="2" t="e">
        <f t="array" ref="BL34">[1]!JCSubstructureMatchCount($B34,"FC(CCCCCC(O)=O)([H])[H]")</f>
        <v>#VALUE!</v>
      </c>
      <c r="BM34" s="2" t="e">
        <f t="array" ref="BM34">[1]!JCSubstructureMatchCount($B34,"FC(CC(O)=O)(F)C")</f>
        <v>#VALUE!</v>
      </c>
      <c r="BN34" s="2" t="e">
        <f t="array" ref="BN34">[1]!JCSubstructureMatchCount($B34,"FC(CCC(O)=O)(F)C")+[1]!JCSubstructureMatchCount($B34,"FC1(F)CC1C(O)=O")</f>
        <v>#VALUE!</v>
      </c>
      <c r="BO34" s="2" t="e">
        <f t="array" ref="BO34">[1]!JCSubstructureMatchCount($B34,"FC(CCCC(O)=O)(F)C")+[1]!JCSubstructureMatchCount($B34,"FC1(F)CCC1C(O)=O")</f>
        <v>#VALUE!</v>
      </c>
      <c r="BP34" s="2" t="e">
        <f t="array" ref="BP34">[1]!JCSubstructureMatchCount($B34,"FC(CCCCC(O)=O)(F)C")+[1]!JCSubstructureMatchCount($B34,"FC1(F)CCCC1C(O)=O")</f>
        <v>#VALUE!</v>
      </c>
      <c r="BQ34" s="2" t="e">
        <f t="array" ref="BQ34">[1]!JCSubstructureMatchCount($B34,"FC(CCCCCC(O)=O)(F)C")+[1]!JCSubstructureMatchCount($B34,"FC1(F)CCCCC1C(O)=O")</f>
        <v>#VALUE!</v>
      </c>
      <c r="BR34" s="2" t="e">
        <f t="array" ref="BR34">[1]!JCSubstructureMatchCount($B34,"FC(CC(O)=O)([H])C")</f>
        <v>#VALUE!</v>
      </c>
      <c r="BS34" s="2" t="e">
        <f t="array" ref="BS34">[1]!JCSubstructureMatchCount($B34,"FC(CCC(O)=O)([H])C")</f>
        <v>#VALUE!</v>
      </c>
      <c r="BT34" s="2" t="e">
        <f t="array" ref="BT34">[1]!JCSubstructureMatchCount($B34,"FC(CCCC(O)=O)([H])C")</f>
        <v>#VALUE!</v>
      </c>
      <c r="BU34" s="2" t="e">
        <f t="array" ref="BU34">[1]!JCSubstructureMatchCount($B34,"FC(CCCCC(O)=O)([H])C")</f>
        <v>#VALUE!</v>
      </c>
      <c r="BV34" s="2" t="e">
        <f t="array" ref="BV34">[1]!JCSubstructureMatchCount($B34,"FC(CCCCCC(O)=O)([H])C")</f>
        <v>#VALUE!</v>
      </c>
      <c r="BW34" t="e">
        <f t="shared" si="7"/>
        <v>#VALUE!</v>
      </c>
      <c r="BX34" t="e">
        <f t="shared" si="8"/>
        <v>#VALUE!</v>
      </c>
      <c r="BY34" t="e">
        <f t="shared" si="9"/>
        <v>#VALUE!</v>
      </c>
      <c r="BZ34" t="e">
        <f t="shared" si="10"/>
        <v>#VALUE!</v>
      </c>
      <c r="CA34" t="e">
        <f t="shared" si="11"/>
        <v>#VALUE!</v>
      </c>
      <c r="CB34" t="e">
        <f t="shared" si="12"/>
        <v>#VALUE!</v>
      </c>
      <c r="CC34" t="e">
        <f t="shared" si="13"/>
        <v>#VALUE!</v>
      </c>
      <c r="CD34" t="e">
        <f t="shared" si="14"/>
        <v>#VALUE!</v>
      </c>
      <c r="CE34" t="e">
        <f t="shared" si="15"/>
        <v>#VALUE!</v>
      </c>
      <c r="CF34" t="e">
        <f t="shared" si="16"/>
        <v>#VALUE!</v>
      </c>
      <c r="CG34" t="e">
        <f t="shared" si="17"/>
        <v>#VALUE!</v>
      </c>
    </row>
    <row r="35" spans="1:85" ht="30" customHeight="1" x14ac:dyDescent="0.25">
      <c r="A35" s="1" t="s">
        <v>33</v>
      </c>
      <c r="B35" t="s">
        <v>39</v>
      </c>
      <c r="C35">
        <v>0.84</v>
      </c>
      <c r="D35">
        <v>10.4</v>
      </c>
      <c r="E35" s="15" t="e">
        <f t="array" ref="E35">[1]!JCStructure(B35)</f>
        <v>#VALUE!</v>
      </c>
      <c r="F35" t="e">
        <f t="array" ref="F35">[1]!JCMass(B35)</f>
        <v>#VALUE!</v>
      </c>
      <c r="G35" t="e">
        <f t="array" ref="G35">[1]!JCIUPACName(R35)</f>
        <v>#VALUE!</v>
      </c>
      <c r="H35" s="2" t="e">
        <f t="array" ref="H35">IF([1]!JCSubstructureMatch($B35,"C(O)=O"),"Acid", "Amine")</f>
        <v>#VALUE!</v>
      </c>
      <c r="I35" s="2" t="e">
        <f t="shared" ref="I35:I66" ca="1" si="18">_xlfn.XLOOKUP(TRUE,S35:W35,$S$1:$W$1,"non-F")</f>
        <v>#NAME?</v>
      </c>
      <c r="K35" s="2" t="e">
        <f t="shared" si="1"/>
        <v>#VALUE!</v>
      </c>
      <c r="L35" s="2" t="e">
        <f t="shared" si="2"/>
        <v>#VALUE!</v>
      </c>
      <c r="M35" s="2" t="e">
        <f t="shared" si="3"/>
        <v>#VALUE!</v>
      </c>
      <c r="N35" s="2" t="e">
        <f t="shared" si="4"/>
        <v>#VALUE!</v>
      </c>
      <c r="O35" s="2" t="e">
        <f t="shared" si="5"/>
        <v>#VALUE!</v>
      </c>
      <c r="P35" s="2" t="e">
        <f t="shared" si="6"/>
        <v>#VALUE!</v>
      </c>
      <c r="Q35" s="2" t="e">
        <f t="array" ref="Q35">[1]!JCRingAtomCount(B35)</f>
        <v>#VALUE!</v>
      </c>
      <c r="R35" s="15" t="e">
        <f t="array" ref="R35">[1]!JCBemisMurckoStructure(B35)</f>
        <v>#VALUE!</v>
      </c>
      <c r="S35" t="e">
        <f t="array" ref="S35">[1]!JCSubstructureMatch(B35,"FC(C)(F)C")</f>
        <v>#VALUE!</v>
      </c>
      <c r="T35" t="e">
        <f t="array" ref="T35">[1]!JCSubstructureMatch(B35,"FC(C)(F)F")</f>
        <v>#VALUE!</v>
      </c>
      <c r="U35" t="e">
        <f t="array" ref="U35">[1]!JCSubstructureMatch(B35,"FC(C)(F)[H]")</f>
        <v>#VALUE!</v>
      </c>
      <c r="V35" t="e">
        <f t="array" ref="V35">[1]!JCSubstructureMatch(B35,"FC(C)([H])[H]")</f>
        <v>#VALUE!</v>
      </c>
      <c r="W35" t="e">
        <f t="array" ref="W35">[1]!JCSubstructureMatch(B35,"FC(C)(C)[H]")</f>
        <v>#VALUE!</v>
      </c>
      <c r="X35" s="15" t="e">
        <f t="array" ref="X35">[1]!JC3DCleanStructure(B35)</f>
        <v>#VALUE!</v>
      </c>
      <c r="Y35" s="2" t="e">
        <f t="array" ref="Y35">[1]!JCSubstructureMatchCount(B35,"FC(CN)(F)F")</f>
        <v>#VALUE!</v>
      </c>
      <c r="Z35" s="2" t="e">
        <f t="array" ref="Z35">[1]!JCSubstructureMatchCount($B35,"FC(CCN)(F)F")</f>
        <v>#VALUE!</v>
      </c>
      <c r="AA35" s="2" t="e">
        <f t="array" ref="AA35">[1]!JCSubstructureMatchCount($B35,"FC(CCCN)(F)F")</f>
        <v>#VALUE!</v>
      </c>
      <c r="AB35" s="2" t="e">
        <f t="array" ref="AB35">[1]!JCSubstructureMatchCount($B35,"FC(CCCCN)(F)F")</f>
        <v>#VALUE!</v>
      </c>
      <c r="AC35" s="2" t="e">
        <f t="array" ref="AC35">[1]!JCSubstructureMatchCount($B35,"FC(CCCCCN)(F)F")</f>
        <v>#VALUE!</v>
      </c>
      <c r="AD35" s="2" t="e">
        <f t="array" ref="AD35">[1]!JCSubstructureMatchCount($B35,"FC(CN)([H])F")</f>
        <v>#VALUE!</v>
      </c>
      <c r="AE35" s="2" t="e">
        <f t="array" ref="AE35">[1]!JCSubstructureMatchCount($B35,"FC(CCN)([H])F")</f>
        <v>#VALUE!</v>
      </c>
      <c r="AF35" s="2" t="e">
        <f t="array" ref="AF35">[1]!JCSubstructureMatchCount($B35,"FC(CCCN)([H])F")</f>
        <v>#VALUE!</v>
      </c>
      <c r="AG35" s="2" t="e">
        <f t="array" ref="AG35">[1]!JCSubstructureMatchCount($B35,"FC(CCCCN)([H])F")</f>
        <v>#VALUE!</v>
      </c>
      <c r="AH35" s="2" t="e">
        <f t="array" ref="AH35">[1]!JCSubstructureMatchCount($B35,"FC(CCCCCN)([H])F")</f>
        <v>#VALUE!</v>
      </c>
      <c r="AI35" s="2" t="e">
        <f t="array" ref="AI35">[1]!JCSubstructureMatchCount($B35,"FC(CN)([H])[H]")</f>
        <v>#VALUE!</v>
      </c>
      <c r="AJ35" s="2" t="e">
        <f t="array" ref="AJ35">[1]!JCSubstructureMatchCount($B35,"FC(CCN)([H])[H]")</f>
        <v>#VALUE!</v>
      </c>
      <c r="AK35" s="2" t="e">
        <f t="array" ref="AK35">[1]!JCSubstructureMatchCount($B35,"FC(CCCN)([H])[H]")</f>
        <v>#VALUE!</v>
      </c>
      <c r="AL35" s="2" t="e">
        <f t="array" ref="AL35">[1]!JCSubstructureMatchCount($B35,"FC(CCCCN)([H])[H]")</f>
        <v>#VALUE!</v>
      </c>
      <c r="AM35" s="2" t="e">
        <f t="array" ref="AM35">[1]!JCSubstructureMatchCount($B35,"FC(CCCCCN)([H])[H]")</f>
        <v>#VALUE!</v>
      </c>
      <c r="AN35" s="2" t="e">
        <f t="array" ref="AN35">[1]!JCSubstructureMatchCount($B35,"FC(CN)(F)C")</f>
        <v>#VALUE!</v>
      </c>
      <c r="AO35" s="2" t="e">
        <f t="array" ref="AO35">[1]!JCSubstructureMatchCount($B35,"FC(CCN)(F)C")+[1]!JCSubstructureMatchCount($B35,"FC(F)(C1)C1N")</f>
        <v>#VALUE!</v>
      </c>
      <c r="AP35" s="2" t="e">
        <f t="array" ref="AP35">[1]!JCSubstructureMatchCount($B35,"FC(CCCN)(F)C")+[1]!JCSubstructureMatchCount($B35,"FC(F)(CC1)C1N")</f>
        <v>#VALUE!</v>
      </c>
      <c r="AQ35" s="2" t="e">
        <f t="array" ref="AQ35">[1]!JCSubstructureMatchCount($B35,"FC(CCCCN)(F)C")+[1]!JCSubstructureMatchCount($B35,"FC(F)(CCC1)C1N")</f>
        <v>#VALUE!</v>
      </c>
      <c r="AR35" s="2" t="e">
        <f t="array" ref="AR35">[1]!JCSubstructureMatchCount($B35,"FC(CCCCCN)(F)C")+[1]!JCSubstructureMatchCount($B35,"FC(F)(CCCC1)C1N")</f>
        <v>#VALUE!</v>
      </c>
      <c r="AS35" s="2" t="e">
        <f t="array" ref="AS35">[1]!JCSubstructureMatchCount($B35,"FC(CN)([H])C")</f>
        <v>#VALUE!</v>
      </c>
      <c r="AT35" s="2" t="e">
        <f t="array" ref="AT35">[1]!JCSubstructureMatchCount($B35,"FC(CCN)([H])C")</f>
        <v>#VALUE!</v>
      </c>
      <c r="AU35" s="2" t="e">
        <f t="array" ref="AU35">[1]!JCSubstructureMatchCount($B35,"FC(CCCN)([H])C")</f>
        <v>#VALUE!</v>
      </c>
      <c r="AV35" s="2" t="e">
        <f t="array" ref="AV35">[1]!JCSubstructureMatchCount($B35,"FC(CCCCN)([H])C")</f>
        <v>#VALUE!</v>
      </c>
      <c r="AW35" s="2" t="e">
        <f t="array" ref="AW35">[1]!JCSubstructureMatchCount($B35,"FC(CCCCCN)([H])C")</f>
        <v>#VALUE!</v>
      </c>
      <c r="AX35" s="2" t="e">
        <f t="array" ref="AX35">[1]!JCSubstructureMatchCount($B35,"FC(CC(O)=O)(F)F")</f>
        <v>#VALUE!</v>
      </c>
      <c r="AY35" s="2" t="e">
        <f t="array" ref="AY35">[1]!JCSubstructureMatchCount($B35,"FC(CCC(O)=O)(F)F")</f>
        <v>#VALUE!</v>
      </c>
      <c r="AZ35" s="2" t="e">
        <f t="array" ref="AZ35">[1]!JCSubstructureMatchCount($B35,"FC(CCCC(O)=O)(F)F")</f>
        <v>#VALUE!</v>
      </c>
      <c r="BA35" s="2" t="e">
        <f t="array" ref="BA35">[1]!JCSubstructureMatchCount($B35,"FC(CCCCC(O)=O)(F)F")</f>
        <v>#VALUE!</v>
      </c>
      <c r="BB35" s="2" t="e">
        <f t="array" ref="BB35">[1]!JCSubstructureMatchCount($B35,"FC(CCCCCC(O)=O)(F)F")</f>
        <v>#VALUE!</v>
      </c>
      <c r="BC35" s="2" t="e">
        <f t="array" ref="BC35">[1]!JCSubstructureMatchCount($B35,"FC(CC(O)=O)([H])F")</f>
        <v>#VALUE!</v>
      </c>
      <c r="BD35" s="2" t="e">
        <f t="array" ref="BD35">[1]!JCSubstructureMatchCount($B35,"FC(CCC(O)=O)([H])F")</f>
        <v>#VALUE!</v>
      </c>
      <c r="BE35" s="2" t="e">
        <f t="array" ref="BE35">[1]!JCSubstructureMatchCount($B35,"FC(CCCC(O)=O)([H])F")</f>
        <v>#VALUE!</v>
      </c>
      <c r="BF35" s="2" t="e">
        <f t="array" ref="BF35">[1]!JCSubstructureMatchCount($B35,"FC(CCCCC(O)=O)([H])F")</f>
        <v>#VALUE!</v>
      </c>
      <c r="BG35" s="2" t="e">
        <f t="array" ref="BG35">[1]!JCSubstructureMatchCount($B35,"FC(CCCCCC(O)=O)([H])F")</f>
        <v>#VALUE!</v>
      </c>
      <c r="BH35" s="2" t="e">
        <f t="array" ref="BH35">[1]!JCSubstructureMatchCount($B35,"FC(CC(O)=O)([H])[H]")</f>
        <v>#VALUE!</v>
      </c>
      <c r="BI35" s="2" t="e">
        <f t="array" ref="BI35">[1]!JCSubstructureMatchCount($B35,"FC(CCC(O)=O)([H])[H]")</f>
        <v>#VALUE!</v>
      </c>
      <c r="BJ35" s="2" t="e">
        <f t="array" ref="BJ35">[1]!JCSubstructureMatchCount($B35,"FC(CCCC(O)=O)([H])[H]")</f>
        <v>#VALUE!</v>
      </c>
      <c r="BK35" s="2" t="e">
        <f t="array" ref="BK35">[1]!JCSubstructureMatchCount($B35,"FC(CCCCC(O)=O)([H])[H]")</f>
        <v>#VALUE!</v>
      </c>
      <c r="BL35" s="2" t="e">
        <f t="array" ref="BL35">[1]!JCSubstructureMatchCount($B35,"FC(CCCCCC(O)=O)([H])[H]")</f>
        <v>#VALUE!</v>
      </c>
      <c r="BM35" s="2" t="e">
        <f t="array" ref="BM35">[1]!JCSubstructureMatchCount($B35,"FC(CC(O)=O)(F)C")</f>
        <v>#VALUE!</v>
      </c>
      <c r="BN35" s="2" t="e">
        <f t="array" ref="BN35">[1]!JCSubstructureMatchCount($B35,"FC(CCC(O)=O)(F)C")+[1]!JCSubstructureMatchCount($B35,"FC1(F)CC1C(O)=O")</f>
        <v>#VALUE!</v>
      </c>
      <c r="BO35" s="2" t="e">
        <f t="array" ref="BO35">[1]!JCSubstructureMatchCount($B35,"FC(CCCC(O)=O)(F)C")+[1]!JCSubstructureMatchCount($B35,"FC1(F)CCC1C(O)=O")</f>
        <v>#VALUE!</v>
      </c>
      <c r="BP35" s="2" t="e">
        <f t="array" ref="BP35">[1]!JCSubstructureMatchCount($B35,"FC(CCCCC(O)=O)(F)C")+[1]!JCSubstructureMatchCount($B35,"FC1(F)CCCC1C(O)=O")</f>
        <v>#VALUE!</v>
      </c>
      <c r="BQ35" s="2" t="e">
        <f t="array" ref="BQ35">[1]!JCSubstructureMatchCount($B35,"FC(CCCCCC(O)=O)(F)C")+[1]!JCSubstructureMatchCount($B35,"FC1(F)CCCCC1C(O)=O")</f>
        <v>#VALUE!</v>
      </c>
      <c r="BR35" s="2" t="e">
        <f t="array" ref="BR35">[1]!JCSubstructureMatchCount($B35,"FC(CC(O)=O)([H])C")</f>
        <v>#VALUE!</v>
      </c>
      <c r="BS35" s="2" t="e">
        <f t="array" ref="BS35">[1]!JCSubstructureMatchCount($B35,"FC(CCC(O)=O)([H])C")</f>
        <v>#VALUE!</v>
      </c>
      <c r="BT35" s="2" t="e">
        <f t="array" ref="BT35">[1]!JCSubstructureMatchCount($B35,"FC(CCCC(O)=O)([H])C")</f>
        <v>#VALUE!</v>
      </c>
      <c r="BU35" s="2" t="e">
        <f t="array" ref="BU35">[1]!JCSubstructureMatchCount($B35,"FC(CCCCC(O)=O)([H])C")</f>
        <v>#VALUE!</v>
      </c>
      <c r="BV35" s="2" t="e">
        <f t="array" ref="BV35">[1]!JCSubstructureMatchCount($B35,"FC(CCCCCC(O)=O)([H])C")</f>
        <v>#VALUE!</v>
      </c>
      <c r="BW35" t="e">
        <f t="shared" si="7"/>
        <v>#VALUE!</v>
      </c>
      <c r="BX35" t="e">
        <f t="shared" si="8"/>
        <v>#VALUE!</v>
      </c>
      <c r="BY35" t="e">
        <f t="shared" si="9"/>
        <v>#VALUE!</v>
      </c>
      <c r="BZ35" t="e">
        <f t="shared" si="10"/>
        <v>#VALUE!</v>
      </c>
      <c r="CA35" t="e">
        <f t="shared" si="11"/>
        <v>#VALUE!</v>
      </c>
      <c r="CB35" t="e">
        <f t="shared" si="12"/>
        <v>#VALUE!</v>
      </c>
      <c r="CC35" t="e">
        <f t="shared" si="13"/>
        <v>#VALUE!</v>
      </c>
      <c r="CD35" t="e">
        <f t="shared" si="14"/>
        <v>#VALUE!</v>
      </c>
      <c r="CE35" t="e">
        <f t="shared" si="15"/>
        <v>#VALUE!</v>
      </c>
      <c r="CF35" t="e">
        <f t="shared" si="16"/>
        <v>#VALUE!</v>
      </c>
      <c r="CG35" t="e">
        <f t="shared" si="17"/>
        <v>#VALUE!</v>
      </c>
    </row>
    <row r="36" spans="1:85" ht="30" customHeight="1" x14ac:dyDescent="0.25">
      <c r="A36" s="1" t="s">
        <v>33</v>
      </c>
      <c r="B36" t="s">
        <v>40</v>
      </c>
      <c r="C36">
        <v>-0.34</v>
      </c>
      <c r="D36">
        <v>8.14</v>
      </c>
      <c r="E36" s="15" t="e">
        <f t="array" ref="E36">[1]!JCStructure(B36)</f>
        <v>#VALUE!</v>
      </c>
      <c r="F36" t="e">
        <f t="array" ref="F36">[1]!JCMass(B36)</f>
        <v>#VALUE!</v>
      </c>
      <c r="G36" t="e">
        <f t="array" ref="G36">[1]!JCIUPACName(R36)</f>
        <v>#VALUE!</v>
      </c>
      <c r="H36" s="2" t="e">
        <f t="array" ref="H36">IF([1]!JCSubstructureMatch($B36,"C(O)=O"),"Acid", "Amine")</f>
        <v>#VALUE!</v>
      </c>
      <c r="I36" s="2" t="e">
        <f t="shared" ca="1" si="18"/>
        <v>#NAME?</v>
      </c>
      <c r="K36" s="2" t="e">
        <f t="shared" si="1"/>
        <v>#VALUE!</v>
      </c>
      <c r="L36" s="2" t="e">
        <f t="shared" si="2"/>
        <v>#VALUE!</v>
      </c>
      <c r="M36" s="2" t="e">
        <f t="shared" si="3"/>
        <v>#VALUE!</v>
      </c>
      <c r="N36" s="2" t="e">
        <f t="shared" si="4"/>
        <v>#VALUE!</v>
      </c>
      <c r="O36" s="2" t="e">
        <f t="shared" si="5"/>
        <v>#VALUE!</v>
      </c>
      <c r="P36" s="2" t="e">
        <f t="shared" si="6"/>
        <v>#VALUE!</v>
      </c>
      <c r="Q36" s="2" t="e">
        <f t="array" ref="Q36">[1]!JCRingAtomCount(B36)</f>
        <v>#VALUE!</v>
      </c>
      <c r="R36" s="15" t="e">
        <f t="array" ref="R36">[1]!JCBemisMurckoStructure(B36)</f>
        <v>#VALUE!</v>
      </c>
      <c r="S36" t="e">
        <f t="array" ref="S36">[1]!JCSubstructureMatch(B36,"FC(C)(F)C")</f>
        <v>#VALUE!</v>
      </c>
      <c r="T36" t="e">
        <f t="array" ref="T36">[1]!JCSubstructureMatch(B36,"FC(C)(F)F")</f>
        <v>#VALUE!</v>
      </c>
      <c r="U36" t="e">
        <f t="array" ref="U36">[1]!JCSubstructureMatch(B36,"FC(C)(F)[H]")</f>
        <v>#VALUE!</v>
      </c>
      <c r="V36" t="e">
        <f t="array" ref="V36">[1]!JCSubstructureMatch(B36,"FC(C)([H])[H]")</f>
        <v>#VALUE!</v>
      </c>
      <c r="W36" t="e">
        <f t="array" ref="W36">[1]!JCSubstructureMatch(B36,"FC(C)(C)[H]")</f>
        <v>#VALUE!</v>
      </c>
      <c r="X36" s="15" t="e">
        <f t="array" ref="X36">[1]!JC3DCleanStructure(B36)</f>
        <v>#VALUE!</v>
      </c>
      <c r="Y36" s="2" t="e">
        <f t="array" ref="Y36">[1]!JCSubstructureMatchCount(B36,"FC(CN)(F)F")</f>
        <v>#VALUE!</v>
      </c>
      <c r="Z36" s="2" t="e">
        <f t="array" ref="Z36">[1]!JCSubstructureMatchCount($B36,"FC(CCN)(F)F")</f>
        <v>#VALUE!</v>
      </c>
      <c r="AA36" s="2" t="e">
        <f t="array" ref="AA36">[1]!JCSubstructureMatchCount($B36,"FC(CCCN)(F)F")</f>
        <v>#VALUE!</v>
      </c>
      <c r="AB36" s="2" t="e">
        <f t="array" ref="AB36">[1]!JCSubstructureMatchCount($B36,"FC(CCCCN)(F)F")</f>
        <v>#VALUE!</v>
      </c>
      <c r="AC36" s="2" t="e">
        <f t="array" ref="AC36">[1]!JCSubstructureMatchCount($B36,"FC(CCCCCN)(F)F")</f>
        <v>#VALUE!</v>
      </c>
      <c r="AD36" s="2" t="e">
        <f t="array" ref="AD36">[1]!JCSubstructureMatchCount($B36,"FC(CN)([H])F")</f>
        <v>#VALUE!</v>
      </c>
      <c r="AE36" s="2" t="e">
        <f t="array" ref="AE36">[1]!JCSubstructureMatchCount($B36,"FC(CCN)([H])F")</f>
        <v>#VALUE!</v>
      </c>
      <c r="AF36" s="2" t="e">
        <f t="array" ref="AF36">[1]!JCSubstructureMatchCount($B36,"FC(CCCN)([H])F")</f>
        <v>#VALUE!</v>
      </c>
      <c r="AG36" s="2" t="e">
        <f t="array" ref="AG36">[1]!JCSubstructureMatchCount($B36,"FC(CCCCN)([H])F")</f>
        <v>#VALUE!</v>
      </c>
      <c r="AH36" s="2" t="e">
        <f t="array" ref="AH36">[1]!JCSubstructureMatchCount($B36,"FC(CCCCCN)([H])F")</f>
        <v>#VALUE!</v>
      </c>
      <c r="AI36" s="2" t="e">
        <f t="array" ref="AI36">[1]!JCSubstructureMatchCount($B36,"FC(CN)([H])[H]")</f>
        <v>#VALUE!</v>
      </c>
      <c r="AJ36" s="2" t="e">
        <f t="array" ref="AJ36">[1]!JCSubstructureMatchCount($B36,"FC(CCN)([H])[H]")</f>
        <v>#VALUE!</v>
      </c>
      <c r="AK36" s="2" t="e">
        <f t="array" ref="AK36">[1]!JCSubstructureMatchCount($B36,"FC(CCCN)([H])[H]")</f>
        <v>#VALUE!</v>
      </c>
      <c r="AL36" s="2" t="e">
        <f t="array" ref="AL36">[1]!JCSubstructureMatchCount($B36,"FC(CCCCN)([H])[H]")</f>
        <v>#VALUE!</v>
      </c>
      <c r="AM36" s="2" t="e">
        <f t="array" ref="AM36">[1]!JCSubstructureMatchCount($B36,"FC(CCCCCN)([H])[H]")</f>
        <v>#VALUE!</v>
      </c>
      <c r="AN36" s="2" t="e">
        <f t="array" ref="AN36">[1]!JCSubstructureMatchCount($B36,"FC(CN)(F)C")</f>
        <v>#VALUE!</v>
      </c>
      <c r="AO36" s="2" t="e">
        <f t="array" ref="AO36">[1]!JCSubstructureMatchCount($B36,"FC(CCN)(F)C")+[1]!JCSubstructureMatchCount($B36,"FC(F)(C1)C1N")</f>
        <v>#VALUE!</v>
      </c>
      <c r="AP36" s="2" t="e">
        <f t="array" ref="AP36">[1]!JCSubstructureMatchCount($B36,"FC(CCCN)(F)C")+[1]!JCSubstructureMatchCount($B36,"FC(F)(CC1)C1N")</f>
        <v>#VALUE!</v>
      </c>
      <c r="AQ36" s="2" t="e">
        <f t="array" ref="AQ36">[1]!JCSubstructureMatchCount($B36,"FC(CCCCN)(F)C")+[1]!JCSubstructureMatchCount($B36,"FC(F)(CCC1)C1N")</f>
        <v>#VALUE!</v>
      </c>
      <c r="AR36" s="2" t="e">
        <f t="array" ref="AR36">[1]!JCSubstructureMatchCount($B36,"FC(CCCCCN)(F)C")+[1]!JCSubstructureMatchCount($B36,"FC(F)(CCCC1)C1N")</f>
        <v>#VALUE!</v>
      </c>
      <c r="AS36" s="2" t="e">
        <f t="array" ref="AS36">[1]!JCSubstructureMatchCount($B36,"FC(CN)([H])C")</f>
        <v>#VALUE!</v>
      </c>
      <c r="AT36" s="2" t="e">
        <f t="array" ref="AT36">[1]!JCSubstructureMatchCount($B36,"FC(CCN)([H])C")</f>
        <v>#VALUE!</v>
      </c>
      <c r="AU36" s="2" t="e">
        <f t="array" ref="AU36">[1]!JCSubstructureMatchCount($B36,"FC(CCCN)([H])C")</f>
        <v>#VALUE!</v>
      </c>
      <c r="AV36" s="2" t="e">
        <f t="array" ref="AV36">[1]!JCSubstructureMatchCount($B36,"FC(CCCCN)([H])C")</f>
        <v>#VALUE!</v>
      </c>
      <c r="AW36" s="2" t="e">
        <f t="array" ref="AW36">[1]!JCSubstructureMatchCount($B36,"FC(CCCCCN)([H])C")</f>
        <v>#VALUE!</v>
      </c>
      <c r="AX36" s="2" t="e">
        <f t="array" ref="AX36">[1]!JCSubstructureMatchCount($B36,"FC(CC(O)=O)(F)F")</f>
        <v>#VALUE!</v>
      </c>
      <c r="AY36" s="2" t="e">
        <f t="array" ref="AY36">[1]!JCSubstructureMatchCount($B36,"FC(CCC(O)=O)(F)F")</f>
        <v>#VALUE!</v>
      </c>
      <c r="AZ36" s="2" t="e">
        <f t="array" ref="AZ36">[1]!JCSubstructureMatchCount($B36,"FC(CCCC(O)=O)(F)F")</f>
        <v>#VALUE!</v>
      </c>
      <c r="BA36" s="2" t="e">
        <f t="array" ref="BA36">[1]!JCSubstructureMatchCount($B36,"FC(CCCCC(O)=O)(F)F")</f>
        <v>#VALUE!</v>
      </c>
      <c r="BB36" s="2" t="e">
        <f t="array" ref="BB36">[1]!JCSubstructureMatchCount($B36,"FC(CCCCCC(O)=O)(F)F")</f>
        <v>#VALUE!</v>
      </c>
      <c r="BC36" s="2" t="e">
        <f t="array" ref="BC36">[1]!JCSubstructureMatchCount($B36,"FC(CC(O)=O)([H])F")</f>
        <v>#VALUE!</v>
      </c>
      <c r="BD36" s="2" t="e">
        <f t="array" ref="BD36">[1]!JCSubstructureMatchCount($B36,"FC(CCC(O)=O)([H])F")</f>
        <v>#VALUE!</v>
      </c>
      <c r="BE36" s="2" t="e">
        <f t="array" ref="BE36">[1]!JCSubstructureMatchCount($B36,"FC(CCCC(O)=O)([H])F")</f>
        <v>#VALUE!</v>
      </c>
      <c r="BF36" s="2" t="e">
        <f t="array" ref="BF36">[1]!JCSubstructureMatchCount($B36,"FC(CCCCC(O)=O)([H])F")</f>
        <v>#VALUE!</v>
      </c>
      <c r="BG36" s="2" t="e">
        <f t="array" ref="BG36">[1]!JCSubstructureMatchCount($B36,"FC(CCCCCC(O)=O)([H])F")</f>
        <v>#VALUE!</v>
      </c>
      <c r="BH36" s="2" t="e">
        <f t="array" ref="BH36">[1]!JCSubstructureMatchCount($B36,"FC(CC(O)=O)([H])[H]")</f>
        <v>#VALUE!</v>
      </c>
      <c r="BI36" s="2" t="e">
        <f t="array" ref="BI36">[1]!JCSubstructureMatchCount($B36,"FC(CCC(O)=O)([H])[H]")</f>
        <v>#VALUE!</v>
      </c>
      <c r="BJ36" s="2" t="e">
        <f t="array" ref="BJ36">[1]!JCSubstructureMatchCount($B36,"FC(CCCC(O)=O)([H])[H]")</f>
        <v>#VALUE!</v>
      </c>
      <c r="BK36" s="2" t="e">
        <f t="array" ref="BK36">[1]!JCSubstructureMatchCount($B36,"FC(CCCCC(O)=O)([H])[H]")</f>
        <v>#VALUE!</v>
      </c>
      <c r="BL36" s="2" t="e">
        <f t="array" ref="BL36">[1]!JCSubstructureMatchCount($B36,"FC(CCCCCC(O)=O)([H])[H]")</f>
        <v>#VALUE!</v>
      </c>
      <c r="BM36" s="2" t="e">
        <f t="array" ref="BM36">[1]!JCSubstructureMatchCount($B36,"FC(CC(O)=O)(F)C")</f>
        <v>#VALUE!</v>
      </c>
      <c r="BN36" s="2" t="e">
        <f t="array" ref="BN36">[1]!JCSubstructureMatchCount($B36,"FC(CCC(O)=O)(F)C")+[1]!JCSubstructureMatchCount($B36,"FC1(F)CC1C(O)=O")</f>
        <v>#VALUE!</v>
      </c>
      <c r="BO36" s="2" t="e">
        <f t="array" ref="BO36">[1]!JCSubstructureMatchCount($B36,"FC(CCCC(O)=O)(F)C")+[1]!JCSubstructureMatchCount($B36,"FC1(F)CCC1C(O)=O")</f>
        <v>#VALUE!</v>
      </c>
      <c r="BP36" s="2" t="e">
        <f t="array" ref="BP36">[1]!JCSubstructureMatchCount($B36,"FC(CCCCC(O)=O)(F)C")+[1]!JCSubstructureMatchCount($B36,"FC1(F)CCCC1C(O)=O")</f>
        <v>#VALUE!</v>
      </c>
      <c r="BQ36" s="2" t="e">
        <f t="array" ref="BQ36">[1]!JCSubstructureMatchCount($B36,"FC(CCCCCC(O)=O)(F)C")+[1]!JCSubstructureMatchCount($B36,"FC1(F)CCCCC1C(O)=O")</f>
        <v>#VALUE!</v>
      </c>
      <c r="BR36" s="2" t="e">
        <f t="array" ref="BR36">[1]!JCSubstructureMatchCount($B36,"FC(CC(O)=O)([H])C")</f>
        <v>#VALUE!</v>
      </c>
      <c r="BS36" s="2" t="e">
        <f t="array" ref="BS36">[1]!JCSubstructureMatchCount($B36,"FC(CCC(O)=O)([H])C")</f>
        <v>#VALUE!</v>
      </c>
      <c r="BT36" s="2" t="e">
        <f t="array" ref="BT36">[1]!JCSubstructureMatchCount($B36,"FC(CCCC(O)=O)([H])C")</f>
        <v>#VALUE!</v>
      </c>
      <c r="BU36" s="2" t="e">
        <f t="array" ref="BU36">[1]!JCSubstructureMatchCount($B36,"FC(CCCCC(O)=O)([H])C")</f>
        <v>#VALUE!</v>
      </c>
      <c r="BV36" s="2" t="e">
        <f t="array" ref="BV36">[1]!JCSubstructureMatchCount($B36,"FC(CCCCCC(O)=O)([H])C")</f>
        <v>#VALUE!</v>
      </c>
      <c r="BW36" t="e">
        <f t="shared" si="7"/>
        <v>#VALUE!</v>
      </c>
      <c r="BX36" t="e">
        <f t="shared" si="8"/>
        <v>#VALUE!</v>
      </c>
      <c r="BY36" t="e">
        <f t="shared" si="9"/>
        <v>#VALUE!</v>
      </c>
      <c r="BZ36" t="e">
        <f t="shared" si="10"/>
        <v>#VALUE!</v>
      </c>
      <c r="CA36" t="e">
        <f t="shared" si="11"/>
        <v>#VALUE!</v>
      </c>
      <c r="CB36" t="e">
        <f t="shared" si="12"/>
        <v>#VALUE!</v>
      </c>
      <c r="CC36" t="e">
        <f t="shared" si="13"/>
        <v>#VALUE!</v>
      </c>
      <c r="CD36" t="e">
        <f t="shared" si="14"/>
        <v>#VALUE!</v>
      </c>
      <c r="CE36" t="e">
        <f t="shared" si="15"/>
        <v>#VALUE!</v>
      </c>
      <c r="CF36" t="e">
        <f t="shared" si="16"/>
        <v>#VALUE!</v>
      </c>
      <c r="CG36" t="e">
        <f t="shared" si="17"/>
        <v>#VALUE!</v>
      </c>
    </row>
    <row r="37" spans="1:85" ht="30" customHeight="1" x14ac:dyDescent="0.25">
      <c r="A37" s="1" t="s">
        <v>33</v>
      </c>
      <c r="B37" t="s">
        <v>41</v>
      </c>
      <c r="C37">
        <v>0.2</v>
      </c>
      <c r="D37">
        <v>5.27</v>
      </c>
      <c r="E37" s="15" t="e">
        <f t="array" ref="E37">[1]!JCStructure(B37)</f>
        <v>#VALUE!</v>
      </c>
      <c r="F37" t="e">
        <f t="array" ref="F37">[1]!JCMass(B37)</f>
        <v>#VALUE!</v>
      </c>
      <c r="G37" t="e">
        <f t="array" ref="G37">[1]!JCIUPACName(R37)</f>
        <v>#VALUE!</v>
      </c>
      <c r="H37" s="2" t="e">
        <f t="array" ref="H37">IF([1]!JCSubstructureMatch($B37,"C(O)=O"),"Acid", "Amine")</f>
        <v>#VALUE!</v>
      </c>
      <c r="I37" s="2" t="e">
        <f t="shared" ca="1" si="18"/>
        <v>#NAME?</v>
      </c>
      <c r="K37" s="2" t="e">
        <f t="shared" si="1"/>
        <v>#VALUE!</v>
      </c>
      <c r="L37" s="2" t="e">
        <f t="shared" si="2"/>
        <v>#VALUE!</v>
      </c>
      <c r="M37" s="2" t="e">
        <f t="shared" si="3"/>
        <v>#VALUE!</v>
      </c>
      <c r="N37" s="2" t="e">
        <f t="shared" si="4"/>
        <v>#VALUE!</v>
      </c>
      <c r="O37" s="2" t="e">
        <f t="shared" si="5"/>
        <v>#VALUE!</v>
      </c>
      <c r="P37" s="2" t="e">
        <f t="shared" si="6"/>
        <v>#VALUE!</v>
      </c>
      <c r="Q37" s="2" t="e">
        <f t="array" ref="Q37">[1]!JCRingAtomCount(B37)</f>
        <v>#VALUE!</v>
      </c>
      <c r="R37" s="15" t="e">
        <f t="array" ref="R37">[1]!JCBemisMurckoStructure(B37)</f>
        <v>#VALUE!</v>
      </c>
      <c r="S37" t="e">
        <f t="array" ref="S37">[1]!JCSubstructureMatch(B37,"FC(C)(F)C")</f>
        <v>#VALUE!</v>
      </c>
      <c r="T37" t="e">
        <f t="array" ref="T37">[1]!JCSubstructureMatch(B37,"FC(C)(F)F")</f>
        <v>#VALUE!</v>
      </c>
      <c r="U37" t="e">
        <f t="array" ref="U37">[1]!JCSubstructureMatch(B37,"FC(C)(F)[H]")</f>
        <v>#VALUE!</v>
      </c>
      <c r="V37" t="e">
        <f t="array" ref="V37">[1]!JCSubstructureMatch(B37,"FC(C)([H])[H]")</f>
        <v>#VALUE!</v>
      </c>
      <c r="W37" t="e">
        <f t="array" ref="W37">[1]!JCSubstructureMatch(B37,"FC(C)(C)[H]")</f>
        <v>#VALUE!</v>
      </c>
      <c r="X37" s="15" t="e">
        <f t="array" ref="X37">[1]!JC3DCleanStructure(B37)</f>
        <v>#VALUE!</v>
      </c>
      <c r="Y37" s="2" t="e">
        <f t="array" ref="Y37">[1]!JCSubstructureMatchCount(B37,"FC(CN)(F)F")</f>
        <v>#VALUE!</v>
      </c>
      <c r="Z37" s="2" t="e">
        <f t="array" ref="Z37">[1]!JCSubstructureMatchCount($B37,"FC(CCN)(F)F")</f>
        <v>#VALUE!</v>
      </c>
      <c r="AA37" s="2" t="e">
        <f t="array" ref="AA37">[1]!JCSubstructureMatchCount($B37,"FC(CCCN)(F)F")</f>
        <v>#VALUE!</v>
      </c>
      <c r="AB37" s="2" t="e">
        <f t="array" ref="AB37">[1]!JCSubstructureMatchCount($B37,"FC(CCCCN)(F)F")</f>
        <v>#VALUE!</v>
      </c>
      <c r="AC37" s="2" t="e">
        <f t="array" ref="AC37">[1]!JCSubstructureMatchCount($B37,"FC(CCCCCN)(F)F")</f>
        <v>#VALUE!</v>
      </c>
      <c r="AD37" s="2" t="e">
        <f t="array" ref="AD37">[1]!JCSubstructureMatchCount($B37,"FC(CN)([H])F")</f>
        <v>#VALUE!</v>
      </c>
      <c r="AE37" s="2" t="e">
        <f t="array" ref="AE37">[1]!JCSubstructureMatchCount($B37,"FC(CCN)([H])F")</f>
        <v>#VALUE!</v>
      </c>
      <c r="AF37" s="2" t="e">
        <f t="array" ref="AF37">[1]!JCSubstructureMatchCount($B37,"FC(CCCN)([H])F")</f>
        <v>#VALUE!</v>
      </c>
      <c r="AG37" s="2" t="e">
        <f t="array" ref="AG37">[1]!JCSubstructureMatchCount($B37,"FC(CCCCN)([H])F")</f>
        <v>#VALUE!</v>
      </c>
      <c r="AH37" s="2" t="e">
        <f t="array" ref="AH37">[1]!JCSubstructureMatchCount($B37,"FC(CCCCCN)([H])F")</f>
        <v>#VALUE!</v>
      </c>
      <c r="AI37" s="2" t="e">
        <f t="array" ref="AI37">[1]!JCSubstructureMatchCount($B37,"FC(CN)([H])[H]")</f>
        <v>#VALUE!</v>
      </c>
      <c r="AJ37" s="2" t="e">
        <f t="array" ref="AJ37">[1]!JCSubstructureMatchCount($B37,"FC(CCN)([H])[H]")</f>
        <v>#VALUE!</v>
      </c>
      <c r="AK37" s="2" t="e">
        <f t="array" ref="AK37">[1]!JCSubstructureMatchCount($B37,"FC(CCCN)([H])[H]")</f>
        <v>#VALUE!</v>
      </c>
      <c r="AL37" s="2" t="e">
        <f t="array" ref="AL37">[1]!JCSubstructureMatchCount($B37,"FC(CCCCN)([H])[H]")</f>
        <v>#VALUE!</v>
      </c>
      <c r="AM37" s="2" t="e">
        <f t="array" ref="AM37">[1]!JCSubstructureMatchCount($B37,"FC(CCCCCN)([H])[H]")</f>
        <v>#VALUE!</v>
      </c>
      <c r="AN37" s="2" t="e">
        <f t="array" ref="AN37">[1]!JCSubstructureMatchCount($B37,"FC(CN)(F)C")</f>
        <v>#VALUE!</v>
      </c>
      <c r="AO37" s="2" t="e">
        <f t="array" ref="AO37">[1]!JCSubstructureMatchCount($B37,"FC(CCN)(F)C")+[1]!JCSubstructureMatchCount($B37,"FC(F)(C1)C1N")</f>
        <v>#VALUE!</v>
      </c>
      <c r="AP37" s="2" t="e">
        <f t="array" ref="AP37">[1]!JCSubstructureMatchCount($B37,"FC(CCCN)(F)C")+[1]!JCSubstructureMatchCount($B37,"FC(F)(CC1)C1N")</f>
        <v>#VALUE!</v>
      </c>
      <c r="AQ37" s="2" t="e">
        <f t="array" ref="AQ37">[1]!JCSubstructureMatchCount($B37,"FC(CCCCN)(F)C")+[1]!JCSubstructureMatchCount($B37,"FC(F)(CCC1)C1N")</f>
        <v>#VALUE!</v>
      </c>
      <c r="AR37" s="2" t="e">
        <f t="array" ref="AR37">[1]!JCSubstructureMatchCount($B37,"FC(CCCCCN)(F)C")+[1]!JCSubstructureMatchCount($B37,"FC(F)(CCCC1)C1N")</f>
        <v>#VALUE!</v>
      </c>
      <c r="AS37" s="2" t="e">
        <f t="array" ref="AS37">[1]!JCSubstructureMatchCount($B37,"FC(CN)([H])C")</f>
        <v>#VALUE!</v>
      </c>
      <c r="AT37" s="2" t="e">
        <f t="array" ref="AT37">[1]!JCSubstructureMatchCount($B37,"FC(CCN)([H])C")</f>
        <v>#VALUE!</v>
      </c>
      <c r="AU37" s="2" t="e">
        <f t="array" ref="AU37">[1]!JCSubstructureMatchCount($B37,"FC(CCCN)([H])C")</f>
        <v>#VALUE!</v>
      </c>
      <c r="AV37" s="2" t="e">
        <f t="array" ref="AV37">[1]!JCSubstructureMatchCount($B37,"FC(CCCCN)([H])C")</f>
        <v>#VALUE!</v>
      </c>
      <c r="AW37" s="2" t="e">
        <f t="array" ref="AW37">[1]!JCSubstructureMatchCount($B37,"FC(CCCCCN)([H])C")</f>
        <v>#VALUE!</v>
      </c>
      <c r="AX37" s="2" t="e">
        <f t="array" ref="AX37">[1]!JCSubstructureMatchCount($B37,"FC(CC(O)=O)(F)F")</f>
        <v>#VALUE!</v>
      </c>
      <c r="AY37" s="2" t="e">
        <f t="array" ref="AY37">[1]!JCSubstructureMatchCount($B37,"FC(CCC(O)=O)(F)F")</f>
        <v>#VALUE!</v>
      </c>
      <c r="AZ37" s="2" t="e">
        <f t="array" ref="AZ37">[1]!JCSubstructureMatchCount($B37,"FC(CCCC(O)=O)(F)F")</f>
        <v>#VALUE!</v>
      </c>
      <c r="BA37" s="2" t="e">
        <f t="array" ref="BA37">[1]!JCSubstructureMatchCount($B37,"FC(CCCCC(O)=O)(F)F")</f>
        <v>#VALUE!</v>
      </c>
      <c r="BB37" s="2" t="e">
        <f t="array" ref="BB37">[1]!JCSubstructureMatchCount($B37,"FC(CCCCCC(O)=O)(F)F")</f>
        <v>#VALUE!</v>
      </c>
      <c r="BC37" s="2" t="e">
        <f t="array" ref="BC37">[1]!JCSubstructureMatchCount($B37,"FC(CC(O)=O)([H])F")</f>
        <v>#VALUE!</v>
      </c>
      <c r="BD37" s="2" t="e">
        <f t="array" ref="BD37">[1]!JCSubstructureMatchCount($B37,"FC(CCC(O)=O)([H])F")</f>
        <v>#VALUE!</v>
      </c>
      <c r="BE37" s="2" t="e">
        <f t="array" ref="BE37">[1]!JCSubstructureMatchCount($B37,"FC(CCCC(O)=O)([H])F")</f>
        <v>#VALUE!</v>
      </c>
      <c r="BF37" s="2" t="e">
        <f t="array" ref="BF37">[1]!JCSubstructureMatchCount($B37,"FC(CCCCC(O)=O)([H])F")</f>
        <v>#VALUE!</v>
      </c>
      <c r="BG37" s="2" t="e">
        <f t="array" ref="BG37">[1]!JCSubstructureMatchCount($B37,"FC(CCCCCC(O)=O)([H])F")</f>
        <v>#VALUE!</v>
      </c>
      <c r="BH37" s="2" t="e">
        <f t="array" ref="BH37">[1]!JCSubstructureMatchCount($B37,"FC(CC(O)=O)([H])[H]")</f>
        <v>#VALUE!</v>
      </c>
      <c r="BI37" s="2" t="e">
        <f t="array" ref="BI37">[1]!JCSubstructureMatchCount($B37,"FC(CCC(O)=O)([H])[H]")</f>
        <v>#VALUE!</v>
      </c>
      <c r="BJ37" s="2" t="e">
        <f t="array" ref="BJ37">[1]!JCSubstructureMatchCount($B37,"FC(CCCC(O)=O)([H])[H]")</f>
        <v>#VALUE!</v>
      </c>
      <c r="BK37" s="2" t="e">
        <f t="array" ref="BK37">[1]!JCSubstructureMatchCount($B37,"FC(CCCCC(O)=O)([H])[H]")</f>
        <v>#VALUE!</v>
      </c>
      <c r="BL37" s="2" t="e">
        <f t="array" ref="BL37">[1]!JCSubstructureMatchCount($B37,"FC(CCCCCC(O)=O)([H])[H]")</f>
        <v>#VALUE!</v>
      </c>
      <c r="BM37" s="2" t="e">
        <f t="array" ref="BM37">[1]!JCSubstructureMatchCount($B37,"FC(CC(O)=O)(F)C")</f>
        <v>#VALUE!</v>
      </c>
      <c r="BN37" s="2" t="e">
        <f t="array" ref="BN37">[1]!JCSubstructureMatchCount($B37,"FC(CCC(O)=O)(F)C")+[1]!JCSubstructureMatchCount($B37,"FC1(F)CC1C(O)=O")</f>
        <v>#VALUE!</v>
      </c>
      <c r="BO37" s="2" t="e">
        <f t="array" ref="BO37">[1]!JCSubstructureMatchCount($B37,"FC(CCCC(O)=O)(F)C")+[1]!JCSubstructureMatchCount($B37,"FC1(F)CCC1C(O)=O")</f>
        <v>#VALUE!</v>
      </c>
      <c r="BP37" s="2" t="e">
        <f t="array" ref="BP37">[1]!JCSubstructureMatchCount($B37,"FC(CCCCC(O)=O)(F)C")+[1]!JCSubstructureMatchCount($B37,"FC1(F)CCCC1C(O)=O")</f>
        <v>#VALUE!</v>
      </c>
      <c r="BQ37" s="2" t="e">
        <f t="array" ref="BQ37">[1]!JCSubstructureMatchCount($B37,"FC(CCCCCC(O)=O)(F)C")+[1]!JCSubstructureMatchCount($B37,"FC1(F)CCCCC1C(O)=O")</f>
        <v>#VALUE!</v>
      </c>
      <c r="BR37" s="2" t="e">
        <f t="array" ref="BR37">[1]!JCSubstructureMatchCount($B37,"FC(CC(O)=O)([H])C")</f>
        <v>#VALUE!</v>
      </c>
      <c r="BS37" s="2" t="e">
        <f t="array" ref="BS37">[1]!JCSubstructureMatchCount($B37,"FC(CCC(O)=O)([H])C")</f>
        <v>#VALUE!</v>
      </c>
      <c r="BT37" s="2" t="e">
        <f t="array" ref="BT37">[1]!JCSubstructureMatchCount($B37,"FC(CCCC(O)=O)([H])C")</f>
        <v>#VALUE!</v>
      </c>
      <c r="BU37" s="2" t="e">
        <f t="array" ref="BU37">[1]!JCSubstructureMatchCount($B37,"FC(CCCCC(O)=O)([H])C")</f>
        <v>#VALUE!</v>
      </c>
      <c r="BV37" s="2" t="e">
        <f t="array" ref="BV37">[1]!JCSubstructureMatchCount($B37,"FC(CCCCCC(O)=O)([H])C")</f>
        <v>#VALUE!</v>
      </c>
      <c r="BW37" t="e">
        <f t="shared" si="7"/>
        <v>#VALUE!</v>
      </c>
      <c r="BX37" t="e">
        <f t="shared" si="8"/>
        <v>#VALUE!</v>
      </c>
      <c r="BY37" t="e">
        <f t="shared" si="9"/>
        <v>#VALUE!</v>
      </c>
      <c r="BZ37" t="e">
        <f t="shared" si="10"/>
        <v>#VALUE!</v>
      </c>
      <c r="CA37" t="e">
        <f t="shared" si="11"/>
        <v>#VALUE!</v>
      </c>
      <c r="CB37" t="e">
        <f t="shared" si="12"/>
        <v>#VALUE!</v>
      </c>
      <c r="CC37" t="e">
        <f t="shared" si="13"/>
        <v>#VALUE!</v>
      </c>
      <c r="CD37" t="e">
        <f t="shared" si="14"/>
        <v>#VALUE!</v>
      </c>
      <c r="CE37" t="e">
        <f t="shared" si="15"/>
        <v>#VALUE!</v>
      </c>
      <c r="CF37" t="e">
        <f t="shared" si="16"/>
        <v>#VALUE!</v>
      </c>
      <c r="CG37" t="e">
        <f t="shared" si="17"/>
        <v>#VALUE!</v>
      </c>
    </row>
    <row r="38" spans="1:85" ht="30" customHeight="1" x14ac:dyDescent="0.25">
      <c r="A38" s="1" t="s">
        <v>33</v>
      </c>
      <c r="B38" t="s">
        <v>42</v>
      </c>
      <c r="C38">
        <v>2.09</v>
      </c>
      <c r="D38">
        <v>7.69</v>
      </c>
      <c r="E38" s="15" t="e">
        <f t="array" ref="E38">[1]!JCStructure(B38)</f>
        <v>#VALUE!</v>
      </c>
      <c r="F38" t="e">
        <f t="array" ref="F38">[1]!JCMass(B38)</f>
        <v>#VALUE!</v>
      </c>
      <c r="G38" t="e">
        <f t="array" ref="G38">[1]!JCIUPACName(R38)</f>
        <v>#VALUE!</v>
      </c>
      <c r="H38" s="2" t="e">
        <f t="array" ref="H38">IF([1]!JCSubstructureMatch($B38,"C(O)=O"),"Acid", "Amine")</f>
        <v>#VALUE!</v>
      </c>
      <c r="I38" s="2" t="e">
        <f t="shared" ca="1" si="18"/>
        <v>#NAME?</v>
      </c>
      <c r="K38" s="2" t="e">
        <f t="shared" si="1"/>
        <v>#VALUE!</v>
      </c>
      <c r="L38" s="2" t="e">
        <f t="shared" si="2"/>
        <v>#VALUE!</v>
      </c>
      <c r="M38" s="2" t="e">
        <f t="shared" si="3"/>
        <v>#VALUE!</v>
      </c>
      <c r="N38" s="2" t="e">
        <f t="shared" si="4"/>
        <v>#VALUE!</v>
      </c>
      <c r="O38" s="2" t="e">
        <f t="shared" si="5"/>
        <v>#VALUE!</v>
      </c>
      <c r="P38" s="2" t="e">
        <f t="shared" si="6"/>
        <v>#VALUE!</v>
      </c>
      <c r="Q38" s="2" t="e">
        <f t="array" ref="Q38">[1]!JCRingAtomCount(B38)</f>
        <v>#VALUE!</v>
      </c>
      <c r="R38" s="15" t="e">
        <f t="array" ref="R38">[1]!JCBemisMurckoStructure(B38)</f>
        <v>#VALUE!</v>
      </c>
      <c r="S38" t="e">
        <f t="array" ref="S38">[1]!JCSubstructureMatch(B38,"FC(C)(F)C")</f>
        <v>#VALUE!</v>
      </c>
      <c r="T38" t="e">
        <f t="array" ref="T38">[1]!JCSubstructureMatch(B38,"FC(C)(F)F")</f>
        <v>#VALUE!</v>
      </c>
      <c r="U38" t="e">
        <f t="array" ref="U38">[1]!JCSubstructureMatch(B38,"FC(C)(F)[H]")</f>
        <v>#VALUE!</v>
      </c>
      <c r="V38" t="e">
        <f t="array" ref="V38">[1]!JCSubstructureMatch(B38,"FC(C)([H])[H]")</f>
        <v>#VALUE!</v>
      </c>
      <c r="W38" t="e">
        <f t="array" ref="W38">[1]!JCSubstructureMatch(B38,"FC(C)(C)[H]")</f>
        <v>#VALUE!</v>
      </c>
      <c r="X38" s="15" t="e">
        <f t="array" ref="X38">[1]!JC3DCleanStructure(B38)</f>
        <v>#VALUE!</v>
      </c>
      <c r="Y38" s="2" t="e">
        <f t="array" ref="Y38">[1]!JCSubstructureMatchCount(B38,"FC(CN)(F)F")</f>
        <v>#VALUE!</v>
      </c>
      <c r="Z38" s="2" t="e">
        <f t="array" ref="Z38">[1]!JCSubstructureMatchCount($B38,"FC(CCN)(F)F")</f>
        <v>#VALUE!</v>
      </c>
      <c r="AA38" s="2" t="e">
        <f t="array" ref="AA38">[1]!JCSubstructureMatchCount($B38,"FC(CCCN)(F)F")</f>
        <v>#VALUE!</v>
      </c>
      <c r="AB38" s="2" t="e">
        <f t="array" ref="AB38">[1]!JCSubstructureMatchCount($B38,"FC(CCCCN)(F)F")</f>
        <v>#VALUE!</v>
      </c>
      <c r="AC38" s="2" t="e">
        <f t="array" ref="AC38">[1]!JCSubstructureMatchCount($B38,"FC(CCCCCN)(F)F")</f>
        <v>#VALUE!</v>
      </c>
      <c r="AD38" s="2" t="e">
        <f t="array" ref="AD38">[1]!JCSubstructureMatchCount($B38,"FC(CN)([H])F")</f>
        <v>#VALUE!</v>
      </c>
      <c r="AE38" s="2" t="e">
        <f t="array" ref="AE38">[1]!JCSubstructureMatchCount($B38,"FC(CCN)([H])F")</f>
        <v>#VALUE!</v>
      </c>
      <c r="AF38" s="2" t="e">
        <f t="array" ref="AF38">[1]!JCSubstructureMatchCount($B38,"FC(CCCN)([H])F")</f>
        <v>#VALUE!</v>
      </c>
      <c r="AG38" s="2" t="e">
        <f t="array" ref="AG38">[1]!JCSubstructureMatchCount($B38,"FC(CCCCN)([H])F")</f>
        <v>#VALUE!</v>
      </c>
      <c r="AH38" s="2" t="e">
        <f t="array" ref="AH38">[1]!JCSubstructureMatchCount($B38,"FC(CCCCCN)([H])F")</f>
        <v>#VALUE!</v>
      </c>
      <c r="AI38" s="2" t="e">
        <f t="array" ref="AI38">[1]!JCSubstructureMatchCount($B38,"FC(CN)([H])[H]")</f>
        <v>#VALUE!</v>
      </c>
      <c r="AJ38" s="2" t="e">
        <f t="array" ref="AJ38">[1]!JCSubstructureMatchCount($B38,"FC(CCN)([H])[H]")</f>
        <v>#VALUE!</v>
      </c>
      <c r="AK38" s="2" t="e">
        <f t="array" ref="AK38">[1]!JCSubstructureMatchCount($B38,"FC(CCCN)([H])[H]")</f>
        <v>#VALUE!</v>
      </c>
      <c r="AL38" s="2" t="e">
        <f t="array" ref="AL38">[1]!JCSubstructureMatchCount($B38,"FC(CCCCN)([H])[H]")</f>
        <v>#VALUE!</v>
      </c>
      <c r="AM38" s="2" t="e">
        <f t="array" ref="AM38">[1]!JCSubstructureMatchCount($B38,"FC(CCCCCN)([H])[H]")</f>
        <v>#VALUE!</v>
      </c>
      <c r="AN38" s="2" t="e">
        <f t="array" ref="AN38">[1]!JCSubstructureMatchCount($B38,"FC(CN)(F)C")</f>
        <v>#VALUE!</v>
      </c>
      <c r="AO38" s="2" t="e">
        <f t="array" ref="AO38">[1]!JCSubstructureMatchCount($B38,"FC(CCN)(F)C")+[1]!JCSubstructureMatchCount($B38,"FC(F)(C1)C1N")</f>
        <v>#VALUE!</v>
      </c>
      <c r="AP38" s="2" t="e">
        <f t="array" ref="AP38">[1]!JCSubstructureMatchCount($B38,"FC(CCCN)(F)C")+[1]!JCSubstructureMatchCount($B38,"FC(F)(CC1)C1N")</f>
        <v>#VALUE!</v>
      </c>
      <c r="AQ38" s="2" t="e">
        <f t="array" ref="AQ38">[1]!JCSubstructureMatchCount($B38,"FC(CCCCN)(F)C")+[1]!JCSubstructureMatchCount($B38,"FC(F)(CCC1)C1N")</f>
        <v>#VALUE!</v>
      </c>
      <c r="AR38" s="2" t="e">
        <f t="array" ref="AR38">[1]!JCSubstructureMatchCount($B38,"FC(CCCCCN)(F)C")+[1]!JCSubstructureMatchCount($B38,"FC(F)(CCCC1)C1N")</f>
        <v>#VALUE!</v>
      </c>
      <c r="AS38" s="2" t="e">
        <f t="array" ref="AS38">[1]!JCSubstructureMatchCount($B38,"FC(CN)([H])C")</f>
        <v>#VALUE!</v>
      </c>
      <c r="AT38" s="2" t="e">
        <f t="array" ref="AT38">[1]!JCSubstructureMatchCount($B38,"FC(CCN)([H])C")</f>
        <v>#VALUE!</v>
      </c>
      <c r="AU38" s="2" t="e">
        <f t="array" ref="AU38">[1]!JCSubstructureMatchCount($B38,"FC(CCCN)([H])C")</f>
        <v>#VALUE!</v>
      </c>
      <c r="AV38" s="2" t="e">
        <f t="array" ref="AV38">[1]!JCSubstructureMatchCount($B38,"FC(CCCCN)([H])C")</f>
        <v>#VALUE!</v>
      </c>
      <c r="AW38" s="2" t="e">
        <f t="array" ref="AW38">[1]!JCSubstructureMatchCount($B38,"FC(CCCCCN)([H])C")</f>
        <v>#VALUE!</v>
      </c>
      <c r="AX38" s="2" t="e">
        <f t="array" ref="AX38">[1]!JCSubstructureMatchCount($B38,"FC(CC(O)=O)(F)F")</f>
        <v>#VALUE!</v>
      </c>
      <c r="AY38" s="2" t="e">
        <f t="array" ref="AY38">[1]!JCSubstructureMatchCount($B38,"FC(CCC(O)=O)(F)F")</f>
        <v>#VALUE!</v>
      </c>
      <c r="AZ38" s="2" t="e">
        <f t="array" ref="AZ38">[1]!JCSubstructureMatchCount($B38,"FC(CCCC(O)=O)(F)F")</f>
        <v>#VALUE!</v>
      </c>
      <c r="BA38" s="2" t="e">
        <f t="array" ref="BA38">[1]!JCSubstructureMatchCount($B38,"FC(CCCCC(O)=O)(F)F")</f>
        <v>#VALUE!</v>
      </c>
      <c r="BB38" s="2" t="e">
        <f t="array" ref="BB38">[1]!JCSubstructureMatchCount($B38,"FC(CCCCCC(O)=O)(F)F")</f>
        <v>#VALUE!</v>
      </c>
      <c r="BC38" s="2" t="e">
        <f t="array" ref="BC38">[1]!JCSubstructureMatchCount($B38,"FC(CC(O)=O)([H])F")</f>
        <v>#VALUE!</v>
      </c>
      <c r="BD38" s="2" t="e">
        <f t="array" ref="BD38">[1]!JCSubstructureMatchCount($B38,"FC(CCC(O)=O)([H])F")</f>
        <v>#VALUE!</v>
      </c>
      <c r="BE38" s="2" t="e">
        <f t="array" ref="BE38">[1]!JCSubstructureMatchCount($B38,"FC(CCCC(O)=O)([H])F")</f>
        <v>#VALUE!</v>
      </c>
      <c r="BF38" s="2" t="e">
        <f t="array" ref="BF38">[1]!JCSubstructureMatchCount($B38,"FC(CCCCC(O)=O)([H])F")</f>
        <v>#VALUE!</v>
      </c>
      <c r="BG38" s="2" t="e">
        <f t="array" ref="BG38">[1]!JCSubstructureMatchCount($B38,"FC(CCCCCC(O)=O)([H])F")</f>
        <v>#VALUE!</v>
      </c>
      <c r="BH38" s="2" t="e">
        <f t="array" ref="BH38">[1]!JCSubstructureMatchCount($B38,"FC(CC(O)=O)([H])[H]")</f>
        <v>#VALUE!</v>
      </c>
      <c r="BI38" s="2" t="e">
        <f t="array" ref="BI38">[1]!JCSubstructureMatchCount($B38,"FC(CCC(O)=O)([H])[H]")</f>
        <v>#VALUE!</v>
      </c>
      <c r="BJ38" s="2" t="e">
        <f t="array" ref="BJ38">[1]!JCSubstructureMatchCount($B38,"FC(CCCC(O)=O)([H])[H]")</f>
        <v>#VALUE!</v>
      </c>
      <c r="BK38" s="2" t="e">
        <f t="array" ref="BK38">[1]!JCSubstructureMatchCount($B38,"FC(CCCCC(O)=O)([H])[H]")</f>
        <v>#VALUE!</v>
      </c>
      <c r="BL38" s="2" t="e">
        <f t="array" ref="BL38">[1]!JCSubstructureMatchCount($B38,"FC(CCCCCC(O)=O)([H])[H]")</f>
        <v>#VALUE!</v>
      </c>
      <c r="BM38" s="2" t="e">
        <f t="array" ref="BM38">[1]!JCSubstructureMatchCount($B38,"FC(CC(O)=O)(F)C")</f>
        <v>#VALUE!</v>
      </c>
      <c r="BN38" s="2" t="e">
        <f t="array" ref="BN38">[1]!JCSubstructureMatchCount($B38,"FC(CCC(O)=O)(F)C")+[1]!JCSubstructureMatchCount($B38,"FC1(F)CC1C(O)=O")</f>
        <v>#VALUE!</v>
      </c>
      <c r="BO38" s="2" t="e">
        <f t="array" ref="BO38">[1]!JCSubstructureMatchCount($B38,"FC(CCCC(O)=O)(F)C")+[1]!JCSubstructureMatchCount($B38,"FC1(F)CCC1C(O)=O")</f>
        <v>#VALUE!</v>
      </c>
      <c r="BP38" s="2" t="e">
        <f t="array" ref="BP38">[1]!JCSubstructureMatchCount($B38,"FC(CCCCC(O)=O)(F)C")+[1]!JCSubstructureMatchCount($B38,"FC1(F)CCCC1C(O)=O")</f>
        <v>#VALUE!</v>
      </c>
      <c r="BQ38" s="2" t="e">
        <f t="array" ref="BQ38">[1]!JCSubstructureMatchCount($B38,"FC(CCCCCC(O)=O)(F)C")+[1]!JCSubstructureMatchCount($B38,"FC1(F)CCCCC1C(O)=O")</f>
        <v>#VALUE!</v>
      </c>
      <c r="BR38" s="2" t="e">
        <f t="array" ref="BR38">[1]!JCSubstructureMatchCount($B38,"FC(CC(O)=O)([H])C")</f>
        <v>#VALUE!</v>
      </c>
      <c r="BS38" s="2" t="e">
        <f t="array" ref="BS38">[1]!JCSubstructureMatchCount($B38,"FC(CCC(O)=O)([H])C")</f>
        <v>#VALUE!</v>
      </c>
      <c r="BT38" s="2" t="e">
        <f t="array" ref="BT38">[1]!JCSubstructureMatchCount($B38,"FC(CCCC(O)=O)([H])C")</f>
        <v>#VALUE!</v>
      </c>
      <c r="BU38" s="2" t="e">
        <f t="array" ref="BU38">[1]!JCSubstructureMatchCount($B38,"FC(CCCCC(O)=O)([H])C")</f>
        <v>#VALUE!</v>
      </c>
      <c r="BV38" s="2" t="e">
        <f t="array" ref="BV38">[1]!JCSubstructureMatchCount($B38,"FC(CCCCCC(O)=O)([H])C")</f>
        <v>#VALUE!</v>
      </c>
      <c r="BW38" t="e">
        <f t="shared" si="7"/>
        <v>#VALUE!</v>
      </c>
      <c r="BX38" t="e">
        <f t="shared" si="8"/>
        <v>#VALUE!</v>
      </c>
      <c r="BY38" t="e">
        <f t="shared" si="9"/>
        <v>#VALUE!</v>
      </c>
      <c r="BZ38" t="e">
        <f t="shared" si="10"/>
        <v>#VALUE!</v>
      </c>
      <c r="CA38" t="e">
        <f t="shared" si="11"/>
        <v>#VALUE!</v>
      </c>
      <c r="CB38" t="e">
        <f t="shared" si="12"/>
        <v>#VALUE!</v>
      </c>
      <c r="CC38" t="e">
        <f t="shared" si="13"/>
        <v>#VALUE!</v>
      </c>
      <c r="CD38" t="e">
        <f t="shared" si="14"/>
        <v>#VALUE!</v>
      </c>
      <c r="CE38" t="e">
        <f t="shared" si="15"/>
        <v>#VALUE!</v>
      </c>
      <c r="CF38" t="e">
        <f t="shared" si="16"/>
        <v>#VALUE!</v>
      </c>
      <c r="CG38" t="e">
        <f t="shared" si="17"/>
        <v>#VALUE!</v>
      </c>
    </row>
    <row r="39" spans="1:85" ht="30" customHeight="1" x14ac:dyDescent="0.25">
      <c r="A39" s="1" t="s">
        <v>33</v>
      </c>
      <c r="B39" t="s">
        <v>43</v>
      </c>
      <c r="C39">
        <v>2.31</v>
      </c>
      <c r="D39">
        <v>10.53</v>
      </c>
      <c r="E39" s="15" t="e">
        <f t="array" ref="E39">[1]!JCStructure(B39)</f>
        <v>#VALUE!</v>
      </c>
      <c r="F39" t="e">
        <f t="array" ref="F39">[1]!JCMass(B39)</f>
        <v>#VALUE!</v>
      </c>
      <c r="G39" t="e">
        <f t="array" ref="G39">[1]!JCIUPACName(R39)</f>
        <v>#VALUE!</v>
      </c>
      <c r="H39" s="2" t="e">
        <f t="array" ref="H39">IF([1]!JCSubstructureMatch($B39,"C(O)=O"),"Acid", "Amine")</f>
        <v>#VALUE!</v>
      </c>
      <c r="I39" s="2" t="e">
        <f t="shared" ca="1" si="18"/>
        <v>#NAME?</v>
      </c>
      <c r="K39" s="2" t="e">
        <f t="shared" si="1"/>
        <v>#VALUE!</v>
      </c>
      <c r="L39" s="2" t="e">
        <f t="shared" si="2"/>
        <v>#VALUE!</v>
      </c>
      <c r="M39" s="2" t="e">
        <f t="shared" si="3"/>
        <v>#VALUE!</v>
      </c>
      <c r="N39" s="2" t="e">
        <f t="shared" si="4"/>
        <v>#VALUE!</v>
      </c>
      <c r="O39" s="2" t="e">
        <f t="shared" si="5"/>
        <v>#VALUE!</v>
      </c>
      <c r="P39" s="2" t="e">
        <f t="shared" si="6"/>
        <v>#VALUE!</v>
      </c>
      <c r="Q39" s="2" t="e">
        <f t="array" ref="Q39">[1]!JCRingAtomCount(B39)</f>
        <v>#VALUE!</v>
      </c>
      <c r="R39" s="15" t="e">
        <f t="array" ref="R39">[1]!JCBemisMurckoStructure(B39)</f>
        <v>#VALUE!</v>
      </c>
      <c r="S39" t="e">
        <f t="array" ref="S39">[1]!JCSubstructureMatch(B39,"FC(C)(F)C")</f>
        <v>#VALUE!</v>
      </c>
      <c r="T39" t="e">
        <f t="array" ref="T39">[1]!JCSubstructureMatch(B39,"FC(C)(F)F")</f>
        <v>#VALUE!</v>
      </c>
      <c r="U39" t="e">
        <f t="array" ref="U39">[1]!JCSubstructureMatch(B39,"FC(C)(F)[H]")</f>
        <v>#VALUE!</v>
      </c>
      <c r="V39" t="e">
        <f t="array" ref="V39">[1]!JCSubstructureMatch(B39,"FC(C)([H])[H]")</f>
        <v>#VALUE!</v>
      </c>
      <c r="W39" t="e">
        <f t="array" ref="W39">[1]!JCSubstructureMatch(B39,"FC(C)(C)[H]")</f>
        <v>#VALUE!</v>
      </c>
      <c r="X39" s="15" t="e">
        <f t="array" ref="X39">[1]!JC3DCleanStructure(B39)</f>
        <v>#VALUE!</v>
      </c>
      <c r="Y39" s="2" t="e">
        <f t="array" ref="Y39">[1]!JCSubstructureMatchCount(B39,"FC(CN)(F)F")</f>
        <v>#VALUE!</v>
      </c>
      <c r="Z39" s="2" t="e">
        <f t="array" ref="Z39">[1]!JCSubstructureMatchCount($B39,"FC(CCN)(F)F")</f>
        <v>#VALUE!</v>
      </c>
      <c r="AA39" s="2" t="e">
        <f t="array" ref="AA39">[1]!JCSubstructureMatchCount($B39,"FC(CCCN)(F)F")</f>
        <v>#VALUE!</v>
      </c>
      <c r="AB39" s="2" t="e">
        <f t="array" ref="AB39">[1]!JCSubstructureMatchCount($B39,"FC(CCCCN)(F)F")</f>
        <v>#VALUE!</v>
      </c>
      <c r="AC39" s="2" t="e">
        <f t="array" ref="AC39">[1]!JCSubstructureMatchCount($B39,"FC(CCCCCN)(F)F")</f>
        <v>#VALUE!</v>
      </c>
      <c r="AD39" s="2" t="e">
        <f t="array" ref="AD39">[1]!JCSubstructureMatchCount($B39,"FC(CN)([H])F")</f>
        <v>#VALUE!</v>
      </c>
      <c r="AE39" s="2" t="e">
        <f t="array" ref="AE39">[1]!JCSubstructureMatchCount($B39,"FC(CCN)([H])F")</f>
        <v>#VALUE!</v>
      </c>
      <c r="AF39" s="2" t="e">
        <f t="array" ref="AF39">[1]!JCSubstructureMatchCount($B39,"FC(CCCN)([H])F")</f>
        <v>#VALUE!</v>
      </c>
      <c r="AG39" s="2" t="e">
        <f t="array" ref="AG39">[1]!JCSubstructureMatchCount($B39,"FC(CCCCN)([H])F")</f>
        <v>#VALUE!</v>
      </c>
      <c r="AH39" s="2" t="e">
        <f t="array" ref="AH39">[1]!JCSubstructureMatchCount($B39,"FC(CCCCCN)([H])F")</f>
        <v>#VALUE!</v>
      </c>
      <c r="AI39" s="2" t="e">
        <f t="array" ref="AI39">[1]!JCSubstructureMatchCount($B39,"FC(CN)([H])[H]")</f>
        <v>#VALUE!</v>
      </c>
      <c r="AJ39" s="2" t="e">
        <f t="array" ref="AJ39">[1]!JCSubstructureMatchCount($B39,"FC(CCN)([H])[H]")</f>
        <v>#VALUE!</v>
      </c>
      <c r="AK39" s="2" t="e">
        <f t="array" ref="AK39">[1]!JCSubstructureMatchCount($B39,"FC(CCCN)([H])[H]")</f>
        <v>#VALUE!</v>
      </c>
      <c r="AL39" s="2" t="e">
        <f t="array" ref="AL39">[1]!JCSubstructureMatchCount($B39,"FC(CCCCN)([H])[H]")</f>
        <v>#VALUE!</v>
      </c>
      <c r="AM39" s="2" t="e">
        <f t="array" ref="AM39">[1]!JCSubstructureMatchCount($B39,"FC(CCCCCN)([H])[H]")</f>
        <v>#VALUE!</v>
      </c>
      <c r="AN39" s="2" t="e">
        <f t="array" ref="AN39">[1]!JCSubstructureMatchCount($B39,"FC(CN)(F)C")</f>
        <v>#VALUE!</v>
      </c>
      <c r="AO39" s="2" t="e">
        <f t="array" ref="AO39">[1]!JCSubstructureMatchCount($B39,"FC(CCN)(F)C")+[1]!JCSubstructureMatchCount($B39,"FC(F)(C1)C1N")</f>
        <v>#VALUE!</v>
      </c>
      <c r="AP39" s="2" t="e">
        <f t="array" ref="AP39">[1]!JCSubstructureMatchCount($B39,"FC(CCCN)(F)C")+[1]!JCSubstructureMatchCount($B39,"FC(F)(CC1)C1N")</f>
        <v>#VALUE!</v>
      </c>
      <c r="AQ39" s="2" t="e">
        <f t="array" ref="AQ39">[1]!JCSubstructureMatchCount($B39,"FC(CCCCN)(F)C")+[1]!JCSubstructureMatchCount($B39,"FC(F)(CCC1)C1N")</f>
        <v>#VALUE!</v>
      </c>
      <c r="AR39" s="2" t="e">
        <f t="array" ref="AR39">[1]!JCSubstructureMatchCount($B39,"FC(CCCCCN)(F)C")+[1]!JCSubstructureMatchCount($B39,"FC(F)(CCCC1)C1N")</f>
        <v>#VALUE!</v>
      </c>
      <c r="AS39" s="2" t="e">
        <f t="array" ref="AS39">[1]!JCSubstructureMatchCount($B39,"FC(CN)([H])C")</f>
        <v>#VALUE!</v>
      </c>
      <c r="AT39" s="2" t="e">
        <f t="array" ref="AT39">[1]!JCSubstructureMatchCount($B39,"FC(CCN)([H])C")</f>
        <v>#VALUE!</v>
      </c>
      <c r="AU39" s="2" t="e">
        <f t="array" ref="AU39">[1]!JCSubstructureMatchCount($B39,"FC(CCCN)([H])C")</f>
        <v>#VALUE!</v>
      </c>
      <c r="AV39" s="2" t="e">
        <f t="array" ref="AV39">[1]!JCSubstructureMatchCount($B39,"FC(CCCCN)([H])C")</f>
        <v>#VALUE!</v>
      </c>
      <c r="AW39" s="2" t="e">
        <f t="array" ref="AW39">[1]!JCSubstructureMatchCount($B39,"FC(CCCCCN)([H])C")</f>
        <v>#VALUE!</v>
      </c>
      <c r="AX39" s="2" t="e">
        <f t="array" ref="AX39">[1]!JCSubstructureMatchCount($B39,"FC(CC(O)=O)(F)F")</f>
        <v>#VALUE!</v>
      </c>
      <c r="AY39" s="2" t="e">
        <f t="array" ref="AY39">[1]!JCSubstructureMatchCount($B39,"FC(CCC(O)=O)(F)F")</f>
        <v>#VALUE!</v>
      </c>
      <c r="AZ39" s="2" t="e">
        <f t="array" ref="AZ39">[1]!JCSubstructureMatchCount($B39,"FC(CCCC(O)=O)(F)F")</f>
        <v>#VALUE!</v>
      </c>
      <c r="BA39" s="2" t="e">
        <f t="array" ref="BA39">[1]!JCSubstructureMatchCount($B39,"FC(CCCCC(O)=O)(F)F")</f>
        <v>#VALUE!</v>
      </c>
      <c r="BB39" s="2" t="e">
        <f t="array" ref="BB39">[1]!JCSubstructureMatchCount($B39,"FC(CCCCCC(O)=O)(F)F")</f>
        <v>#VALUE!</v>
      </c>
      <c r="BC39" s="2" t="e">
        <f t="array" ref="BC39">[1]!JCSubstructureMatchCount($B39,"FC(CC(O)=O)([H])F")</f>
        <v>#VALUE!</v>
      </c>
      <c r="BD39" s="2" t="e">
        <f t="array" ref="BD39">[1]!JCSubstructureMatchCount($B39,"FC(CCC(O)=O)([H])F")</f>
        <v>#VALUE!</v>
      </c>
      <c r="BE39" s="2" t="e">
        <f t="array" ref="BE39">[1]!JCSubstructureMatchCount($B39,"FC(CCCC(O)=O)([H])F")</f>
        <v>#VALUE!</v>
      </c>
      <c r="BF39" s="2" t="e">
        <f t="array" ref="BF39">[1]!JCSubstructureMatchCount($B39,"FC(CCCCC(O)=O)([H])F")</f>
        <v>#VALUE!</v>
      </c>
      <c r="BG39" s="2" t="e">
        <f t="array" ref="BG39">[1]!JCSubstructureMatchCount($B39,"FC(CCCCCC(O)=O)([H])F")</f>
        <v>#VALUE!</v>
      </c>
      <c r="BH39" s="2" t="e">
        <f t="array" ref="BH39">[1]!JCSubstructureMatchCount($B39,"FC(CC(O)=O)([H])[H]")</f>
        <v>#VALUE!</v>
      </c>
      <c r="BI39" s="2" t="e">
        <f t="array" ref="BI39">[1]!JCSubstructureMatchCount($B39,"FC(CCC(O)=O)([H])[H]")</f>
        <v>#VALUE!</v>
      </c>
      <c r="BJ39" s="2" t="e">
        <f t="array" ref="BJ39">[1]!JCSubstructureMatchCount($B39,"FC(CCCC(O)=O)([H])[H]")</f>
        <v>#VALUE!</v>
      </c>
      <c r="BK39" s="2" t="e">
        <f t="array" ref="BK39">[1]!JCSubstructureMatchCount($B39,"FC(CCCCC(O)=O)([H])[H]")</f>
        <v>#VALUE!</v>
      </c>
      <c r="BL39" s="2" t="e">
        <f t="array" ref="BL39">[1]!JCSubstructureMatchCount($B39,"FC(CCCCCC(O)=O)([H])[H]")</f>
        <v>#VALUE!</v>
      </c>
      <c r="BM39" s="2" t="e">
        <f t="array" ref="BM39">[1]!JCSubstructureMatchCount($B39,"FC(CC(O)=O)(F)C")</f>
        <v>#VALUE!</v>
      </c>
      <c r="BN39" s="2" t="e">
        <f t="array" ref="BN39">[1]!JCSubstructureMatchCount($B39,"FC(CCC(O)=O)(F)C")+[1]!JCSubstructureMatchCount($B39,"FC1(F)CC1C(O)=O")</f>
        <v>#VALUE!</v>
      </c>
      <c r="BO39" s="2" t="e">
        <f t="array" ref="BO39">[1]!JCSubstructureMatchCount($B39,"FC(CCCC(O)=O)(F)C")+[1]!JCSubstructureMatchCount($B39,"FC1(F)CCC1C(O)=O")</f>
        <v>#VALUE!</v>
      </c>
      <c r="BP39" s="2" t="e">
        <f t="array" ref="BP39">[1]!JCSubstructureMatchCount($B39,"FC(CCCCC(O)=O)(F)C")+[1]!JCSubstructureMatchCount($B39,"FC1(F)CCCC1C(O)=O")</f>
        <v>#VALUE!</v>
      </c>
      <c r="BQ39" s="2" t="e">
        <f t="array" ref="BQ39">[1]!JCSubstructureMatchCount($B39,"FC(CCCCCC(O)=O)(F)C")+[1]!JCSubstructureMatchCount($B39,"FC1(F)CCCCC1C(O)=O")</f>
        <v>#VALUE!</v>
      </c>
      <c r="BR39" s="2" t="e">
        <f t="array" ref="BR39">[1]!JCSubstructureMatchCount($B39,"FC(CC(O)=O)([H])C")</f>
        <v>#VALUE!</v>
      </c>
      <c r="BS39" s="2" t="e">
        <f t="array" ref="BS39">[1]!JCSubstructureMatchCount($B39,"FC(CCC(O)=O)([H])C")</f>
        <v>#VALUE!</v>
      </c>
      <c r="BT39" s="2" t="e">
        <f t="array" ref="BT39">[1]!JCSubstructureMatchCount($B39,"FC(CCCC(O)=O)([H])C")</f>
        <v>#VALUE!</v>
      </c>
      <c r="BU39" s="2" t="e">
        <f t="array" ref="BU39">[1]!JCSubstructureMatchCount($B39,"FC(CCCCC(O)=O)([H])C")</f>
        <v>#VALUE!</v>
      </c>
      <c r="BV39" s="2" t="e">
        <f t="array" ref="BV39">[1]!JCSubstructureMatchCount($B39,"FC(CCCCCC(O)=O)([H])C")</f>
        <v>#VALUE!</v>
      </c>
      <c r="BW39" t="e">
        <f t="shared" si="7"/>
        <v>#VALUE!</v>
      </c>
      <c r="BX39" t="e">
        <f t="shared" si="8"/>
        <v>#VALUE!</v>
      </c>
      <c r="BY39" t="e">
        <f t="shared" si="9"/>
        <v>#VALUE!</v>
      </c>
      <c r="BZ39" t="e">
        <f t="shared" si="10"/>
        <v>#VALUE!</v>
      </c>
      <c r="CA39" t="e">
        <f t="shared" si="11"/>
        <v>#VALUE!</v>
      </c>
      <c r="CB39" t="e">
        <f t="shared" si="12"/>
        <v>#VALUE!</v>
      </c>
      <c r="CC39" t="e">
        <f t="shared" si="13"/>
        <v>#VALUE!</v>
      </c>
      <c r="CD39" t="e">
        <f t="shared" si="14"/>
        <v>#VALUE!</v>
      </c>
      <c r="CE39" t="e">
        <f t="shared" si="15"/>
        <v>#VALUE!</v>
      </c>
      <c r="CF39" t="e">
        <f t="shared" si="16"/>
        <v>#VALUE!</v>
      </c>
      <c r="CG39" t="e">
        <f t="shared" si="17"/>
        <v>#VALUE!</v>
      </c>
    </row>
    <row r="40" spans="1:85" ht="30" customHeight="1" x14ac:dyDescent="0.25">
      <c r="A40" s="1" t="s">
        <v>33</v>
      </c>
      <c r="B40" t="s">
        <v>44</v>
      </c>
      <c r="C40">
        <v>1.51</v>
      </c>
      <c r="D40">
        <v>7.75</v>
      </c>
      <c r="E40" s="15" t="e">
        <f t="array" ref="E40">[1]!JCStructure(B40)</f>
        <v>#VALUE!</v>
      </c>
      <c r="F40" t="e">
        <f t="array" ref="F40">[1]!JCMass(B40)</f>
        <v>#VALUE!</v>
      </c>
      <c r="G40" t="e">
        <f t="array" ref="G40">[1]!JCIUPACName(R40)</f>
        <v>#VALUE!</v>
      </c>
      <c r="H40" s="2" t="e">
        <f t="array" ref="H40">IF([1]!JCSubstructureMatch($B40,"C(O)=O"),"Acid", "Amine")</f>
        <v>#VALUE!</v>
      </c>
      <c r="I40" s="2" t="e">
        <f t="shared" ca="1" si="18"/>
        <v>#NAME?</v>
      </c>
      <c r="K40" s="2" t="e">
        <f t="shared" si="1"/>
        <v>#VALUE!</v>
      </c>
      <c r="L40" s="2" t="e">
        <f t="shared" si="2"/>
        <v>#VALUE!</v>
      </c>
      <c r="M40" s="2" t="e">
        <f t="shared" si="3"/>
        <v>#VALUE!</v>
      </c>
      <c r="N40" s="2" t="e">
        <f t="shared" si="4"/>
        <v>#VALUE!</v>
      </c>
      <c r="O40" s="2" t="e">
        <f t="shared" si="5"/>
        <v>#VALUE!</v>
      </c>
      <c r="P40" s="2" t="e">
        <f t="shared" si="6"/>
        <v>#VALUE!</v>
      </c>
      <c r="Q40" s="2" t="e">
        <f t="array" ref="Q40">[1]!JCRingAtomCount(B40)</f>
        <v>#VALUE!</v>
      </c>
      <c r="R40" s="15" t="e">
        <f t="array" ref="R40">[1]!JCBemisMurckoStructure(B40)</f>
        <v>#VALUE!</v>
      </c>
      <c r="S40" t="e">
        <f t="array" ref="S40">[1]!JCSubstructureMatch(B40,"FC(C)(F)C")</f>
        <v>#VALUE!</v>
      </c>
      <c r="T40" t="e">
        <f t="array" ref="T40">[1]!JCSubstructureMatch(B40,"FC(C)(F)F")</f>
        <v>#VALUE!</v>
      </c>
      <c r="U40" t="e">
        <f t="array" ref="U40">[1]!JCSubstructureMatch(B40,"FC(C)(F)[H]")</f>
        <v>#VALUE!</v>
      </c>
      <c r="V40" t="e">
        <f t="array" ref="V40">[1]!JCSubstructureMatch(B40,"FC(C)([H])[H]")</f>
        <v>#VALUE!</v>
      </c>
      <c r="W40" t="e">
        <f t="array" ref="W40">[1]!JCSubstructureMatch(B40,"FC(C)(C)[H]")</f>
        <v>#VALUE!</v>
      </c>
      <c r="X40" s="15" t="e">
        <f t="array" ref="X40">[1]!JC3DCleanStructure(B40)</f>
        <v>#VALUE!</v>
      </c>
      <c r="Y40" s="2" t="e">
        <f t="array" ref="Y40">[1]!JCSubstructureMatchCount(B40,"FC(CN)(F)F")</f>
        <v>#VALUE!</v>
      </c>
      <c r="Z40" s="2" t="e">
        <f t="array" ref="Z40">[1]!JCSubstructureMatchCount($B40,"FC(CCN)(F)F")</f>
        <v>#VALUE!</v>
      </c>
      <c r="AA40" s="2" t="e">
        <f t="array" ref="AA40">[1]!JCSubstructureMatchCount($B40,"FC(CCCN)(F)F")</f>
        <v>#VALUE!</v>
      </c>
      <c r="AB40" s="2" t="e">
        <f t="array" ref="AB40">[1]!JCSubstructureMatchCount($B40,"FC(CCCCN)(F)F")</f>
        <v>#VALUE!</v>
      </c>
      <c r="AC40" s="2" t="e">
        <f t="array" ref="AC40">[1]!JCSubstructureMatchCount($B40,"FC(CCCCCN)(F)F")</f>
        <v>#VALUE!</v>
      </c>
      <c r="AD40" s="2" t="e">
        <f t="array" ref="AD40">[1]!JCSubstructureMatchCount($B40,"FC(CN)([H])F")</f>
        <v>#VALUE!</v>
      </c>
      <c r="AE40" s="2" t="e">
        <f t="array" ref="AE40">[1]!JCSubstructureMatchCount($B40,"FC(CCN)([H])F")</f>
        <v>#VALUE!</v>
      </c>
      <c r="AF40" s="2" t="e">
        <f t="array" ref="AF40">[1]!JCSubstructureMatchCount($B40,"FC(CCCN)([H])F")</f>
        <v>#VALUE!</v>
      </c>
      <c r="AG40" s="2" t="e">
        <f t="array" ref="AG40">[1]!JCSubstructureMatchCount($B40,"FC(CCCCN)([H])F")</f>
        <v>#VALUE!</v>
      </c>
      <c r="AH40" s="2" t="e">
        <f t="array" ref="AH40">[1]!JCSubstructureMatchCount($B40,"FC(CCCCCN)([H])F")</f>
        <v>#VALUE!</v>
      </c>
      <c r="AI40" s="2" t="e">
        <f t="array" ref="AI40">[1]!JCSubstructureMatchCount($B40,"FC(CN)([H])[H]")</f>
        <v>#VALUE!</v>
      </c>
      <c r="AJ40" s="2" t="e">
        <f t="array" ref="AJ40">[1]!JCSubstructureMatchCount($B40,"FC(CCN)([H])[H]")</f>
        <v>#VALUE!</v>
      </c>
      <c r="AK40" s="2" t="e">
        <f t="array" ref="AK40">[1]!JCSubstructureMatchCount($B40,"FC(CCCN)([H])[H]")</f>
        <v>#VALUE!</v>
      </c>
      <c r="AL40" s="2" t="e">
        <f t="array" ref="AL40">[1]!JCSubstructureMatchCount($B40,"FC(CCCCN)([H])[H]")</f>
        <v>#VALUE!</v>
      </c>
      <c r="AM40" s="2" t="e">
        <f t="array" ref="AM40">[1]!JCSubstructureMatchCount($B40,"FC(CCCCCN)([H])[H]")</f>
        <v>#VALUE!</v>
      </c>
      <c r="AN40" s="2" t="e">
        <f t="array" ref="AN40">[1]!JCSubstructureMatchCount($B40,"FC(CN)(F)C")</f>
        <v>#VALUE!</v>
      </c>
      <c r="AO40" s="2" t="e">
        <f t="array" ref="AO40">[1]!JCSubstructureMatchCount($B40,"FC(CCN)(F)C")+[1]!JCSubstructureMatchCount($B40,"FC(F)(C1)C1N")</f>
        <v>#VALUE!</v>
      </c>
      <c r="AP40" s="2" t="e">
        <f t="array" ref="AP40">[1]!JCSubstructureMatchCount($B40,"FC(CCCN)(F)C")+[1]!JCSubstructureMatchCount($B40,"FC(F)(CC1)C1N")</f>
        <v>#VALUE!</v>
      </c>
      <c r="AQ40" s="2" t="e">
        <f t="array" ref="AQ40">[1]!JCSubstructureMatchCount($B40,"FC(CCCCN)(F)C")+[1]!JCSubstructureMatchCount($B40,"FC(F)(CCC1)C1N")</f>
        <v>#VALUE!</v>
      </c>
      <c r="AR40" s="2" t="e">
        <f t="array" ref="AR40">[1]!JCSubstructureMatchCount($B40,"FC(CCCCCN)(F)C")+[1]!JCSubstructureMatchCount($B40,"FC(F)(CCCC1)C1N")</f>
        <v>#VALUE!</v>
      </c>
      <c r="AS40" s="2" t="e">
        <f t="array" ref="AS40">[1]!JCSubstructureMatchCount($B40,"FC(CN)([H])C")</f>
        <v>#VALUE!</v>
      </c>
      <c r="AT40" s="2" t="e">
        <f t="array" ref="AT40">[1]!JCSubstructureMatchCount($B40,"FC(CCN)([H])C")</f>
        <v>#VALUE!</v>
      </c>
      <c r="AU40" s="2" t="e">
        <f t="array" ref="AU40">[1]!JCSubstructureMatchCount($B40,"FC(CCCN)([H])C")</f>
        <v>#VALUE!</v>
      </c>
      <c r="AV40" s="2" t="e">
        <f t="array" ref="AV40">[1]!JCSubstructureMatchCount($B40,"FC(CCCCN)([H])C")</f>
        <v>#VALUE!</v>
      </c>
      <c r="AW40" s="2" t="e">
        <f t="array" ref="AW40">[1]!JCSubstructureMatchCount($B40,"FC(CCCCCN)([H])C")</f>
        <v>#VALUE!</v>
      </c>
      <c r="AX40" s="2" t="e">
        <f t="array" ref="AX40">[1]!JCSubstructureMatchCount($B40,"FC(CC(O)=O)(F)F")</f>
        <v>#VALUE!</v>
      </c>
      <c r="AY40" s="2" t="e">
        <f t="array" ref="AY40">[1]!JCSubstructureMatchCount($B40,"FC(CCC(O)=O)(F)F")</f>
        <v>#VALUE!</v>
      </c>
      <c r="AZ40" s="2" t="e">
        <f t="array" ref="AZ40">[1]!JCSubstructureMatchCount($B40,"FC(CCCC(O)=O)(F)F")</f>
        <v>#VALUE!</v>
      </c>
      <c r="BA40" s="2" t="e">
        <f t="array" ref="BA40">[1]!JCSubstructureMatchCount($B40,"FC(CCCCC(O)=O)(F)F")</f>
        <v>#VALUE!</v>
      </c>
      <c r="BB40" s="2" t="e">
        <f t="array" ref="BB40">[1]!JCSubstructureMatchCount($B40,"FC(CCCCCC(O)=O)(F)F")</f>
        <v>#VALUE!</v>
      </c>
      <c r="BC40" s="2" t="e">
        <f t="array" ref="BC40">[1]!JCSubstructureMatchCount($B40,"FC(CC(O)=O)([H])F")</f>
        <v>#VALUE!</v>
      </c>
      <c r="BD40" s="2" t="e">
        <f t="array" ref="BD40">[1]!JCSubstructureMatchCount($B40,"FC(CCC(O)=O)([H])F")</f>
        <v>#VALUE!</v>
      </c>
      <c r="BE40" s="2" t="e">
        <f t="array" ref="BE40">[1]!JCSubstructureMatchCount($B40,"FC(CCCC(O)=O)([H])F")</f>
        <v>#VALUE!</v>
      </c>
      <c r="BF40" s="2" t="e">
        <f t="array" ref="BF40">[1]!JCSubstructureMatchCount($B40,"FC(CCCCC(O)=O)([H])F")</f>
        <v>#VALUE!</v>
      </c>
      <c r="BG40" s="2" t="e">
        <f t="array" ref="BG40">[1]!JCSubstructureMatchCount($B40,"FC(CCCCCC(O)=O)([H])F")</f>
        <v>#VALUE!</v>
      </c>
      <c r="BH40" s="2" t="e">
        <f t="array" ref="BH40">[1]!JCSubstructureMatchCount($B40,"FC(CC(O)=O)([H])[H]")</f>
        <v>#VALUE!</v>
      </c>
      <c r="BI40" s="2" t="e">
        <f t="array" ref="BI40">[1]!JCSubstructureMatchCount($B40,"FC(CCC(O)=O)([H])[H]")</f>
        <v>#VALUE!</v>
      </c>
      <c r="BJ40" s="2" t="e">
        <f t="array" ref="BJ40">[1]!JCSubstructureMatchCount($B40,"FC(CCCC(O)=O)([H])[H]")</f>
        <v>#VALUE!</v>
      </c>
      <c r="BK40" s="2" t="e">
        <f t="array" ref="BK40">[1]!JCSubstructureMatchCount($B40,"FC(CCCCC(O)=O)([H])[H]")</f>
        <v>#VALUE!</v>
      </c>
      <c r="BL40" s="2" t="e">
        <f t="array" ref="BL40">[1]!JCSubstructureMatchCount($B40,"FC(CCCCCC(O)=O)([H])[H]")</f>
        <v>#VALUE!</v>
      </c>
      <c r="BM40" s="2" t="e">
        <f t="array" ref="BM40">[1]!JCSubstructureMatchCount($B40,"FC(CC(O)=O)(F)C")</f>
        <v>#VALUE!</v>
      </c>
      <c r="BN40" s="2" t="e">
        <f t="array" ref="BN40">[1]!JCSubstructureMatchCount($B40,"FC(CCC(O)=O)(F)C")+[1]!JCSubstructureMatchCount($B40,"FC1(F)CC1C(O)=O")</f>
        <v>#VALUE!</v>
      </c>
      <c r="BO40" s="2" t="e">
        <f t="array" ref="BO40">[1]!JCSubstructureMatchCount($B40,"FC(CCCC(O)=O)(F)C")+[1]!JCSubstructureMatchCount($B40,"FC1(F)CCC1C(O)=O")</f>
        <v>#VALUE!</v>
      </c>
      <c r="BP40" s="2" t="e">
        <f t="array" ref="BP40">[1]!JCSubstructureMatchCount($B40,"FC(CCCCC(O)=O)(F)C")+[1]!JCSubstructureMatchCount($B40,"FC1(F)CCCC1C(O)=O")</f>
        <v>#VALUE!</v>
      </c>
      <c r="BQ40" s="2" t="e">
        <f t="array" ref="BQ40">[1]!JCSubstructureMatchCount($B40,"FC(CCCCCC(O)=O)(F)C")+[1]!JCSubstructureMatchCount($B40,"FC1(F)CCCCC1C(O)=O")</f>
        <v>#VALUE!</v>
      </c>
      <c r="BR40" s="2" t="e">
        <f t="array" ref="BR40">[1]!JCSubstructureMatchCount($B40,"FC(CC(O)=O)([H])C")</f>
        <v>#VALUE!</v>
      </c>
      <c r="BS40" s="2" t="e">
        <f t="array" ref="BS40">[1]!JCSubstructureMatchCount($B40,"FC(CCC(O)=O)([H])C")</f>
        <v>#VALUE!</v>
      </c>
      <c r="BT40" s="2" t="e">
        <f t="array" ref="BT40">[1]!JCSubstructureMatchCount($B40,"FC(CCCC(O)=O)([H])C")</f>
        <v>#VALUE!</v>
      </c>
      <c r="BU40" s="2" t="e">
        <f t="array" ref="BU40">[1]!JCSubstructureMatchCount($B40,"FC(CCCCC(O)=O)([H])C")</f>
        <v>#VALUE!</v>
      </c>
      <c r="BV40" s="2" t="e">
        <f t="array" ref="BV40">[1]!JCSubstructureMatchCount($B40,"FC(CCCCCC(O)=O)([H])C")</f>
        <v>#VALUE!</v>
      </c>
      <c r="BW40" t="e">
        <f t="shared" si="7"/>
        <v>#VALUE!</v>
      </c>
      <c r="BX40" t="e">
        <f t="shared" si="8"/>
        <v>#VALUE!</v>
      </c>
      <c r="BY40" t="e">
        <f t="shared" si="9"/>
        <v>#VALUE!</v>
      </c>
      <c r="BZ40" t="e">
        <f t="shared" si="10"/>
        <v>#VALUE!</v>
      </c>
      <c r="CA40" t="e">
        <f t="shared" si="11"/>
        <v>#VALUE!</v>
      </c>
      <c r="CB40" t="e">
        <f t="shared" si="12"/>
        <v>#VALUE!</v>
      </c>
      <c r="CC40" t="e">
        <f t="shared" si="13"/>
        <v>#VALUE!</v>
      </c>
      <c r="CD40" t="e">
        <f t="shared" si="14"/>
        <v>#VALUE!</v>
      </c>
      <c r="CE40" t="e">
        <f t="shared" si="15"/>
        <v>#VALUE!</v>
      </c>
      <c r="CF40" t="e">
        <f t="shared" si="16"/>
        <v>#VALUE!</v>
      </c>
      <c r="CG40" t="e">
        <f t="shared" si="17"/>
        <v>#VALUE!</v>
      </c>
    </row>
    <row r="41" spans="1:85" ht="30" customHeight="1" x14ac:dyDescent="0.25">
      <c r="A41" s="1" t="s">
        <v>45</v>
      </c>
      <c r="B41" t="s">
        <v>46</v>
      </c>
      <c r="C41">
        <v>1.1299999999999999</v>
      </c>
      <c r="D41">
        <v>11.13</v>
      </c>
      <c r="E41" s="15" t="e">
        <f t="array" ref="E41">[1]!JCStructure(B41)</f>
        <v>#VALUE!</v>
      </c>
      <c r="F41" t="e">
        <f t="array" ref="F41">[1]!JCMass(B41)</f>
        <v>#VALUE!</v>
      </c>
      <c r="G41" t="e">
        <f t="array" ref="G41">[1]!JCIUPACName(R41)</f>
        <v>#VALUE!</v>
      </c>
      <c r="H41" s="2" t="e">
        <f t="array" ref="H41">IF([1]!JCSubstructureMatch($B41,"C(O)=O"),"Acid", "Amine")</f>
        <v>#VALUE!</v>
      </c>
      <c r="I41" s="2" t="e">
        <f t="shared" ca="1" si="18"/>
        <v>#NAME?</v>
      </c>
      <c r="K41" s="2" t="e">
        <f t="shared" si="1"/>
        <v>#VALUE!</v>
      </c>
      <c r="L41" s="2" t="e">
        <f t="shared" si="2"/>
        <v>#VALUE!</v>
      </c>
      <c r="M41" s="2" t="e">
        <f t="shared" si="3"/>
        <v>#VALUE!</v>
      </c>
      <c r="N41" s="2" t="e">
        <f t="shared" si="4"/>
        <v>#VALUE!</v>
      </c>
      <c r="O41" s="2" t="e">
        <f t="shared" si="5"/>
        <v>#VALUE!</v>
      </c>
      <c r="P41" s="2" t="e">
        <f t="shared" si="6"/>
        <v>#VALUE!</v>
      </c>
      <c r="Q41" s="2" t="e">
        <f t="array" ref="Q41">[1]!JCRingAtomCount(B41)</f>
        <v>#VALUE!</v>
      </c>
      <c r="R41" s="15" t="e">
        <f t="array" ref="R41">[1]!JCBemisMurckoStructure(B41)</f>
        <v>#VALUE!</v>
      </c>
      <c r="S41" t="e">
        <f t="array" ref="S41">[1]!JCSubstructureMatch(B41,"FC(C)(F)C")</f>
        <v>#VALUE!</v>
      </c>
      <c r="T41" t="e">
        <f t="array" ref="T41">[1]!JCSubstructureMatch(B41,"FC(C)(F)F")</f>
        <v>#VALUE!</v>
      </c>
      <c r="U41" t="e">
        <f t="array" ref="U41">[1]!JCSubstructureMatch(B41,"FC(C)(F)[H]")</f>
        <v>#VALUE!</v>
      </c>
      <c r="V41" t="e">
        <f t="array" ref="V41">[1]!JCSubstructureMatch(B41,"FC(C)([H])[H]")</f>
        <v>#VALUE!</v>
      </c>
      <c r="W41" t="e">
        <f t="array" ref="W41">[1]!JCSubstructureMatch(B41,"FC(C)(C)[H]")</f>
        <v>#VALUE!</v>
      </c>
      <c r="X41" s="15" t="e">
        <f t="array" ref="X41">[1]!JC3DCleanStructure(B41)</f>
        <v>#VALUE!</v>
      </c>
      <c r="Y41" s="2" t="e">
        <f t="array" ref="Y41">[1]!JCSubstructureMatchCount(B41,"FC(CN)(F)F")</f>
        <v>#VALUE!</v>
      </c>
      <c r="Z41" s="2" t="e">
        <f t="array" ref="Z41">[1]!JCSubstructureMatchCount($B41,"FC(CCN)(F)F")</f>
        <v>#VALUE!</v>
      </c>
      <c r="AA41" s="2" t="e">
        <f t="array" ref="AA41">[1]!JCSubstructureMatchCount($B41,"FC(CCCN)(F)F")</f>
        <v>#VALUE!</v>
      </c>
      <c r="AB41" s="2" t="e">
        <f t="array" ref="AB41">[1]!JCSubstructureMatchCount($B41,"FC(CCCCN)(F)F")</f>
        <v>#VALUE!</v>
      </c>
      <c r="AC41" s="2" t="e">
        <f t="array" ref="AC41">[1]!JCSubstructureMatchCount($B41,"FC(CCCCCN)(F)F")</f>
        <v>#VALUE!</v>
      </c>
      <c r="AD41" s="2" t="e">
        <f t="array" ref="AD41">[1]!JCSubstructureMatchCount($B41,"FC(CN)([H])F")</f>
        <v>#VALUE!</v>
      </c>
      <c r="AE41" s="2" t="e">
        <f t="array" ref="AE41">[1]!JCSubstructureMatchCount($B41,"FC(CCN)([H])F")</f>
        <v>#VALUE!</v>
      </c>
      <c r="AF41" s="2" t="e">
        <f t="array" ref="AF41">[1]!JCSubstructureMatchCount($B41,"FC(CCCN)([H])F")</f>
        <v>#VALUE!</v>
      </c>
      <c r="AG41" s="2" t="e">
        <f t="array" ref="AG41">[1]!JCSubstructureMatchCount($B41,"FC(CCCCN)([H])F")</f>
        <v>#VALUE!</v>
      </c>
      <c r="AH41" s="2" t="e">
        <f t="array" ref="AH41">[1]!JCSubstructureMatchCount($B41,"FC(CCCCCN)([H])F")</f>
        <v>#VALUE!</v>
      </c>
      <c r="AI41" s="2" t="e">
        <f t="array" ref="AI41">[1]!JCSubstructureMatchCount($B41,"FC(CN)([H])[H]")</f>
        <v>#VALUE!</v>
      </c>
      <c r="AJ41" s="2" t="e">
        <f t="array" ref="AJ41">[1]!JCSubstructureMatchCount($B41,"FC(CCN)([H])[H]")</f>
        <v>#VALUE!</v>
      </c>
      <c r="AK41" s="2" t="e">
        <f t="array" ref="AK41">[1]!JCSubstructureMatchCount($B41,"FC(CCCN)([H])[H]")</f>
        <v>#VALUE!</v>
      </c>
      <c r="AL41" s="2" t="e">
        <f t="array" ref="AL41">[1]!JCSubstructureMatchCount($B41,"FC(CCCCN)([H])[H]")</f>
        <v>#VALUE!</v>
      </c>
      <c r="AM41" s="2" t="e">
        <f t="array" ref="AM41">[1]!JCSubstructureMatchCount($B41,"FC(CCCCCN)([H])[H]")</f>
        <v>#VALUE!</v>
      </c>
      <c r="AN41" s="2" t="e">
        <f t="array" ref="AN41">[1]!JCSubstructureMatchCount($B41,"FC(CN)(F)C")</f>
        <v>#VALUE!</v>
      </c>
      <c r="AO41" s="2" t="e">
        <f t="array" ref="AO41">[1]!JCSubstructureMatchCount($B41,"FC(CCN)(F)C")+[1]!JCSubstructureMatchCount($B41,"FC(F)(C1)C1N")</f>
        <v>#VALUE!</v>
      </c>
      <c r="AP41" s="2" t="e">
        <f t="array" ref="AP41">[1]!JCSubstructureMatchCount($B41,"FC(CCCN)(F)C")+[1]!JCSubstructureMatchCount($B41,"FC(F)(CC1)C1N")</f>
        <v>#VALUE!</v>
      </c>
      <c r="AQ41" s="2" t="e">
        <f t="array" ref="AQ41">[1]!JCSubstructureMatchCount($B41,"FC(CCCCN)(F)C")+[1]!JCSubstructureMatchCount($B41,"FC(F)(CCC1)C1N")</f>
        <v>#VALUE!</v>
      </c>
      <c r="AR41" s="2" t="e">
        <f t="array" ref="AR41">[1]!JCSubstructureMatchCount($B41,"FC(CCCCCN)(F)C")+[1]!JCSubstructureMatchCount($B41,"FC(F)(CCCC1)C1N")</f>
        <v>#VALUE!</v>
      </c>
      <c r="AS41" s="2" t="e">
        <f t="array" ref="AS41">[1]!JCSubstructureMatchCount($B41,"FC(CN)([H])C")</f>
        <v>#VALUE!</v>
      </c>
      <c r="AT41" s="2" t="e">
        <f t="array" ref="AT41">[1]!JCSubstructureMatchCount($B41,"FC(CCN)([H])C")</f>
        <v>#VALUE!</v>
      </c>
      <c r="AU41" s="2" t="e">
        <f t="array" ref="AU41">[1]!JCSubstructureMatchCount($B41,"FC(CCCN)([H])C")</f>
        <v>#VALUE!</v>
      </c>
      <c r="AV41" s="2" t="e">
        <f t="array" ref="AV41">[1]!JCSubstructureMatchCount($B41,"FC(CCCCN)([H])C")</f>
        <v>#VALUE!</v>
      </c>
      <c r="AW41" s="2" t="e">
        <f t="array" ref="AW41">[1]!JCSubstructureMatchCount($B41,"FC(CCCCCN)([H])C")</f>
        <v>#VALUE!</v>
      </c>
      <c r="AX41" s="2" t="e">
        <f t="array" ref="AX41">[1]!JCSubstructureMatchCount($B41,"FC(CC(O)=O)(F)F")</f>
        <v>#VALUE!</v>
      </c>
      <c r="AY41" s="2" t="e">
        <f t="array" ref="AY41">[1]!JCSubstructureMatchCount($B41,"FC(CCC(O)=O)(F)F")</f>
        <v>#VALUE!</v>
      </c>
      <c r="AZ41" s="2" t="e">
        <f t="array" ref="AZ41">[1]!JCSubstructureMatchCount($B41,"FC(CCCC(O)=O)(F)F")</f>
        <v>#VALUE!</v>
      </c>
      <c r="BA41" s="2" t="e">
        <f t="array" ref="BA41">[1]!JCSubstructureMatchCount($B41,"FC(CCCCC(O)=O)(F)F")</f>
        <v>#VALUE!</v>
      </c>
      <c r="BB41" s="2" t="e">
        <f t="array" ref="BB41">[1]!JCSubstructureMatchCount($B41,"FC(CCCCCC(O)=O)(F)F")</f>
        <v>#VALUE!</v>
      </c>
      <c r="BC41" s="2" t="e">
        <f t="array" ref="BC41">[1]!JCSubstructureMatchCount($B41,"FC(CC(O)=O)([H])F")</f>
        <v>#VALUE!</v>
      </c>
      <c r="BD41" s="2" t="e">
        <f t="array" ref="BD41">[1]!JCSubstructureMatchCount($B41,"FC(CCC(O)=O)([H])F")</f>
        <v>#VALUE!</v>
      </c>
      <c r="BE41" s="2" t="e">
        <f t="array" ref="BE41">[1]!JCSubstructureMatchCount($B41,"FC(CCCC(O)=O)([H])F")</f>
        <v>#VALUE!</v>
      </c>
      <c r="BF41" s="2" t="e">
        <f t="array" ref="BF41">[1]!JCSubstructureMatchCount($B41,"FC(CCCCC(O)=O)([H])F")</f>
        <v>#VALUE!</v>
      </c>
      <c r="BG41" s="2" t="e">
        <f t="array" ref="BG41">[1]!JCSubstructureMatchCount($B41,"FC(CCCCCC(O)=O)([H])F")</f>
        <v>#VALUE!</v>
      </c>
      <c r="BH41" s="2" t="e">
        <f t="array" ref="BH41">[1]!JCSubstructureMatchCount($B41,"FC(CC(O)=O)([H])[H]")</f>
        <v>#VALUE!</v>
      </c>
      <c r="BI41" s="2" t="e">
        <f t="array" ref="BI41">[1]!JCSubstructureMatchCount($B41,"FC(CCC(O)=O)([H])[H]")</f>
        <v>#VALUE!</v>
      </c>
      <c r="BJ41" s="2" t="e">
        <f t="array" ref="BJ41">[1]!JCSubstructureMatchCount($B41,"FC(CCCC(O)=O)([H])[H]")</f>
        <v>#VALUE!</v>
      </c>
      <c r="BK41" s="2" t="e">
        <f t="array" ref="BK41">[1]!JCSubstructureMatchCount($B41,"FC(CCCCC(O)=O)([H])[H]")</f>
        <v>#VALUE!</v>
      </c>
      <c r="BL41" s="2" t="e">
        <f t="array" ref="BL41">[1]!JCSubstructureMatchCount($B41,"FC(CCCCCC(O)=O)([H])[H]")</f>
        <v>#VALUE!</v>
      </c>
      <c r="BM41" s="2" t="e">
        <f t="array" ref="BM41">[1]!JCSubstructureMatchCount($B41,"FC(CC(O)=O)(F)C")</f>
        <v>#VALUE!</v>
      </c>
      <c r="BN41" s="2" t="e">
        <f t="array" ref="BN41">[1]!JCSubstructureMatchCount($B41,"FC(CCC(O)=O)(F)C")+[1]!JCSubstructureMatchCount($B41,"FC1(F)CC1C(O)=O")</f>
        <v>#VALUE!</v>
      </c>
      <c r="BO41" s="2" t="e">
        <f t="array" ref="BO41">[1]!JCSubstructureMatchCount($B41,"FC(CCCC(O)=O)(F)C")+[1]!JCSubstructureMatchCount($B41,"FC1(F)CCC1C(O)=O")</f>
        <v>#VALUE!</v>
      </c>
      <c r="BP41" s="2" t="e">
        <f t="array" ref="BP41">[1]!JCSubstructureMatchCount($B41,"FC(CCCCC(O)=O)(F)C")+[1]!JCSubstructureMatchCount($B41,"FC1(F)CCCC1C(O)=O")</f>
        <v>#VALUE!</v>
      </c>
      <c r="BQ41" s="2" t="e">
        <f t="array" ref="BQ41">[1]!JCSubstructureMatchCount($B41,"FC(CCCCCC(O)=O)(F)C")+[1]!JCSubstructureMatchCount($B41,"FC1(F)CCCCC1C(O)=O")</f>
        <v>#VALUE!</v>
      </c>
      <c r="BR41" s="2" t="e">
        <f t="array" ref="BR41">[1]!JCSubstructureMatchCount($B41,"FC(CC(O)=O)([H])C")</f>
        <v>#VALUE!</v>
      </c>
      <c r="BS41" s="2" t="e">
        <f t="array" ref="BS41">[1]!JCSubstructureMatchCount($B41,"FC(CCC(O)=O)([H])C")</f>
        <v>#VALUE!</v>
      </c>
      <c r="BT41" s="2" t="e">
        <f t="array" ref="BT41">[1]!JCSubstructureMatchCount($B41,"FC(CCCC(O)=O)([H])C")</f>
        <v>#VALUE!</v>
      </c>
      <c r="BU41" s="2" t="e">
        <f t="array" ref="BU41">[1]!JCSubstructureMatchCount($B41,"FC(CCCCC(O)=O)([H])C")</f>
        <v>#VALUE!</v>
      </c>
      <c r="BV41" s="2" t="e">
        <f t="array" ref="BV41">[1]!JCSubstructureMatchCount($B41,"FC(CCCCCC(O)=O)([H])C")</f>
        <v>#VALUE!</v>
      </c>
      <c r="BW41" t="e">
        <f t="shared" si="7"/>
        <v>#VALUE!</v>
      </c>
      <c r="BX41" t="e">
        <f t="shared" si="8"/>
        <v>#VALUE!</v>
      </c>
      <c r="BY41" t="e">
        <f t="shared" si="9"/>
        <v>#VALUE!</v>
      </c>
      <c r="BZ41" t="e">
        <f t="shared" si="10"/>
        <v>#VALUE!</v>
      </c>
      <c r="CA41" t="e">
        <f t="shared" si="11"/>
        <v>#VALUE!</v>
      </c>
      <c r="CB41" t="e">
        <f t="shared" si="12"/>
        <v>#VALUE!</v>
      </c>
      <c r="CC41" t="e">
        <f t="shared" si="13"/>
        <v>#VALUE!</v>
      </c>
      <c r="CD41" t="e">
        <f t="shared" si="14"/>
        <v>#VALUE!</v>
      </c>
      <c r="CE41" t="e">
        <f t="shared" si="15"/>
        <v>#VALUE!</v>
      </c>
      <c r="CF41" t="e">
        <f t="shared" si="16"/>
        <v>#VALUE!</v>
      </c>
      <c r="CG41" t="e">
        <f t="shared" si="17"/>
        <v>#VALUE!</v>
      </c>
    </row>
    <row r="42" spans="1:85" ht="30" customHeight="1" x14ac:dyDescent="0.25">
      <c r="A42" s="1" t="s">
        <v>45</v>
      </c>
      <c r="B42" t="s">
        <v>47</v>
      </c>
      <c r="C42">
        <v>0.94</v>
      </c>
      <c r="D42">
        <v>8.5500000000000007</v>
      </c>
      <c r="E42" s="15" t="e">
        <f t="array" ref="E42">[1]!JCStructure(B42)</f>
        <v>#VALUE!</v>
      </c>
      <c r="F42" t="e">
        <f t="array" ref="F42">[1]!JCMass(B42)</f>
        <v>#VALUE!</v>
      </c>
      <c r="G42" t="e">
        <f t="array" ref="G42">[1]!JCIUPACName(R42)</f>
        <v>#VALUE!</v>
      </c>
      <c r="H42" s="2" t="e">
        <f t="array" ref="H42">IF([1]!JCSubstructureMatch($B42,"C(O)=O"),"Acid", "Amine")</f>
        <v>#VALUE!</v>
      </c>
      <c r="I42" s="2" t="e">
        <f t="shared" ca="1" si="18"/>
        <v>#NAME?</v>
      </c>
      <c r="K42" s="2" t="e">
        <f t="shared" si="1"/>
        <v>#VALUE!</v>
      </c>
      <c r="L42" s="2" t="e">
        <f t="shared" si="2"/>
        <v>#VALUE!</v>
      </c>
      <c r="M42" s="2" t="e">
        <f t="shared" si="3"/>
        <v>#VALUE!</v>
      </c>
      <c r="N42" s="2" t="e">
        <f t="shared" si="4"/>
        <v>#VALUE!</v>
      </c>
      <c r="O42" s="2" t="e">
        <f t="shared" si="5"/>
        <v>#VALUE!</v>
      </c>
      <c r="P42" s="2" t="e">
        <f t="shared" si="6"/>
        <v>#VALUE!</v>
      </c>
      <c r="Q42" s="2" t="e">
        <f t="array" ref="Q42">[1]!JCRingAtomCount(B42)</f>
        <v>#VALUE!</v>
      </c>
      <c r="R42" s="15" t="e">
        <f t="array" ref="R42">[1]!JCBemisMurckoStructure(B42)</f>
        <v>#VALUE!</v>
      </c>
      <c r="S42" t="e">
        <f t="array" ref="S42">[1]!JCSubstructureMatch(B42,"FC(C)(F)C")</f>
        <v>#VALUE!</v>
      </c>
      <c r="T42" t="e">
        <f t="array" ref="T42">[1]!JCSubstructureMatch(B42,"FC(C)(F)F")</f>
        <v>#VALUE!</v>
      </c>
      <c r="U42" t="e">
        <f t="array" ref="U42">[1]!JCSubstructureMatch(B42,"FC(C)(F)[H]")</f>
        <v>#VALUE!</v>
      </c>
      <c r="V42" t="e">
        <f t="array" ref="V42">[1]!JCSubstructureMatch(B42,"FC(C)([H])[H]")</f>
        <v>#VALUE!</v>
      </c>
      <c r="W42" t="e">
        <f t="array" ref="W42">[1]!JCSubstructureMatch(B42,"FC(C)(C)[H]")</f>
        <v>#VALUE!</v>
      </c>
      <c r="X42" s="15" t="e">
        <f t="array" ref="X42">[1]!JC3DCleanStructure(B42)</f>
        <v>#VALUE!</v>
      </c>
      <c r="Y42" s="2" t="e">
        <f t="array" ref="Y42">[1]!JCSubstructureMatchCount(B42,"FC(CN)(F)F")</f>
        <v>#VALUE!</v>
      </c>
      <c r="Z42" s="2" t="e">
        <f t="array" ref="Z42">[1]!JCSubstructureMatchCount($B42,"FC(CCN)(F)F")</f>
        <v>#VALUE!</v>
      </c>
      <c r="AA42" s="2" t="e">
        <f t="array" ref="AA42">[1]!JCSubstructureMatchCount($B42,"FC(CCCN)(F)F")</f>
        <v>#VALUE!</v>
      </c>
      <c r="AB42" s="2" t="e">
        <f t="array" ref="AB42">[1]!JCSubstructureMatchCount($B42,"FC(CCCCN)(F)F")</f>
        <v>#VALUE!</v>
      </c>
      <c r="AC42" s="2" t="e">
        <f t="array" ref="AC42">[1]!JCSubstructureMatchCount($B42,"FC(CCCCCN)(F)F")</f>
        <v>#VALUE!</v>
      </c>
      <c r="AD42" s="2" t="e">
        <f t="array" ref="AD42">[1]!JCSubstructureMatchCount($B42,"FC(CN)([H])F")</f>
        <v>#VALUE!</v>
      </c>
      <c r="AE42" s="2" t="e">
        <f t="array" ref="AE42">[1]!JCSubstructureMatchCount($B42,"FC(CCN)([H])F")</f>
        <v>#VALUE!</v>
      </c>
      <c r="AF42" s="2" t="e">
        <f t="array" ref="AF42">[1]!JCSubstructureMatchCount($B42,"FC(CCCN)([H])F")</f>
        <v>#VALUE!</v>
      </c>
      <c r="AG42" s="2" t="e">
        <f t="array" ref="AG42">[1]!JCSubstructureMatchCount($B42,"FC(CCCCN)([H])F")</f>
        <v>#VALUE!</v>
      </c>
      <c r="AH42" s="2" t="e">
        <f t="array" ref="AH42">[1]!JCSubstructureMatchCount($B42,"FC(CCCCCN)([H])F")</f>
        <v>#VALUE!</v>
      </c>
      <c r="AI42" s="2" t="e">
        <f t="array" ref="AI42">[1]!JCSubstructureMatchCount($B42,"FC(CN)([H])[H]")</f>
        <v>#VALUE!</v>
      </c>
      <c r="AJ42" s="2" t="e">
        <f t="array" ref="AJ42">[1]!JCSubstructureMatchCount($B42,"FC(CCN)([H])[H]")</f>
        <v>#VALUE!</v>
      </c>
      <c r="AK42" s="2" t="e">
        <f t="array" ref="AK42">[1]!JCSubstructureMatchCount($B42,"FC(CCCN)([H])[H]")</f>
        <v>#VALUE!</v>
      </c>
      <c r="AL42" s="2" t="e">
        <f t="array" ref="AL42">[1]!JCSubstructureMatchCount($B42,"FC(CCCCN)([H])[H]")</f>
        <v>#VALUE!</v>
      </c>
      <c r="AM42" s="2" t="e">
        <f t="array" ref="AM42">[1]!JCSubstructureMatchCount($B42,"FC(CCCCCN)([H])[H]")</f>
        <v>#VALUE!</v>
      </c>
      <c r="AN42" s="2" t="e">
        <f t="array" ref="AN42">[1]!JCSubstructureMatchCount($B42,"FC(CN)(F)C")</f>
        <v>#VALUE!</v>
      </c>
      <c r="AO42" s="2" t="e">
        <f t="array" ref="AO42">[1]!JCSubstructureMatchCount($B42,"FC(CCN)(F)C")+[1]!JCSubstructureMatchCount($B42,"FC(F)(C1)C1N")</f>
        <v>#VALUE!</v>
      </c>
      <c r="AP42" s="2" t="e">
        <f t="array" ref="AP42">[1]!JCSubstructureMatchCount($B42,"FC(CCCN)(F)C")+[1]!JCSubstructureMatchCount($B42,"FC(F)(CC1)C1N")</f>
        <v>#VALUE!</v>
      </c>
      <c r="AQ42" s="2" t="e">
        <f t="array" ref="AQ42">[1]!JCSubstructureMatchCount($B42,"FC(CCCCN)(F)C")+[1]!JCSubstructureMatchCount($B42,"FC(F)(CCC1)C1N")</f>
        <v>#VALUE!</v>
      </c>
      <c r="AR42" s="2" t="e">
        <f t="array" ref="AR42">[1]!JCSubstructureMatchCount($B42,"FC(CCCCCN)(F)C")+[1]!JCSubstructureMatchCount($B42,"FC(F)(CCCC1)C1N")</f>
        <v>#VALUE!</v>
      </c>
      <c r="AS42" s="2" t="e">
        <f t="array" ref="AS42">[1]!JCSubstructureMatchCount($B42,"FC(CN)([H])C")</f>
        <v>#VALUE!</v>
      </c>
      <c r="AT42" s="2" t="e">
        <f t="array" ref="AT42">[1]!JCSubstructureMatchCount($B42,"FC(CCN)([H])C")</f>
        <v>#VALUE!</v>
      </c>
      <c r="AU42" s="2" t="e">
        <f t="array" ref="AU42">[1]!JCSubstructureMatchCount($B42,"FC(CCCN)([H])C")</f>
        <v>#VALUE!</v>
      </c>
      <c r="AV42" s="2" t="e">
        <f t="array" ref="AV42">[1]!JCSubstructureMatchCount($B42,"FC(CCCCN)([H])C")</f>
        <v>#VALUE!</v>
      </c>
      <c r="AW42" s="2" t="e">
        <f t="array" ref="AW42">[1]!JCSubstructureMatchCount($B42,"FC(CCCCCN)([H])C")</f>
        <v>#VALUE!</v>
      </c>
      <c r="AX42" s="2" t="e">
        <f t="array" ref="AX42">[1]!JCSubstructureMatchCount($B42,"FC(CC(O)=O)(F)F")</f>
        <v>#VALUE!</v>
      </c>
      <c r="AY42" s="2" t="e">
        <f t="array" ref="AY42">[1]!JCSubstructureMatchCount($B42,"FC(CCC(O)=O)(F)F")</f>
        <v>#VALUE!</v>
      </c>
      <c r="AZ42" s="2" t="e">
        <f t="array" ref="AZ42">[1]!JCSubstructureMatchCount($B42,"FC(CCCC(O)=O)(F)F")</f>
        <v>#VALUE!</v>
      </c>
      <c r="BA42" s="2" t="e">
        <f t="array" ref="BA42">[1]!JCSubstructureMatchCount($B42,"FC(CCCCC(O)=O)(F)F")</f>
        <v>#VALUE!</v>
      </c>
      <c r="BB42" s="2" t="e">
        <f t="array" ref="BB42">[1]!JCSubstructureMatchCount($B42,"FC(CCCCCC(O)=O)(F)F")</f>
        <v>#VALUE!</v>
      </c>
      <c r="BC42" s="2" t="e">
        <f t="array" ref="BC42">[1]!JCSubstructureMatchCount($B42,"FC(CC(O)=O)([H])F")</f>
        <v>#VALUE!</v>
      </c>
      <c r="BD42" s="2" t="e">
        <f t="array" ref="BD42">[1]!JCSubstructureMatchCount($B42,"FC(CCC(O)=O)([H])F")</f>
        <v>#VALUE!</v>
      </c>
      <c r="BE42" s="2" t="e">
        <f t="array" ref="BE42">[1]!JCSubstructureMatchCount($B42,"FC(CCCC(O)=O)([H])F")</f>
        <v>#VALUE!</v>
      </c>
      <c r="BF42" s="2" t="e">
        <f t="array" ref="BF42">[1]!JCSubstructureMatchCount($B42,"FC(CCCCC(O)=O)([H])F")</f>
        <v>#VALUE!</v>
      </c>
      <c r="BG42" s="2" t="e">
        <f t="array" ref="BG42">[1]!JCSubstructureMatchCount($B42,"FC(CCCCCC(O)=O)([H])F")</f>
        <v>#VALUE!</v>
      </c>
      <c r="BH42" s="2" t="e">
        <f t="array" ref="BH42">[1]!JCSubstructureMatchCount($B42,"FC(CC(O)=O)([H])[H]")</f>
        <v>#VALUE!</v>
      </c>
      <c r="BI42" s="2" t="e">
        <f t="array" ref="BI42">[1]!JCSubstructureMatchCount($B42,"FC(CCC(O)=O)([H])[H]")</f>
        <v>#VALUE!</v>
      </c>
      <c r="BJ42" s="2" t="e">
        <f t="array" ref="BJ42">[1]!JCSubstructureMatchCount($B42,"FC(CCCC(O)=O)([H])[H]")</f>
        <v>#VALUE!</v>
      </c>
      <c r="BK42" s="2" t="e">
        <f t="array" ref="BK42">[1]!JCSubstructureMatchCount($B42,"FC(CCCCC(O)=O)([H])[H]")</f>
        <v>#VALUE!</v>
      </c>
      <c r="BL42" s="2" t="e">
        <f t="array" ref="BL42">[1]!JCSubstructureMatchCount($B42,"FC(CCCCCC(O)=O)([H])[H]")</f>
        <v>#VALUE!</v>
      </c>
      <c r="BM42" s="2" t="e">
        <f t="array" ref="BM42">[1]!JCSubstructureMatchCount($B42,"FC(CC(O)=O)(F)C")</f>
        <v>#VALUE!</v>
      </c>
      <c r="BN42" s="2" t="e">
        <f t="array" ref="BN42">[1]!JCSubstructureMatchCount($B42,"FC(CCC(O)=O)(F)C")+[1]!JCSubstructureMatchCount($B42,"FC1(F)CC1C(O)=O")</f>
        <v>#VALUE!</v>
      </c>
      <c r="BO42" s="2" t="e">
        <f t="array" ref="BO42">[1]!JCSubstructureMatchCount($B42,"FC(CCCC(O)=O)(F)C")+[1]!JCSubstructureMatchCount($B42,"FC1(F)CCC1C(O)=O")</f>
        <v>#VALUE!</v>
      </c>
      <c r="BP42" s="2" t="e">
        <f t="array" ref="BP42">[1]!JCSubstructureMatchCount($B42,"FC(CCCCC(O)=O)(F)C")+[1]!JCSubstructureMatchCount($B42,"FC1(F)CCCC1C(O)=O")</f>
        <v>#VALUE!</v>
      </c>
      <c r="BQ42" s="2" t="e">
        <f t="array" ref="BQ42">[1]!JCSubstructureMatchCount($B42,"FC(CCCCCC(O)=O)(F)C")+[1]!JCSubstructureMatchCount($B42,"FC1(F)CCCCC1C(O)=O")</f>
        <v>#VALUE!</v>
      </c>
      <c r="BR42" s="2" t="e">
        <f t="array" ref="BR42">[1]!JCSubstructureMatchCount($B42,"FC(CC(O)=O)([H])C")</f>
        <v>#VALUE!</v>
      </c>
      <c r="BS42" s="2" t="e">
        <f t="array" ref="BS42">[1]!JCSubstructureMatchCount($B42,"FC(CCC(O)=O)([H])C")</f>
        <v>#VALUE!</v>
      </c>
      <c r="BT42" s="2" t="e">
        <f t="array" ref="BT42">[1]!JCSubstructureMatchCount($B42,"FC(CCCC(O)=O)([H])C")</f>
        <v>#VALUE!</v>
      </c>
      <c r="BU42" s="2" t="e">
        <f t="array" ref="BU42">[1]!JCSubstructureMatchCount($B42,"FC(CCCCC(O)=O)([H])C")</f>
        <v>#VALUE!</v>
      </c>
      <c r="BV42" s="2" t="e">
        <f t="array" ref="BV42">[1]!JCSubstructureMatchCount($B42,"FC(CCCCCC(O)=O)([H])C")</f>
        <v>#VALUE!</v>
      </c>
      <c r="BW42" t="e">
        <f t="shared" si="7"/>
        <v>#VALUE!</v>
      </c>
      <c r="BX42" t="e">
        <f t="shared" si="8"/>
        <v>#VALUE!</v>
      </c>
      <c r="BY42" t="e">
        <f t="shared" si="9"/>
        <v>#VALUE!</v>
      </c>
      <c r="BZ42" t="e">
        <f t="shared" si="10"/>
        <v>#VALUE!</v>
      </c>
      <c r="CA42" t="e">
        <f t="shared" si="11"/>
        <v>#VALUE!</v>
      </c>
      <c r="CB42" t="e">
        <f t="shared" si="12"/>
        <v>#VALUE!</v>
      </c>
      <c r="CC42" t="e">
        <f t="shared" si="13"/>
        <v>#VALUE!</v>
      </c>
      <c r="CD42" t="e">
        <f t="shared" si="14"/>
        <v>#VALUE!</v>
      </c>
      <c r="CE42" t="e">
        <f t="shared" si="15"/>
        <v>#VALUE!</v>
      </c>
      <c r="CF42" t="e">
        <f t="shared" si="16"/>
        <v>#VALUE!</v>
      </c>
      <c r="CG42" t="e">
        <f t="shared" si="17"/>
        <v>#VALUE!</v>
      </c>
    </row>
    <row r="43" spans="1:85" ht="30" customHeight="1" x14ac:dyDescent="0.25">
      <c r="A43" s="1" t="s">
        <v>45</v>
      </c>
      <c r="B43" t="s">
        <v>48</v>
      </c>
      <c r="C43">
        <v>1.34</v>
      </c>
      <c r="D43">
        <v>6.44</v>
      </c>
      <c r="E43" s="15" t="e">
        <f t="array" ref="E43">[1]!JCStructure(B43)</f>
        <v>#VALUE!</v>
      </c>
      <c r="F43" t="e">
        <f t="array" ref="F43">[1]!JCMass(B43)</f>
        <v>#VALUE!</v>
      </c>
      <c r="G43" t="e">
        <f t="array" ref="G43">[1]!JCIUPACName(R43)</f>
        <v>#VALUE!</v>
      </c>
      <c r="H43" s="2" t="e">
        <f t="array" ref="H43">IF([1]!JCSubstructureMatch($B43,"C(O)=O"),"Acid", "Amine")</f>
        <v>#VALUE!</v>
      </c>
      <c r="I43" s="2" t="e">
        <f t="shared" ca="1" si="18"/>
        <v>#NAME?</v>
      </c>
      <c r="K43" s="2" t="e">
        <f t="shared" si="1"/>
        <v>#VALUE!</v>
      </c>
      <c r="L43" s="2" t="e">
        <f t="shared" si="2"/>
        <v>#VALUE!</v>
      </c>
      <c r="M43" s="2" t="e">
        <f t="shared" si="3"/>
        <v>#VALUE!</v>
      </c>
      <c r="N43" s="2" t="e">
        <f t="shared" si="4"/>
        <v>#VALUE!</v>
      </c>
      <c r="O43" s="2" t="e">
        <f t="shared" si="5"/>
        <v>#VALUE!</v>
      </c>
      <c r="P43" s="2" t="e">
        <f t="shared" si="6"/>
        <v>#VALUE!</v>
      </c>
      <c r="Q43" s="2" t="e">
        <f t="array" ref="Q43">[1]!JCRingAtomCount(B43)</f>
        <v>#VALUE!</v>
      </c>
      <c r="R43" s="15" t="e">
        <f t="array" ref="R43">[1]!JCBemisMurckoStructure(B43)</f>
        <v>#VALUE!</v>
      </c>
      <c r="S43" t="e">
        <f t="array" ref="S43">[1]!JCSubstructureMatch(B43,"FC(C)(F)C")</f>
        <v>#VALUE!</v>
      </c>
      <c r="T43" t="e">
        <f t="array" ref="T43">[1]!JCSubstructureMatch(B43,"FC(C)(F)F")</f>
        <v>#VALUE!</v>
      </c>
      <c r="U43" t="e">
        <f t="array" ref="U43">[1]!JCSubstructureMatch(B43,"FC(C)(F)[H]")</f>
        <v>#VALUE!</v>
      </c>
      <c r="V43" t="e">
        <f t="array" ref="V43">[1]!JCSubstructureMatch(B43,"FC(C)([H])[H]")</f>
        <v>#VALUE!</v>
      </c>
      <c r="W43" t="e">
        <f t="array" ref="W43">[1]!JCSubstructureMatch(B43,"FC(C)(C)[H]")</f>
        <v>#VALUE!</v>
      </c>
      <c r="X43" s="15" t="e">
        <f t="array" ref="X43">[1]!JC3DCleanStructure(B43)</f>
        <v>#VALUE!</v>
      </c>
      <c r="Y43" s="2" t="e">
        <f t="array" ref="Y43">[1]!JCSubstructureMatchCount(B43,"FC(CN)(F)F")</f>
        <v>#VALUE!</v>
      </c>
      <c r="Z43" s="2" t="e">
        <f t="array" ref="Z43">[1]!JCSubstructureMatchCount($B43,"FC(CCN)(F)F")</f>
        <v>#VALUE!</v>
      </c>
      <c r="AA43" s="2" t="e">
        <f t="array" ref="AA43">[1]!JCSubstructureMatchCount($B43,"FC(CCCN)(F)F")</f>
        <v>#VALUE!</v>
      </c>
      <c r="AB43" s="2" t="e">
        <f t="array" ref="AB43">[1]!JCSubstructureMatchCount($B43,"FC(CCCCN)(F)F")</f>
        <v>#VALUE!</v>
      </c>
      <c r="AC43" s="2" t="e">
        <f t="array" ref="AC43">[1]!JCSubstructureMatchCount($B43,"FC(CCCCCN)(F)F")</f>
        <v>#VALUE!</v>
      </c>
      <c r="AD43" s="2" t="e">
        <f t="array" ref="AD43">[1]!JCSubstructureMatchCount($B43,"FC(CN)([H])F")</f>
        <v>#VALUE!</v>
      </c>
      <c r="AE43" s="2" t="e">
        <f t="array" ref="AE43">[1]!JCSubstructureMatchCount($B43,"FC(CCN)([H])F")</f>
        <v>#VALUE!</v>
      </c>
      <c r="AF43" s="2" t="e">
        <f t="array" ref="AF43">[1]!JCSubstructureMatchCount($B43,"FC(CCCN)([H])F")</f>
        <v>#VALUE!</v>
      </c>
      <c r="AG43" s="2" t="e">
        <f t="array" ref="AG43">[1]!JCSubstructureMatchCount($B43,"FC(CCCCN)([H])F")</f>
        <v>#VALUE!</v>
      </c>
      <c r="AH43" s="2" t="e">
        <f t="array" ref="AH43">[1]!JCSubstructureMatchCount($B43,"FC(CCCCCN)([H])F")</f>
        <v>#VALUE!</v>
      </c>
      <c r="AI43" s="2" t="e">
        <f t="array" ref="AI43">[1]!JCSubstructureMatchCount($B43,"FC(CN)([H])[H]")</f>
        <v>#VALUE!</v>
      </c>
      <c r="AJ43" s="2" t="e">
        <f t="array" ref="AJ43">[1]!JCSubstructureMatchCount($B43,"FC(CCN)([H])[H]")</f>
        <v>#VALUE!</v>
      </c>
      <c r="AK43" s="2" t="e">
        <f t="array" ref="AK43">[1]!JCSubstructureMatchCount($B43,"FC(CCCN)([H])[H]")</f>
        <v>#VALUE!</v>
      </c>
      <c r="AL43" s="2" t="e">
        <f t="array" ref="AL43">[1]!JCSubstructureMatchCount($B43,"FC(CCCCN)([H])[H]")</f>
        <v>#VALUE!</v>
      </c>
      <c r="AM43" s="2" t="e">
        <f t="array" ref="AM43">[1]!JCSubstructureMatchCount($B43,"FC(CCCCCN)([H])[H]")</f>
        <v>#VALUE!</v>
      </c>
      <c r="AN43" s="2" t="e">
        <f t="array" ref="AN43">[1]!JCSubstructureMatchCount($B43,"FC(CN)(F)C")</f>
        <v>#VALUE!</v>
      </c>
      <c r="AO43" s="2" t="e">
        <f t="array" ref="AO43">[1]!JCSubstructureMatchCount($B43,"FC(CCN)(F)C")+[1]!JCSubstructureMatchCount($B43,"FC(F)(C1)C1N")</f>
        <v>#VALUE!</v>
      </c>
      <c r="AP43" s="2" t="e">
        <f t="array" ref="AP43">[1]!JCSubstructureMatchCount($B43,"FC(CCCN)(F)C")+[1]!JCSubstructureMatchCount($B43,"FC(F)(CC1)C1N")</f>
        <v>#VALUE!</v>
      </c>
      <c r="AQ43" s="2" t="e">
        <f t="array" ref="AQ43">[1]!JCSubstructureMatchCount($B43,"FC(CCCCN)(F)C")+[1]!JCSubstructureMatchCount($B43,"FC(F)(CCC1)C1N")</f>
        <v>#VALUE!</v>
      </c>
      <c r="AR43" s="2" t="e">
        <f t="array" ref="AR43">[1]!JCSubstructureMatchCount($B43,"FC(CCCCCN)(F)C")+[1]!JCSubstructureMatchCount($B43,"FC(F)(CCCC1)C1N")</f>
        <v>#VALUE!</v>
      </c>
      <c r="AS43" s="2" t="e">
        <f t="array" ref="AS43">[1]!JCSubstructureMatchCount($B43,"FC(CN)([H])C")</f>
        <v>#VALUE!</v>
      </c>
      <c r="AT43" s="2" t="e">
        <f t="array" ref="AT43">[1]!JCSubstructureMatchCount($B43,"FC(CCN)([H])C")</f>
        <v>#VALUE!</v>
      </c>
      <c r="AU43" s="2" t="e">
        <f t="array" ref="AU43">[1]!JCSubstructureMatchCount($B43,"FC(CCCN)([H])C")</f>
        <v>#VALUE!</v>
      </c>
      <c r="AV43" s="2" t="e">
        <f t="array" ref="AV43">[1]!JCSubstructureMatchCount($B43,"FC(CCCCN)([H])C")</f>
        <v>#VALUE!</v>
      </c>
      <c r="AW43" s="2" t="e">
        <f t="array" ref="AW43">[1]!JCSubstructureMatchCount($B43,"FC(CCCCCN)([H])C")</f>
        <v>#VALUE!</v>
      </c>
      <c r="AX43" s="2" t="e">
        <f t="array" ref="AX43">[1]!JCSubstructureMatchCount($B43,"FC(CC(O)=O)(F)F")</f>
        <v>#VALUE!</v>
      </c>
      <c r="AY43" s="2" t="e">
        <f t="array" ref="AY43">[1]!JCSubstructureMatchCount($B43,"FC(CCC(O)=O)(F)F")</f>
        <v>#VALUE!</v>
      </c>
      <c r="AZ43" s="2" t="e">
        <f t="array" ref="AZ43">[1]!JCSubstructureMatchCount($B43,"FC(CCCC(O)=O)(F)F")</f>
        <v>#VALUE!</v>
      </c>
      <c r="BA43" s="2" t="e">
        <f t="array" ref="BA43">[1]!JCSubstructureMatchCount($B43,"FC(CCCCC(O)=O)(F)F")</f>
        <v>#VALUE!</v>
      </c>
      <c r="BB43" s="2" t="e">
        <f t="array" ref="BB43">[1]!JCSubstructureMatchCount($B43,"FC(CCCCCC(O)=O)(F)F")</f>
        <v>#VALUE!</v>
      </c>
      <c r="BC43" s="2" t="e">
        <f t="array" ref="BC43">[1]!JCSubstructureMatchCount($B43,"FC(CC(O)=O)([H])F")</f>
        <v>#VALUE!</v>
      </c>
      <c r="BD43" s="2" t="e">
        <f t="array" ref="BD43">[1]!JCSubstructureMatchCount($B43,"FC(CCC(O)=O)([H])F")</f>
        <v>#VALUE!</v>
      </c>
      <c r="BE43" s="2" t="e">
        <f t="array" ref="BE43">[1]!JCSubstructureMatchCount($B43,"FC(CCCC(O)=O)([H])F")</f>
        <v>#VALUE!</v>
      </c>
      <c r="BF43" s="2" t="e">
        <f t="array" ref="BF43">[1]!JCSubstructureMatchCount($B43,"FC(CCCCC(O)=O)([H])F")</f>
        <v>#VALUE!</v>
      </c>
      <c r="BG43" s="2" t="e">
        <f t="array" ref="BG43">[1]!JCSubstructureMatchCount($B43,"FC(CCCCCC(O)=O)([H])F")</f>
        <v>#VALUE!</v>
      </c>
      <c r="BH43" s="2" t="e">
        <f t="array" ref="BH43">[1]!JCSubstructureMatchCount($B43,"FC(CC(O)=O)([H])[H]")</f>
        <v>#VALUE!</v>
      </c>
      <c r="BI43" s="2" t="e">
        <f t="array" ref="BI43">[1]!JCSubstructureMatchCount($B43,"FC(CCC(O)=O)([H])[H]")</f>
        <v>#VALUE!</v>
      </c>
      <c r="BJ43" s="2" t="e">
        <f t="array" ref="BJ43">[1]!JCSubstructureMatchCount($B43,"FC(CCCC(O)=O)([H])[H]")</f>
        <v>#VALUE!</v>
      </c>
      <c r="BK43" s="2" t="e">
        <f t="array" ref="BK43">[1]!JCSubstructureMatchCount($B43,"FC(CCCCC(O)=O)([H])[H]")</f>
        <v>#VALUE!</v>
      </c>
      <c r="BL43" s="2" t="e">
        <f t="array" ref="BL43">[1]!JCSubstructureMatchCount($B43,"FC(CCCCCC(O)=O)([H])[H]")</f>
        <v>#VALUE!</v>
      </c>
      <c r="BM43" s="2" t="e">
        <f t="array" ref="BM43">[1]!JCSubstructureMatchCount($B43,"FC(CC(O)=O)(F)C")</f>
        <v>#VALUE!</v>
      </c>
      <c r="BN43" s="2" t="e">
        <f t="array" ref="BN43">[1]!JCSubstructureMatchCount($B43,"FC(CCC(O)=O)(F)C")+[1]!JCSubstructureMatchCount($B43,"FC1(F)CC1C(O)=O")</f>
        <v>#VALUE!</v>
      </c>
      <c r="BO43" s="2" t="e">
        <f t="array" ref="BO43">[1]!JCSubstructureMatchCount($B43,"FC(CCCC(O)=O)(F)C")+[1]!JCSubstructureMatchCount($B43,"FC1(F)CCC1C(O)=O")</f>
        <v>#VALUE!</v>
      </c>
      <c r="BP43" s="2" t="e">
        <f t="array" ref="BP43">[1]!JCSubstructureMatchCount($B43,"FC(CCCCC(O)=O)(F)C")+[1]!JCSubstructureMatchCount($B43,"FC1(F)CCCC1C(O)=O")</f>
        <v>#VALUE!</v>
      </c>
      <c r="BQ43" s="2" t="e">
        <f t="array" ref="BQ43">[1]!JCSubstructureMatchCount($B43,"FC(CCCCCC(O)=O)(F)C")+[1]!JCSubstructureMatchCount($B43,"FC1(F)CCCCC1C(O)=O")</f>
        <v>#VALUE!</v>
      </c>
      <c r="BR43" s="2" t="e">
        <f t="array" ref="BR43">[1]!JCSubstructureMatchCount($B43,"FC(CC(O)=O)([H])C")</f>
        <v>#VALUE!</v>
      </c>
      <c r="BS43" s="2" t="e">
        <f t="array" ref="BS43">[1]!JCSubstructureMatchCount($B43,"FC(CCC(O)=O)([H])C")</f>
        <v>#VALUE!</v>
      </c>
      <c r="BT43" s="2" t="e">
        <f t="array" ref="BT43">[1]!JCSubstructureMatchCount($B43,"FC(CCCC(O)=O)([H])C")</f>
        <v>#VALUE!</v>
      </c>
      <c r="BU43" s="2" t="e">
        <f t="array" ref="BU43">[1]!JCSubstructureMatchCount($B43,"FC(CCCCC(O)=O)([H])C")</f>
        <v>#VALUE!</v>
      </c>
      <c r="BV43" s="2" t="e">
        <f t="array" ref="BV43">[1]!JCSubstructureMatchCount($B43,"FC(CCCCCC(O)=O)([H])C")</f>
        <v>#VALUE!</v>
      </c>
      <c r="BW43" t="e">
        <f t="shared" si="7"/>
        <v>#VALUE!</v>
      </c>
      <c r="BX43" t="e">
        <f t="shared" si="8"/>
        <v>#VALUE!</v>
      </c>
      <c r="BY43" t="e">
        <f t="shared" si="9"/>
        <v>#VALUE!</v>
      </c>
      <c r="BZ43" t="e">
        <f t="shared" si="10"/>
        <v>#VALUE!</v>
      </c>
      <c r="CA43" t="e">
        <f t="shared" si="11"/>
        <v>#VALUE!</v>
      </c>
      <c r="CB43" t="e">
        <f t="shared" si="12"/>
        <v>#VALUE!</v>
      </c>
      <c r="CC43" t="e">
        <f t="shared" si="13"/>
        <v>#VALUE!</v>
      </c>
      <c r="CD43" t="e">
        <f t="shared" si="14"/>
        <v>#VALUE!</v>
      </c>
      <c r="CE43" t="e">
        <f t="shared" si="15"/>
        <v>#VALUE!</v>
      </c>
      <c r="CF43" t="e">
        <f t="shared" si="16"/>
        <v>#VALUE!</v>
      </c>
      <c r="CG43" t="e">
        <f t="shared" si="17"/>
        <v>#VALUE!</v>
      </c>
    </row>
    <row r="44" spans="1:85" ht="30" customHeight="1" x14ac:dyDescent="0.25">
      <c r="A44" s="1" t="s">
        <v>45</v>
      </c>
      <c r="B44" t="s">
        <v>49</v>
      </c>
      <c r="C44">
        <v>1.19</v>
      </c>
      <c r="D44">
        <v>11.21</v>
      </c>
      <c r="E44" s="15" t="e">
        <f t="array" ref="E44">[1]!JCStructure(B44)</f>
        <v>#VALUE!</v>
      </c>
      <c r="F44" t="e">
        <f t="array" ref="F44">[1]!JCMass(B44)</f>
        <v>#VALUE!</v>
      </c>
      <c r="G44" t="e">
        <f t="array" ref="G44">[1]!JCIUPACName(R44)</f>
        <v>#VALUE!</v>
      </c>
      <c r="H44" s="2" t="e">
        <f t="array" ref="H44">IF([1]!JCSubstructureMatch($B44,"C(O)=O"),"Acid", "Amine")</f>
        <v>#VALUE!</v>
      </c>
      <c r="I44" s="2" t="e">
        <f t="shared" ca="1" si="18"/>
        <v>#NAME?</v>
      </c>
      <c r="K44" s="2" t="e">
        <f t="shared" si="1"/>
        <v>#VALUE!</v>
      </c>
      <c r="L44" s="2" t="e">
        <f t="shared" si="2"/>
        <v>#VALUE!</v>
      </c>
      <c r="M44" s="2" t="e">
        <f t="shared" si="3"/>
        <v>#VALUE!</v>
      </c>
      <c r="N44" s="2" t="e">
        <f t="shared" si="4"/>
        <v>#VALUE!</v>
      </c>
      <c r="O44" s="2" t="e">
        <f t="shared" si="5"/>
        <v>#VALUE!</v>
      </c>
      <c r="P44" s="2" t="e">
        <f t="shared" si="6"/>
        <v>#VALUE!</v>
      </c>
      <c r="Q44" s="2" t="e">
        <f t="array" ref="Q44">[1]!JCRingAtomCount(B44)</f>
        <v>#VALUE!</v>
      </c>
      <c r="R44" s="15" t="e">
        <f t="array" ref="R44">[1]!JCBemisMurckoStructure(B44)</f>
        <v>#VALUE!</v>
      </c>
      <c r="S44" t="e">
        <f t="array" ref="S44">[1]!JCSubstructureMatch(B44,"FC(C)(F)C")</f>
        <v>#VALUE!</v>
      </c>
      <c r="T44" t="e">
        <f t="array" ref="T44">[1]!JCSubstructureMatch(B44,"FC(C)(F)F")</f>
        <v>#VALUE!</v>
      </c>
      <c r="U44" t="e">
        <f t="array" ref="U44">[1]!JCSubstructureMatch(B44,"FC(C)(F)[H]")</f>
        <v>#VALUE!</v>
      </c>
      <c r="V44" t="e">
        <f t="array" ref="V44">[1]!JCSubstructureMatch(B44,"FC(C)([H])[H]")</f>
        <v>#VALUE!</v>
      </c>
      <c r="W44" t="e">
        <f t="array" ref="W44">[1]!JCSubstructureMatch(B44,"FC(C)(C)[H]")</f>
        <v>#VALUE!</v>
      </c>
      <c r="X44" s="15" t="e">
        <f t="array" ref="X44">[1]!JC3DCleanStructure(B44)</f>
        <v>#VALUE!</v>
      </c>
      <c r="Y44" s="2" t="e">
        <f t="array" ref="Y44">[1]!JCSubstructureMatchCount(B44,"FC(CN)(F)F")</f>
        <v>#VALUE!</v>
      </c>
      <c r="Z44" s="2" t="e">
        <f t="array" ref="Z44">[1]!JCSubstructureMatchCount($B44,"FC(CCN)(F)F")</f>
        <v>#VALUE!</v>
      </c>
      <c r="AA44" s="2" t="e">
        <f t="array" ref="AA44">[1]!JCSubstructureMatchCount($B44,"FC(CCCN)(F)F")</f>
        <v>#VALUE!</v>
      </c>
      <c r="AB44" s="2" t="e">
        <f t="array" ref="AB44">[1]!JCSubstructureMatchCount($B44,"FC(CCCCN)(F)F")</f>
        <v>#VALUE!</v>
      </c>
      <c r="AC44" s="2" t="e">
        <f t="array" ref="AC44">[1]!JCSubstructureMatchCount($B44,"FC(CCCCCN)(F)F")</f>
        <v>#VALUE!</v>
      </c>
      <c r="AD44" s="2" t="e">
        <f t="array" ref="AD44">[1]!JCSubstructureMatchCount($B44,"FC(CN)([H])F")</f>
        <v>#VALUE!</v>
      </c>
      <c r="AE44" s="2" t="e">
        <f t="array" ref="AE44">[1]!JCSubstructureMatchCount($B44,"FC(CCN)([H])F")</f>
        <v>#VALUE!</v>
      </c>
      <c r="AF44" s="2" t="e">
        <f t="array" ref="AF44">[1]!JCSubstructureMatchCount($B44,"FC(CCCN)([H])F")</f>
        <v>#VALUE!</v>
      </c>
      <c r="AG44" s="2" t="e">
        <f t="array" ref="AG44">[1]!JCSubstructureMatchCount($B44,"FC(CCCCN)([H])F")</f>
        <v>#VALUE!</v>
      </c>
      <c r="AH44" s="2" t="e">
        <f t="array" ref="AH44">[1]!JCSubstructureMatchCount($B44,"FC(CCCCCN)([H])F")</f>
        <v>#VALUE!</v>
      </c>
      <c r="AI44" s="2" t="e">
        <f t="array" ref="AI44">[1]!JCSubstructureMatchCount($B44,"FC(CN)([H])[H]")</f>
        <v>#VALUE!</v>
      </c>
      <c r="AJ44" s="2" t="e">
        <f t="array" ref="AJ44">[1]!JCSubstructureMatchCount($B44,"FC(CCN)([H])[H]")</f>
        <v>#VALUE!</v>
      </c>
      <c r="AK44" s="2" t="e">
        <f t="array" ref="AK44">[1]!JCSubstructureMatchCount($B44,"FC(CCCN)([H])[H]")</f>
        <v>#VALUE!</v>
      </c>
      <c r="AL44" s="2" t="e">
        <f t="array" ref="AL44">[1]!JCSubstructureMatchCount($B44,"FC(CCCCN)([H])[H]")</f>
        <v>#VALUE!</v>
      </c>
      <c r="AM44" s="2" t="e">
        <f t="array" ref="AM44">[1]!JCSubstructureMatchCount($B44,"FC(CCCCCN)([H])[H]")</f>
        <v>#VALUE!</v>
      </c>
      <c r="AN44" s="2" t="e">
        <f t="array" ref="AN44">[1]!JCSubstructureMatchCount($B44,"FC(CN)(F)C")</f>
        <v>#VALUE!</v>
      </c>
      <c r="AO44" s="2" t="e">
        <f t="array" ref="AO44">[1]!JCSubstructureMatchCount($B44,"FC(CCN)(F)C")+[1]!JCSubstructureMatchCount($B44,"FC(F)(C1)C1N")</f>
        <v>#VALUE!</v>
      </c>
      <c r="AP44" s="2" t="e">
        <f t="array" ref="AP44">[1]!JCSubstructureMatchCount($B44,"FC(CCCN)(F)C")+[1]!JCSubstructureMatchCount($B44,"FC(F)(CC1)C1N")</f>
        <v>#VALUE!</v>
      </c>
      <c r="AQ44" s="2" t="e">
        <f t="array" ref="AQ44">[1]!JCSubstructureMatchCount($B44,"FC(CCCCN)(F)C")+[1]!JCSubstructureMatchCount($B44,"FC(F)(CCC1)C1N")</f>
        <v>#VALUE!</v>
      </c>
      <c r="AR44" s="2" t="e">
        <f t="array" ref="AR44">[1]!JCSubstructureMatchCount($B44,"FC(CCCCCN)(F)C")+[1]!JCSubstructureMatchCount($B44,"FC(F)(CCCC1)C1N")</f>
        <v>#VALUE!</v>
      </c>
      <c r="AS44" s="2" t="e">
        <f t="array" ref="AS44">[1]!JCSubstructureMatchCount($B44,"FC(CN)([H])C")</f>
        <v>#VALUE!</v>
      </c>
      <c r="AT44" s="2" t="e">
        <f t="array" ref="AT44">[1]!JCSubstructureMatchCount($B44,"FC(CCN)([H])C")</f>
        <v>#VALUE!</v>
      </c>
      <c r="AU44" s="2" t="e">
        <f t="array" ref="AU44">[1]!JCSubstructureMatchCount($B44,"FC(CCCN)([H])C")</f>
        <v>#VALUE!</v>
      </c>
      <c r="AV44" s="2" t="e">
        <f t="array" ref="AV44">[1]!JCSubstructureMatchCount($B44,"FC(CCCCN)([H])C")</f>
        <v>#VALUE!</v>
      </c>
      <c r="AW44" s="2" t="e">
        <f t="array" ref="AW44">[1]!JCSubstructureMatchCount($B44,"FC(CCCCCN)([H])C")</f>
        <v>#VALUE!</v>
      </c>
      <c r="AX44" s="2" t="e">
        <f t="array" ref="AX44">[1]!JCSubstructureMatchCount($B44,"FC(CC(O)=O)(F)F")</f>
        <v>#VALUE!</v>
      </c>
      <c r="AY44" s="2" t="e">
        <f t="array" ref="AY44">[1]!JCSubstructureMatchCount($B44,"FC(CCC(O)=O)(F)F")</f>
        <v>#VALUE!</v>
      </c>
      <c r="AZ44" s="2" t="e">
        <f t="array" ref="AZ44">[1]!JCSubstructureMatchCount($B44,"FC(CCCC(O)=O)(F)F")</f>
        <v>#VALUE!</v>
      </c>
      <c r="BA44" s="2" t="e">
        <f t="array" ref="BA44">[1]!JCSubstructureMatchCount($B44,"FC(CCCCC(O)=O)(F)F")</f>
        <v>#VALUE!</v>
      </c>
      <c r="BB44" s="2" t="e">
        <f t="array" ref="BB44">[1]!JCSubstructureMatchCount($B44,"FC(CCCCCC(O)=O)(F)F")</f>
        <v>#VALUE!</v>
      </c>
      <c r="BC44" s="2" t="e">
        <f t="array" ref="BC44">[1]!JCSubstructureMatchCount($B44,"FC(CC(O)=O)([H])F")</f>
        <v>#VALUE!</v>
      </c>
      <c r="BD44" s="2" t="e">
        <f t="array" ref="BD44">[1]!JCSubstructureMatchCount($B44,"FC(CCC(O)=O)([H])F")</f>
        <v>#VALUE!</v>
      </c>
      <c r="BE44" s="2" t="e">
        <f t="array" ref="BE44">[1]!JCSubstructureMatchCount($B44,"FC(CCCC(O)=O)([H])F")</f>
        <v>#VALUE!</v>
      </c>
      <c r="BF44" s="2" t="e">
        <f t="array" ref="BF44">[1]!JCSubstructureMatchCount($B44,"FC(CCCCC(O)=O)([H])F")</f>
        <v>#VALUE!</v>
      </c>
      <c r="BG44" s="2" t="e">
        <f t="array" ref="BG44">[1]!JCSubstructureMatchCount($B44,"FC(CCCCCC(O)=O)([H])F")</f>
        <v>#VALUE!</v>
      </c>
      <c r="BH44" s="2" t="e">
        <f t="array" ref="BH44">[1]!JCSubstructureMatchCount($B44,"FC(CC(O)=O)([H])[H]")</f>
        <v>#VALUE!</v>
      </c>
      <c r="BI44" s="2" t="e">
        <f t="array" ref="BI44">[1]!JCSubstructureMatchCount($B44,"FC(CCC(O)=O)([H])[H]")</f>
        <v>#VALUE!</v>
      </c>
      <c r="BJ44" s="2" t="e">
        <f t="array" ref="BJ44">[1]!JCSubstructureMatchCount($B44,"FC(CCCC(O)=O)([H])[H]")</f>
        <v>#VALUE!</v>
      </c>
      <c r="BK44" s="2" t="e">
        <f t="array" ref="BK44">[1]!JCSubstructureMatchCount($B44,"FC(CCCCC(O)=O)([H])[H]")</f>
        <v>#VALUE!</v>
      </c>
      <c r="BL44" s="2" t="e">
        <f t="array" ref="BL44">[1]!JCSubstructureMatchCount($B44,"FC(CCCCCC(O)=O)([H])[H]")</f>
        <v>#VALUE!</v>
      </c>
      <c r="BM44" s="2" t="e">
        <f t="array" ref="BM44">[1]!JCSubstructureMatchCount($B44,"FC(CC(O)=O)(F)C")</f>
        <v>#VALUE!</v>
      </c>
      <c r="BN44" s="2" t="e">
        <f t="array" ref="BN44">[1]!JCSubstructureMatchCount($B44,"FC(CCC(O)=O)(F)C")+[1]!JCSubstructureMatchCount($B44,"FC1(F)CC1C(O)=O")</f>
        <v>#VALUE!</v>
      </c>
      <c r="BO44" s="2" t="e">
        <f t="array" ref="BO44">[1]!JCSubstructureMatchCount($B44,"FC(CCCC(O)=O)(F)C")+[1]!JCSubstructureMatchCount($B44,"FC1(F)CCC1C(O)=O")</f>
        <v>#VALUE!</v>
      </c>
      <c r="BP44" s="2" t="e">
        <f t="array" ref="BP44">[1]!JCSubstructureMatchCount($B44,"FC(CCCCC(O)=O)(F)C")+[1]!JCSubstructureMatchCount($B44,"FC1(F)CCCC1C(O)=O")</f>
        <v>#VALUE!</v>
      </c>
      <c r="BQ44" s="2" t="e">
        <f t="array" ref="BQ44">[1]!JCSubstructureMatchCount($B44,"FC(CCCCCC(O)=O)(F)C")+[1]!JCSubstructureMatchCount($B44,"FC1(F)CCCCC1C(O)=O")</f>
        <v>#VALUE!</v>
      </c>
      <c r="BR44" s="2" t="e">
        <f t="array" ref="BR44">[1]!JCSubstructureMatchCount($B44,"FC(CC(O)=O)([H])C")</f>
        <v>#VALUE!</v>
      </c>
      <c r="BS44" s="2" t="e">
        <f t="array" ref="BS44">[1]!JCSubstructureMatchCount($B44,"FC(CCC(O)=O)([H])C")</f>
        <v>#VALUE!</v>
      </c>
      <c r="BT44" s="2" t="e">
        <f t="array" ref="BT44">[1]!JCSubstructureMatchCount($B44,"FC(CCCC(O)=O)([H])C")</f>
        <v>#VALUE!</v>
      </c>
      <c r="BU44" s="2" t="e">
        <f t="array" ref="BU44">[1]!JCSubstructureMatchCount($B44,"FC(CCCCC(O)=O)([H])C")</f>
        <v>#VALUE!</v>
      </c>
      <c r="BV44" s="2" t="e">
        <f t="array" ref="BV44">[1]!JCSubstructureMatchCount($B44,"FC(CCCCCC(O)=O)([H])C")</f>
        <v>#VALUE!</v>
      </c>
      <c r="BW44" t="e">
        <f t="shared" si="7"/>
        <v>#VALUE!</v>
      </c>
      <c r="BX44" t="e">
        <f t="shared" si="8"/>
        <v>#VALUE!</v>
      </c>
      <c r="BY44" t="e">
        <f t="shared" si="9"/>
        <v>#VALUE!</v>
      </c>
      <c r="BZ44" t="e">
        <f t="shared" si="10"/>
        <v>#VALUE!</v>
      </c>
      <c r="CA44" t="e">
        <f t="shared" si="11"/>
        <v>#VALUE!</v>
      </c>
      <c r="CB44" t="e">
        <f t="shared" si="12"/>
        <v>#VALUE!</v>
      </c>
      <c r="CC44" t="e">
        <f t="shared" si="13"/>
        <v>#VALUE!</v>
      </c>
      <c r="CD44" t="e">
        <f t="shared" si="14"/>
        <v>#VALUE!</v>
      </c>
      <c r="CE44" t="e">
        <f t="shared" si="15"/>
        <v>#VALUE!</v>
      </c>
      <c r="CF44" t="e">
        <f t="shared" si="16"/>
        <v>#VALUE!</v>
      </c>
      <c r="CG44" t="e">
        <f t="shared" si="17"/>
        <v>#VALUE!</v>
      </c>
    </row>
    <row r="45" spans="1:85" ht="30" customHeight="1" x14ac:dyDescent="0.25">
      <c r="A45" s="1" t="s">
        <v>45</v>
      </c>
      <c r="B45" t="s">
        <v>50</v>
      </c>
      <c r="C45">
        <v>0.91</v>
      </c>
      <c r="D45">
        <v>8.8699999999999992</v>
      </c>
      <c r="E45" s="15" t="e">
        <f t="array" ref="E45">[1]!JCStructure(B45)</f>
        <v>#VALUE!</v>
      </c>
      <c r="F45" t="e">
        <f t="array" ref="F45">[1]!JCMass(B45)</f>
        <v>#VALUE!</v>
      </c>
      <c r="G45" t="e">
        <f t="array" ref="G45">[1]!JCIUPACName(R45)</f>
        <v>#VALUE!</v>
      </c>
      <c r="H45" s="2" t="e">
        <f t="array" ref="H45">IF([1]!JCSubstructureMatch($B45,"C(O)=O"),"Acid", "Amine")</f>
        <v>#VALUE!</v>
      </c>
      <c r="I45" s="2" t="e">
        <f t="shared" ca="1" si="18"/>
        <v>#NAME?</v>
      </c>
      <c r="K45" s="2" t="e">
        <f t="shared" si="1"/>
        <v>#VALUE!</v>
      </c>
      <c r="L45" s="2" t="e">
        <f t="shared" si="2"/>
        <v>#VALUE!</v>
      </c>
      <c r="M45" s="2" t="e">
        <f t="shared" si="3"/>
        <v>#VALUE!</v>
      </c>
      <c r="N45" s="2" t="e">
        <f t="shared" si="4"/>
        <v>#VALUE!</v>
      </c>
      <c r="O45" s="2" t="e">
        <f t="shared" si="5"/>
        <v>#VALUE!</v>
      </c>
      <c r="P45" s="2" t="e">
        <f t="shared" si="6"/>
        <v>#VALUE!</v>
      </c>
      <c r="Q45" s="2" t="e">
        <f t="array" ref="Q45">[1]!JCRingAtomCount(B45)</f>
        <v>#VALUE!</v>
      </c>
      <c r="R45" s="15" t="e">
        <f t="array" ref="R45">[1]!JCBemisMurckoStructure(B45)</f>
        <v>#VALUE!</v>
      </c>
      <c r="S45" t="e">
        <f t="array" ref="S45">[1]!JCSubstructureMatch(B45,"FC(C)(F)C")</f>
        <v>#VALUE!</v>
      </c>
      <c r="T45" t="e">
        <f t="array" ref="T45">[1]!JCSubstructureMatch(B45,"FC(C)(F)F")</f>
        <v>#VALUE!</v>
      </c>
      <c r="U45" t="e">
        <f t="array" ref="U45">[1]!JCSubstructureMatch(B45,"FC(C)(F)[H]")</f>
        <v>#VALUE!</v>
      </c>
      <c r="V45" t="e">
        <f t="array" ref="V45">[1]!JCSubstructureMatch(B45,"FC(C)([H])[H]")</f>
        <v>#VALUE!</v>
      </c>
      <c r="W45" t="e">
        <f t="array" ref="W45">[1]!JCSubstructureMatch(B45,"FC(C)(C)[H]")</f>
        <v>#VALUE!</v>
      </c>
      <c r="X45" s="15" t="e">
        <f t="array" ref="X45">[1]!JC3DCleanStructure(B45)</f>
        <v>#VALUE!</v>
      </c>
      <c r="Y45" s="2" t="e">
        <f t="array" ref="Y45">[1]!JCSubstructureMatchCount(B45,"FC(CN)(F)F")</f>
        <v>#VALUE!</v>
      </c>
      <c r="Z45" s="2" t="e">
        <f t="array" ref="Z45">[1]!JCSubstructureMatchCount($B45,"FC(CCN)(F)F")</f>
        <v>#VALUE!</v>
      </c>
      <c r="AA45" s="2" t="e">
        <f t="array" ref="AA45">[1]!JCSubstructureMatchCount($B45,"FC(CCCN)(F)F")</f>
        <v>#VALUE!</v>
      </c>
      <c r="AB45" s="2" t="e">
        <f t="array" ref="AB45">[1]!JCSubstructureMatchCount($B45,"FC(CCCCN)(F)F")</f>
        <v>#VALUE!</v>
      </c>
      <c r="AC45" s="2" t="e">
        <f t="array" ref="AC45">[1]!JCSubstructureMatchCount($B45,"FC(CCCCCN)(F)F")</f>
        <v>#VALUE!</v>
      </c>
      <c r="AD45" s="2" t="e">
        <f t="array" ref="AD45">[1]!JCSubstructureMatchCount($B45,"FC(CN)([H])F")</f>
        <v>#VALUE!</v>
      </c>
      <c r="AE45" s="2" t="e">
        <f t="array" ref="AE45">[1]!JCSubstructureMatchCount($B45,"FC(CCN)([H])F")</f>
        <v>#VALUE!</v>
      </c>
      <c r="AF45" s="2" t="e">
        <f t="array" ref="AF45">[1]!JCSubstructureMatchCount($B45,"FC(CCCN)([H])F")</f>
        <v>#VALUE!</v>
      </c>
      <c r="AG45" s="2" t="e">
        <f t="array" ref="AG45">[1]!JCSubstructureMatchCount($B45,"FC(CCCCN)([H])F")</f>
        <v>#VALUE!</v>
      </c>
      <c r="AH45" s="2" t="e">
        <f t="array" ref="AH45">[1]!JCSubstructureMatchCount($B45,"FC(CCCCCN)([H])F")</f>
        <v>#VALUE!</v>
      </c>
      <c r="AI45" s="2" t="e">
        <f t="array" ref="AI45">[1]!JCSubstructureMatchCount($B45,"FC(CN)([H])[H]")</f>
        <v>#VALUE!</v>
      </c>
      <c r="AJ45" s="2" t="e">
        <f t="array" ref="AJ45">[1]!JCSubstructureMatchCount($B45,"FC(CCN)([H])[H]")</f>
        <v>#VALUE!</v>
      </c>
      <c r="AK45" s="2" t="e">
        <f t="array" ref="AK45">[1]!JCSubstructureMatchCount($B45,"FC(CCCN)([H])[H]")</f>
        <v>#VALUE!</v>
      </c>
      <c r="AL45" s="2" t="e">
        <f t="array" ref="AL45">[1]!JCSubstructureMatchCount($B45,"FC(CCCCN)([H])[H]")</f>
        <v>#VALUE!</v>
      </c>
      <c r="AM45" s="2" t="e">
        <f t="array" ref="AM45">[1]!JCSubstructureMatchCount($B45,"FC(CCCCCN)([H])[H]")</f>
        <v>#VALUE!</v>
      </c>
      <c r="AN45" s="2" t="e">
        <f t="array" ref="AN45">[1]!JCSubstructureMatchCount($B45,"FC(CN)(F)C")</f>
        <v>#VALUE!</v>
      </c>
      <c r="AO45" s="2" t="e">
        <f t="array" ref="AO45">[1]!JCSubstructureMatchCount($B45,"FC(CCN)(F)C")+[1]!JCSubstructureMatchCount($B45,"FC(F)(C1)C1N")</f>
        <v>#VALUE!</v>
      </c>
      <c r="AP45" s="2" t="e">
        <f t="array" ref="AP45">[1]!JCSubstructureMatchCount($B45,"FC(CCCN)(F)C")+[1]!JCSubstructureMatchCount($B45,"FC(F)(CC1)C1N")</f>
        <v>#VALUE!</v>
      </c>
      <c r="AQ45" s="2" t="e">
        <f t="array" ref="AQ45">[1]!JCSubstructureMatchCount($B45,"FC(CCCCN)(F)C")+[1]!JCSubstructureMatchCount($B45,"FC(F)(CCC1)C1N")</f>
        <v>#VALUE!</v>
      </c>
      <c r="AR45" s="2" t="e">
        <f t="array" ref="AR45">[1]!JCSubstructureMatchCount($B45,"FC(CCCCCN)(F)C")+[1]!JCSubstructureMatchCount($B45,"FC(F)(CCCC1)C1N")</f>
        <v>#VALUE!</v>
      </c>
      <c r="AS45" s="2" t="e">
        <f t="array" ref="AS45">[1]!JCSubstructureMatchCount($B45,"FC(CN)([H])C")</f>
        <v>#VALUE!</v>
      </c>
      <c r="AT45" s="2" t="e">
        <f t="array" ref="AT45">[1]!JCSubstructureMatchCount($B45,"FC(CCN)([H])C")</f>
        <v>#VALUE!</v>
      </c>
      <c r="AU45" s="2" t="e">
        <f t="array" ref="AU45">[1]!JCSubstructureMatchCount($B45,"FC(CCCN)([H])C")</f>
        <v>#VALUE!</v>
      </c>
      <c r="AV45" s="2" t="e">
        <f t="array" ref="AV45">[1]!JCSubstructureMatchCount($B45,"FC(CCCCN)([H])C")</f>
        <v>#VALUE!</v>
      </c>
      <c r="AW45" s="2" t="e">
        <f t="array" ref="AW45">[1]!JCSubstructureMatchCount($B45,"FC(CCCCCN)([H])C")</f>
        <v>#VALUE!</v>
      </c>
      <c r="AX45" s="2" t="e">
        <f t="array" ref="AX45">[1]!JCSubstructureMatchCount($B45,"FC(CC(O)=O)(F)F")</f>
        <v>#VALUE!</v>
      </c>
      <c r="AY45" s="2" t="e">
        <f t="array" ref="AY45">[1]!JCSubstructureMatchCount($B45,"FC(CCC(O)=O)(F)F")</f>
        <v>#VALUE!</v>
      </c>
      <c r="AZ45" s="2" t="e">
        <f t="array" ref="AZ45">[1]!JCSubstructureMatchCount($B45,"FC(CCCC(O)=O)(F)F")</f>
        <v>#VALUE!</v>
      </c>
      <c r="BA45" s="2" t="e">
        <f t="array" ref="BA45">[1]!JCSubstructureMatchCount($B45,"FC(CCCCC(O)=O)(F)F")</f>
        <v>#VALUE!</v>
      </c>
      <c r="BB45" s="2" t="e">
        <f t="array" ref="BB45">[1]!JCSubstructureMatchCount($B45,"FC(CCCCCC(O)=O)(F)F")</f>
        <v>#VALUE!</v>
      </c>
      <c r="BC45" s="2" t="e">
        <f t="array" ref="BC45">[1]!JCSubstructureMatchCount($B45,"FC(CC(O)=O)([H])F")</f>
        <v>#VALUE!</v>
      </c>
      <c r="BD45" s="2" t="e">
        <f t="array" ref="BD45">[1]!JCSubstructureMatchCount($B45,"FC(CCC(O)=O)([H])F")</f>
        <v>#VALUE!</v>
      </c>
      <c r="BE45" s="2" t="e">
        <f t="array" ref="BE45">[1]!JCSubstructureMatchCount($B45,"FC(CCCC(O)=O)([H])F")</f>
        <v>#VALUE!</v>
      </c>
      <c r="BF45" s="2" t="e">
        <f t="array" ref="BF45">[1]!JCSubstructureMatchCount($B45,"FC(CCCCC(O)=O)([H])F")</f>
        <v>#VALUE!</v>
      </c>
      <c r="BG45" s="2" t="e">
        <f t="array" ref="BG45">[1]!JCSubstructureMatchCount($B45,"FC(CCCCCC(O)=O)([H])F")</f>
        <v>#VALUE!</v>
      </c>
      <c r="BH45" s="2" t="e">
        <f t="array" ref="BH45">[1]!JCSubstructureMatchCount($B45,"FC(CC(O)=O)([H])[H]")</f>
        <v>#VALUE!</v>
      </c>
      <c r="BI45" s="2" t="e">
        <f t="array" ref="BI45">[1]!JCSubstructureMatchCount($B45,"FC(CCC(O)=O)([H])[H]")</f>
        <v>#VALUE!</v>
      </c>
      <c r="BJ45" s="2" t="e">
        <f t="array" ref="BJ45">[1]!JCSubstructureMatchCount($B45,"FC(CCCC(O)=O)([H])[H]")</f>
        <v>#VALUE!</v>
      </c>
      <c r="BK45" s="2" t="e">
        <f t="array" ref="BK45">[1]!JCSubstructureMatchCount($B45,"FC(CCCCC(O)=O)([H])[H]")</f>
        <v>#VALUE!</v>
      </c>
      <c r="BL45" s="2" t="e">
        <f t="array" ref="BL45">[1]!JCSubstructureMatchCount($B45,"FC(CCCCCC(O)=O)([H])[H]")</f>
        <v>#VALUE!</v>
      </c>
      <c r="BM45" s="2" t="e">
        <f t="array" ref="BM45">[1]!JCSubstructureMatchCount($B45,"FC(CC(O)=O)(F)C")</f>
        <v>#VALUE!</v>
      </c>
      <c r="BN45" s="2" t="e">
        <f t="array" ref="BN45">[1]!JCSubstructureMatchCount($B45,"FC(CCC(O)=O)(F)C")+[1]!JCSubstructureMatchCount($B45,"FC1(F)CC1C(O)=O")</f>
        <v>#VALUE!</v>
      </c>
      <c r="BO45" s="2" t="e">
        <f t="array" ref="BO45">[1]!JCSubstructureMatchCount($B45,"FC(CCCC(O)=O)(F)C")+[1]!JCSubstructureMatchCount($B45,"FC1(F)CCC1C(O)=O")</f>
        <v>#VALUE!</v>
      </c>
      <c r="BP45" s="2" t="e">
        <f t="array" ref="BP45">[1]!JCSubstructureMatchCount($B45,"FC(CCCCC(O)=O)(F)C")+[1]!JCSubstructureMatchCount($B45,"FC1(F)CCCC1C(O)=O")</f>
        <v>#VALUE!</v>
      </c>
      <c r="BQ45" s="2" t="e">
        <f t="array" ref="BQ45">[1]!JCSubstructureMatchCount($B45,"FC(CCCCCC(O)=O)(F)C")+[1]!JCSubstructureMatchCount($B45,"FC1(F)CCCCC1C(O)=O")</f>
        <v>#VALUE!</v>
      </c>
      <c r="BR45" s="2" t="e">
        <f t="array" ref="BR45">[1]!JCSubstructureMatchCount($B45,"FC(CC(O)=O)([H])C")</f>
        <v>#VALUE!</v>
      </c>
      <c r="BS45" s="2" t="e">
        <f t="array" ref="BS45">[1]!JCSubstructureMatchCount($B45,"FC(CCC(O)=O)([H])C")</f>
        <v>#VALUE!</v>
      </c>
      <c r="BT45" s="2" t="e">
        <f t="array" ref="BT45">[1]!JCSubstructureMatchCount($B45,"FC(CCCC(O)=O)([H])C")</f>
        <v>#VALUE!</v>
      </c>
      <c r="BU45" s="2" t="e">
        <f t="array" ref="BU45">[1]!JCSubstructureMatchCount($B45,"FC(CCCCC(O)=O)([H])C")</f>
        <v>#VALUE!</v>
      </c>
      <c r="BV45" s="2" t="e">
        <f t="array" ref="BV45">[1]!JCSubstructureMatchCount($B45,"FC(CCCCCC(O)=O)([H])C")</f>
        <v>#VALUE!</v>
      </c>
      <c r="BW45" t="e">
        <f t="shared" si="7"/>
        <v>#VALUE!</v>
      </c>
      <c r="BX45" t="e">
        <f t="shared" si="8"/>
        <v>#VALUE!</v>
      </c>
      <c r="BY45" t="e">
        <f t="shared" si="9"/>
        <v>#VALUE!</v>
      </c>
      <c r="BZ45" t="e">
        <f t="shared" si="10"/>
        <v>#VALUE!</v>
      </c>
      <c r="CA45" t="e">
        <f t="shared" si="11"/>
        <v>#VALUE!</v>
      </c>
      <c r="CB45" t="e">
        <f t="shared" si="12"/>
        <v>#VALUE!</v>
      </c>
      <c r="CC45" t="e">
        <f t="shared" si="13"/>
        <v>#VALUE!</v>
      </c>
      <c r="CD45" t="e">
        <f t="shared" si="14"/>
        <v>#VALUE!</v>
      </c>
      <c r="CE45" t="e">
        <f t="shared" si="15"/>
        <v>#VALUE!</v>
      </c>
      <c r="CF45" t="e">
        <f t="shared" si="16"/>
        <v>#VALUE!</v>
      </c>
      <c r="CG45" t="e">
        <f t="shared" si="17"/>
        <v>#VALUE!</v>
      </c>
    </row>
    <row r="46" spans="1:85" ht="30" customHeight="1" x14ac:dyDescent="0.25">
      <c r="A46" s="1" t="s">
        <v>45</v>
      </c>
      <c r="B46" t="s">
        <v>51</v>
      </c>
      <c r="C46">
        <v>1.35</v>
      </c>
      <c r="D46">
        <v>6.88</v>
      </c>
      <c r="E46" s="15" t="e">
        <f t="array" ref="E46">[1]!JCStructure(B46)</f>
        <v>#VALUE!</v>
      </c>
      <c r="F46" t="e">
        <f t="array" ref="F46">[1]!JCMass(B46)</f>
        <v>#VALUE!</v>
      </c>
      <c r="G46" t="e">
        <f t="array" ref="G46">[1]!JCIUPACName(R46)</f>
        <v>#VALUE!</v>
      </c>
      <c r="H46" s="2" t="e">
        <f t="array" ref="H46">IF([1]!JCSubstructureMatch($B46,"C(O)=O"),"Acid", "Amine")</f>
        <v>#VALUE!</v>
      </c>
      <c r="I46" s="2" t="e">
        <f t="shared" ca="1" si="18"/>
        <v>#NAME?</v>
      </c>
      <c r="K46" s="2" t="e">
        <f t="shared" si="1"/>
        <v>#VALUE!</v>
      </c>
      <c r="L46" s="2" t="e">
        <f t="shared" si="2"/>
        <v>#VALUE!</v>
      </c>
      <c r="M46" s="2" t="e">
        <f t="shared" si="3"/>
        <v>#VALUE!</v>
      </c>
      <c r="N46" s="2" t="e">
        <f t="shared" si="4"/>
        <v>#VALUE!</v>
      </c>
      <c r="O46" s="2" t="e">
        <f t="shared" si="5"/>
        <v>#VALUE!</v>
      </c>
      <c r="P46" s="2" t="e">
        <f t="shared" si="6"/>
        <v>#VALUE!</v>
      </c>
      <c r="Q46" s="2" t="e">
        <f t="array" ref="Q46">[1]!JCRingAtomCount(B46)</f>
        <v>#VALUE!</v>
      </c>
      <c r="R46" s="15" t="e">
        <f t="array" ref="R46">[1]!JCBemisMurckoStructure(B46)</f>
        <v>#VALUE!</v>
      </c>
      <c r="S46" t="e">
        <f t="array" ref="S46">[1]!JCSubstructureMatch(B46,"FC(C)(F)C")</f>
        <v>#VALUE!</v>
      </c>
      <c r="T46" t="e">
        <f t="array" ref="T46">[1]!JCSubstructureMatch(B46,"FC(C)(F)F")</f>
        <v>#VALUE!</v>
      </c>
      <c r="U46" t="e">
        <f t="array" ref="U46">[1]!JCSubstructureMatch(B46,"FC(C)(F)[H]")</f>
        <v>#VALUE!</v>
      </c>
      <c r="V46" t="e">
        <f t="array" ref="V46">[1]!JCSubstructureMatch(B46,"FC(C)([H])[H]")</f>
        <v>#VALUE!</v>
      </c>
      <c r="W46" t="e">
        <f t="array" ref="W46">[1]!JCSubstructureMatch(B46,"FC(C)(C)[H]")</f>
        <v>#VALUE!</v>
      </c>
      <c r="X46" s="15" t="e">
        <f t="array" ref="X46">[1]!JC3DCleanStructure(B46)</f>
        <v>#VALUE!</v>
      </c>
      <c r="Y46" s="2" t="e">
        <f t="array" ref="Y46">[1]!JCSubstructureMatchCount(B46,"FC(CN)(F)F")</f>
        <v>#VALUE!</v>
      </c>
      <c r="Z46" s="2" t="e">
        <f t="array" ref="Z46">[1]!JCSubstructureMatchCount($B46,"FC(CCN)(F)F")</f>
        <v>#VALUE!</v>
      </c>
      <c r="AA46" s="2" t="e">
        <f t="array" ref="AA46">[1]!JCSubstructureMatchCount($B46,"FC(CCCN)(F)F")</f>
        <v>#VALUE!</v>
      </c>
      <c r="AB46" s="2" t="e">
        <f t="array" ref="AB46">[1]!JCSubstructureMatchCount($B46,"FC(CCCCN)(F)F")</f>
        <v>#VALUE!</v>
      </c>
      <c r="AC46" s="2" t="e">
        <f t="array" ref="AC46">[1]!JCSubstructureMatchCount($B46,"FC(CCCCCN)(F)F")</f>
        <v>#VALUE!</v>
      </c>
      <c r="AD46" s="2" t="e">
        <f t="array" ref="AD46">[1]!JCSubstructureMatchCount($B46,"FC(CN)([H])F")</f>
        <v>#VALUE!</v>
      </c>
      <c r="AE46" s="2" t="e">
        <f t="array" ref="AE46">[1]!JCSubstructureMatchCount($B46,"FC(CCN)([H])F")</f>
        <v>#VALUE!</v>
      </c>
      <c r="AF46" s="2" t="e">
        <f t="array" ref="AF46">[1]!JCSubstructureMatchCount($B46,"FC(CCCN)([H])F")</f>
        <v>#VALUE!</v>
      </c>
      <c r="AG46" s="2" t="e">
        <f t="array" ref="AG46">[1]!JCSubstructureMatchCount($B46,"FC(CCCCN)([H])F")</f>
        <v>#VALUE!</v>
      </c>
      <c r="AH46" s="2" t="e">
        <f t="array" ref="AH46">[1]!JCSubstructureMatchCount($B46,"FC(CCCCCN)([H])F")</f>
        <v>#VALUE!</v>
      </c>
      <c r="AI46" s="2" t="e">
        <f t="array" ref="AI46">[1]!JCSubstructureMatchCount($B46,"FC(CN)([H])[H]")</f>
        <v>#VALUE!</v>
      </c>
      <c r="AJ46" s="2" t="e">
        <f t="array" ref="AJ46">[1]!JCSubstructureMatchCount($B46,"FC(CCN)([H])[H]")</f>
        <v>#VALUE!</v>
      </c>
      <c r="AK46" s="2" t="e">
        <f t="array" ref="AK46">[1]!JCSubstructureMatchCount($B46,"FC(CCCN)([H])[H]")</f>
        <v>#VALUE!</v>
      </c>
      <c r="AL46" s="2" t="e">
        <f t="array" ref="AL46">[1]!JCSubstructureMatchCount($B46,"FC(CCCCN)([H])[H]")</f>
        <v>#VALUE!</v>
      </c>
      <c r="AM46" s="2" t="e">
        <f t="array" ref="AM46">[1]!JCSubstructureMatchCount($B46,"FC(CCCCCN)([H])[H]")</f>
        <v>#VALUE!</v>
      </c>
      <c r="AN46" s="2" t="e">
        <f t="array" ref="AN46">[1]!JCSubstructureMatchCount($B46,"FC(CN)(F)C")</f>
        <v>#VALUE!</v>
      </c>
      <c r="AO46" s="2" t="e">
        <f t="array" ref="AO46">[1]!JCSubstructureMatchCount($B46,"FC(CCN)(F)C")+[1]!JCSubstructureMatchCount($B46,"FC(F)(C1)C1N")</f>
        <v>#VALUE!</v>
      </c>
      <c r="AP46" s="2" t="e">
        <f t="array" ref="AP46">[1]!JCSubstructureMatchCount($B46,"FC(CCCN)(F)C")+[1]!JCSubstructureMatchCount($B46,"FC(F)(CC1)C1N")</f>
        <v>#VALUE!</v>
      </c>
      <c r="AQ46" s="2" t="e">
        <f t="array" ref="AQ46">[1]!JCSubstructureMatchCount($B46,"FC(CCCCN)(F)C")+[1]!JCSubstructureMatchCount($B46,"FC(F)(CCC1)C1N")</f>
        <v>#VALUE!</v>
      </c>
      <c r="AR46" s="2" t="e">
        <f t="array" ref="AR46">[1]!JCSubstructureMatchCount($B46,"FC(CCCCCN)(F)C")+[1]!JCSubstructureMatchCount($B46,"FC(F)(CCCC1)C1N")</f>
        <v>#VALUE!</v>
      </c>
      <c r="AS46" s="2" t="e">
        <f t="array" ref="AS46">[1]!JCSubstructureMatchCount($B46,"FC(CN)([H])C")</f>
        <v>#VALUE!</v>
      </c>
      <c r="AT46" s="2" t="e">
        <f t="array" ref="AT46">[1]!JCSubstructureMatchCount($B46,"FC(CCN)([H])C")</f>
        <v>#VALUE!</v>
      </c>
      <c r="AU46" s="2" t="e">
        <f t="array" ref="AU46">[1]!JCSubstructureMatchCount($B46,"FC(CCCN)([H])C")</f>
        <v>#VALUE!</v>
      </c>
      <c r="AV46" s="2" t="e">
        <f t="array" ref="AV46">[1]!JCSubstructureMatchCount($B46,"FC(CCCCN)([H])C")</f>
        <v>#VALUE!</v>
      </c>
      <c r="AW46" s="2" t="e">
        <f t="array" ref="AW46">[1]!JCSubstructureMatchCount($B46,"FC(CCCCCN)([H])C")</f>
        <v>#VALUE!</v>
      </c>
      <c r="AX46" s="2" t="e">
        <f t="array" ref="AX46">[1]!JCSubstructureMatchCount($B46,"FC(CC(O)=O)(F)F")</f>
        <v>#VALUE!</v>
      </c>
      <c r="AY46" s="2" t="e">
        <f t="array" ref="AY46">[1]!JCSubstructureMatchCount($B46,"FC(CCC(O)=O)(F)F")</f>
        <v>#VALUE!</v>
      </c>
      <c r="AZ46" s="2" t="e">
        <f t="array" ref="AZ46">[1]!JCSubstructureMatchCount($B46,"FC(CCCC(O)=O)(F)F")</f>
        <v>#VALUE!</v>
      </c>
      <c r="BA46" s="2" t="e">
        <f t="array" ref="BA46">[1]!JCSubstructureMatchCount($B46,"FC(CCCCC(O)=O)(F)F")</f>
        <v>#VALUE!</v>
      </c>
      <c r="BB46" s="2" t="e">
        <f t="array" ref="BB46">[1]!JCSubstructureMatchCount($B46,"FC(CCCCCC(O)=O)(F)F")</f>
        <v>#VALUE!</v>
      </c>
      <c r="BC46" s="2" t="e">
        <f t="array" ref="BC46">[1]!JCSubstructureMatchCount($B46,"FC(CC(O)=O)([H])F")</f>
        <v>#VALUE!</v>
      </c>
      <c r="BD46" s="2" t="e">
        <f t="array" ref="BD46">[1]!JCSubstructureMatchCount($B46,"FC(CCC(O)=O)([H])F")</f>
        <v>#VALUE!</v>
      </c>
      <c r="BE46" s="2" t="e">
        <f t="array" ref="BE46">[1]!JCSubstructureMatchCount($B46,"FC(CCCC(O)=O)([H])F")</f>
        <v>#VALUE!</v>
      </c>
      <c r="BF46" s="2" t="e">
        <f t="array" ref="BF46">[1]!JCSubstructureMatchCount($B46,"FC(CCCCC(O)=O)([H])F")</f>
        <v>#VALUE!</v>
      </c>
      <c r="BG46" s="2" t="e">
        <f t="array" ref="BG46">[1]!JCSubstructureMatchCount($B46,"FC(CCCCCC(O)=O)([H])F")</f>
        <v>#VALUE!</v>
      </c>
      <c r="BH46" s="2" t="e">
        <f t="array" ref="BH46">[1]!JCSubstructureMatchCount($B46,"FC(CC(O)=O)([H])[H]")</f>
        <v>#VALUE!</v>
      </c>
      <c r="BI46" s="2" t="e">
        <f t="array" ref="BI46">[1]!JCSubstructureMatchCount($B46,"FC(CCC(O)=O)([H])[H]")</f>
        <v>#VALUE!</v>
      </c>
      <c r="BJ46" s="2" t="e">
        <f t="array" ref="BJ46">[1]!JCSubstructureMatchCount($B46,"FC(CCCC(O)=O)([H])[H]")</f>
        <v>#VALUE!</v>
      </c>
      <c r="BK46" s="2" t="e">
        <f t="array" ref="BK46">[1]!JCSubstructureMatchCount($B46,"FC(CCCCC(O)=O)([H])[H]")</f>
        <v>#VALUE!</v>
      </c>
      <c r="BL46" s="2" t="e">
        <f t="array" ref="BL46">[1]!JCSubstructureMatchCount($B46,"FC(CCCCCC(O)=O)([H])[H]")</f>
        <v>#VALUE!</v>
      </c>
      <c r="BM46" s="2" t="e">
        <f t="array" ref="BM46">[1]!JCSubstructureMatchCount($B46,"FC(CC(O)=O)(F)C")</f>
        <v>#VALUE!</v>
      </c>
      <c r="BN46" s="2" t="e">
        <f t="array" ref="BN46">[1]!JCSubstructureMatchCount($B46,"FC(CCC(O)=O)(F)C")+[1]!JCSubstructureMatchCount($B46,"FC1(F)CC1C(O)=O")</f>
        <v>#VALUE!</v>
      </c>
      <c r="BO46" s="2" t="e">
        <f t="array" ref="BO46">[1]!JCSubstructureMatchCount($B46,"FC(CCCC(O)=O)(F)C")+[1]!JCSubstructureMatchCount($B46,"FC1(F)CCC1C(O)=O")</f>
        <v>#VALUE!</v>
      </c>
      <c r="BP46" s="2" t="e">
        <f t="array" ref="BP46">[1]!JCSubstructureMatchCount($B46,"FC(CCCCC(O)=O)(F)C")+[1]!JCSubstructureMatchCount($B46,"FC1(F)CCCC1C(O)=O")</f>
        <v>#VALUE!</v>
      </c>
      <c r="BQ46" s="2" t="e">
        <f t="array" ref="BQ46">[1]!JCSubstructureMatchCount($B46,"FC(CCCCCC(O)=O)(F)C")+[1]!JCSubstructureMatchCount($B46,"FC1(F)CCCCC1C(O)=O")</f>
        <v>#VALUE!</v>
      </c>
      <c r="BR46" s="2" t="e">
        <f t="array" ref="BR46">[1]!JCSubstructureMatchCount($B46,"FC(CC(O)=O)([H])C")</f>
        <v>#VALUE!</v>
      </c>
      <c r="BS46" s="2" t="e">
        <f t="array" ref="BS46">[1]!JCSubstructureMatchCount($B46,"FC(CCC(O)=O)([H])C")</f>
        <v>#VALUE!</v>
      </c>
      <c r="BT46" s="2" t="e">
        <f t="array" ref="BT46">[1]!JCSubstructureMatchCount($B46,"FC(CCCC(O)=O)([H])C")</f>
        <v>#VALUE!</v>
      </c>
      <c r="BU46" s="2" t="e">
        <f t="array" ref="BU46">[1]!JCSubstructureMatchCount($B46,"FC(CCCCC(O)=O)([H])C")</f>
        <v>#VALUE!</v>
      </c>
      <c r="BV46" s="2" t="e">
        <f t="array" ref="BV46">[1]!JCSubstructureMatchCount($B46,"FC(CCCCCC(O)=O)([H])C")</f>
        <v>#VALUE!</v>
      </c>
      <c r="BW46" t="e">
        <f t="shared" si="7"/>
        <v>#VALUE!</v>
      </c>
      <c r="BX46" t="e">
        <f t="shared" si="8"/>
        <v>#VALUE!</v>
      </c>
      <c r="BY46" t="e">
        <f t="shared" si="9"/>
        <v>#VALUE!</v>
      </c>
      <c r="BZ46" t="e">
        <f t="shared" si="10"/>
        <v>#VALUE!</v>
      </c>
      <c r="CA46" t="e">
        <f t="shared" si="11"/>
        <v>#VALUE!</v>
      </c>
      <c r="CB46" t="e">
        <f t="shared" si="12"/>
        <v>#VALUE!</v>
      </c>
      <c r="CC46" t="e">
        <f t="shared" si="13"/>
        <v>#VALUE!</v>
      </c>
      <c r="CD46" t="e">
        <f t="shared" si="14"/>
        <v>#VALUE!</v>
      </c>
      <c r="CE46" t="e">
        <f t="shared" si="15"/>
        <v>#VALUE!</v>
      </c>
      <c r="CF46" t="e">
        <f t="shared" si="16"/>
        <v>#VALUE!</v>
      </c>
      <c r="CG46" t="e">
        <f t="shared" si="17"/>
        <v>#VALUE!</v>
      </c>
    </row>
    <row r="47" spans="1:85" ht="30" customHeight="1" x14ac:dyDescent="0.25">
      <c r="A47" s="1" t="s">
        <v>45</v>
      </c>
      <c r="B47" t="s">
        <v>52</v>
      </c>
      <c r="C47">
        <v>1.01</v>
      </c>
      <c r="D47">
        <v>7.07</v>
      </c>
      <c r="E47" s="15" t="e">
        <f t="array" ref="E47">[1]!JCStructure(B47)</f>
        <v>#VALUE!</v>
      </c>
      <c r="F47" t="e">
        <f t="array" ref="F47">[1]!JCMass(B47)</f>
        <v>#VALUE!</v>
      </c>
      <c r="G47" t="e">
        <f t="array" ref="G47">[1]!JCIUPACName(R47)</f>
        <v>#VALUE!</v>
      </c>
      <c r="H47" s="2" t="e">
        <f t="array" ref="H47">IF([1]!JCSubstructureMatch($B47,"C(O)=O"),"Acid", "Amine")</f>
        <v>#VALUE!</v>
      </c>
      <c r="I47" s="2" t="e">
        <f t="shared" ca="1" si="18"/>
        <v>#NAME?</v>
      </c>
      <c r="J47" s="2" t="s">
        <v>287</v>
      </c>
      <c r="K47" s="2" t="e">
        <f t="shared" si="1"/>
        <v>#VALUE!</v>
      </c>
      <c r="L47" s="2" t="e">
        <f t="shared" si="2"/>
        <v>#VALUE!</v>
      </c>
      <c r="M47" s="2" t="e">
        <f t="shared" si="3"/>
        <v>#VALUE!</v>
      </c>
      <c r="N47" s="2" t="e">
        <f t="shared" si="4"/>
        <v>#VALUE!</v>
      </c>
      <c r="O47" s="2" t="e">
        <f t="shared" si="5"/>
        <v>#VALUE!</v>
      </c>
      <c r="P47" s="2" t="e">
        <f t="shared" si="6"/>
        <v>#VALUE!</v>
      </c>
      <c r="Q47" s="2" t="e">
        <f t="array" ref="Q47">[1]!JCRingAtomCount(B47)</f>
        <v>#VALUE!</v>
      </c>
      <c r="R47" s="15" t="e">
        <f t="array" ref="R47">[1]!JCBemisMurckoStructure(B47)</f>
        <v>#VALUE!</v>
      </c>
      <c r="S47" t="e">
        <f t="array" ref="S47">[1]!JCSubstructureMatch(B47,"FC(C)(F)C")</f>
        <v>#VALUE!</v>
      </c>
      <c r="T47" t="e">
        <f t="array" ref="T47">[1]!JCSubstructureMatch(B47,"FC(C)(F)F")</f>
        <v>#VALUE!</v>
      </c>
      <c r="U47" t="e">
        <f t="array" ref="U47">[1]!JCSubstructureMatch(B47,"FC(C)(F)[H]")</f>
        <v>#VALUE!</v>
      </c>
      <c r="V47" t="e">
        <f t="array" ref="V47">[1]!JCSubstructureMatch(B47,"FC(C)([H])[H]")</f>
        <v>#VALUE!</v>
      </c>
      <c r="W47" t="e">
        <f t="array" ref="W47">[1]!JCSubstructureMatch(B47,"FC(C)(C)[H]")</f>
        <v>#VALUE!</v>
      </c>
      <c r="X47" s="15" t="e">
        <f t="array" ref="X47">[1]!JC3DCleanStructure(B47)</f>
        <v>#VALUE!</v>
      </c>
      <c r="Y47" s="2" t="e">
        <f t="array" ref="Y47">[1]!JCSubstructureMatchCount(B47,"FC(CN)(F)F")</f>
        <v>#VALUE!</v>
      </c>
      <c r="Z47" s="2" t="e">
        <f t="array" ref="Z47">[1]!JCSubstructureMatchCount($B47,"FC(CCN)(F)F")</f>
        <v>#VALUE!</v>
      </c>
      <c r="AA47" s="2" t="e">
        <f t="array" ref="AA47">[1]!JCSubstructureMatchCount($B47,"FC(CCCN)(F)F")</f>
        <v>#VALUE!</v>
      </c>
      <c r="AB47" s="2" t="e">
        <f t="array" ref="AB47">[1]!JCSubstructureMatchCount($B47,"FC(CCCCN)(F)F")</f>
        <v>#VALUE!</v>
      </c>
      <c r="AC47" s="2" t="e">
        <f t="array" ref="AC47">[1]!JCSubstructureMatchCount($B47,"FC(CCCCCN)(F)F")</f>
        <v>#VALUE!</v>
      </c>
      <c r="AD47" s="2" t="e">
        <f t="array" ref="AD47">[1]!JCSubstructureMatchCount($B47,"FC(CN)([H])F")</f>
        <v>#VALUE!</v>
      </c>
      <c r="AE47" s="2" t="e">
        <f t="array" ref="AE47">[1]!JCSubstructureMatchCount($B47,"FC(CCN)([H])F")</f>
        <v>#VALUE!</v>
      </c>
      <c r="AF47" s="2" t="e">
        <f t="array" ref="AF47">[1]!JCSubstructureMatchCount($B47,"FC(CCCN)([H])F")</f>
        <v>#VALUE!</v>
      </c>
      <c r="AG47" s="2" t="e">
        <f t="array" ref="AG47">[1]!JCSubstructureMatchCount($B47,"FC(CCCCN)([H])F")</f>
        <v>#VALUE!</v>
      </c>
      <c r="AH47" s="2" t="e">
        <f t="array" ref="AH47">[1]!JCSubstructureMatchCount($B47,"FC(CCCCCN)([H])F")</f>
        <v>#VALUE!</v>
      </c>
      <c r="AI47" s="2" t="e">
        <f t="array" ref="AI47">[1]!JCSubstructureMatchCount($B47,"FC(CN)([H])[H]")</f>
        <v>#VALUE!</v>
      </c>
      <c r="AJ47" s="2" t="e">
        <f t="array" ref="AJ47">[1]!JCSubstructureMatchCount($B47,"FC(CCN)([H])[H]")</f>
        <v>#VALUE!</v>
      </c>
      <c r="AK47" s="2" t="e">
        <f t="array" ref="AK47">[1]!JCSubstructureMatchCount($B47,"FC(CCCN)([H])[H]")</f>
        <v>#VALUE!</v>
      </c>
      <c r="AL47" s="2" t="e">
        <f t="array" ref="AL47">[1]!JCSubstructureMatchCount($B47,"FC(CCCCN)([H])[H]")</f>
        <v>#VALUE!</v>
      </c>
      <c r="AM47" s="2" t="e">
        <f t="array" ref="AM47">[1]!JCSubstructureMatchCount($B47,"FC(CCCCCN)([H])[H]")</f>
        <v>#VALUE!</v>
      </c>
      <c r="AN47" s="2" t="e">
        <f t="array" ref="AN47">[1]!JCSubstructureMatchCount($B47,"FC(CN)(F)C")</f>
        <v>#VALUE!</v>
      </c>
      <c r="AO47" s="2" t="e">
        <f t="array" ref="AO47">[1]!JCSubstructureMatchCount($B47,"FC(CCN)(F)C")+[1]!JCSubstructureMatchCount($B47,"FC(F)(C1)C1N")</f>
        <v>#VALUE!</v>
      </c>
      <c r="AP47" s="2" t="e">
        <f t="array" ref="AP47">[1]!JCSubstructureMatchCount($B47,"FC(CCCN)(F)C")+[1]!JCSubstructureMatchCount($B47,"FC(F)(CC1)C1N")</f>
        <v>#VALUE!</v>
      </c>
      <c r="AQ47" s="2" t="e">
        <f t="array" ref="AQ47">[1]!JCSubstructureMatchCount($B47,"FC(CCCCN)(F)C")+[1]!JCSubstructureMatchCount($B47,"FC(F)(CCC1)C1N")</f>
        <v>#VALUE!</v>
      </c>
      <c r="AR47" s="2" t="e">
        <f t="array" ref="AR47">[1]!JCSubstructureMatchCount($B47,"FC(CCCCCN)(F)C")+[1]!JCSubstructureMatchCount($B47,"FC(F)(CCCC1)C1N")</f>
        <v>#VALUE!</v>
      </c>
      <c r="AS47" s="2" t="e">
        <f t="array" ref="AS47">[1]!JCSubstructureMatchCount($B47,"FC(CN)([H])C")</f>
        <v>#VALUE!</v>
      </c>
      <c r="AT47" s="2" t="e">
        <f t="array" ref="AT47">[1]!JCSubstructureMatchCount($B47,"FC(CCN)([H])C")</f>
        <v>#VALUE!</v>
      </c>
      <c r="AU47" s="2" t="e">
        <f t="array" ref="AU47">[1]!JCSubstructureMatchCount($B47,"FC(CCCN)([H])C")</f>
        <v>#VALUE!</v>
      </c>
      <c r="AV47" s="2" t="e">
        <f t="array" ref="AV47">[1]!JCSubstructureMatchCount($B47,"FC(CCCCN)([H])C")</f>
        <v>#VALUE!</v>
      </c>
      <c r="AW47" s="2" t="e">
        <f t="array" ref="AW47">[1]!JCSubstructureMatchCount($B47,"FC(CCCCCN)([H])C")</f>
        <v>#VALUE!</v>
      </c>
      <c r="AX47" s="2" t="e">
        <f t="array" ref="AX47">[1]!JCSubstructureMatchCount($B47,"FC(CC(O)=O)(F)F")</f>
        <v>#VALUE!</v>
      </c>
      <c r="AY47" s="2" t="e">
        <f t="array" ref="AY47">[1]!JCSubstructureMatchCount($B47,"FC(CCC(O)=O)(F)F")</f>
        <v>#VALUE!</v>
      </c>
      <c r="AZ47" s="2" t="e">
        <f t="array" ref="AZ47">[1]!JCSubstructureMatchCount($B47,"FC(CCCC(O)=O)(F)F")</f>
        <v>#VALUE!</v>
      </c>
      <c r="BA47" s="2" t="e">
        <f t="array" ref="BA47">[1]!JCSubstructureMatchCount($B47,"FC(CCCCC(O)=O)(F)F")</f>
        <v>#VALUE!</v>
      </c>
      <c r="BB47" s="2" t="e">
        <f t="array" ref="BB47">[1]!JCSubstructureMatchCount($B47,"FC(CCCCCC(O)=O)(F)F")</f>
        <v>#VALUE!</v>
      </c>
      <c r="BC47" s="2" t="e">
        <f t="array" ref="BC47">[1]!JCSubstructureMatchCount($B47,"FC(CC(O)=O)([H])F")</f>
        <v>#VALUE!</v>
      </c>
      <c r="BD47" s="2" t="e">
        <f t="array" ref="BD47">[1]!JCSubstructureMatchCount($B47,"FC(CCC(O)=O)([H])F")</f>
        <v>#VALUE!</v>
      </c>
      <c r="BE47" s="2" t="e">
        <f t="array" ref="BE47">[1]!JCSubstructureMatchCount($B47,"FC(CCCC(O)=O)([H])F")</f>
        <v>#VALUE!</v>
      </c>
      <c r="BF47" s="2" t="e">
        <f t="array" ref="BF47">[1]!JCSubstructureMatchCount($B47,"FC(CCCCC(O)=O)([H])F")</f>
        <v>#VALUE!</v>
      </c>
      <c r="BG47" s="2" t="e">
        <f t="array" ref="BG47">[1]!JCSubstructureMatchCount($B47,"FC(CCCCCC(O)=O)([H])F")</f>
        <v>#VALUE!</v>
      </c>
      <c r="BH47" s="2" t="e">
        <f t="array" ref="BH47">[1]!JCSubstructureMatchCount($B47,"FC(CC(O)=O)([H])[H]")</f>
        <v>#VALUE!</v>
      </c>
      <c r="BI47" s="2" t="e">
        <f t="array" ref="BI47">[1]!JCSubstructureMatchCount($B47,"FC(CCC(O)=O)([H])[H]")</f>
        <v>#VALUE!</v>
      </c>
      <c r="BJ47" s="2" t="e">
        <f t="array" ref="BJ47">[1]!JCSubstructureMatchCount($B47,"FC(CCCC(O)=O)([H])[H]")</f>
        <v>#VALUE!</v>
      </c>
      <c r="BK47" s="2" t="e">
        <f t="array" ref="BK47">[1]!JCSubstructureMatchCount($B47,"FC(CCCCC(O)=O)([H])[H]")</f>
        <v>#VALUE!</v>
      </c>
      <c r="BL47" s="2" t="e">
        <f t="array" ref="BL47">[1]!JCSubstructureMatchCount($B47,"FC(CCCCCC(O)=O)([H])[H]")</f>
        <v>#VALUE!</v>
      </c>
      <c r="BM47" s="2" t="e">
        <f t="array" ref="BM47">[1]!JCSubstructureMatchCount($B47,"FC(CC(O)=O)(F)C")</f>
        <v>#VALUE!</v>
      </c>
      <c r="BN47" s="2" t="e">
        <f t="array" ref="BN47">[1]!JCSubstructureMatchCount($B47,"FC(CCC(O)=O)(F)C")+[1]!JCSubstructureMatchCount($B47,"FC1(F)CC1C(O)=O")</f>
        <v>#VALUE!</v>
      </c>
      <c r="BO47" s="2" t="e">
        <f t="array" ref="BO47">[1]!JCSubstructureMatchCount($B47,"FC(CCCC(O)=O)(F)C")+[1]!JCSubstructureMatchCount($B47,"FC1(F)CCC1C(O)=O")</f>
        <v>#VALUE!</v>
      </c>
      <c r="BP47" s="2" t="e">
        <f t="array" ref="BP47">[1]!JCSubstructureMatchCount($B47,"FC(CCCCC(O)=O)(F)C")+[1]!JCSubstructureMatchCount($B47,"FC1(F)CCCC1C(O)=O")</f>
        <v>#VALUE!</v>
      </c>
      <c r="BQ47" s="2" t="e">
        <f t="array" ref="BQ47">[1]!JCSubstructureMatchCount($B47,"FC(CCCCCC(O)=O)(F)C")+[1]!JCSubstructureMatchCount($B47,"FC1(F)CCCCC1C(O)=O")</f>
        <v>#VALUE!</v>
      </c>
      <c r="BR47" s="2" t="e">
        <f t="array" ref="BR47">[1]!JCSubstructureMatchCount($B47,"FC(CC(O)=O)([H])C")</f>
        <v>#VALUE!</v>
      </c>
      <c r="BS47" s="2" t="e">
        <f t="array" ref="BS47">[1]!JCSubstructureMatchCount($B47,"FC(CCC(O)=O)([H])C")</f>
        <v>#VALUE!</v>
      </c>
      <c r="BT47" s="2" t="e">
        <f t="array" ref="BT47">[1]!JCSubstructureMatchCount($B47,"FC(CCCC(O)=O)([H])C")</f>
        <v>#VALUE!</v>
      </c>
      <c r="BU47" s="2" t="e">
        <f t="array" ref="BU47">[1]!JCSubstructureMatchCount($B47,"FC(CCCCC(O)=O)([H])C")</f>
        <v>#VALUE!</v>
      </c>
      <c r="BV47" s="2" t="e">
        <f t="array" ref="BV47">[1]!JCSubstructureMatchCount($B47,"FC(CCCCCC(O)=O)([H])C")</f>
        <v>#VALUE!</v>
      </c>
      <c r="BW47" t="e">
        <f t="shared" si="7"/>
        <v>#VALUE!</v>
      </c>
      <c r="BX47" t="e">
        <f t="shared" si="8"/>
        <v>#VALUE!</v>
      </c>
      <c r="BY47" t="e">
        <f t="shared" si="9"/>
        <v>#VALUE!</v>
      </c>
      <c r="BZ47" t="e">
        <f t="shared" si="10"/>
        <v>#VALUE!</v>
      </c>
      <c r="CA47" t="e">
        <f t="shared" si="11"/>
        <v>#VALUE!</v>
      </c>
      <c r="CB47" t="e">
        <f t="shared" si="12"/>
        <v>#VALUE!</v>
      </c>
      <c r="CC47" t="e">
        <f t="shared" si="13"/>
        <v>#VALUE!</v>
      </c>
      <c r="CD47" t="e">
        <f t="shared" si="14"/>
        <v>#VALUE!</v>
      </c>
      <c r="CE47" t="e">
        <f t="shared" si="15"/>
        <v>#VALUE!</v>
      </c>
      <c r="CF47" t="e">
        <f t="shared" si="16"/>
        <v>#VALUE!</v>
      </c>
      <c r="CG47" t="e">
        <f t="shared" si="17"/>
        <v>#VALUE!</v>
      </c>
    </row>
    <row r="48" spans="1:85" ht="30" customHeight="1" x14ac:dyDescent="0.25">
      <c r="A48" s="1" t="s">
        <v>45</v>
      </c>
      <c r="B48" t="s">
        <v>53</v>
      </c>
      <c r="C48">
        <v>1.08</v>
      </c>
      <c r="D48">
        <v>7.11</v>
      </c>
      <c r="E48" s="15" t="e">
        <f t="array" ref="E48">[1]!JCStructure(B48)</f>
        <v>#VALUE!</v>
      </c>
      <c r="F48" t="e">
        <f t="array" ref="F48">[1]!JCMass(B48)</f>
        <v>#VALUE!</v>
      </c>
      <c r="G48" t="e">
        <f t="array" ref="G48">[1]!JCIUPACName(R48)</f>
        <v>#VALUE!</v>
      </c>
      <c r="H48" s="2" t="e">
        <f t="array" ref="H48">IF([1]!JCSubstructureMatch($B48,"C(O)=O"),"Acid", "Amine")</f>
        <v>#VALUE!</v>
      </c>
      <c r="I48" s="2" t="e">
        <f t="shared" ca="1" si="18"/>
        <v>#NAME?</v>
      </c>
      <c r="J48" s="2" t="s">
        <v>286</v>
      </c>
      <c r="K48" s="2" t="e">
        <f t="shared" si="1"/>
        <v>#VALUE!</v>
      </c>
      <c r="L48" s="2" t="e">
        <f t="shared" si="2"/>
        <v>#VALUE!</v>
      </c>
      <c r="M48" s="2" t="e">
        <f t="shared" si="3"/>
        <v>#VALUE!</v>
      </c>
      <c r="N48" s="2" t="e">
        <f t="shared" si="4"/>
        <v>#VALUE!</v>
      </c>
      <c r="O48" s="2" t="e">
        <f t="shared" si="5"/>
        <v>#VALUE!</v>
      </c>
      <c r="P48" s="2" t="e">
        <f t="shared" si="6"/>
        <v>#VALUE!</v>
      </c>
      <c r="Q48" s="2" t="e">
        <f t="array" ref="Q48">[1]!JCRingAtomCount(B48)</f>
        <v>#VALUE!</v>
      </c>
      <c r="R48" s="15" t="e">
        <f t="array" ref="R48">[1]!JCBemisMurckoStructure(B48)</f>
        <v>#VALUE!</v>
      </c>
      <c r="S48" t="e">
        <f t="array" ref="S48">[1]!JCSubstructureMatch(B48,"FC(C)(F)C")</f>
        <v>#VALUE!</v>
      </c>
      <c r="T48" t="e">
        <f t="array" ref="T48">[1]!JCSubstructureMatch(B48,"FC(C)(F)F")</f>
        <v>#VALUE!</v>
      </c>
      <c r="U48" t="e">
        <f t="array" ref="U48">[1]!JCSubstructureMatch(B48,"FC(C)(F)[H]")</f>
        <v>#VALUE!</v>
      </c>
      <c r="V48" t="e">
        <f t="array" ref="V48">[1]!JCSubstructureMatch(B48,"FC(C)([H])[H]")</f>
        <v>#VALUE!</v>
      </c>
      <c r="W48" t="e">
        <f t="array" ref="W48">[1]!JCSubstructureMatch(B48,"FC(C)(C)[H]")</f>
        <v>#VALUE!</v>
      </c>
      <c r="X48" s="15" t="e">
        <f t="array" ref="X48">[1]!JC3DCleanStructure(B48)</f>
        <v>#VALUE!</v>
      </c>
      <c r="Y48" s="2" t="e">
        <f t="array" ref="Y48">[1]!JCSubstructureMatchCount(B48,"FC(CN)(F)F")</f>
        <v>#VALUE!</v>
      </c>
      <c r="Z48" s="2" t="e">
        <f t="array" ref="Z48">[1]!JCSubstructureMatchCount($B48,"FC(CCN)(F)F")</f>
        <v>#VALUE!</v>
      </c>
      <c r="AA48" s="2" t="e">
        <f t="array" ref="AA48">[1]!JCSubstructureMatchCount($B48,"FC(CCCN)(F)F")</f>
        <v>#VALUE!</v>
      </c>
      <c r="AB48" s="2" t="e">
        <f t="array" ref="AB48">[1]!JCSubstructureMatchCount($B48,"FC(CCCCN)(F)F")</f>
        <v>#VALUE!</v>
      </c>
      <c r="AC48" s="2" t="e">
        <f t="array" ref="AC48">[1]!JCSubstructureMatchCount($B48,"FC(CCCCCN)(F)F")</f>
        <v>#VALUE!</v>
      </c>
      <c r="AD48" s="2" t="e">
        <f t="array" ref="AD48">[1]!JCSubstructureMatchCount($B48,"FC(CN)([H])F")</f>
        <v>#VALUE!</v>
      </c>
      <c r="AE48" s="2" t="e">
        <f t="array" ref="AE48">[1]!JCSubstructureMatchCount($B48,"FC(CCN)([H])F")</f>
        <v>#VALUE!</v>
      </c>
      <c r="AF48" s="2" t="e">
        <f t="array" ref="AF48">[1]!JCSubstructureMatchCount($B48,"FC(CCCN)([H])F")</f>
        <v>#VALUE!</v>
      </c>
      <c r="AG48" s="2" t="e">
        <f t="array" ref="AG48">[1]!JCSubstructureMatchCount($B48,"FC(CCCCN)([H])F")</f>
        <v>#VALUE!</v>
      </c>
      <c r="AH48" s="2" t="e">
        <f t="array" ref="AH48">[1]!JCSubstructureMatchCount($B48,"FC(CCCCCN)([H])F")</f>
        <v>#VALUE!</v>
      </c>
      <c r="AI48" s="2" t="e">
        <f t="array" ref="AI48">[1]!JCSubstructureMatchCount($B48,"FC(CN)([H])[H]")</f>
        <v>#VALUE!</v>
      </c>
      <c r="AJ48" s="2" t="e">
        <f t="array" ref="AJ48">[1]!JCSubstructureMatchCount($B48,"FC(CCN)([H])[H]")</f>
        <v>#VALUE!</v>
      </c>
      <c r="AK48" s="2" t="e">
        <f t="array" ref="AK48">[1]!JCSubstructureMatchCount($B48,"FC(CCCN)([H])[H]")</f>
        <v>#VALUE!</v>
      </c>
      <c r="AL48" s="2" t="e">
        <f t="array" ref="AL48">[1]!JCSubstructureMatchCount($B48,"FC(CCCCN)([H])[H]")</f>
        <v>#VALUE!</v>
      </c>
      <c r="AM48" s="2" t="e">
        <f t="array" ref="AM48">[1]!JCSubstructureMatchCount($B48,"FC(CCCCCN)([H])[H]")</f>
        <v>#VALUE!</v>
      </c>
      <c r="AN48" s="2" t="e">
        <f t="array" ref="AN48">[1]!JCSubstructureMatchCount($B48,"FC(CN)(F)C")</f>
        <v>#VALUE!</v>
      </c>
      <c r="AO48" s="2" t="e">
        <f t="array" ref="AO48">[1]!JCSubstructureMatchCount($B48,"FC(CCN)(F)C")+[1]!JCSubstructureMatchCount($B48,"FC(F)(C1)C1N")</f>
        <v>#VALUE!</v>
      </c>
      <c r="AP48" s="2" t="e">
        <f t="array" ref="AP48">[1]!JCSubstructureMatchCount($B48,"FC(CCCN)(F)C")+[1]!JCSubstructureMatchCount($B48,"FC(F)(CC1)C1N")</f>
        <v>#VALUE!</v>
      </c>
      <c r="AQ48" s="2" t="e">
        <f t="array" ref="AQ48">[1]!JCSubstructureMatchCount($B48,"FC(CCCCN)(F)C")+[1]!JCSubstructureMatchCount($B48,"FC(F)(CCC1)C1N")</f>
        <v>#VALUE!</v>
      </c>
      <c r="AR48" s="2" t="e">
        <f t="array" ref="AR48">[1]!JCSubstructureMatchCount($B48,"FC(CCCCCN)(F)C")+[1]!JCSubstructureMatchCount($B48,"FC(F)(CCCC1)C1N")</f>
        <v>#VALUE!</v>
      </c>
      <c r="AS48" s="2" t="e">
        <f t="array" ref="AS48">[1]!JCSubstructureMatchCount($B48,"FC(CN)([H])C")</f>
        <v>#VALUE!</v>
      </c>
      <c r="AT48" s="2" t="e">
        <f t="array" ref="AT48">[1]!JCSubstructureMatchCount($B48,"FC(CCN)([H])C")</f>
        <v>#VALUE!</v>
      </c>
      <c r="AU48" s="2" t="e">
        <f t="array" ref="AU48">[1]!JCSubstructureMatchCount($B48,"FC(CCCN)([H])C")</f>
        <v>#VALUE!</v>
      </c>
      <c r="AV48" s="2" t="e">
        <f t="array" ref="AV48">[1]!JCSubstructureMatchCount($B48,"FC(CCCCN)([H])C")</f>
        <v>#VALUE!</v>
      </c>
      <c r="AW48" s="2" t="e">
        <f t="array" ref="AW48">[1]!JCSubstructureMatchCount($B48,"FC(CCCCCN)([H])C")</f>
        <v>#VALUE!</v>
      </c>
      <c r="AX48" s="2" t="e">
        <f t="array" ref="AX48">[1]!JCSubstructureMatchCount($B48,"FC(CC(O)=O)(F)F")</f>
        <v>#VALUE!</v>
      </c>
      <c r="AY48" s="2" t="e">
        <f t="array" ref="AY48">[1]!JCSubstructureMatchCount($B48,"FC(CCC(O)=O)(F)F")</f>
        <v>#VALUE!</v>
      </c>
      <c r="AZ48" s="2" t="e">
        <f t="array" ref="AZ48">[1]!JCSubstructureMatchCount($B48,"FC(CCCC(O)=O)(F)F")</f>
        <v>#VALUE!</v>
      </c>
      <c r="BA48" s="2" t="e">
        <f t="array" ref="BA48">[1]!JCSubstructureMatchCount($B48,"FC(CCCCC(O)=O)(F)F")</f>
        <v>#VALUE!</v>
      </c>
      <c r="BB48" s="2" t="e">
        <f t="array" ref="BB48">[1]!JCSubstructureMatchCount($B48,"FC(CCCCCC(O)=O)(F)F")</f>
        <v>#VALUE!</v>
      </c>
      <c r="BC48" s="2" t="e">
        <f t="array" ref="BC48">[1]!JCSubstructureMatchCount($B48,"FC(CC(O)=O)([H])F")</f>
        <v>#VALUE!</v>
      </c>
      <c r="BD48" s="2" t="e">
        <f t="array" ref="BD48">[1]!JCSubstructureMatchCount($B48,"FC(CCC(O)=O)([H])F")</f>
        <v>#VALUE!</v>
      </c>
      <c r="BE48" s="2" t="e">
        <f t="array" ref="BE48">[1]!JCSubstructureMatchCount($B48,"FC(CCCC(O)=O)([H])F")</f>
        <v>#VALUE!</v>
      </c>
      <c r="BF48" s="2" t="e">
        <f t="array" ref="BF48">[1]!JCSubstructureMatchCount($B48,"FC(CCCCC(O)=O)([H])F")</f>
        <v>#VALUE!</v>
      </c>
      <c r="BG48" s="2" t="e">
        <f t="array" ref="BG48">[1]!JCSubstructureMatchCount($B48,"FC(CCCCCC(O)=O)([H])F")</f>
        <v>#VALUE!</v>
      </c>
      <c r="BH48" s="2" t="e">
        <f t="array" ref="BH48">[1]!JCSubstructureMatchCount($B48,"FC(CC(O)=O)([H])[H]")</f>
        <v>#VALUE!</v>
      </c>
      <c r="BI48" s="2" t="e">
        <f t="array" ref="BI48">[1]!JCSubstructureMatchCount($B48,"FC(CCC(O)=O)([H])[H]")</f>
        <v>#VALUE!</v>
      </c>
      <c r="BJ48" s="2" t="e">
        <f t="array" ref="BJ48">[1]!JCSubstructureMatchCount($B48,"FC(CCCC(O)=O)([H])[H]")</f>
        <v>#VALUE!</v>
      </c>
      <c r="BK48" s="2" t="e">
        <f t="array" ref="BK48">[1]!JCSubstructureMatchCount($B48,"FC(CCCCC(O)=O)([H])[H]")</f>
        <v>#VALUE!</v>
      </c>
      <c r="BL48" s="2" t="e">
        <f t="array" ref="BL48">[1]!JCSubstructureMatchCount($B48,"FC(CCCCCC(O)=O)([H])[H]")</f>
        <v>#VALUE!</v>
      </c>
      <c r="BM48" s="2" t="e">
        <f t="array" ref="BM48">[1]!JCSubstructureMatchCount($B48,"FC(CC(O)=O)(F)C")</f>
        <v>#VALUE!</v>
      </c>
      <c r="BN48" s="2" t="e">
        <f t="array" ref="BN48">[1]!JCSubstructureMatchCount($B48,"FC(CCC(O)=O)(F)C")+[1]!JCSubstructureMatchCount($B48,"FC1(F)CC1C(O)=O")</f>
        <v>#VALUE!</v>
      </c>
      <c r="BO48" s="2" t="e">
        <f t="array" ref="BO48">[1]!JCSubstructureMatchCount($B48,"FC(CCCC(O)=O)(F)C")+[1]!JCSubstructureMatchCount($B48,"FC1(F)CCC1C(O)=O")</f>
        <v>#VALUE!</v>
      </c>
      <c r="BP48" s="2" t="e">
        <f t="array" ref="BP48">[1]!JCSubstructureMatchCount($B48,"FC(CCCCC(O)=O)(F)C")+[1]!JCSubstructureMatchCount($B48,"FC1(F)CCCC1C(O)=O")</f>
        <v>#VALUE!</v>
      </c>
      <c r="BQ48" s="2" t="e">
        <f t="array" ref="BQ48">[1]!JCSubstructureMatchCount($B48,"FC(CCCCCC(O)=O)(F)C")+[1]!JCSubstructureMatchCount($B48,"FC1(F)CCCCC1C(O)=O")</f>
        <v>#VALUE!</v>
      </c>
      <c r="BR48" s="2" t="e">
        <f t="array" ref="BR48">[1]!JCSubstructureMatchCount($B48,"FC(CC(O)=O)([H])C")</f>
        <v>#VALUE!</v>
      </c>
      <c r="BS48" s="2" t="e">
        <f t="array" ref="BS48">[1]!JCSubstructureMatchCount($B48,"FC(CCC(O)=O)([H])C")</f>
        <v>#VALUE!</v>
      </c>
      <c r="BT48" s="2" t="e">
        <f t="array" ref="BT48">[1]!JCSubstructureMatchCount($B48,"FC(CCCC(O)=O)([H])C")</f>
        <v>#VALUE!</v>
      </c>
      <c r="BU48" s="2" t="e">
        <f t="array" ref="BU48">[1]!JCSubstructureMatchCount($B48,"FC(CCCCC(O)=O)([H])C")</f>
        <v>#VALUE!</v>
      </c>
      <c r="BV48" s="2" t="e">
        <f t="array" ref="BV48">[1]!JCSubstructureMatchCount($B48,"FC(CCCCCC(O)=O)([H])C")</f>
        <v>#VALUE!</v>
      </c>
      <c r="BW48" t="e">
        <f t="shared" si="7"/>
        <v>#VALUE!</v>
      </c>
      <c r="BX48" t="e">
        <f t="shared" si="8"/>
        <v>#VALUE!</v>
      </c>
      <c r="BY48" t="e">
        <f t="shared" si="9"/>
        <v>#VALUE!</v>
      </c>
      <c r="BZ48" t="e">
        <f t="shared" si="10"/>
        <v>#VALUE!</v>
      </c>
      <c r="CA48" t="e">
        <f t="shared" si="11"/>
        <v>#VALUE!</v>
      </c>
      <c r="CB48" t="e">
        <f t="shared" si="12"/>
        <v>#VALUE!</v>
      </c>
      <c r="CC48" t="e">
        <f t="shared" si="13"/>
        <v>#VALUE!</v>
      </c>
      <c r="CD48" t="e">
        <f t="shared" si="14"/>
        <v>#VALUE!</v>
      </c>
      <c r="CE48" t="e">
        <f t="shared" si="15"/>
        <v>#VALUE!</v>
      </c>
      <c r="CF48" t="e">
        <f t="shared" si="16"/>
        <v>#VALUE!</v>
      </c>
      <c r="CG48" t="e">
        <f t="shared" si="17"/>
        <v>#VALUE!</v>
      </c>
    </row>
    <row r="49" spans="1:85" ht="30" customHeight="1" x14ac:dyDescent="0.25">
      <c r="A49" s="1" t="s">
        <v>45</v>
      </c>
      <c r="B49" t="s">
        <v>54</v>
      </c>
      <c r="C49">
        <v>1.26</v>
      </c>
      <c r="D49">
        <v>8.64</v>
      </c>
      <c r="E49" s="15" t="e">
        <f t="array" ref="E49">[1]!JCStructure(B49)</f>
        <v>#VALUE!</v>
      </c>
      <c r="F49" t="e">
        <f t="array" ref="F49">[1]!JCMass(B49)</f>
        <v>#VALUE!</v>
      </c>
      <c r="G49" t="e">
        <f t="array" ref="G49">[1]!JCIUPACName(R49)</f>
        <v>#VALUE!</v>
      </c>
      <c r="H49" s="2" t="e">
        <f t="array" ref="H49">IF([1]!JCSubstructureMatch($B49,"C(O)=O"),"Acid", "Amine")</f>
        <v>#VALUE!</v>
      </c>
      <c r="I49" s="2" t="e">
        <f t="shared" ca="1" si="18"/>
        <v>#NAME?</v>
      </c>
      <c r="K49" s="2" t="e">
        <f t="shared" si="1"/>
        <v>#VALUE!</v>
      </c>
      <c r="L49" s="2" t="e">
        <f t="shared" si="2"/>
        <v>#VALUE!</v>
      </c>
      <c r="M49" s="2" t="e">
        <f t="shared" si="3"/>
        <v>#VALUE!</v>
      </c>
      <c r="N49" s="2" t="e">
        <f t="shared" si="4"/>
        <v>#VALUE!</v>
      </c>
      <c r="O49" s="2" t="e">
        <f t="shared" si="5"/>
        <v>#VALUE!</v>
      </c>
      <c r="P49" s="2" t="e">
        <f t="shared" si="6"/>
        <v>#VALUE!</v>
      </c>
      <c r="Q49" s="2" t="e">
        <f t="array" ref="Q49">[1]!JCRingAtomCount(B49)</f>
        <v>#VALUE!</v>
      </c>
      <c r="R49" s="15" t="e">
        <f t="array" ref="R49">[1]!JCBemisMurckoStructure(B49)</f>
        <v>#VALUE!</v>
      </c>
      <c r="S49" t="e">
        <f t="array" ref="S49">[1]!JCSubstructureMatch(B49,"FC(C)(F)C")</f>
        <v>#VALUE!</v>
      </c>
      <c r="T49" t="e">
        <f t="array" ref="T49">[1]!JCSubstructureMatch(B49,"FC(C)(F)F")</f>
        <v>#VALUE!</v>
      </c>
      <c r="U49" t="e">
        <f t="array" ref="U49">[1]!JCSubstructureMatch(B49,"FC(C)(F)[H]")</f>
        <v>#VALUE!</v>
      </c>
      <c r="V49" t="e">
        <f t="array" ref="V49">[1]!JCSubstructureMatch(B49,"FC(C)([H])[H]")</f>
        <v>#VALUE!</v>
      </c>
      <c r="W49" t="e">
        <f t="array" ref="W49">[1]!JCSubstructureMatch(B49,"FC(C)(C)[H]")</f>
        <v>#VALUE!</v>
      </c>
      <c r="X49" s="15" t="e">
        <f t="array" ref="X49">[1]!JC3DCleanStructure(B49)</f>
        <v>#VALUE!</v>
      </c>
      <c r="Y49" s="2" t="e">
        <f t="array" ref="Y49">[1]!JCSubstructureMatchCount(B49,"FC(CN)(F)F")</f>
        <v>#VALUE!</v>
      </c>
      <c r="Z49" s="2" t="e">
        <f t="array" ref="Z49">[1]!JCSubstructureMatchCount($B49,"FC(CCN)(F)F")</f>
        <v>#VALUE!</v>
      </c>
      <c r="AA49" s="2" t="e">
        <f t="array" ref="AA49">[1]!JCSubstructureMatchCount($B49,"FC(CCCN)(F)F")</f>
        <v>#VALUE!</v>
      </c>
      <c r="AB49" s="2" t="e">
        <f t="array" ref="AB49">[1]!JCSubstructureMatchCount($B49,"FC(CCCCN)(F)F")</f>
        <v>#VALUE!</v>
      </c>
      <c r="AC49" s="2" t="e">
        <f t="array" ref="AC49">[1]!JCSubstructureMatchCount($B49,"FC(CCCCCN)(F)F")</f>
        <v>#VALUE!</v>
      </c>
      <c r="AD49" s="2" t="e">
        <f t="array" ref="AD49">[1]!JCSubstructureMatchCount($B49,"FC(CN)([H])F")</f>
        <v>#VALUE!</v>
      </c>
      <c r="AE49" s="2" t="e">
        <f t="array" ref="AE49">[1]!JCSubstructureMatchCount($B49,"FC(CCN)([H])F")</f>
        <v>#VALUE!</v>
      </c>
      <c r="AF49" s="2" t="e">
        <f t="array" ref="AF49">[1]!JCSubstructureMatchCount($B49,"FC(CCCN)([H])F")</f>
        <v>#VALUE!</v>
      </c>
      <c r="AG49" s="2" t="e">
        <f t="array" ref="AG49">[1]!JCSubstructureMatchCount($B49,"FC(CCCCN)([H])F")</f>
        <v>#VALUE!</v>
      </c>
      <c r="AH49" s="2" t="e">
        <f t="array" ref="AH49">[1]!JCSubstructureMatchCount($B49,"FC(CCCCCN)([H])F")</f>
        <v>#VALUE!</v>
      </c>
      <c r="AI49" s="2" t="e">
        <f t="array" ref="AI49">[1]!JCSubstructureMatchCount($B49,"FC(CN)([H])[H]")</f>
        <v>#VALUE!</v>
      </c>
      <c r="AJ49" s="2" t="e">
        <f t="array" ref="AJ49">[1]!JCSubstructureMatchCount($B49,"FC(CCN)([H])[H]")</f>
        <v>#VALUE!</v>
      </c>
      <c r="AK49" s="2" t="e">
        <f t="array" ref="AK49">[1]!JCSubstructureMatchCount($B49,"FC(CCCN)([H])[H]")</f>
        <v>#VALUE!</v>
      </c>
      <c r="AL49" s="2" t="e">
        <f t="array" ref="AL49">[1]!JCSubstructureMatchCount($B49,"FC(CCCCN)([H])[H]")</f>
        <v>#VALUE!</v>
      </c>
      <c r="AM49" s="2" t="e">
        <f t="array" ref="AM49">[1]!JCSubstructureMatchCount($B49,"FC(CCCCCN)([H])[H]")</f>
        <v>#VALUE!</v>
      </c>
      <c r="AN49" s="2" t="e">
        <f t="array" ref="AN49">[1]!JCSubstructureMatchCount($B49,"FC(CN)(F)C")</f>
        <v>#VALUE!</v>
      </c>
      <c r="AO49" s="2" t="e">
        <f t="array" ref="AO49">[1]!JCSubstructureMatchCount($B49,"FC(CCN)(F)C")+[1]!JCSubstructureMatchCount($B49,"FC(F)(C1)C1N")</f>
        <v>#VALUE!</v>
      </c>
      <c r="AP49" s="2" t="e">
        <f t="array" ref="AP49">[1]!JCSubstructureMatchCount($B49,"FC(CCCN)(F)C")+[1]!JCSubstructureMatchCount($B49,"FC(F)(CC1)C1N")</f>
        <v>#VALUE!</v>
      </c>
      <c r="AQ49" s="2" t="e">
        <f t="array" ref="AQ49">[1]!JCSubstructureMatchCount($B49,"FC(CCCCN)(F)C")+[1]!JCSubstructureMatchCount($B49,"FC(F)(CCC1)C1N")</f>
        <v>#VALUE!</v>
      </c>
      <c r="AR49" s="2" t="e">
        <f t="array" ref="AR49">[1]!JCSubstructureMatchCount($B49,"FC(CCCCCN)(F)C")+[1]!JCSubstructureMatchCount($B49,"FC(F)(CCCC1)C1N")</f>
        <v>#VALUE!</v>
      </c>
      <c r="AS49" s="2" t="e">
        <f t="array" ref="AS49">[1]!JCSubstructureMatchCount($B49,"FC(CN)([H])C")</f>
        <v>#VALUE!</v>
      </c>
      <c r="AT49" s="2" t="e">
        <f t="array" ref="AT49">[1]!JCSubstructureMatchCount($B49,"FC(CCN)([H])C")</f>
        <v>#VALUE!</v>
      </c>
      <c r="AU49" s="2" t="e">
        <f t="array" ref="AU49">[1]!JCSubstructureMatchCount($B49,"FC(CCCN)([H])C")</f>
        <v>#VALUE!</v>
      </c>
      <c r="AV49" s="2" t="e">
        <f t="array" ref="AV49">[1]!JCSubstructureMatchCount($B49,"FC(CCCCN)([H])C")</f>
        <v>#VALUE!</v>
      </c>
      <c r="AW49" s="2" t="e">
        <f t="array" ref="AW49">[1]!JCSubstructureMatchCount($B49,"FC(CCCCCN)([H])C")</f>
        <v>#VALUE!</v>
      </c>
      <c r="AX49" s="2" t="e">
        <f t="array" ref="AX49">[1]!JCSubstructureMatchCount($B49,"FC(CC(O)=O)(F)F")</f>
        <v>#VALUE!</v>
      </c>
      <c r="AY49" s="2" t="e">
        <f t="array" ref="AY49">[1]!JCSubstructureMatchCount($B49,"FC(CCC(O)=O)(F)F")</f>
        <v>#VALUE!</v>
      </c>
      <c r="AZ49" s="2" t="e">
        <f t="array" ref="AZ49">[1]!JCSubstructureMatchCount($B49,"FC(CCCC(O)=O)(F)F")</f>
        <v>#VALUE!</v>
      </c>
      <c r="BA49" s="2" t="e">
        <f t="array" ref="BA49">[1]!JCSubstructureMatchCount($B49,"FC(CCCCC(O)=O)(F)F")</f>
        <v>#VALUE!</v>
      </c>
      <c r="BB49" s="2" t="e">
        <f t="array" ref="BB49">[1]!JCSubstructureMatchCount($B49,"FC(CCCCCC(O)=O)(F)F")</f>
        <v>#VALUE!</v>
      </c>
      <c r="BC49" s="2" t="e">
        <f t="array" ref="BC49">[1]!JCSubstructureMatchCount($B49,"FC(CC(O)=O)([H])F")</f>
        <v>#VALUE!</v>
      </c>
      <c r="BD49" s="2" t="e">
        <f t="array" ref="BD49">[1]!JCSubstructureMatchCount($B49,"FC(CCC(O)=O)([H])F")</f>
        <v>#VALUE!</v>
      </c>
      <c r="BE49" s="2" t="e">
        <f t="array" ref="BE49">[1]!JCSubstructureMatchCount($B49,"FC(CCCC(O)=O)([H])F")</f>
        <v>#VALUE!</v>
      </c>
      <c r="BF49" s="2" t="e">
        <f t="array" ref="BF49">[1]!JCSubstructureMatchCount($B49,"FC(CCCCC(O)=O)([H])F")</f>
        <v>#VALUE!</v>
      </c>
      <c r="BG49" s="2" t="e">
        <f t="array" ref="BG49">[1]!JCSubstructureMatchCount($B49,"FC(CCCCCC(O)=O)([H])F")</f>
        <v>#VALUE!</v>
      </c>
      <c r="BH49" s="2" t="e">
        <f t="array" ref="BH49">[1]!JCSubstructureMatchCount($B49,"FC(CC(O)=O)([H])[H]")</f>
        <v>#VALUE!</v>
      </c>
      <c r="BI49" s="2" t="e">
        <f t="array" ref="BI49">[1]!JCSubstructureMatchCount($B49,"FC(CCC(O)=O)([H])[H]")</f>
        <v>#VALUE!</v>
      </c>
      <c r="BJ49" s="2" t="e">
        <f t="array" ref="BJ49">[1]!JCSubstructureMatchCount($B49,"FC(CCCC(O)=O)([H])[H]")</f>
        <v>#VALUE!</v>
      </c>
      <c r="BK49" s="2" t="e">
        <f t="array" ref="BK49">[1]!JCSubstructureMatchCount($B49,"FC(CCCCC(O)=O)([H])[H]")</f>
        <v>#VALUE!</v>
      </c>
      <c r="BL49" s="2" t="e">
        <f t="array" ref="BL49">[1]!JCSubstructureMatchCount($B49,"FC(CCCCCC(O)=O)([H])[H]")</f>
        <v>#VALUE!</v>
      </c>
      <c r="BM49" s="2" t="e">
        <f t="array" ref="BM49">[1]!JCSubstructureMatchCount($B49,"FC(CC(O)=O)(F)C")</f>
        <v>#VALUE!</v>
      </c>
      <c r="BN49" s="2" t="e">
        <f t="array" ref="BN49">[1]!JCSubstructureMatchCount($B49,"FC(CCC(O)=O)(F)C")+[1]!JCSubstructureMatchCount($B49,"FC1(F)CC1C(O)=O")</f>
        <v>#VALUE!</v>
      </c>
      <c r="BO49" s="2" t="e">
        <f t="array" ref="BO49">[1]!JCSubstructureMatchCount($B49,"FC(CCCC(O)=O)(F)C")+[1]!JCSubstructureMatchCount($B49,"FC1(F)CCC1C(O)=O")</f>
        <v>#VALUE!</v>
      </c>
      <c r="BP49" s="2" t="e">
        <f t="array" ref="BP49">[1]!JCSubstructureMatchCount($B49,"FC(CCCCC(O)=O)(F)C")+[1]!JCSubstructureMatchCount($B49,"FC1(F)CCCC1C(O)=O")</f>
        <v>#VALUE!</v>
      </c>
      <c r="BQ49" s="2" t="e">
        <f t="array" ref="BQ49">[1]!JCSubstructureMatchCount($B49,"FC(CCCCCC(O)=O)(F)C")+[1]!JCSubstructureMatchCount($B49,"FC1(F)CCCCC1C(O)=O")</f>
        <v>#VALUE!</v>
      </c>
      <c r="BR49" s="2" t="e">
        <f t="array" ref="BR49">[1]!JCSubstructureMatchCount($B49,"FC(CC(O)=O)([H])C")</f>
        <v>#VALUE!</v>
      </c>
      <c r="BS49" s="2" t="e">
        <f t="array" ref="BS49">[1]!JCSubstructureMatchCount($B49,"FC(CCC(O)=O)([H])C")</f>
        <v>#VALUE!</v>
      </c>
      <c r="BT49" s="2" t="e">
        <f t="array" ref="BT49">[1]!JCSubstructureMatchCount($B49,"FC(CCCC(O)=O)([H])C")</f>
        <v>#VALUE!</v>
      </c>
      <c r="BU49" s="2" t="e">
        <f t="array" ref="BU49">[1]!JCSubstructureMatchCount($B49,"FC(CCCCC(O)=O)([H])C")</f>
        <v>#VALUE!</v>
      </c>
      <c r="BV49" s="2" t="e">
        <f t="array" ref="BV49">[1]!JCSubstructureMatchCount($B49,"FC(CCCCCC(O)=O)([H])C")</f>
        <v>#VALUE!</v>
      </c>
      <c r="BW49" t="e">
        <f t="shared" si="7"/>
        <v>#VALUE!</v>
      </c>
      <c r="BX49" t="e">
        <f t="shared" si="8"/>
        <v>#VALUE!</v>
      </c>
      <c r="BY49" t="e">
        <f t="shared" si="9"/>
        <v>#VALUE!</v>
      </c>
      <c r="BZ49" t="e">
        <f t="shared" si="10"/>
        <v>#VALUE!</v>
      </c>
      <c r="CA49" t="e">
        <f t="shared" si="11"/>
        <v>#VALUE!</v>
      </c>
      <c r="CB49" t="e">
        <f t="shared" si="12"/>
        <v>#VALUE!</v>
      </c>
      <c r="CC49" t="e">
        <f t="shared" si="13"/>
        <v>#VALUE!</v>
      </c>
      <c r="CD49" t="e">
        <f t="shared" si="14"/>
        <v>#VALUE!</v>
      </c>
      <c r="CE49" t="e">
        <f t="shared" si="15"/>
        <v>#VALUE!</v>
      </c>
      <c r="CF49" t="e">
        <f t="shared" si="16"/>
        <v>#VALUE!</v>
      </c>
      <c r="CG49" t="e">
        <f t="shared" si="17"/>
        <v>#VALUE!</v>
      </c>
    </row>
    <row r="50" spans="1:85" ht="30" customHeight="1" x14ac:dyDescent="0.25">
      <c r="A50" s="1" t="s">
        <v>45</v>
      </c>
      <c r="B50" t="s">
        <v>55</v>
      </c>
      <c r="C50">
        <v>1.65</v>
      </c>
      <c r="D50">
        <v>6.79</v>
      </c>
      <c r="E50" s="15" t="e">
        <f t="array" ref="E50">[1]!JCStructure(B50)</f>
        <v>#VALUE!</v>
      </c>
      <c r="F50" t="e">
        <f t="array" ref="F50">[1]!JCMass(B50)</f>
        <v>#VALUE!</v>
      </c>
      <c r="G50" t="e">
        <f t="array" ref="G50">[1]!JCIUPACName(R50)</f>
        <v>#VALUE!</v>
      </c>
      <c r="H50" s="2" t="e">
        <f t="array" ref="H50">IF([1]!JCSubstructureMatch($B50,"C(O)=O"),"Acid", "Amine")</f>
        <v>#VALUE!</v>
      </c>
      <c r="I50" s="2" t="e">
        <f t="shared" ca="1" si="18"/>
        <v>#NAME?</v>
      </c>
      <c r="K50" s="2" t="e">
        <f t="shared" si="1"/>
        <v>#VALUE!</v>
      </c>
      <c r="L50" s="2" t="e">
        <f t="shared" si="2"/>
        <v>#VALUE!</v>
      </c>
      <c r="M50" s="2" t="e">
        <f t="shared" si="3"/>
        <v>#VALUE!</v>
      </c>
      <c r="N50" s="2" t="e">
        <f t="shared" si="4"/>
        <v>#VALUE!</v>
      </c>
      <c r="O50" s="2" t="e">
        <f t="shared" si="5"/>
        <v>#VALUE!</v>
      </c>
      <c r="P50" s="2" t="e">
        <f t="shared" si="6"/>
        <v>#VALUE!</v>
      </c>
      <c r="Q50" s="2" t="e">
        <f t="array" ref="Q50">[1]!JCRingAtomCount(B50)</f>
        <v>#VALUE!</v>
      </c>
      <c r="R50" s="15" t="e">
        <f t="array" ref="R50">[1]!JCBemisMurckoStructure(B50)</f>
        <v>#VALUE!</v>
      </c>
      <c r="S50" t="e">
        <f t="array" ref="S50">[1]!JCSubstructureMatch(B50,"FC(C)(F)C")</f>
        <v>#VALUE!</v>
      </c>
      <c r="T50" t="e">
        <f t="array" ref="T50">[1]!JCSubstructureMatch(B50,"FC(C)(F)F")</f>
        <v>#VALUE!</v>
      </c>
      <c r="U50" t="e">
        <f t="array" ref="U50">[1]!JCSubstructureMatch(B50,"FC(C)(F)[H]")</f>
        <v>#VALUE!</v>
      </c>
      <c r="V50" t="e">
        <f t="array" ref="V50">[1]!JCSubstructureMatch(B50,"FC(C)([H])[H]")</f>
        <v>#VALUE!</v>
      </c>
      <c r="W50" t="e">
        <f t="array" ref="W50">[1]!JCSubstructureMatch(B50,"FC(C)(C)[H]")</f>
        <v>#VALUE!</v>
      </c>
      <c r="X50" s="15" t="e">
        <f t="array" ref="X50">[1]!JC3DCleanStructure(B50)</f>
        <v>#VALUE!</v>
      </c>
      <c r="Y50" s="2" t="e">
        <f t="array" ref="Y50">[1]!JCSubstructureMatchCount(B50,"FC(CN)(F)F")</f>
        <v>#VALUE!</v>
      </c>
      <c r="Z50" s="2" t="e">
        <f t="array" ref="Z50">[1]!JCSubstructureMatchCount($B50,"FC(CCN)(F)F")</f>
        <v>#VALUE!</v>
      </c>
      <c r="AA50" s="2" t="e">
        <f t="array" ref="AA50">[1]!JCSubstructureMatchCount($B50,"FC(CCCN)(F)F")</f>
        <v>#VALUE!</v>
      </c>
      <c r="AB50" s="2" t="e">
        <f t="array" ref="AB50">[1]!JCSubstructureMatchCount($B50,"FC(CCCCN)(F)F")</f>
        <v>#VALUE!</v>
      </c>
      <c r="AC50" s="2" t="e">
        <f t="array" ref="AC50">[1]!JCSubstructureMatchCount($B50,"FC(CCCCCN)(F)F")</f>
        <v>#VALUE!</v>
      </c>
      <c r="AD50" s="2" t="e">
        <f t="array" ref="AD50">[1]!JCSubstructureMatchCount($B50,"FC(CN)([H])F")</f>
        <v>#VALUE!</v>
      </c>
      <c r="AE50" s="2" t="e">
        <f t="array" ref="AE50">[1]!JCSubstructureMatchCount($B50,"FC(CCN)([H])F")</f>
        <v>#VALUE!</v>
      </c>
      <c r="AF50" s="2" t="e">
        <f t="array" ref="AF50">[1]!JCSubstructureMatchCount($B50,"FC(CCCN)([H])F")</f>
        <v>#VALUE!</v>
      </c>
      <c r="AG50" s="2" t="e">
        <f t="array" ref="AG50">[1]!JCSubstructureMatchCount($B50,"FC(CCCCN)([H])F")</f>
        <v>#VALUE!</v>
      </c>
      <c r="AH50" s="2" t="e">
        <f t="array" ref="AH50">[1]!JCSubstructureMatchCount($B50,"FC(CCCCCN)([H])F")</f>
        <v>#VALUE!</v>
      </c>
      <c r="AI50" s="2" t="e">
        <f t="array" ref="AI50">[1]!JCSubstructureMatchCount($B50,"FC(CN)([H])[H]")</f>
        <v>#VALUE!</v>
      </c>
      <c r="AJ50" s="2" t="e">
        <f t="array" ref="AJ50">[1]!JCSubstructureMatchCount($B50,"FC(CCN)([H])[H]")</f>
        <v>#VALUE!</v>
      </c>
      <c r="AK50" s="2" t="e">
        <f t="array" ref="AK50">[1]!JCSubstructureMatchCount($B50,"FC(CCCN)([H])[H]")</f>
        <v>#VALUE!</v>
      </c>
      <c r="AL50" s="2" t="e">
        <f t="array" ref="AL50">[1]!JCSubstructureMatchCount($B50,"FC(CCCCN)([H])[H]")</f>
        <v>#VALUE!</v>
      </c>
      <c r="AM50" s="2" t="e">
        <f t="array" ref="AM50">[1]!JCSubstructureMatchCount($B50,"FC(CCCCCN)([H])[H]")</f>
        <v>#VALUE!</v>
      </c>
      <c r="AN50" s="2" t="e">
        <f t="array" ref="AN50">[1]!JCSubstructureMatchCount($B50,"FC(CN)(F)C")</f>
        <v>#VALUE!</v>
      </c>
      <c r="AO50" s="2" t="e">
        <f t="array" ref="AO50">[1]!JCSubstructureMatchCount($B50,"FC(CCN)(F)C")+[1]!JCSubstructureMatchCount($B50,"FC(F)(C1)C1N")</f>
        <v>#VALUE!</v>
      </c>
      <c r="AP50" s="2" t="e">
        <f t="array" ref="AP50">[1]!JCSubstructureMatchCount($B50,"FC(CCCN)(F)C")+[1]!JCSubstructureMatchCount($B50,"FC(F)(CC1)C1N")</f>
        <v>#VALUE!</v>
      </c>
      <c r="AQ50" s="2" t="e">
        <f t="array" ref="AQ50">[1]!JCSubstructureMatchCount($B50,"FC(CCCCN)(F)C")+[1]!JCSubstructureMatchCount($B50,"FC(F)(CCC1)C1N")</f>
        <v>#VALUE!</v>
      </c>
      <c r="AR50" s="2" t="e">
        <f t="array" ref="AR50">[1]!JCSubstructureMatchCount($B50,"FC(CCCCCN)(F)C")+[1]!JCSubstructureMatchCount($B50,"FC(F)(CCCC1)C1N")</f>
        <v>#VALUE!</v>
      </c>
      <c r="AS50" s="2" t="e">
        <f t="array" ref="AS50">[1]!JCSubstructureMatchCount($B50,"FC(CN)([H])C")</f>
        <v>#VALUE!</v>
      </c>
      <c r="AT50" s="2" t="e">
        <f t="array" ref="AT50">[1]!JCSubstructureMatchCount($B50,"FC(CCN)([H])C")</f>
        <v>#VALUE!</v>
      </c>
      <c r="AU50" s="2" t="e">
        <f t="array" ref="AU50">[1]!JCSubstructureMatchCount($B50,"FC(CCCN)([H])C")</f>
        <v>#VALUE!</v>
      </c>
      <c r="AV50" s="2" t="e">
        <f t="array" ref="AV50">[1]!JCSubstructureMatchCount($B50,"FC(CCCCN)([H])C")</f>
        <v>#VALUE!</v>
      </c>
      <c r="AW50" s="2" t="e">
        <f t="array" ref="AW50">[1]!JCSubstructureMatchCount($B50,"FC(CCCCCN)([H])C")</f>
        <v>#VALUE!</v>
      </c>
      <c r="AX50" s="2" t="e">
        <f t="array" ref="AX50">[1]!JCSubstructureMatchCount($B50,"FC(CC(O)=O)(F)F")</f>
        <v>#VALUE!</v>
      </c>
      <c r="AY50" s="2" t="e">
        <f t="array" ref="AY50">[1]!JCSubstructureMatchCount($B50,"FC(CCC(O)=O)(F)F")</f>
        <v>#VALUE!</v>
      </c>
      <c r="AZ50" s="2" t="e">
        <f t="array" ref="AZ50">[1]!JCSubstructureMatchCount($B50,"FC(CCCC(O)=O)(F)F")</f>
        <v>#VALUE!</v>
      </c>
      <c r="BA50" s="2" t="e">
        <f t="array" ref="BA50">[1]!JCSubstructureMatchCount($B50,"FC(CCCCC(O)=O)(F)F")</f>
        <v>#VALUE!</v>
      </c>
      <c r="BB50" s="2" t="e">
        <f t="array" ref="BB50">[1]!JCSubstructureMatchCount($B50,"FC(CCCCCC(O)=O)(F)F")</f>
        <v>#VALUE!</v>
      </c>
      <c r="BC50" s="2" t="e">
        <f t="array" ref="BC50">[1]!JCSubstructureMatchCount($B50,"FC(CC(O)=O)([H])F")</f>
        <v>#VALUE!</v>
      </c>
      <c r="BD50" s="2" t="e">
        <f t="array" ref="BD50">[1]!JCSubstructureMatchCount($B50,"FC(CCC(O)=O)([H])F")</f>
        <v>#VALUE!</v>
      </c>
      <c r="BE50" s="2" t="e">
        <f t="array" ref="BE50">[1]!JCSubstructureMatchCount($B50,"FC(CCCC(O)=O)([H])F")</f>
        <v>#VALUE!</v>
      </c>
      <c r="BF50" s="2" t="e">
        <f t="array" ref="BF50">[1]!JCSubstructureMatchCount($B50,"FC(CCCCC(O)=O)([H])F")</f>
        <v>#VALUE!</v>
      </c>
      <c r="BG50" s="2" t="e">
        <f t="array" ref="BG50">[1]!JCSubstructureMatchCount($B50,"FC(CCCCCC(O)=O)([H])F")</f>
        <v>#VALUE!</v>
      </c>
      <c r="BH50" s="2" t="e">
        <f t="array" ref="BH50">[1]!JCSubstructureMatchCount($B50,"FC(CC(O)=O)([H])[H]")</f>
        <v>#VALUE!</v>
      </c>
      <c r="BI50" s="2" t="e">
        <f t="array" ref="BI50">[1]!JCSubstructureMatchCount($B50,"FC(CCC(O)=O)([H])[H]")</f>
        <v>#VALUE!</v>
      </c>
      <c r="BJ50" s="2" t="e">
        <f t="array" ref="BJ50">[1]!JCSubstructureMatchCount($B50,"FC(CCCC(O)=O)([H])[H]")</f>
        <v>#VALUE!</v>
      </c>
      <c r="BK50" s="2" t="e">
        <f t="array" ref="BK50">[1]!JCSubstructureMatchCount($B50,"FC(CCCCC(O)=O)([H])[H]")</f>
        <v>#VALUE!</v>
      </c>
      <c r="BL50" s="2" t="e">
        <f t="array" ref="BL50">[1]!JCSubstructureMatchCount($B50,"FC(CCCCCC(O)=O)([H])[H]")</f>
        <v>#VALUE!</v>
      </c>
      <c r="BM50" s="2" t="e">
        <f t="array" ref="BM50">[1]!JCSubstructureMatchCount($B50,"FC(CC(O)=O)(F)C")</f>
        <v>#VALUE!</v>
      </c>
      <c r="BN50" s="2" t="e">
        <f t="array" ref="BN50">[1]!JCSubstructureMatchCount($B50,"FC(CCC(O)=O)(F)C")+[1]!JCSubstructureMatchCount($B50,"FC1(F)CC1C(O)=O")</f>
        <v>#VALUE!</v>
      </c>
      <c r="BO50" s="2" t="e">
        <f t="array" ref="BO50">[1]!JCSubstructureMatchCount($B50,"FC(CCCC(O)=O)(F)C")+[1]!JCSubstructureMatchCount($B50,"FC1(F)CCC1C(O)=O")</f>
        <v>#VALUE!</v>
      </c>
      <c r="BP50" s="2" t="e">
        <f t="array" ref="BP50">[1]!JCSubstructureMatchCount($B50,"FC(CCCCC(O)=O)(F)C")+[1]!JCSubstructureMatchCount($B50,"FC1(F)CCCC1C(O)=O")</f>
        <v>#VALUE!</v>
      </c>
      <c r="BQ50" s="2" t="e">
        <f t="array" ref="BQ50">[1]!JCSubstructureMatchCount($B50,"FC(CCCCCC(O)=O)(F)C")+[1]!JCSubstructureMatchCount($B50,"FC1(F)CCCCC1C(O)=O")</f>
        <v>#VALUE!</v>
      </c>
      <c r="BR50" s="2" t="e">
        <f t="array" ref="BR50">[1]!JCSubstructureMatchCount($B50,"FC(CC(O)=O)([H])C")</f>
        <v>#VALUE!</v>
      </c>
      <c r="BS50" s="2" t="e">
        <f t="array" ref="BS50">[1]!JCSubstructureMatchCount($B50,"FC(CCC(O)=O)([H])C")</f>
        <v>#VALUE!</v>
      </c>
      <c r="BT50" s="2" t="e">
        <f t="array" ref="BT50">[1]!JCSubstructureMatchCount($B50,"FC(CCCC(O)=O)([H])C")</f>
        <v>#VALUE!</v>
      </c>
      <c r="BU50" s="2" t="e">
        <f t="array" ref="BU50">[1]!JCSubstructureMatchCount($B50,"FC(CCCCC(O)=O)([H])C")</f>
        <v>#VALUE!</v>
      </c>
      <c r="BV50" s="2" t="e">
        <f t="array" ref="BV50">[1]!JCSubstructureMatchCount($B50,"FC(CCCCCC(O)=O)([H])C")</f>
        <v>#VALUE!</v>
      </c>
      <c r="BW50" t="e">
        <f t="shared" si="7"/>
        <v>#VALUE!</v>
      </c>
      <c r="BX50" t="e">
        <f t="shared" si="8"/>
        <v>#VALUE!</v>
      </c>
      <c r="BY50" t="e">
        <f t="shared" si="9"/>
        <v>#VALUE!</v>
      </c>
      <c r="BZ50" t="e">
        <f t="shared" si="10"/>
        <v>#VALUE!</v>
      </c>
      <c r="CA50" t="e">
        <f t="shared" si="11"/>
        <v>#VALUE!</v>
      </c>
      <c r="CB50" t="e">
        <f t="shared" si="12"/>
        <v>#VALUE!</v>
      </c>
      <c r="CC50" t="e">
        <f t="shared" si="13"/>
        <v>#VALUE!</v>
      </c>
      <c r="CD50" t="e">
        <f t="shared" si="14"/>
        <v>#VALUE!</v>
      </c>
      <c r="CE50" t="e">
        <f t="shared" si="15"/>
        <v>#VALUE!</v>
      </c>
      <c r="CF50" t="e">
        <f t="shared" si="16"/>
        <v>#VALUE!</v>
      </c>
      <c r="CG50" t="e">
        <f t="shared" si="17"/>
        <v>#VALUE!</v>
      </c>
    </row>
    <row r="51" spans="1:85" ht="30" customHeight="1" x14ac:dyDescent="0.25">
      <c r="A51" s="1" t="s">
        <v>45</v>
      </c>
      <c r="B51" t="s">
        <v>56</v>
      </c>
      <c r="C51">
        <v>0.57999999999999996</v>
      </c>
      <c r="D51">
        <v>6.74</v>
      </c>
      <c r="E51" s="15" t="e">
        <f t="array" ref="E51">[1]!JCStructure(B51)</f>
        <v>#VALUE!</v>
      </c>
      <c r="F51" t="e">
        <f t="array" ref="F51">[1]!JCMass(B51)</f>
        <v>#VALUE!</v>
      </c>
      <c r="G51" t="e">
        <f t="array" ref="G51">[1]!JCIUPACName(R51)</f>
        <v>#VALUE!</v>
      </c>
      <c r="H51" s="2" t="e">
        <f t="array" ref="H51">IF([1]!JCSubstructureMatch($B51,"C(O)=O"),"Acid", "Amine")</f>
        <v>#VALUE!</v>
      </c>
      <c r="I51" s="2" t="e">
        <f t="shared" ca="1" si="18"/>
        <v>#NAME?</v>
      </c>
      <c r="J51" s="2" t="s">
        <v>287</v>
      </c>
      <c r="K51" s="2" t="e">
        <f t="shared" si="1"/>
        <v>#VALUE!</v>
      </c>
      <c r="L51" s="2" t="e">
        <f t="shared" si="2"/>
        <v>#VALUE!</v>
      </c>
      <c r="M51" s="2" t="e">
        <f t="shared" si="3"/>
        <v>#VALUE!</v>
      </c>
      <c r="N51" s="2" t="e">
        <f t="shared" si="4"/>
        <v>#VALUE!</v>
      </c>
      <c r="O51" s="2" t="e">
        <f t="shared" si="5"/>
        <v>#VALUE!</v>
      </c>
      <c r="P51" s="2" t="e">
        <f t="shared" si="6"/>
        <v>#VALUE!</v>
      </c>
      <c r="Q51" s="2" t="e">
        <f t="array" ref="Q51">[1]!JCRingAtomCount(B51)</f>
        <v>#VALUE!</v>
      </c>
      <c r="R51" s="15" t="e">
        <f t="array" ref="R51">[1]!JCBemisMurckoStructure(B51)</f>
        <v>#VALUE!</v>
      </c>
      <c r="S51" t="e">
        <f t="array" ref="S51">[1]!JCSubstructureMatch(B51,"FC(C)(F)C")</f>
        <v>#VALUE!</v>
      </c>
      <c r="T51" t="e">
        <f t="array" ref="T51">[1]!JCSubstructureMatch(B51,"FC(C)(F)F")</f>
        <v>#VALUE!</v>
      </c>
      <c r="U51" t="e">
        <f t="array" ref="U51">[1]!JCSubstructureMatch(B51,"FC(C)(F)[H]")</f>
        <v>#VALUE!</v>
      </c>
      <c r="V51" t="e">
        <f t="array" ref="V51">[1]!JCSubstructureMatch(B51,"FC(C)([H])[H]")</f>
        <v>#VALUE!</v>
      </c>
      <c r="W51" t="e">
        <f t="array" ref="W51">[1]!JCSubstructureMatch(B51,"FC(C)(C)[H]")</f>
        <v>#VALUE!</v>
      </c>
      <c r="X51" s="15" t="e">
        <f t="array" ref="X51">[1]!JC3DCleanStructure(B51)</f>
        <v>#VALUE!</v>
      </c>
      <c r="Y51" s="2" t="e">
        <f t="array" ref="Y51">[1]!JCSubstructureMatchCount(B51,"FC(CN)(F)F")</f>
        <v>#VALUE!</v>
      </c>
      <c r="Z51" s="2" t="e">
        <f t="array" ref="Z51">[1]!JCSubstructureMatchCount($B51,"FC(CCN)(F)F")</f>
        <v>#VALUE!</v>
      </c>
      <c r="AA51" s="2" t="e">
        <f t="array" ref="AA51">[1]!JCSubstructureMatchCount($B51,"FC(CCCN)(F)F")</f>
        <v>#VALUE!</v>
      </c>
      <c r="AB51" s="2" t="e">
        <f t="array" ref="AB51">[1]!JCSubstructureMatchCount($B51,"FC(CCCCN)(F)F")</f>
        <v>#VALUE!</v>
      </c>
      <c r="AC51" s="2" t="e">
        <f t="array" ref="AC51">[1]!JCSubstructureMatchCount($B51,"FC(CCCCCN)(F)F")</f>
        <v>#VALUE!</v>
      </c>
      <c r="AD51" s="2" t="e">
        <f t="array" ref="AD51">[1]!JCSubstructureMatchCount($B51,"FC(CN)([H])F")</f>
        <v>#VALUE!</v>
      </c>
      <c r="AE51" s="2" t="e">
        <f t="array" ref="AE51">[1]!JCSubstructureMatchCount($B51,"FC(CCN)([H])F")</f>
        <v>#VALUE!</v>
      </c>
      <c r="AF51" s="2" t="e">
        <f t="array" ref="AF51">[1]!JCSubstructureMatchCount($B51,"FC(CCCN)([H])F")</f>
        <v>#VALUE!</v>
      </c>
      <c r="AG51" s="2" t="e">
        <f t="array" ref="AG51">[1]!JCSubstructureMatchCount($B51,"FC(CCCCN)([H])F")</f>
        <v>#VALUE!</v>
      </c>
      <c r="AH51" s="2" t="e">
        <f t="array" ref="AH51">[1]!JCSubstructureMatchCount($B51,"FC(CCCCCN)([H])F")</f>
        <v>#VALUE!</v>
      </c>
      <c r="AI51" s="2" t="e">
        <f t="array" ref="AI51">[1]!JCSubstructureMatchCount($B51,"FC(CN)([H])[H]")</f>
        <v>#VALUE!</v>
      </c>
      <c r="AJ51" s="2" t="e">
        <f t="array" ref="AJ51">[1]!JCSubstructureMatchCount($B51,"FC(CCN)([H])[H]")</f>
        <v>#VALUE!</v>
      </c>
      <c r="AK51" s="2" t="e">
        <f t="array" ref="AK51">[1]!JCSubstructureMatchCount($B51,"FC(CCCN)([H])[H]")</f>
        <v>#VALUE!</v>
      </c>
      <c r="AL51" s="2" t="e">
        <f t="array" ref="AL51">[1]!JCSubstructureMatchCount($B51,"FC(CCCCN)([H])[H]")</f>
        <v>#VALUE!</v>
      </c>
      <c r="AM51" s="2" t="e">
        <f t="array" ref="AM51">[1]!JCSubstructureMatchCount($B51,"FC(CCCCCN)([H])[H]")</f>
        <v>#VALUE!</v>
      </c>
      <c r="AN51" s="2" t="e">
        <f t="array" ref="AN51">[1]!JCSubstructureMatchCount($B51,"FC(CN)(F)C")</f>
        <v>#VALUE!</v>
      </c>
      <c r="AO51" s="2" t="e">
        <f t="array" ref="AO51">[1]!JCSubstructureMatchCount($B51,"FC(CCN)(F)C")+[1]!JCSubstructureMatchCount($B51,"FC(F)(C1)C1N")</f>
        <v>#VALUE!</v>
      </c>
      <c r="AP51" s="2" t="e">
        <f t="array" ref="AP51">[1]!JCSubstructureMatchCount($B51,"FC(CCCN)(F)C")+[1]!JCSubstructureMatchCount($B51,"FC(F)(CC1)C1N")</f>
        <v>#VALUE!</v>
      </c>
      <c r="AQ51" s="2" t="e">
        <f t="array" ref="AQ51">[1]!JCSubstructureMatchCount($B51,"FC(CCCCN)(F)C")+[1]!JCSubstructureMatchCount($B51,"FC(F)(CCC1)C1N")</f>
        <v>#VALUE!</v>
      </c>
      <c r="AR51" s="2" t="e">
        <f t="array" ref="AR51">[1]!JCSubstructureMatchCount($B51,"FC(CCCCCN)(F)C")+[1]!JCSubstructureMatchCount($B51,"FC(F)(CCCC1)C1N")</f>
        <v>#VALUE!</v>
      </c>
      <c r="AS51" s="2" t="e">
        <f t="array" ref="AS51">[1]!JCSubstructureMatchCount($B51,"FC(CN)([H])C")</f>
        <v>#VALUE!</v>
      </c>
      <c r="AT51" s="2" t="e">
        <f t="array" ref="AT51">[1]!JCSubstructureMatchCount($B51,"FC(CCN)([H])C")</f>
        <v>#VALUE!</v>
      </c>
      <c r="AU51" s="2" t="e">
        <f t="array" ref="AU51">[1]!JCSubstructureMatchCount($B51,"FC(CCCN)([H])C")</f>
        <v>#VALUE!</v>
      </c>
      <c r="AV51" s="2" t="e">
        <f t="array" ref="AV51">[1]!JCSubstructureMatchCount($B51,"FC(CCCCN)([H])C")</f>
        <v>#VALUE!</v>
      </c>
      <c r="AW51" s="2" t="e">
        <f t="array" ref="AW51">[1]!JCSubstructureMatchCount($B51,"FC(CCCCCN)([H])C")</f>
        <v>#VALUE!</v>
      </c>
      <c r="AX51" s="2" t="e">
        <f t="array" ref="AX51">[1]!JCSubstructureMatchCount($B51,"FC(CC(O)=O)(F)F")</f>
        <v>#VALUE!</v>
      </c>
      <c r="AY51" s="2" t="e">
        <f t="array" ref="AY51">[1]!JCSubstructureMatchCount($B51,"FC(CCC(O)=O)(F)F")</f>
        <v>#VALUE!</v>
      </c>
      <c r="AZ51" s="2" t="e">
        <f t="array" ref="AZ51">[1]!JCSubstructureMatchCount($B51,"FC(CCCC(O)=O)(F)F")</f>
        <v>#VALUE!</v>
      </c>
      <c r="BA51" s="2" t="e">
        <f t="array" ref="BA51">[1]!JCSubstructureMatchCount($B51,"FC(CCCCC(O)=O)(F)F")</f>
        <v>#VALUE!</v>
      </c>
      <c r="BB51" s="2" t="e">
        <f t="array" ref="BB51">[1]!JCSubstructureMatchCount($B51,"FC(CCCCCC(O)=O)(F)F")</f>
        <v>#VALUE!</v>
      </c>
      <c r="BC51" s="2" t="e">
        <f t="array" ref="BC51">[1]!JCSubstructureMatchCount($B51,"FC(CC(O)=O)([H])F")</f>
        <v>#VALUE!</v>
      </c>
      <c r="BD51" s="2" t="e">
        <f t="array" ref="BD51">[1]!JCSubstructureMatchCount($B51,"FC(CCC(O)=O)([H])F")</f>
        <v>#VALUE!</v>
      </c>
      <c r="BE51" s="2" t="e">
        <f t="array" ref="BE51">[1]!JCSubstructureMatchCount($B51,"FC(CCCC(O)=O)([H])F")</f>
        <v>#VALUE!</v>
      </c>
      <c r="BF51" s="2" t="e">
        <f t="array" ref="BF51">[1]!JCSubstructureMatchCount($B51,"FC(CCCCC(O)=O)([H])F")</f>
        <v>#VALUE!</v>
      </c>
      <c r="BG51" s="2" t="e">
        <f t="array" ref="BG51">[1]!JCSubstructureMatchCount($B51,"FC(CCCCCC(O)=O)([H])F")</f>
        <v>#VALUE!</v>
      </c>
      <c r="BH51" s="2" t="e">
        <f t="array" ref="BH51">[1]!JCSubstructureMatchCount($B51,"FC(CC(O)=O)([H])[H]")</f>
        <v>#VALUE!</v>
      </c>
      <c r="BI51" s="2" t="e">
        <f t="array" ref="BI51">[1]!JCSubstructureMatchCount($B51,"FC(CCC(O)=O)([H])[H]")</f>
        <v>#VALUE!</v>
      </c>
      <c r="BJ51" s="2" t="e">
        <f t="array" ref="BJ51">[1]!JCSubstructureMatchCount($B51,"FC(CCCC(O)=O)([H])[H]")</f>
        <v>#VALUE!</v>
      </c>
      <c r="BK51" s="2" t="e">
        <f t="array" ref="BK51">[1]!JCSubstructureMatchCount($B51,"FC(CCCCC(O)=O)([H])[H]")</f>
        <v>#VALUE!</v>
      </c>
      <c r="BL51" s="2" t="e">
        <f t="array" ref="BL51">[1]!JCSubstructureMatchCount($B51,"FC(CCCCCC(O)=O)([H])[H]")</f>
        <v>#VALUE!</v>
      </c>
      <c r="BM51" s="2" t="e">
        <f t="array" ref="BM51">[1]!JCSubstructureMatchCount($B51,"FC(CC(O)=O)(F)C")</f>
        <v>#VALUE!</v>
      </c>
      <c r="BN51" s="2" t="e">
        <f t="array" ref="BN51">[1]!JCSubstructureMatchCount($B51,"FC(CCC(O)=O)(F)C")+[1]!JCSubstructureMatchCount($B51,"FC1(F)CC1C(O)=O")</f>
        <v>#VALUE!</v>
      </c>
      <c r="BO51" s="2" t="e">
        <f t="array" ref="BO51">[1]!JCSubstructureMatchCount($B51,"FC(CCCC(O)=O)(F)C")+[1]!JCSubstructureMatchCount($B51,"FC1(F)CCC1C(O)=O")</f>
        <v>#VALUE!</v>
      </c>
      <c r="BP51" s="2" t="e">
        <f t="array" ref="BP51">[1]!JCSubstructureMatchCount($B51,"FC(CCCCC(O)=O)(F)C")+[1]!JCSubstructureMatchCount($B51,"FC1(F)CCCC1C(O)=O")</f>
        <v>#VALUE!</v>
      </c>
      <c r="BQ51" s="2" t="e">
        <f t="array" ref="BQ51">[1]!JCSubstructureMatchCount($B51,"FC(CCCCCC(O)=O)(F)C")+[1]!JCSubstructureMatchCount($B51,"FC1(F)CCCCC1C(O)=O")</f>
        <v>#VALUE!</v>
      </c>
      <c r="BR51" s="2" t="e">
        <f t="array" ref="BR51">[1]!JCSubstructureMatchCount($B51,"FC(CC(O)=O)([H])C")</f>
        <v>#VALUE!</v>
      </c>
      <c r="BS51" s="2" t="e">
        <f t="array" ref="BS51">[1]!JCSubstructureMatchCount($B51,"FC(CCC(O)=O)([H])C")</f>
        <v>#VALUE!</v>
      </c>
      <c r="BT51" s="2" t="e">
        <f t="array" ref="BT51">[1]!JCSubstructureMatchCount($B51,"FC(CCCC(O)=O)([H])C")</f>
        <v>#VALUE!</v>
      </c>
      <c r="BU51" s="2" t="e">
        <f t="array" ref="BU51">[1]!JCSubstructureMatchCount($B51,"FC(CCCCC(O)=O)([H])C")</f>
        <v>#VALUE!</v>
      </c>
      <c r="BV51" s="2" t="e">
        <f t="array" ref="BV51">[1]!JCSubstructureMatchCount($B51,"FC(CCCCCC(O)=O)([H])C")</f>
        <v>#VALUE!</v>
      </c>
      <c r="BW51" t="e">
        <f t="shared" si="7"/>
        <v>#VALUE!</v>
      </c>
      <c r="BX51" t="e">
        <f t="shared" si="8"/>
        <v>#VALUE!</v>
      </c>
      <c r="BY51" t="e">
        <f t="shared" si="9"/>
        <v>#VALUE!</v>
      </c>
      <c r="BZ51" t="e">
        <f t="shared" si="10"/>
        <v>#VALUE!</v>
      </c>
      <c r="CA51" t="e">
        <f t="shared" si="11"/>
        <v>#VALUE!</v>
      </c>
      <c r="CB51" t="e">
        <f t="shared" si="12"/>
        <v>#VALUE!</v>
      </c>
      <c r="CC51" t="e">
        <f t="shared" si="13"/>
        <v>#VALUE!</v>
      </c>
      <c r="CD51" t="e">
        <f t="shared" si="14"/>
        <v>#VALUE!</v>
      </c>
      <c r="CE51" t="e">
        <f t="shared" si="15"/>
        <v>#VALUE!</v>
      </c>
      <c r="CF51" t="e">
        <f t="shared" si="16"/>
        <v>#VALUE!</v>
      </c>
      <c r="CG51" t="e">
        <f t="shared" si="17"/>
        <v>#VALUE!</v>
      </c>
    </row>
    <row r="52" spans="1:85" ht="30" customHeight="1" x14ac:dyDescent="0.25">
      <c r="A52" s="1" t="s">
        <v>45</v>
      </c>
      <c r="B52" t="s">
        <v>57</v>
      </c>
      <c r="C52">
        <v>1.35</v>
      </c>
      <c r="D52">
        <v>6.22</v>
      </c>
      <c r="E52" s="15" t="e">
        <f t="array" ref="E52">[1]!JCStructure(B52)</f>
        <v>#VALUE!</v>
      </c>
      <c r="F52" t="e">
        <f t="array" ref="F52">[1]!JCMass(B52)</f>
        <v>#VALUE!</v>
      </c>
      <c r="G52" t="e">
        <f t="array" ref="G52">[1]!JCIUPACName(R52)</f>
        <v>#VALUE!</v>
      </c>
      <c r="H52" s="2" t="e">
        <f t="array" ref="H52">IF([1]!JCSubstructureMatch($B52,"C(O)=O"),"Acid", "Amine")</f>
        <v>#VALUE!</v>
      </c>
      <c r="I52" s="2" t="e">
        <f t="shared" ca="1" si="18"/>
        <v>#NAME?</v>
      </c>
      <c r="J52" s="2" t="s">
        <v>286</v>
      </c>
      <c r="K52" s="2" t="e">
        <f t="shared" si="1"/>
        <v>#VALUE!</v>
      </c>
      <c r="L52" s="2" t="e">
        <f t="shared" si="2"/>
        <v>#VALUE!</v>
      </c>
      <c r="M52" s="2" t="e">
        <f t="shared" si="3"/>
        <v>#VALUE!</v>
      </c>
      <c r="N52" s="2" t="e">
        <f t="shared" si="4"/>
        <v>#VALUE!</v>
      </c>
      <c r="O52" s="2" t="e">
        <f t="shared" si="5"/>
        <v>#VALUE!</v>
      </c>
      <c r="P52" s="2" t="e">
        <f t="shared" si="6"/>
        <v>#VALUE!</v>
      </c>
      <c r="Q52" s="2" t="e">
        <f t="array" ref="Q52">[1]!JCRingAtomCount(B52)</f>
        <v>#VALUE!</v>
      </c>
      <c r="R52" s="15" t="e">
        <f t="array" ref="R52">[1]!JCBemisMurckoStructure(B52)</f>
        <v>#VALUE!</v>
      </c>
      <c r="S52" t="e">
        <f t="array" ref="S52">[1]!JCSubstructureMatch(B52,"FC(C)(F)C")</f>
        <v>#VALUE!</v>
      </c>
      <c r="T52" t="e">
        <f t="array" ref="T52">[1]!JCSubstructureMatch(B52,"FC(C)(F)F")</f>
        <v>#VALUE!</v>
      </c>
      <c r="U52" t="e">
        <f t="array" ref="U52">[1]!JCSubstructureMatch(B52,"FC(C)(F)[H]")</f>
        <v>#VALUE!</v>
      </c>
      <c r="V52" t="e">
        <f t="array" ref="V52">[1]!JCSubstructureMatch(B52,"FC(C)([H])[H]")</f>
        <v>#VALUE!</v>
      </c>
      <c r="W52" t="e">
        <f t="array" ref="W52">[1]!JCSubstructureMatch(B52,"FC(C)(C)[H]")</f>
        <v>#VALUE!</v>
      </c>
      <c r="X52" s="15" t="e">
        <f t="array" ref="X52">[1]!JC3DCleanStructure(B52)</f>
        <v>#VALUE!</v>
      </c>
      <c r="Y52" s="2" t="e">
        <f t="array" ref="Y52">[1]!JCSubstructureMatchCount(B52,"FC(CN)(F)F")</f>
        <v>#VALUE!</v>
      </c>
      <c r="Z52" s="2" t="e">
        <f t="array" ref="Z52">[1]!JCSubstructureMatchCount($B52,"FC(CCN)(F)F")</f>
        <v>#VALUE!</v>
      </c>
      <c r="AA52" s="2" t="e">
        <f t="array" ref="AA52">[1]!JCSubstructureMatchCount($B52,"FC(CCCN)(F)F")</f>
        <v>#VALUE!</v>
      </c>
      <c r="AB52" s="2" t="e">
        <f t="array" ref="AB52">[1]!JCSubstructureMatchCount($B52,"FC(CCCCN)(F)F")</f>
        <v>#VALUE!</v>
      </c>
      <c r="AC52" s="2" t="e">
        <f t="array" ref="AC52">[1]!JCSubstructureMatchCount($B52,"FC(CCCCCN)(F)F")</f>
        <v>#VALUE!</v>
      </c>
      <c r="AD52" s="2" t="e">
        <f t="array" ref="AD52">[1]!JCSubstructureMatchCount($B52,"FC(CN)([H])F")</f>
        <v>#VALUE!</v>
      </c>
      <c r="AE52" s="2" t="e">
        <f t="array" ref="AE52">[1]!JCSubstructureMatchCount($B52,"FC(CCN)([H])F")</f>
        <v>#VALUE!</v>
      </c>
      <c r="AF52" s="2" t="e">
        <f t="array" ref="AF52">[1]!JCSubstructureMatchCount($B52,"FC(CCCN)([H])F")</f>
        <v>#VALUE!</v>
      </c>
      <c r="AG52" s="2" t="e">
        <f t="array" ref="AG52">[1]!JCSubstructureMatchCount($B52,"FC(CCCCN)([H])F")</f>
        <v>#VALUE!</v>
      </c>
      <c r="AH52" s="2" t="e">
        <f t="array" ref="AH52">[1]!JCSubstructureMatchCount($B52,"FC(CCCCCN)([H])F")</f>
        <v>#VALUE!</v>
      </c>
      <c r="AI52" s="2" t="e">
        <f t="array" ref="AI52">[1]!JCSubstructureMatchCount($B52,"FC(CN)([H])[H]")</f>
        <v>#VALUE!</v>
      </c>
      <c r="AJ52" s="2" t="e">
        <f t="array" ref="AJ52">[1]!JCSubstructureMatchCount($B52,"FC(CCN)([H])[H]")</f>
        <v>#VALUE!</v>
      </c>
      <c r="AK52" s="2" t="e">
        <f t="array" ref="AK52">[1]!JCSubstructureMatchCount($B52,"FC(CCCN)([H])[H]")</f>
        <v>#VALUE!</v>
      </c>
      <c r="AL52" s="2" t="e">
        <f t="array" ref="AL52">[1]!JCSubstructureMatchCount($B52,"FC(CCCCN)([H])[H]")</f>
        <v>#VALUE!</v>
      </c>
      <c r="AM52" s="2" t="e">
        <f t="array" ref="AM52">[1]!JCSubstructureMatchCount($B52,"FC(CCCCCN)([H])[H]")</f>
        <v>#VALUE!</v>
      </c>
      <c r="AN52" s="2" t="e">
        <f t="array" ref="AN52">[1]!JCSubstructureMatchCount($B52,"FC(CN)(F)C")</f>
        <v>#VALUE!</v>
      </c>
      <c r="AO52" s="2" t="e">
        <f t="array" ref="AO52">[1]!JCSubstructureMatchCount($B52,"FC(CCN)(F)C")+[1]!JCSubstructureMatchCount($B52,"FC(F)(C1)C1N")</f>
        <v>#VALUE!</v>
      </c>
      <c r="AP52" s="2" t="e">
        <f t="array" ref="AP52">[1]!JCSubstructureMatchCount($B52,"FC(CCCN)(F)C")+[1]!JCSubstructureMatchCount($B52,"FC(F)(CC1)C1N")</f>
        <v>#VALUE!</v>
      </c>
      <c r="AQ52" s="2" t="e">
        <f t="array" ref="AQ52">[1]!JCSubstructureMatchCount($B52,"FC(CCCCN)(F)C")+[1]!JCSubstructureMatchCount($B52,"FC(F)(CCC1)C1N")</f>
        <v>#VALUE!</v>
      </c>
      <c r="AR52" s="2" t="e">
        <f t="array" ref="AR52">[1]!JCSubstructureMatchCount($B52,"FC(CCCCCN)(F)C")+[1]!JCSubstructureMatchCount($B52,"FC(F)(CCCC1)C1N")</f>
        <v>#VALUE!</v>
      </c>
      <c r="AS52" s="2" t="e">
        <f t="array" ref="AS52">[1]!JCSubstructureMatchCount($B52,"FC(CN)([H])C")</f>
        <v>#VALUE!</v>
      </c>
      <c r="AT52" s="2" t="e">
        <f t="array" ref="AT52">[1]!JCSubstructureMatchCount($B52,"FC(CCN)([H])C")</f>
        <v>#VALUE!</v>
      </c>
      <c r="AU52" s="2" t="e">
        <f t="array" ref="AU52">[1]!JCSubstructureMatchCount($B52,"FC(CCCN)([H])C")</f>
        <v>#VALUE!</v>
      </c>
      <c r="AV52" s="2" t="e">
        <f t="array" ref="AV52">[1]!JCSubstructureMatchCount($B52,"FC(CCCCN)([H])C")</f>
        <v>#VALUE!</v>
      </c>
      <c r="AW52" s="2" t="e">
        <f t="array" ref="AW52">[1]!JCSubstructureMatchCount($B52,"FC(CCCCCN)([H])C")</f>
        <v>#VALUE!</v>
      </c>
      <c r="AX52" s="2" t="e">
        <f t="array" ref="AX52">[1]!JCSubstructureMatchCount($B52,"FC(CC(O)=O)(F)F")</f>
        <v>#VALUE!</v>
      </c>
      <c r="AY52" s="2" t="e">
        <f t="array" ref="AY52">[1]!JCSubstructureMatchCount($B52,"FC(CCC(O)=O)(F)F")</f>
        <v>#VALUE!</v>
      </c>
      <c r="AZ52" s="2" t="e">
        <f t="array" ref="AZ52">[1]!JCSubstructureMatchCount($B52,"FC(CCCC(O)=O)(F)F")</f>
        <v>#VALUE!</v>
      </c>
      <c r="BA52" s="2" t="e">
        <f t="array" ref="BA52">[1]!JCSubstructureMatchCount($B52,"FC(CCCCC(O)=O)(F)F")</f>
        <v>#VALUE!</v>
      </c>
      <c r="BB52" s="2" t="e">
        <f t="array" ref="BB52">[1]!JCSubstructureMatchCount($B52,"FC(CCCCCC(O)=O)(F)F")</f>
        <v>#VALUE!</v>
      </c>
      <c r="BC52" s="2" t="e">
        <f t="array" ref="BC52">[1]!JCSubstructureMatchCount($B52,"FC(CC(O)=O)([H])F")</f>
        <v>#VALUE!</v>
      </c>
      <c r="BD52" s="2" t="e">
        <f t="array" ref="BD52">[1]!JCSubstructureMatchCount($B52,"FC(CCC(O)=O)([H])F")</f>
        <v>#VALUE!</v>
      </c>
      <c r="BE52" s="2" t="e">
        <f t="array" ref="BE52">[1]!JCSubstructureMatchCount($B52,"FC(CCCC(O)=O)([H])F")</f>
        <v>#VALUE!</v>
      </c>
      <c r="BF52" s="2" t="e">
        <f t="array" ref="BF52">[1]!JCSubstructureMatchCount($B52,"FC(CCCCC(O)=O)([H])F")</f>
        <v>#VALUE!</v>
      </c>
      <c r="BG52" s="2" t="e">
        <f t="array" ref="BG52">[1]!JCSubstructureMatchCount($B52,"FC(CCCCCC(O)=O)([H])F")</f>
        <v>#VALUE!</v>
      </c>
      <c r="BH52" s="2" t="e">
        <f t="array" ref="BH52">[1]!JCSubstructureMatchCount($B52,"FC(CC(O)=O)([H])[H]")</f>
        <v>#VALUE!</v>
      </c>
      <c r="BI52" s="2" t="e">
        <f t="array" ref="BI52">[1]!JCSubstructureMatchCount($B52,"FC(CCC(O)=O)([H])[H]")</f>
        <v>#VALUE!</v>
      </c>
      <c r="BJ52" s="2" t="e">
        <f t="array" ref="BJ52">[1]!JCSubstructureMatchCount($B52,"FC(CCCC(O)=O)([H])[H]")</f>
        <v>#VALUE!</v>
      </c>
      <c r="BK52" s="2" t="e">
        <f t="array" ref="BK52">[1]!JCSubstructureMatchCount($B52,"FC(CCCCC(O)=O)([H])[H]")</f>
        <v>#VALUE!</v>
      </c>
      <c r="BL52" s="2" t="e">
        <f t="array" ref="BL52">[1]!JCSubstructureMatchCount($B52,"FC(CCCCCC(O)=O)([H])[H]")</f>
        <v>#VALUE!</v>
      </c>
      <c r="BM52" s="2" t="e">
        <f t="array" ref="BM52">[1]!JCSubstructureMatchCount($B52,"FC(CC(O)=O)(F)C")</f>
        <v>#VALUE!</v>
      </c>
      <c r="BN52" s="2" t="e">
        <f t="array" ref="BN52">[1]!JCSubstructureMatchCount($B52,"FC(CCC(O)=O)(F)C")+[1]!JCSubstructureMatchCount($B52,"FC1(F)CC1C(O)=O")</f>
        <v>#VALUE!</v>
      </c>
      <c r="BO52" s="2" t="e">
        <f t="array" ref="BO52">[1]!JCSubstructureMatchCount($B52,"FC(CCCC(O)=O)(F)C")+[1]!JCSubstructureMatchCount($B52,"FC1(F)CCC1C(O)=O")</f>
        <v>#VALUE!</v>
      </c>
      <c r="BP52" s="2" t="e">
        <f t="array" ref="BP52">[1]!JCSubstructureMatchCount($B52,"FC(CCCCC(O)=O)(F)C")+[1]!JCSubstructureMatchCount($B52,"FC1(F)CCCC1C(O)=O")</f>
        <v>#VALUE!</v>
      </c>
      <c r="BQ52" s="2" t="e">
        <f t="array" ref="BQ52">[1]!JCSubstructureMatchCount($B52,"FC(CCCCCC(O)=O)(F)C")+[1]!JCSubstructureMatchCount($B52,"FC1(F)CCCCC1C(O)=O")</f>
        <v>#VALUE!</v>
      </c>
      <c r="BR52" s="2" t="e">
        <f t="array" ref="BR52">[1]!JCSubstructureMatchCount($B52,"FC(CC(O)=O)([H])C")</f>
        <v>#VALUE!</v>
      </c>
      <c r="BS52" s="2" t="e">
        <f t="array" ref="BS52">[1]!JCSubstructureMatchCount($B52,"FC(CCC(O)=O)([H])C")</f>
        <v>#VALUE!</v>
      </c>
      <c r="BT52" s="2" t="e">
        <f t="array" ref="BT52">[1]!JCSubstructureMatchCount($B52,"FC(CCCC(O)=O)([H])C")</f>
        <v>#VALUE!</v>
      </c>
      <c r="BU52" s="2" t="e">
        <f t="array" ref="BU52">[1]!JCSubstructureMatchCount($B52,"FC(CCCCC(O)=O)([H])C")</f>
        <v>#VALUE!</v>
      </c>
      <c r="BV52" s="2" t="e">
        <f t="array" ref="BV52">[1]!JCSubstructureMatchCount($B52,"FC(CCCCCC(O)=O)([H])C")</f>
        <v>#VALUE!</v>
      </c>
      <c r="BW52" t="e">
        <f t="shared" si="7"/>
        <v>#VALUE!</v>
      </c>
      <c r="BX52" t="e">
        <f t="shared" si="8"/>
        <v>#VALUE!</v>
      </c>
      <c r="BY52" t="e">
        <f t="shared" si="9"/>
        <v>#VALUE!</v>
      </c>
      <c r="BZ52" t="e">
        <f t="shared" si="10"/>
        <v>#VALUE!</v>
      </c>
      <c r="CA52" t="e">
        <f t="shared" si="11"/>
        <v>#VALUE!</v>
      </c>
      <c r="CB52" t="e">
        <f t="shared" si="12"/>
        <v>#VALUE!</v>
      </c>
      <c r="CC52" t="e">
        <f t="shared" si="13"/>
        <v>#VALUE!</v>
      </c>
      <c r="CD52" t="e">
        <f t="shared" si="14"/>
        <v>#VALUE!</v>
      </c>
      <c r="CE52" t="e">
        <f t="shared" si="15"/>
        <v>#VALUE!</v>
      </c>
      <c r="CF52" t="e">
        <f t="shared" si="16"/>
        <v>#VALUE!</v>
      </c>
      <c r="CG52" t="e">
        <f t="shared" si="17"/>
        <v>#VALUE!</v>
      </c>
    </row>
    <row r="53" spans="1:85" ht="30" customHeight="1" x14ac:dyDescent="0.25">
      <c r="A53" s="1" t="s">
        <v>45</v>
      </c>
      <c r="B53" t="s">
        <v>58</v>
      </c>
      <c r="C53">
        <v>1.31</v>
      </c>
      <c r="D53">
        <v>9.0500000000000007</v>
      </c>
      <c r="E53" s="15" t="e">
        <f t="array" ref="E53">[1]!JCStructure(B53)</f>
        <v>#VALUE!</v>
      </c>
      <c r="F53" t="e">
        <f t="array" ref="F53">[1]!JCMass(B53)</f>
        <v>#VALUE!</v>
      </c>
      <c r="G53" t="e">
        <f t="array" ref="G53">[1]!JCIUPACName(R53)</f>
        <v>#VALUE!</v>
      </c>
      <c r="H53" s="2" t="e">
        <f t="array" ref="H53">IF([1]!JCSubstructureMatch($B53,"C(O)=O"),"Acid", "Amine")</f>
        <v>#VALUE!</v>
      </c>
      <c r="I53" s="2" t="e">
        <f t="shared" ca="1" si="18"/>
        <v>#NAME?</v>
      </c>
      <c r="K53" s="2" t="e">
        <f t="shared" si="1"/>
        <v>#VALUE!</v>
      </c>
      <c r="L53" s="2" t="e">
        <f t="shared" si="2"/>
        <v>#VALUE!</v>
      </c>
      <c r="M53" s="2" t="e">
        <f t="shared" si="3"/>
        <v>#VALUE!</v>
      </c>
      <c r="N53" s="2" t="e">
        <f t="shared" si="4"/>
        <v>#VALUE!</v>
      </c>
      <c r="O53" s="2" t="e">
        <f t="shared" si="5"/>
        <v>#VALUE!</v>
      </c>
      <c r="P53" s="2" t="e">
        <f t="shared" si="6"/>
        <v>#VALUE!</v>
      </c>
      <c r="Q53" s="2" t="e">
        <f t="array" ref="Q53">[1]!JCRingAtomCount(B53)</f>
        <v>#VALUE!</v>
      </c>
      <c r="R53" s="15" t="e">
        <f t="array" ref="R53">[1]!JCBemisMurckoStructure(B53)</f>
        <v>#VALUE!</v>
      </c>
      <c r="S53" t="e">
        <f t="array" ref="S53">[1]!JCSubstructureMatch(B53,"FC(C)(F)C")</f>
        <v>#VALUE!</v>
      </c>
      <c r="T53" t="e">
        <f t="array" ref="T53">[1]!JCSubstructureMatch(B53,"FC(C)(F)F")</f>
        <v>#VALUE!</v>
      </c>
      <c r="U53" t="e">
        <f t="array" ref="U53">[1]!JCSubstructureMatch(B53,"FC(C)(F)[H]")</f>
        <v>#VALUE!</v>
      </c>
      <c r="V53" t="e">
        <f t="array" ref="V53">[1]!JCSubstructureMatch(B53,"FC(C)([H])[H]")</f>
        <v>#VALUE!</v>
      </c>
      <c r="W53" t="e">
        <f t="array" ref="W53">[1]!JCSubstructureMatch(B53,"FC(C)(C)[H]")</f>
        <v>#VALUE!</v>
      </c>
      <c r="X53" s="15" t="e">
        <f t="array" ref="X53">[1]!JC3DCleanStructure(B53)</f>
        <v>#VALUE!</v>
      </c>
      <c r="Y53" s="2" t="e">
        <f t="array" ref="Y53">[1]!JCSubstructureMatchCount(B53,"FC(CN)(F)F")</f>
        <v>#VALUE!</v>
      </c>
      <c r="Z53" s="2" t="e">
        <f t="array" ref="Z53">[1]!JCSubstructureMatchCount($B53,"FC(CCN)(F)F")</f>
        <v>#VALUE!</v>
      </c>
      <c r="AA53" s="2" t="e">
        <f t="array" ref="AA53">[1]!JCSubstructureMatchCount($B53,"FC(CCCN)(F)F")</f>
        <v>#VALUE!</v>
      </c>
      <c r="AB53" s="2" t="e">
        <f t="array" ref="AB53">[1]!JCSubstructureMatchCount($B53,"FC(CCCCN)(F)F")</f>
        <v>#VALUE!</v>
      </c>
      <c r="AC53" s="2" t="e">
        <f t="array" ref="AC53">[1]!JCSubstructureMatchCount($B53,"FC(CCCCCN)(F)F")</f>
        <v>#VALUE!</v>
      </c>
      <c r="AD53" s="2" t="e">
        <f t="array" ref="AD53">[1]!JCSubstructureMatchCount($B53,"FC(CN)([H])F")</f>
        <v>#VALUE!</v>
      </c>
      <c r="AE53" s="2" t="e">
        <f t="array" ref="AE53">[1]!JCSubstructureMatchCount($B53,"FC(CCN)([H])F")</f>
        <v>#VALUE!</v>
      </c>
      <c r="AF53" s="2" t="e">
        <f t="array" ref="AF53">[1]!JCSubstructureMatchCount($B53,"FC(CCCN)([H])F")</f>
        <v>#VALUE!</v>
      </c>
      <c r="AG53" s="2" t="e">
        <f t="array" ref="AG53">[1]!JCSubstructureMatchCount($B53,"FC(CCCCN)([H])F")</f>
        <v>#VALUE!</v>
      </c>
      <c r="AH53" s="2" t="e">
        <f t="array" ref="AH53">[1]!JCSubstructureMatchCount($B53,"FC(CCCCCN)([H])F")</f>
        <v>#VALUE!</v>
      </c>
      <c r="AI53" s="2" t="e">
        <f t="array" ref="AI53">[1]!JCSubstructureMatchCount($B53,"FC(CN)([H])[H]")</f>
        <v>#VALUE!</v>
      </c>
      <c r="AJ53" s="2" t="e">
        <f t="array" ref="AJ53">[1]!JCSubstructureMatchCount($B53,"FC(CCN)([H])[H]")</f>
        <v>#VALUE!</v>
      </c>
      <c r="AK53" s="2" t="e">
        <f t="array" ref="AK53">[1]!JCSubstructureMatchCount($B53,"FC(CCCN)([H])[H]")</f>
        <v>#VALUE!</v>
      </c>
      <c r="AL53" s="2" t="e">
        <f t="array" ref="AL53">[1]!JCSubstructureMatchCount($B53,"FC(CCCCN)([H])[H]")</f>
        <v>#VALUE!</v>
      </c>
      <c r="AM53" s="2" t="e">
        <f t="array" ref="AM53">[1]!JCSubstructureMatchCount($B53,"FC(CCCCCN)([H])[H]")</f>
        <v>#VALUE!</v>
      </c>
      <c r="AN53" s="2" t="e">
        <f t="array" ref="AN53">[1]!JCSubstructureMatchCount($B53,"FC(CN)(F)C")</f>
        <v>#VALUE!</v>
      </c>
      <c r="AO53" s="2" t="e">
        <f t="array" ref="AO53">[1]!JCSubstructureMatchCount($B53,"FC(CCN)(F)C")+[1]!JCSubstructureMatchCount($B53,"FC(F)(C1)C1N")</f>
        <v>#VALUE!</v>
      </c>
      <c r="AP53" s="2" t="e">
        <f t="array" ref="AP53">[1]!JCSubstructureMatchCount($B53,"FC(CCCN)(F)C")+[1]!JCSubstructureMatchCount($B53,"FC(F)(CC1)C1N")</f>
        <v>#VALUE!</v>
      </c>
      <c r="AQ53" s="2" t="e">
        <f t="array" ref="AQ53">[1]!JCSubstructureMatchCount($B53,"FC(CCCCN)(F)C")+[1]!JCSubstructureMatchCount($B53,"FC(F)(CCC1)C1N")</f>
        <v>#VALUE!</v>
      </c>
      <c r="AR53" s="2" t="e">
        <f t="array" ref="AR53">[1]!JCSubstructureMatchCount($B53,"FC(CCCCCN)(F)C")+[1]!JCSubstructureMatchCount($B53,"FC(F)(CCCC1)C1N")</f>
        <v>#VALUE!</v>
      </c>
      <c r="AS53" s="2" t="e">
        <f t="array" ref="AS53">[1]!JCSubstructureMatchCount($B53,"FC(CN)([H])C")</f>
        <v>#VALUE!</v>
      </c>
      <c r="AT53" s="2" t="e">
        <f t="array" ref="AT53">[1]!JCSubstructureMatchCount($B53,"FC(CCN)([H])C")</f>
        <v>#VALUE!</v>
      </c>
      <c r="AU53" s="2" t="e">
        <f t="array" ref="AU53">[1]!JCSubstructureMatchCount($B53,"FC(CCCN)([H])C")</f>
        <v>#VALUE!</v>
      </c>
      <c r="AV53" s="2" t="e">
        <f t="array" ref="AV53">[1]!JCSubstructureMatchCount($B53,"FC(CCCCN)([H])C")</f>
        <v>#VALUE!</v>
      </c>
      <c r="AW53" s="2" t="e">
        <f t="array" ref="AW53">[1]!JCSubstructureMatchCount($B53,"FC(CCCCCN)([H])C")</f>
        <v>#VALUE!</v>
      </c>
      <c r="AX53" s="2" t="e">
        <f t="array" ref="AX53">[1]!JCSubstructureMatchCount($B53,"FC(CC(O)=O)(F)F")</f>
        <v>#VALUE!</v>
      </c>
      <c r="AY53" s="2" t="e">
        <f t="array" ref="AY53">[1]!JCSubstructureMatchCount($B53,"FC(CCC(O)=O)(F)F")</f>
        <v>#VALUE!</v>
      </c>
      <c r="AZ53" s="2" t="e">
        <f t="array" ref="AZ53">[1]!JCSubstructureMatchCount($B53,"FC(CCCC(O)=O)(F)F")</f>
        <v>#VALUE!</v>
      </c>
      <c r="BA53" s="2" t="e">
        <f t="array" ref="BA53">[1]!JCSubstructureMatchCount($B53,"FC(CCCCC(O)=O)(F)F")</f>
        <v>#VALUE!</v>
      </c>
      <c r="BB53" s="2" t="e">
        <f t="array" ref="BB53">[1]!JCSubstructureMatchCount($B53,"FC(CCCCCC(O)=O)(F)F")</f>
        <v>#VALUE!</v>
      </c>
      <c r="BC53" s="2" t="e">
        <f t="array" ref="BC53">[1]!JCSubstructureMatchCount($B53,"FC(CC(O)=O)([H])F")</f>
        <v>#VALUE!</v>
      </c>
      <c r="BD53" s="2" t="e">
        <f t="array" ref="BD53">[1]!JCSubstructureMatchCount($B53,"FC(CCC(O)=O)([H])F")</f>
        <v>#VALUE!</v>
      </c>
      <c r="BE53" s="2" t="e">
        <f t="array" ref="BE53">[1]!JCSubstructureMatchCount($B53,"FC(CCCC(O)=O)([H])F")</f>
        <v>#VALUE!</v>
      </c>
      <c r="BF53" s="2" t="e">
        <f t="array" ref="BF53">[1]!JCSubstructureMatchCount($B53,"FC(CCCCC(O)=O)([H])F")</f>
        <v>#VALUE!</v>
      </c>
      <c r="BG53" s="2" t="e">
        <f t="array" ref="BG53">[1]!JCSubstructureMatchCount($B53,"FC(CCCCCC(O)=O)([H])F")</f>
        <v>#VALUE!</v>
      </c>
      <c r="BH53" s="2" t="e">
        <f t="array" ref="BH53">[1]!JCSubstructureMatchCount($B53,"FC(CC(O)=O)([H])[H]")</f>
        <v>#VALUE!</v>
      </c>
      <c r="BI53" s="2" t="e">
        <f t="array" ref="BI53">[1]!JCSubstructureMatchCount($B53,"FC(CCC(O)=O)([H])[H]")</f>
        <v>#VALUE!</v>
      </c>
      <c r="BJ53" s="2" t="e">
        <f t="array" ref="BJ53">[1]!JCSubstructureMatchCount($B53,"FC(CCCC(O)=O)([H])[H]")</f>
        <v>#VALUE!</v>
      </c>
      <c r="BK53" s="2" t="e">
        <f t="array" ref="BK53">[1]!JCSubstructureMatchCount($B53,"FC(CCCCC(O)=O)([H])[H]")</f>
        <v>#VALUE!</v>
      </c>
      <c r="BL53" s="2" t="e">
        <f t="array" ref="BL53">[1]!JCSubstructureMatchCount($B53,"FC(CCCCCC(O)=O)([H])[H]")</f>
        <v>#VALUE!</v>
      </c>
      <c r="BM53" s="2" t="e">
        <f t="array" ref="BM53">[1]!JCSubstructureMatchCount($B53,"FC(CC(O)=O)(F)C")</f>
        <v>#VALUE!</v>
      </c>
      <c r="BN53" s="2" t="e">
        <f t="array" ref="BN53">[1]!JCSubstructureMatchCount($B53,"FC(CCC(O)=O)(F)C")+[1]!JCSubstructureMatchCount($B53,"FC1(F)CC1C(O)=O")</f>
        <v>#VALUE!</v>
      </c>
      <c r="BO53" s="2" t="e">
        <f t="array" ref="BO53">[1]!JCSubstructureMatchCount($B53,"FC(CCCC(O)=O)(F)C")+[1]!JCSubstructureMatchCount($B53,"FC1(F)CCC1C(O)=O")</f>
        <v>#VALUE!</v>
      </c>
      <c r="BP53" s="2" t="e">
        <f t="array" ref="BP53">[1]!JCSubstructureMatchCount($B53,"FC(CCCCC(O)=O)(F)C")+[1]!JCSubstructureMatchCount($B53,"FC1(F)CCCC1C(O)=O")</f>
        <v>#VALUE!</v>
      </c>
      <c r="BQ53" s="2" t="e">
        <f t="array" ref="BQ53">[1]!JCSubstructureMatchCount($B53,"FC(CCCCCC(O)=O)(F)C")+[1]!JCSubstructureMatchCount($B53,"FC1(F)CCCCC1C(O)=O")</f>
        <v>#VALUE!</v>
      </c>
      <c r="BR53" s="2" t="e">
        <f t="array" ref="BR53">[1]!JCSubstructureMatchCount($B53,"FC(CC(O)=O)([H])C")</f>
        <v>#VALUE!</v>
      </c>
      <c r="BS53" s="2" t="e">
        <f t="array" ref="BS53">[1]!JCSubstructureMatchCount($B53,"FC(CCC(O)=O)([H])C")</f>
        <v>#VALUE!</v>
      </c>
      <c r="BT53" s="2" t="e">
        <f t="array" ref="BT53">[1]!JCSubstructureMatchCount($B53,"FC(CCCC(O)=O)([H])C")</f>
        <v>#VALUE!</v>
      </c>
      <c r="BU53" s="2" t="e">
        <f t="array" ref="BU53">[1]!JCSubstructureMatchCount($B53,"FC(CCCCC(O)=O)([H])C")</f>
        <v>#VALUE!</v>
      </c>
      <c r="BV53" s="2" t="e">
        <f t="array" ref="BV53">[1]!JCSubstructureMatchCount($B53,"FC(CCCCCC(O)=O)([H])C")</f>
        <v>#VALUE!</v>
      </c>
      <c r="BW53" t="e">
        <f t="shared" si="7"/>
        <v>#VALUE!</v>
      </c>
      <c r="BX53" t="e">
        <f t="shared" si="8"/>
        <v>#VALUE!</v>
      </c>
      <c r="BY53" t="e">
        <f t="shared" si="9"/>
        <v>#VALUE!</v>
      </c>
      <c r="BZ53" t="e">
        <f t="shared" si="10"/>
        <v>#VALUE!</v>
      </c>
      <c r="CA53" t="e">
        <f t="shared" si="11"/>
        <v>#VALUE!</v>
      </c>
      <c r="CB53" t="e">
        <f t="shared" si="12"/>
        <v>#VALUE!</v>
      </c>
      <c r="CC53" t="e">
        <f t="shared" si="13"/>
        <v>#VALUE!</v>
      </c>
      <c r="CD53" t="e">
        <f t="shared" si="14"/>
        <v>#VALUE!</v>
      </c>
      <c r="CE53" t="e">
        <f t="shared" si="15"/>
        <v>#VALUE!</v>
      </c>
      <c r="CF53" t="e">
        <f t="shared" si="16"/>
        <v>#VALUE!</v>
      </c>
      <c r="CG53" t="e">
        <f t="shared" si="17"/>
        <v>#VALUE!</v>
      </c>
    </row>
    <row r="54" spans="1:85" ht="30" customHeight="1" x14ac:dyDescent="0.25">
      <c r="A54" s="1" t="s">
        <v>45</v>
      </c>
      <c r="B54" t="s">
        <v>59</v>
      </c>
      <c r="C54">
        <v>1.1499999999999999</v>
      </c>
      <c r="D54">
        <v>7.01</v>
      </c>
      <c r="E54" s="15" t="e">
        <f t="array" ref="E54">[1]!JCStructure(B54)</f>
        <v>#VALUE!</v>
      </c>
      <c r="F54" t="e">
        <f t="array" ref="F54">[1]!JCMass(B54)</f>
        <v>#VALUE!</v>
      </c>
      <c r="G54" t="e">
        <f t="array" ref="G54">[1]!JCIUPACName(R54)</f>
        <v>#VALUE!</v>
      </c>
      <c r="H54" s="2" t="e">
        <f t="array" ref="H54">IF([1]!JCSubstructureMatch($B54,"C(O)=O"),"Acid", "Amine")</f>
        <v>#VALUE!</v>
      </c>
      <c r="I54" s="2" t="e">
        <f t="shared" ca="1" si="18"/>
        <v>#NAME?</v>
      </c>
      <c r="J54" s="2" t="s">
        <v>287</v>
      </c>
      <c r="K54" s="2" t="e">
        <f t="shared" si="1"/>
        <v>#VALUE!</v>
      </c>
      <c r="L54" s="2" t="e">
        <f t="shared" si="2"/>
        <v>#VALUE!</v>
      </c>
      <c r="M54" s="2" t="e">
        <f t="shared" si="3"/>
        <v>#VALUE!</v>
      </c>
      <c r="N54" s="2" t="e">
        <f t="shared" si="4"/>
        <v>#VALUE!</v>
      </c>
      <c r="O54" s="2" t="e">
        <f t="shared" si="5"/>
        <v>#VALUE!</v>
      </c>
      <c r="P54" s="2" t="e">
        <f t="shared" si="6"/>
        <v>#VALUE!</v>
      </c>
      <c r="Q54" s="2" t="e">
        <f t="array" ref="Q54">[1]!JCRingAtomCount(B54)</f>
        <v>#VALUE!</v>
      </c>
      <c r="R54" s="15" t="e">
        <f t="array" ref="R54">[1]!JCBemisMurckoStructure(B54)</f>
        <v>#VALUE!</v>
      </c>
      <c r="S54" t="e">
        <f t="array" ref="S54">[1]!JCSubstructureMatch(B54,"FC(C)(F)C")</f>
        <v>#VALUE!</v>
      </c>
      <c r="T54" t="e">
        <f t="array" ref="T54">[1]!JCSubstructureMatch(B54,"FC(C)(F)F")</f>
        <v>#VALUE!</v>
      </c>
      <c r="U54" t="e">
        <f t="array" ref="U54">[1]!JCSubstructureMatch(B54,"FC(C)(F)[H]")</f>
        <v>#VALUE!</v>
      </c>
      <c r="V54" t="e">
        <f t="array" ref="V54">[1]!JCSubstructureMatch(B54,"FC(C)([H])[H]")</f>
        <v>#VALUE!</v>
      </c>
      <c r="W54" t="e">
        <f t="array" ref="W54">[1]!JCSubstructureMatch(B54,"FC(C)(C)[H]")</f>
        <v>#VALUE!</v>
      </c>
      <c r="X54" s="15" t="e">
        <f t="array" ref="X54">[1]!JC3DCleanStructure(B54)</f>
        <v>#VALUE!</v>
      </c>
      <c r="Y54" s="2" t="e">
        <f t="array" ref="Y54">[1]!JCSubstructureMatchCount(B54,"FC(CN)(F)F")</f>
        <v>#VALUE!</v>
      </c>
      <c r="Z54" s="2" t="e">
        <f t="array" ref="Z54">[1]!JCSubstructureMatchCount($B54,"FC(CCN)(F)F")</f>
        <v>#VALUE!</v>
      </c>
      <c r="AA54" s="2" t="e">
        <f t="array" ref="AA54">[1]!JCSubstructureMatchCount($B54,"FC(CCCN)(F)F")</f>
        <v>#VALUE!</v>
      </c>
      <c r="AB54" s="2" t="e">
        <f t="array" ref="AB54">[1]!JCSubstructureMatchCount($B54,"FC(CCCCN)(F)F")</f>
        <v>#VALUE!</v>
      </c>
      <c r="AC54" s="2" t="e">
        <f t="array" ref="AC54">[1]!JCSubstructureMatchCount($B54,"FC(CCCCCN)(F)F")</f>
        <v>#VALUE!</v>
      </c>
      <c r="AD54" s="2" t="e">
        <f t="array" ref="AD54">[1]!JCSubstructureMatchCount($B54,"FC(CN)([H])F")</f>
        <v>#VALUE!</v>
      </c>
      <c r="AE54" s="2" t="e">
        <f t="array" ref="AE54">[1]!JCSubstructureMatchCount($B54,"FC(CCN)([H])F")</f>
        <v>#VALUE!</v>
      </c>
      <c r="AF54" s="2" t="e">
        <f t="array" ref="AF54">[1]!JCSubstructureMatchCount($B54,"FC(CCCN)([H])F")</f>
        <v>#VALUE!</v>
      </c>
      <c r="AG54" s="2" t="e">
        <f t="array" ref="AG54">[1]!JCSubstructureMatchCount($B54,"FC(CCCCN)([H])F")</f>
        <v>#VALUE!</v>
      </c>
      <c r="AH54" s="2" t="e">
        <f t="array" ref="AH54">[1]!JCSubstructureMatchCount($B54,"FC(CCCCCN)([H])F")</f>
        <v>#VALUE!</v>
      </c>
      <c r="AI54" s="2" t="e">
        <f t="array" ref="AI54">[1]!JCSubstructureMatchCount($B54,"FC(CN)([H])[H]")</f>
        <v>#VALUE!</v>
      </c>
      <c r="AJ54" s="2" t="e">
        <f t="array" ref="AJ54">[1]!JCSubstructureMatchCount($B54,"FC(CCN)([H])[H]")</f>
        <v>#VALUE!</v>
      </c>
      <c r="AK54" s="2" t="e">
        <f t="array" ref="AK54">[1]!JCSubstructureMatchCount($B54,"FC(CCCN)([H])[H]")</f>
        <v>#VALUE!</v>
      </c>
      <c r="AL54" s="2" t="e">
        <f t="array" ref="AL54">[1]!JCSubstructureMatchCount($B54,"FC(CCCCN)([H])[H]")</f>
        <v>#VALUE!</v>
      </c>
      <c r="AM54" s="2" t="e">
        <f t="array" ref="AM54">[1]!JCSubstructureMatchCount($B54,"FC(CCCCCN)([H])[H]")</f>
        <v>#VALUE!</v>
      </c>
      <c r="AN54" s="2" t="e">
        <f t="array" ref="AN54">[1]!JCSubstructureMatchCount($B54,"FC(CN)(F)C")</f>
        <v>#VALUE!</v>
      </c>
      <c r="AO54" s="2" t="e">
        <f t="array" ref="AO54">[1]!JCSubstructureMatchCount($B54,"FC(CCN)(F)C")+[1]!JCSubstructureMatchCount($B54,"FC(F)(C1)C1N")</f>
        <v>#VALUE!</v>
      </c>
      <c r="AP54" s="2" t="e">
        <f t="array" ref="AP54">[1]!JCSubstructureMatchCount($B54,"FC(CCCN)(F)C")+[1]!JCSubstructureMatchCount($B54,"FC(F)(CC1)C1N")</f>
        <v>#VALUE!</v>
      </c>
      <c r="AQ54" s="2" t="e">
        <f t="array" ref="AQ54">[1]!JCSubstructureMatchCount($B54,"FC(CCCCN)(F)C")+[1]!JCSubstructureMatchCount($B54,"FC(F)(CCC1)C1N")</f>
        <v>#VALUE!</v>
      </c>
      <c r="AR54" s="2" t="e">
        <f t="array" ref="AR54">[1]!JCSubstructureMatchCount($B54,"FC(CCCCCN)(F)C")+[1]!JCSubstructureMatchCount($B54,"FC(F)(CCCC1)C1N")</f>
        <v>#VALUE!</v>
      </c>
      <c r="AS54" s="2" t="e">
        <f t="array" ref="AS54">[1]!JCSubstructureMatchCount($B54,"FC(CN)([H])C")</f>
        <v>#VALUE!</v>
      </c>
      <c r="AT54" s="2" t="e">
        <f t="array" ref="AT54">[1]!JCSubstructureMatchCount($B54,"FC(CCN)([H])C")</f>
        <v>#VALUE!</v>
      </c>
      <c r="AU54" s="2" t="e">
        <f t="array" ref="AU54">[1]!JCSubstructureMatchCount($B54,"FC(CCCN)([H])C")</f>
        <v>#VALUE!</v>
      </c>
      <c r="AV54" s="2" t="e">
        <f t="array" ref="AV54">[1]!JCSubstructureMatchCount($B54,"FC(CCCCN)([H])C")</f>
        <v>#VALUE!</v>
      </c>
      <c r="AW54" s="2" t="e">
        <f t="array" ref="AW54">[1]!JCSubstructureMatchCount($B54,"FC(CCCCCN)([H])C")</f>
        <v>#VALUE!</v>
      </c>
      <c r="AX54" s="2" t="e">
        <f t="array" ref="AX54">[1]!JCSubstructureMatchCount($B54,"FC(CC(O)=O)(F)F")</f>
        <v>#VALUE!</v>
      </c>
      <c r="AY54" s="2" t="e">
        <f t="array" ref="AY54">[1]!JCSubstructureMatchCount($B54,"FC(CCC(O)=O)(F)F")</f>
        <v>#VALUE!</v>
      </c>
      <c r="AZ54" s="2" t="e">
        <f t="array" ref="AZ54">[1]!JCSubstructureMatchCount($B54,"FC(CCCC(O)=O)(F)F")</f>
        <v>#VALUE!</v>
      </c>
      <c r="BA54" s="2" t="e">
        <f t="array" ref="BA54">[1]!JCSubstructureMatchCount($B54,"FC(CCCCC(O)=O)(F)F")</f>
        <v>#VALUE!</v>
      </c>
      <c r="BB54" s="2" t="e">
        <f t="array" ref="BB54">[1]!JCSubstructureMatchCount($B54,"FC(CCCCCC(O)=O)(F)F")</f>
        <v>#VALUE!</v>
      </c>
      <c r="BC54" s="2" t="e">
        <f t="array" ref="BC54">[1]!JCSubstructureMatchCount($B54,"FC(CC(O)=O)([H])F")</f>
        <v>#VALUE!</v>
      </c>
      <c r="BD54" s="2" t="e">
        <f t="array" ref="BD54">[1]!JCSubstructureMatchCount($B54,"FC(CCC(O)=O)([H])F")</f>
        <v>#VALUE!</v>
      </c>
      <c r="BE54" s="2" t="e">
        <f t="array" ref="BE54">[1]!JCSubstructureMatchCount($B54,"FC(CCCC(O)=O)([H])F")</f>
        <v>#VALUE!</v>
      </c>
      <c r="BF54" s="2" t="e">
        <f t="array" ref="BF54">[1]!JCSubstructureMatchCount($B54,"FC(CCCCC(O)=O)([H])F")</f>
        <v>#VALUE!</v>
      </c>
      <c r="BG54" s="2" t="e">
        <f t="array" ref="BG54">[1]!JCSubstructureMatchCount($B54,"FC(CCCCCC(O)=O)([H])F")</f>
        <v>#VALUE!</v>
      </c>
      <c r="BH54" s="2" t="e">
        <f t="array" ref="BH54">[1]!JCSubstructureMatchCount($B54,"FC(CC(O)=O)([H])[H]")</f>
        <v>#VALUE!</v>
      </c>
      <c r="BI54" s="2" t="e">
        <f t="array" ref="BI54">[1]!JCSubstructureMatchCount($B54,"FC(CCC(O)=O)([H])[H]")</f>
        <v>#VALUE!</v>
      </c>
      <c r="BJ54" s="2" t="e">
        <f t="array" ref="BJ54">[1]!JCSubstructureMatchCount($B54,"FC(CCCC(O)=O)([H])[H]")</f>
        <v>#VALUE!</v>
      </c>
      <c r="BK54" s="2" t="e">
        <f t="array" ref="BK54">[1]!JCSubstructureMatchCount($B54,"FC(CCCCC(O)=O)([H])[H]")</f>
        <v>#VALUE!</v>
      </c>
      <c r="BL54" s="2" t="e">
        <f t="array" ref="BL54">[1]!JCSubstructureMatchCount($B54,"FC(CCCCCC(O)=O)([H])[H]")</f>
        <v>#VALUE!</v>
      </c>
      <c r="BM54" s="2" t="e">
        <f t="array" ref="BM54">[1]!JCSubstructureMatchCount($B54,"FC(CC(O)=O)(F)C")</f>
        <v>#VALUE!</v>
      </c>
      <c r="BN54" s="2" t="e">
        <f t="array" ref="BN54">[1]!JCSubstructureMatchCount($B54,"FC(CCC(O)=O)(F)C")+[1]!JCSubstructureMatchCount($B54,"FC1(F)CC1C(O)=O")</f>
        <v>#VALUE!</v>
      </c>
      <c r="BO54" s="2" t="e">
        <f t="array" ref="BO54">[1]!JCSubstructureMatchCount($B54,"FC(CCCC(O)=O)(F)C")+[1]!JCSubstructureMatchCount($B54,"FC1(F)CCC1C(O)=O")</f>
        <v>#VALUE!</v>
      </c>
      <c r="BP54" s="2" t="e">
        <f t="array" ref="BP54">[1]!JCSubstructureMatchCount($B54,"FC(CCCCC(O)=O)(F)C")+[1]!JCSubstructureMatchCount($B54,"FC1(F)CCCC1C(O)=O")</f>
        <v>#VALUE!</v>
      </c>
      <c r="BQ54" s="2" t="e">
        <f t="array" ref="BQ54">[1]!JCSubstructureMatchCount($B54,"FC(CCCCCC(O)=O)(F)C")+[1]!JCSubstructureMatchCount($B54,"FC1(F)CCCCC1C(O)=O")</f>
        <v>#VALUE!</v>
      </c>
      <c r="BR54" s="2" t="e">
        <f t="array" ref="BR54">[1]!JCSubstructureMatchCount($B54,"FC(CC(O)=O)([H])C")</f>
        <v>#VALUE!</v>
      </c>
      <c r="BS54" s="2" t="e">
        <f t="array" ref="BS54">[1]!JCSubstructureMatchCount($B54,"FC(CCC(O)=O)([H])C")</f>
        <v>#VALUE!</v>
      </c>
      <c r="BT54" s="2" t="e">
        <f t="array" ref="BT54">[1]!JCSubstructureMatchCount($B54,"FC(CCCC(O)=O)([H])C")</f>
        <v>#VALUE!</v>
      </c>
      <c r="BU54" s="2" t="e">
        <f t="array" ref="BU54">[1]!JCSubstructureMatchCount($B54,"FC(CCCCC(O)=O)([H])C")</f>
        <v>#VALUE!</v>
      </c>
      <c r="BV54" s="2" t="e">
        <f t="array" ref="BV54">[1]!JCSubstructureMatchCount($B54,"FC(CCCCCC(O)=O)([H])C")</f>
        <v>#VALUE!</v>
      </c>
      <c r="BW54" t="e">
        <f t="shared" si="7"/>
        <v>#VALUE!</v>
      </c>
      <c r="BX54" t="e">
        <f t="shared" si="8"/>
        <v>#VALUE!</v>
      </c>
      <c r="BY54" t="e">
        <f t="shared" si="9"/>
        <v>#VALUE!</v>
      </c>
      <c r="BZ54" t="e">
        <f t="shared" si="10"/>
        <v>#VALUE!</v>
      </c>
      <c r="CA54" t="e">
        <f t="shared" si="11"/>
        <v>#VALUE!</v>
      </c>
      <c r="CB54" t="e">
        <f t="shared" si="12"/>
        <v>#VALUE!</v>
      </c>
      <c r="CC54" t="e">
        <f t="shared" si="13"/>
        <v>#VALUE!</v>
      </c>
      <c r="CD54" t="e">
        <f t="shared" si="14"/>
        <v>#VALUE!</v>
      </c>
      <c r="CE54" t="e">
        <f t="shared" si="15"/>
        <v>#VALUE!</v>
      </c>
      <c r="CF54" t="e">
        <f t="shared" si="16"/>
        <v>#VALUE!</v>
      </c>
      <c r="CG54" t="e">
        <f t="shared" si="17"/>
        <v>#VALUE!</v>
      </c>
    </row>
    <row r="55" spans="1:85" ht="30" customHeight="1" x14ac:dyDescent="0.25">
      <c r="A55" s="1" t="s">
        <v>45</v>
      </c>
      <c r="B55" t="s">
        <v>60</v>
      </c>
      <c r="C55">
        <v>1.26</v>
      </c>
      <c r="D55">
        <v>7.02</v>
      </c>
      <c r="E55" s="15" t="e">
        <f t="array" ref="E55">[1]!JCStructure(B55)</f>
        <v>#VALUE!</v>
      </c>
      <c r="F55" t="e">
        <f t="array" ref="F55">[1]!JCMass(B55)</f>
        <v>#VALUE!</v>
      </c>
      <c r="G55" t="e">
        <f t="array" ref="G55">[1]!JCIUPACName(R55)</f>
        <v>#VALUE!</v>
      </c>
      <c r="H55" s="2" t="e">
        <f t="array" ref="H55">IF([1]!JCSubstructureMatch($B55,"C(O)=O"),"Acid", "Amine")</f>
        <v>#VALUE!</v>
      </c>
      <c r="I55" s="2" t="e">
        <f t="shared" ca="1" si="18"/>
        <v>#NAME?</v>
      </c>
      <c r="J55" s="2" t="s">
        <v>286</v>
      </c>
      <c r="K55" s="2" t="e">
        <f t="shared" si="1"/>
        <v>#VALUE!</v>
      </c>
      <c r="L55" s="2" t="e">
        <f t="shared" si="2"/>
        <v>#VALUE!</v>
      </c>
      <c r="M55" s="2" t="e">
        <f t="shared" si="3"/>
        <v>#VALUE!</v>
      </c>
      <c r="N55" s="2" t="e">
        <f t="shared" si="4"/>
        <v>#VALUE!</v>
      </c>
      <c r="O55" s="2" t="e">
        <f t="shared" si="5"/>
        <v>#VALUE!</v>
      </c>
      <c r="P55" s="2" t="e">
        <f t="shared" si="6"/>
        <v>#VALUE!</v>
      </c>
      <c r="Q55" s="2" t="e">
        <f t="array" ref="Q55">[1]!JCRingAtomCount(B55)</f>
        <v>#VALUE!</v>
      </c>
      <c r="R55" s="15" t="e">
        <f t="array" ref="R55">[1]!JCBemisMurckoStructure(B55)</f>
        <v>#VALUE!</v>
      </c>
      <c r="S55" t="e">
        <f t="array" ref="S55">[1]!JCSubstructureMatch(B55,"FC(C)(F)C")</f>
        <v>#VALUE!</v>
      </c>
      <c r="T55" t="e">
        <f t="array" ref="T55">[1]!JCSubstructureMatch(B55,"FC(C)(F)F")</f>
        <v>#VALUE!</v>
      </c>
      <c r="U55" t="e">
        <f t="array" ref="U55">[1]!JCSubstructureMatch(B55,"FC(C)(F)[H]")</f>
        <v>#VALUE!</v>
      </c>
      <c r="V55" t="e">
        <f t="array" ref="V55">[1]!JCSubstructureMatch(B55,"FC(C)([H])[H]")</f>
        <v>#VALUE!</v>
      </c>
      <c r="W55" t="e">
        <f t="array" ref="W55">[1]!JCSubstructureMatch(B55,"FC(C)(C)[H]")</f>
        <v>#VALUE!</v>
      </c>
      <c r="X55" s="15" t="e">
        <f t="array" ref="X55">[1]!JC3DCleanStructure(B55)</f>
        <v>#VALUE!</v>
      </c>
      <c r="Y55" s="2" t="e">
        <f t="array" ref="Y55">[1]!JCSubstructureMatchCount(B55,"FC(CN)(F)F")</f>
        <v>#VALUE!</v>
      </c>
      <c r="Z55" s="2" t="e">
        <f t="array" ref="Z55">[1]!JCSubstructureMatchCount($B55,"FC(CCN)(F)F")</f>
        <v>#VALUE!</v>
      </c>
      <c r="AA55" s="2" t="e">
        <f t="array" ref="AA55">[1]!JCSubstructureMatchCount($B55,"FC(CCCN)(F)F")</f>
        <v>#VALUE!</v>
      </c>
      <c r="AB55" s="2" t="e">
        <f t="array" ref="AB55">[1]!JCSubstructureMatchCount($B55,"FC(CCCCN)(F)F")</f>
        <v>#VALUE!</v>
      </c>
      <c r="AC55" s="2" t="e">
        <f t="array" ref="AC55">[1]!JCSubstructureMatchCount($B55,"FC(CCCCCN)(F)F")</f>
        <v>#VALUE!</v>
      </c>
      <c r="AD55" s="2" t="e">
        <f t="array" ref="AD55">[1]!JCSubstructureMatchCount($B55,"FC(CN)([H])F")</f>
        <v>#VALUE!</v>
      </c>
      <c r="AE55" s="2" t="e">
        <f t="array" ref="AE55">[1]!JCSubstructureMatchCount($B55,"FC(CCN)([H])F")</f>
        <v>#VALUE!</v>
      </c>
      <c r="AF55" s="2" t="e">
        <f t="array" ref="AF55">[1]!JCSubstructureMatchCount($B55,"FC(CCCN)([H])F")</f>
        <v>#VALUE!</v>
      </c>
      <c r="AG55" s="2" t="e">
        <f t="array" ref="AG55">[1]!JCSubstructureMatchCount($B55,"FC(CCCCN)([H])F")</f>
        <v>#VALUE!</v>
      </c>
      <c r="AH55" s="2" t="e">
        <f t="array" ref="AH55">[1]!JCSubstructureMatchCount($B55,"FC(CCCCCN)([H])F")</f>
        <v>#VALUE!</v>
      </c>
      <c r="AI55" s="2" t="e">
        <f t="array" ref="AI55">[1]!JCSubstructureMatchCount($B55,"FC(CN)([H])[H]")</f>
        <v>#VALUE!</v>
      </c>
      <c r="AJ55" s="2" t="e">
        <f t="array" ref="AJ55">[1]!JCSubstructureMatchCount($B55,"FC(CCN)([H])[H]")</f>
        <v>#VALUE!</v>
      </c>
      <c r="AK55" s="2" t="e">
        <f t="array" ref="AK55">[1]!JCSubstructureMatchCount($B55,"FC(CCCN)([H])[H]")</f>
        <v>#VALUE!</v>
      </c>
      <c r="AL55" s="2" t="e">
        <f t="array" ref="AL55">[1]!JCSubstructureMatchCount($B55,"FC(CCCCN)([H])[H]")</f>
        <v>#VALUE!</v>
      </c>
      <c r="AM55" s="2" t="e">
        <f t="array" ref="AM55">[1]!JCSubstructureMatchCount($B55,"FC(CCCCCN)([H])[H]")</f>
        <v>#VALUE!</v>
      </c>
      <c r="AN55" s="2" t="e">
        <f t="array" ref="AN55">[1]!JCSubstructureMatchCount($B55,"FC(CN)(F)C")</f>
        <v>#VALUE!</v>
      </c>
      <c r="AO55" s="2" t="e">
        <f t="array" ref="AO55">[1]!JCSubstructureMatchCount($B55,"FC(CCN)(F)C")+[1]!JCSubstructureMatchCount($B55,"FC(F)(C1)C1N")</f>
        <v>#VALUE!</v>
      </c>
      <c r="AP55" s="2" t="e">
        <f t="array" ref="AP55">[1]!JCSubstructureMatchCount($B55,"FC(CCCN)(F)C")+[1]!JCSubstructureMatchCount($B55,"FC(F)(CC1)C1N")</f>
        <v>#VALUE!</v>
      </c>
      <c r="AQ55" s="2" t="e">
        <f t="array" ref="AQ55">[1]!JCSubstructureMatchCount($B55,"FC(CCCCN)(F)C")+[1]!JCSubstructureMatchCount($B55,"FC(F)(CCC1)C1N")</f>
        <v>#VALUE!</v>
      </c>
      <c r="AR55" s="2" t="e">
        <f t="array" ref="AR55">[1]!JCSubstructureMatchCount($B55,"FC(CCCCCN)(F)C")+[1]!JCSubstructureMatchCount($B55,"FC(F)(CCCC1)C1N")</f>
        <v>#VALUE!</v>
      </c>
      <c r="AS55" s="2" t="e">
        <f t="array" ref="AS55">[1]!JCSubstructureMatchCount($B55,"FC(CN)([H])C")</f>
        <v>#VALUE!</v>
      </c>
      <c r="AT55" s="2" t="e">
        <f t="array" ref="AT55">[1]!JCSubstructureMatchCount($B55,"FC(CCN)([H])C")</f>
        <v>#VALUE!</v>
      </c>
      <c r="AU55" s="2" t="e">
        <f t="array" ref="AU55">[1]!JCSubstructureMatchCount($B55,"FC(CCCN)([H])C")</f>
        <v>#VALUE!</v>
      </c>
      <c r="AV55" s="2" t="e">
        <f t="array" ref="AV55">[1]!JCSubstructureMatchCount($B55,"FC(CCCCN)([H])C")</f>
        <v>#VALUE!</v>
      </c>
      <c r="AW55" s="2" t="e">
        <f t="array" ref="AW55">[1]!JCSubstructureMatchCount($B55,"FC(CCCCCN)([H])C")</f>
        <v>#VALUE!</v>
      </c>
      <c r="AX55" s="2" t="e">
        <f t="array" ref="AX55">[1]!JCSubstructureMatchCount($B55,"FC(CC(O)=O)(F)F")</f>
        <v>#VALUE!</v>
      </c>
      <c r="AY55" s="2" t="e">
        <f t="array" ref="AY55">[1]!JCSubstructureMatchCount($B55,"FC(CCC(O)=O)(F)F")</f>
        <v>#VALUE!</v>
      </c>
      <c r="AZ55" s="2" t="e">
        <f t="array" ref="AZ55">[1]!JCSubstructureMatchCount($B55,"FC(CCCC(O)=O)(F)F")</f>
        <v>#VALUE!</v>
      </c>
      <c r="BA55" s="2" t="e">
        <f t="array" ref="BA55">[1]!JCSubstructureMatchCount($B55,"FC(CCCCC(O)=O)(F)F")</f>
        <v>#VALUE!</v>
      </c>
      <c r="BB55" s="2" t="e">
        <f t="array" ref="BB55">[1]!JCSubstructureMatchCount($B55,"FC(CCCCCC(O)=O)(F)F")</f>
        <v>#VALUE!</v>
      </c>
      <c r="BC55" s="2" t="e">
        <f t="array" ref="BC55">[1]!JCSubstructureMatchCount($B55,"FC(CC(O)=O)([H])F")</f>
        <v>#VALUE!</v>
      </c>
      <c r="BD55" s="2" t="e">
        <f t="array" ref="BD55">[1]!JCSubstructureMatchCount($B55,"FC(CCC(O)=O)([H])F")</f>
        <v>#VALUE!</v>
      </c>
      <c r="BE55" s="2" t="e">
        <f t="array" ref="BE55">[1]!JCSubstructureMatchCount($B55,"FC(CCCC(O)=O)([H])F")</f>
        <v>#VALUE!</v>
      </c>
      <c r="BF55" s="2" t="e">
        <f t="array" ref="BF55">[1]!JCSubstructureMatchCount($B55,"FC(CCCCC(O)=O)([H])F")</f>
        <v>#VALUE!</v>
      </c>
      <c r="BG55" s="2" t="e">
        <f t="array" ref="BG55">[1]!JCSubstructureMatchCount($B55,"FC(CCCCCC(O)=O)([H])F")</f>
        <v>#VALUE!</v>
      </c>
      <c r="BH55" s="2" t="e">
        <f t="array" ref="BH55">[1]!JCSubstructureMatchCount($B55,"FC(CC(O)=O)([H])[H]")</f>
        <v>#VALUE!</v>
      </c>
      <c r="BI55" s="2" t="e">
        <f t="array" ref="BI55">[1]!JCSubstructureMatchCount($B55,"FC(CCC(O)=O)([H])[H]")</f>
        <v>#VALUE!</v>
      </c>
      <c r="BJ55" s="2" t="e">
        <f t="array" ref="BJ55">[1]!JCSubstructureMatchCount($B55,"FC(CCCC(O)=O)([H])[H]")</f>
        <v>#VALUE!</v>
      </c>
      <c r="BK55" s="2" t="e">
        <f t="array" ref="BK55">[1]!JCSubstructureMatchCount($B55,"FC(CCCCC(O)=O)([H])[H]")</f>
        <v>#VALUE!</v>
      </c>
      <c r="BL55" s="2" t="e">
        <f t="array" ref="BL55">[1]!JCSubstructureMatchCount($B55,"FC(CCCCCC(O)=O)([H])[H]")</f>
        <v>#VALUE!</v>
      </c>
      <c r="BM55" s="2" t="e">
        <f t="array" ref="BM55">[1]!JCSubstructureMatchCount($B55,"FC(CC(O)=O)(F)C")</f>
        <v>#VALUE!</v>
      </c>
      <c r="BN55" s="2" t="e">
        <f t="array" ref="BN55">[1]!JCSubstructureMatchCount($B55,"FC(CCC(O)=O)(F)C")+[1]!JCSubstructureMatchCount($B55,"FC1(F)CC1C(O)=O")</f>
        <v>#VALUE!</v>
      </c>
      <c r="BO55" s="2" t="e">
        <f t="array" ref="BO55">[1]!JCSubstructureMatchCount($B55,"FC(CCCC(O)=O)(F)C")+[1]!JCSubstructureMatchCount($B55,"FC1(F)CCC1C(O)=O")</f>
        <v>#VALUE!</v>
      </c>
      <c r="BP55" s="2" t="e">
        <f t="array" ref="BP55">[1]!JCSubstructureMatchCount($B55,"FC(CCCCC(O)=O)(F)C")+[1]!JCSubstructureMatchCount($B55,"FC1(F)CCCC1C(O)=O")</f>
        <v>#VALUE!</v>
      </c>
      <c r="BQ55" s="2" t="e">
        <f t="array" ref="BQ55">[1]!JCSubstructureMatchCount($B55,"FC(CCCCCC(O)=O)(F)C")+[1]!JCSubstructureMatchCount($B55,"FC1(F)CCCCC1C(O)=O")</f>
        <v>#VALUE!</v>
      </c>
      <c r="BR55" s="2" t="e">
        <f t="array" ref="BR55">[1]!JCSubstructureMatchCount($B55,"FC(CC(O)=O)([H])C")</f>
        <v>#VALUE!</v>
      </c>
      <c r="BS55" s="2" t="e">
        <f t="array" ref="BS55">[1]!JCSubstructureMatchCount($B55,"FC(CCC(O)=O)([H])C")</f>
        <v>#VALUE!</v>
      </c>
      <c r="BT55" s="2" t="e">
        <f t="array" ref="BT55">[1]!JCSubstructureMatchCount($B55,"FC(CCCC(O)=O)([H])C")</f>
        <v>#VALUE!</v>
      </c>
      <c r="BU55" s="2" t="e">
        <f t="array" ref="BU55">[1]!JCSubstructureMatchCount($B55,"FC(CCCCC(O)=O)([H])C")</f>
        <v>#VALUE!</v>
      </c>
      <c r="BV55" s="2" t="e">
        <f t="array" ref="BV55">[1]!JCSubstructureMatchCount($B55,"FC(CCCCCC(O)=O)([H])C")</f>
        <v>#VALUE!</v>
      </c>
      <c r="BW55" t="e">
        <f t="shared" si="7"/>
        <v>#VALUE!</v>
      </c>
      <c r="BX55" t="e">
        <f t="shared" si="8"/>
        <v>#VALUE!</v>
      </c>
      <c r="BY55" t="e">
        <f t="shared" si="9"/>
        <v>#VALUE!</v>
      </c>
      <c r="BZ55" t="e">
        <f t="shared" si="10"/>
        <v>#VALUE!</v>
      </c>
      <c r="CA55" t="e">
        <f t="shared" si="11"/>
        <v>#VALUE!</v>
      </c>
      <c r="CB55" t="e">
        <f t="shared" si="12"/>
        <v>#VALUE!</v>
      </c>
      <c r="CC55" t="e">
        <f t="shared" si="13"/>
        <v>#VALUE!</v>
      </c>
      <c r="CD55" t="e">
        <f t="shared" si="14"/>
        <v>#VALUE!</v>
      </c>
      <c r="CE55" t="e">
        <f t="shared" si="15"/>
        <v>#VALUE!</v>
      </c>
      <c r="CF55" t="e">
        <f t="shared" si="16"/>
        <v>#VALUE!</v>
      </c>
      <c r="CG55" t="e">
        <f t="shared" si="17"/>
        <v>#VALUE!</v>
      </c>
    </row>
    <row r="56" spans="1:85" ht="30" customHeight="1" x14ac:dyDescent="0.25">
      <c r="A56" s="1" t="s">
        <v>62</v>
      </c>
      <c r="B56" t="s">
        <v>61</v>
      </c>
      <c r="C56" t="s">
        <v>274</v>
      </c>
      <c r="D56">
        <v>4.5</v>
      </c>
      <c r="E56" s="15" t="e">
        <f t="array" ref="E56">[1]!JCStructure(B56)</f>
        <v>#VALUE!</v>
      </c>
      <c r="F56" t="e">
        <f t="array" ref="F56">[1]!JCMass(B56)</f>
        <v>#VALUE!</v>
      </c>
      <c r="G56" t="e">
        <f t="array" ref="G56">[1]!JCIUPACName(R56)</f>
        <v>#VALUE!</v>
      </c>
      <c r="H56" s="2" t="e">
        <f t="array" ref="H56">IF([1]!JCSubstructureMatch($B56,"C(O)=O"),"Acid", "Amine")</f>
        <v>#VALUE!</v>
      </c>
      <c r="I56" s="2" t="e">
        <f t="shared" ca="1" si="18"/>
        <v>#NAME?</v>
      </c>
      <c r="K56" s="2" t="e">
        <f t="shared" si="1"/>
        <v>#VALUE!</v>
      </c>
      <c r="L56" s="2" t="e">
        <f t="shared" si="2"/>
        <v>#VALUE!</v>
      </c>
      <c r="M56" s="2" t="e">
        <f t="shared" si="3"/>
        <v>#VALUE!</v>
      </c>
      <c r="N56" s="2" t="e">
        <f t="shared" si="4"/>
        <v>#VALUE!</v>
      </c>
      <c r="O56" s="2" t="e">
        <f t="shared" si="5"/>
        <v>#VALUE!</v>
      </c>
      <c r="P56" s="2" t="e">
        <f t="shared" si="6"/>
        <v>#VALUE!</v>
      </c>
      <c r="Q56" s="2" t="e">
        <f t="array" ref="Q56">[1]!JCRingAtomCount(B56)</f>
        <v>#VALUE!</v>
      </c>
      <c r="R56" s="15" t="e">
        <f t="array" ref="R56">[1]!JCBemisMurckoStructure(B56)</f>
        <v>#VALUE!</v>
      </c>
      <c r="S56" t="e">
        <f t="array" ref="S56">[1]!JCSubstructureMatch(B56,"FC(C)(F)C")</f>
        <v>#VALUE!</v>
      </c>
      <c r="T56" t="e">
        <f t="array" ref="T56">[1]!JCSubstructureMatch(B56,"FC(C)(F)F")</f>
        <v>#VALUE!</v>
      </c>
      <c r="U56" t="e">
        <f t="array" ref="U56">[1]!JCSubstructureMatch(B56,"FC(C)(F)[H]")</f>
        <v>#VALUE!</v>
      </c>
      <c r="V56" t="e">
        <f t="array" ref="V56">[1]!JCSubstructureMatch(B56,"FC(C)([H])[H]")</f>
        <v>#VALUE!</v>
      </c>
      <c r="W56" t="e">
        <f t="array" ref="W56">[1]!JCSubstructureMatch(B56,"FC(C)(C)[H]")</f>
        <v>#VALUE!</v>
      </c>
      <c r="X56" s="15" t="e">
        <f t="array" ref="X56">[1]!JC3DCleanStructure(B56)</f>
        <v>#VALUE!</v>
      </c>
      <c r="Y56" s="2" t="e">
        <f t="array" ref="Y56">[1]!JCSubstructureMatchCount(B56,"FC(CN)(F)F")</f>
        <v>#VALUE!</v>
      </c>
      <c r="Z56" s="2" t="e">
        <f t="array" ref="Z56">[1]!JCSubstructureMatchCount($B56,"FC(CCN)(F)F")</f>
        <v>#VALUE!</v>
      </c>
      <c r="AA56" s="2" t="e">
        <f t="array" ref="AA56">[1]!JCSubstructureMatchCount($B56,"FC(CCCN)(F)F")</f>
        <v>#VALUE!</v>
      </c>
      <c r="AB56" s="2" t="e">
        <f t="array" ref="AB56">[1]!JCSubstructureMatchCount($B56,"FC(CCCCN)(F)F")</f>
        <v>#VALUE!</v>
      </c>
      <c r="AC56" s="2" t="e">
        <f t="array" ref="AC56">[1]!JCSubstructureMatchCount($B56,"FC(CCCCCN)(F)F")</f>
        <v>#VALUE!</v>
      </c>
      <c r="AD56" s="2" t="e">
        <f t="array" ref="AD56">[1]!JCSubstructureMatchCount($B56,"FC(CN)([H])F")</f>
        <v>#VALUE!</v>
      </c>
      <c r="AE56" s="2" t="e">
        <f t="array" ref="AE56">[1]!JCSubstructureMatchCount($B56,"FC(CCN)([H])F")</f>
        <v>#VALUE!</v>
      </c>
      <c r="AF56" s="2" t="e">
        <f t="array" ref="AF56">[1]!JCSubstructureMatchCount($B56,"FC(CCCN)([H])F")</f>
        <v>#VALUE!</v>
      </c>
      <c r="AG56" s="2" t="e">
        <f t="array" ref="AG56">[1]!JCSubstructureMatchCount($B56,"FC(CCCCN)([H])F")</f>
        <v>#VALUE!</v>
      </c>
      <c r="AH56" s="2" t="e">
        <f t="array" ref="AH56">[1]!JCSubstructureMatchCount($B56,"FC(CCCCCN)([H])F")</f>
        <v>#VALUE!</v>
      </c>
      <c r="AI56" s="2" t="e">
        <f t="array" ref="AI56">[1]!JCSubstructureMatchCount($B56,"FC(CN)([H])[H]")</f>
        <v>#VALUE!</v>
      </c>
      <c r="AJ56" s="2" t="e">
        <f t="array" ref="AJ56">[1]!JCSubstructureMatchCount($B56,"FC(CCN)([H])[H]")</f>
        <v>#VALUE!</v>
      </c>
      <c r="AK56" s="2" t="e">
        <f t="array" ref="AK56">[1]!JCSubstructureMatchCount($B56,"FC(CCCN)([H])[H]")</f>
        <v>#VALUE!</v>
      </c>
      <c r="AL56" s="2" t="e">
        <f t="array" ref="AL56">[1]!JCSubstructureMatchCount($B56,"FC(CCCCN)([H])[H]")</f>
        <v>#VALUE!</v>
      </c>
      <c r="AM56" s="2" t="e">
        <f t="array" ref="AM56">[1]!JCSubstructureMatchCount($B56,"FC(CCCCCN)([H])[H]")</f>
        <v>#VALUE!</v>
      </c>
      <c r="AN56" s="2" t="e">
        <f t="array" ref="AN56">[1]!JCSubstructureMatchCount($B56,"FC(CN)(F)C")</f>
        <v>#VALUE!</v>
      </c>
      <c r="AO56" s="2" t="e">
        <f t="array" ref="AO56">[1]!JCSubstructureMatchCount($B56,"FC(CCN)(F)C")+[1]!JCSubstructureMatchCount($B56,"FC(F)(C1)C1N")</f>
        <v>#VALUE!</v>
      </c>
      <c r="AP56" s="2" t="e">
        <f t="array" ref="AP56">[1]!JCSubstructureMatchCount($B56,"FC(CCCN)(F)C")+[1]!JCSubstructureMatchCount($B56,"FC(F)(CC1)C1N")</f>
        <v>#VALUE!</v>
      </c>
      <c r="AQ56" s="2" t="e">
        <f t="array" ref="AQ56">[1]!JCSubstructureMatchCount($B56,"FC(CCCCN)(F)C")+[1]!JCSubstructureMatchCount($B56,"FC(F)(CCC1)C1N")</f>
        <v>#VALUE!</v>
      </c>
      <c r="AR56" s="2" t="e">
        <f t="array" ref="AR56">[1]!JCSubstructureMatchCount($B56,"FC(CCCCCN)(F)C")+[1]!JCSubstructureMatchCount($B56,"FC(F)(CCCC1)C1N")</f>
        <v>#VALUE!</v>
      </c>
      <c r="AS56" s="2" t="e">
        <f t="array" ref="AS56">[1]!JCSubstructureMatchCount($B56,"FC(CN)([H])C")</f>
        <v>#VALUE!</v>
      </c>
      <c r="AT56" s="2" t="e">
        <f t="array" ref="AT56">[1]!JCSubstructureMatchCount($B56,"FC(CCN)([H])C")</f>
        <v>#VALUE!</v>
      </c>
      <c r="AU56" s="2" t="e">
        <f t="array" ref="AU56">[1]!JCSubstructureMatchCount($B56,"FC(CCCN)([H])C")</f>
        <v>#VALUE!</v>
      </c>
      <c r="AV56" s="2" t="e">
        <f t="array" ref="AV56">[1]!JCSubstructureMatchCount($B56,"FC(CCCCN)([H])C")</f>
        <v>#VALUE!</v>
      </c>
      <c r="AW56" s="2" t="e">
        <f t="array" ref="AW56">[1]!JCSubstructureMatchCount($B56,"FC(CCCCCN)([H])C")</f>
        <v>#VALUE!</v>
      </c>
      <c r="AX56" s="2" t="e">
        <f t="array" ref="AX56">[1]!JCSubstructureMatchCount($B56,"FC(CC(O)=O)(F)F")</f>
        <v>#VALUE!</v>
      </c>
      <c r="AY56" s="2" t="e">
        <f t="array" ref="AY56">[1]!JCSubstructureMatchCount($B56,"FC(CCC(O)=O)(F)F")</f>
        <v>#VALUE!</v>
      </c>
      <c r="AZ56" s="2" t="e">
        <f t="array" ref="AZ56">[1]!JCSubstructureMatchCount($B56,"FC(CCCC(O)=O)(F)F")</f>
        <v>#VALUE!</v>
      </c>
      <c r="BA56" s="2" t="e">
        <f t="array" ref="BA56">[1]!JCSubstructureMatchCount($B56,"FC(CCCCC(O)=O)(F)F")</f>
        <v>#VALUE!</v>
      </c>
      <c r="BB56" s="2" t="e">
        <f t="array" ref="BB56">[1]!JCSubstructureMatchCount($B56,"FC(CCCCCC(O)=O)(F)F")</f>
        <v>#VALUE!</v>
      </c>
      <c r="BC56" s="2" t="e">
        <f t="array" ref="BC56">[1]!JCSubstructureMatchCount($B56,"FC(CC(O)=O)([H])F")</f>
        <v>#VALUE!</v>
      </c>
      <c r="BD56" s="2" t="e">
        <f t="array" ref="BD56">[1]!JCSubstructureMatchCount($B56,"FC(CCC(O)=O)([H])F")</f>
        <v>#VALUE!</v>
      </c>
      <c r="BE56" s="2" t="e">
        <f t="array" ref="BE56">[1]!JCSubstructureMatchCount($B56,"FC(CCCC(O)=O)([H])F")</f>
        <v>#VALUE!</v>
      </c>
      <c r="BF56" s="2" t="e">
        <f t="array" ref="BF56">[1]!JCSubstructureMatchCount($B56,"FC(CCCCC(O)=O)([H])F")</f>
        <v>#VALUE!</v>
      </c>
      <c r="BG56" s="2" t="e">
        <f t="array" ref="BG56">[1]!JCSubstructureMatchCount($B56,"FC(CCCCCC(O)=O)([H])F")</f>
        <v>#VALUE!</v>
      </c>
      <c r="BH56" s="2" t="e">
        <f t="array" ref="BH56">[1]!JCSubstructureMatchCount($B56,"FC(CC(O)=O)([H])[H]")</f>
        <v>#VALUE!</v>
      </c>
      <c r="BI56" s="2" t="e">
        <f t="array" ref="BI56">[1]!JCSubstructureMatchCount($B56,"FC(CCC(O)=O)([H])[H]")</f>
        <v>#VALUE!</v>
      </c>
      <c r="BJ56" s="2" t="e">
        <f t="array" ref="BJ56">[1]!JCSubstructureMatchCount($B56,"FC(CCCC(O)=O)([H])[H]")</f>
        <v>#VALUE!</v>
      </c>
      <c r="BK56" s="2" t="e">
        <f t="array" ref="BK56">[1]!JCSubstructureMatchCount($B56,"FC(CCCCC(O)=O)([H])[H]")</f>
        <v>#VALUE!</v>
      </c>
      <c r="BL56" s="2" t="e">
        <f t="array" ref="BL56">[1]!JCSubstructureMatchCount($B56,"FC(CCCCCC(O)=O)([H])[H]")</f>
        <v>#VALUE!</v>
      </c>
      <c r="BM56" s="2" t="e">
        <f t="array" ref="BM56">[1]!JCSubstructureMatchCount($B56,"FC(CC(O)=O)(F)C")</f>
        <v>#VALUE!</v>
      </c>
      <c r="BN56" s="2" t="e">
        <f t="array" ref="BN56">[1]!JCSubstructureMatchCount($B56,"FC(CCC(O)=O)(F)C")+[1]!JCSubstructureMatchCount($B56,"FC1(F)CC1C(O)=O")</f>
        <v>#VALUE!</v>
      </c>
      <c r="BO56" s="2" t="e">
        <f t="array" ref="BO56">[1]!JCSubstructureMatchCount($B56,"FC(CCCC(O)=O)(F)C")+[1]!JCSubstructureMatchCount($B56,"FC1(F)CCC1C(O)=O")</f>
        <v>#VALUE!</v>
      </c>
      <c r="BP56" s="2" t="e">
        <f t="array" ref="BP56">[1]!JCSubstructureMatchCount($B56,"FC(CCCCC(O)=O)(F)C")+[1]!JCSubstructureMatchCount($B56,"FC1(F)CCCC1C(O)=O")</f>
        <v>#VALUE!</v>
      </c>
      <c r="BQ56" s="2" t="e">
        <f t="array" ref="BQ56">[1]!JCSubstructureMatchCount($B56,"FC(CCCCCC(O)=O)(F)C")+[1]!JCSubstructureMatchCount($B56,"FC1(F)CCCCC1C(O)=O")</f>
        <v>#VALUE!</v>
      </c>
      <c r="BR56" s="2" t="e">
        <f t="array" ref="BR56">[1]!JCSubstructureMatchCount($B56,"FC(CC(O)=O)([H])C")</f>
        <v>#VALUE!</v>
      </c>
      <c r="BS56" s="2" t="e">
        <f t="array" ref="BS56">[1]!JCSubstructureMatchCount($B56,"FC(CCC(O)=O)([H])C")</f>
        <v>#VALUE!</v>
      </c>
      <c r="BT56" s="2" t="e">
        <f t="array" ref="BT56">[1]!JCSubstructureMatchCount($B56,"FC(CCCC(O)=O)([H])C")</f>
        <v>#VALUE!</v>
      </c>
      <c r="BU56" s="2" t="e">
        <f t="array" ref="BU56">[1]!JCSubstructureMatchCount($B56,"FC(CCCCC(O)=O)([H])C")</f>
        <v>#VALUE!</v>
      </c>
      <c r="BV56" s="2" t="e">
        <f t="array" ref="BV56">[1]!JCSubstructureMatchCount($B56,"FC(CCCCCC(O)=O)([H])C")</f>
        <v>#VALUE!</v>
      </c>
      <c r="BW56" t="e">
        <f t="shared" si="7"/>
        <v>#VALUE!</v>
      </c>
      <c r="BX56" t="e">
        <f t="shared" si="8"/>
        <v>#VALUE!</v>
      </c>
      <c r="BY56" t="e">
        <f t="shared" si="9"/>
        <v>#VALUE!</v>
      </c>
      <c r="BZ56" t="e">
        <f t="shared" si="10"/>
        <v>#VALUE!</v>
      </c>
      <c r="CA56" t="e">
        <f t="shared" si="11"/>
        <v>#VALUE!</v>
      </c>
      <c r="CB56" t="e">
        <f t="shared" si="12"/>
        <v>#VALUE!</v>
      </c>
      <c r="CC56" t="e">
        <f t="shared" si="13"/>
        <v>#VALUE!</v>
      </c>
      <c r="CD56" t="e">
        <f t="shared" si="14"/>
        <v>#VALUE!</v>
      </c>
      <c r="CE56" t="e">
        <f t="shared" si="15"/>
        <v>#VALUE!</v>
      </c>
      <c r="CF56" t="e">
        <f t="shared" si="16"/>
        <v>#VALUE!</v>
      </c>
      <c r="CG56" t="e">
        <f t="shared" si="17"/>
        <v>#VALUE!</v>
      </c>
    </row>
    <row r="57" spans="1:85" ht="30" customHeight="1" x14ac:dyDescent="0.25">
      <c r="A57" s="1" t="s">
        <v>62</v>
      </c>
      <c r="B57" t="s">
        <v>63</v>
      </c>
      <c r="C57" t="s">
        <v>274</v>
      </c>
      <c r="D57">
        <v>3.66</v>
      </c>
      <c r="E57" s="15" t="e">
        <f t="array" ref="E57">[1]!JCStructure(B57)</f>
        <v>#VALUE!</v>
      </c>
      <c r="F57" t="e">
        <f t="array" ref="F57">[1]!JCMass(B57)</f>
        <v>#VALUE!</v>
      </c>
      <c r="G57" t="e">
        <f t="array" ref="G57">[1]!JCIUPACName(R57)</f>
        <v>#VALUE!</v>
      </c>
      <c r="H57" s="2" t="e">
        <f t="array" ref="H57">IF([1]!JCSubstructureMatch($B57,"C(O)=O"),"Acid", "Amine")</f>
        <v>#VALUE!</v>
      </c>
      <c r="I57" s="2" t="e">
        <f t="shared" ca="1" si="18"/>
        <v>#NAME?</v>
      </c>
      <c r="K57" s="2" t="e">
        <f t="shared" si="1"/>
        <v>#VALUE!</v>
      </c>
      <c r="L57" s="2" t="e">
        <f t="shared" si="2"/>
        <v>#VALUE!</v>
      </c>
      <c r="M57" s="2" t="e">
        <f t="shared" si="3"/>
        <v>#VALUE!</v>
      </c>
      <c r="N57" s="2" t="e">
        <f t="shared" si="4"/>
        <v>#VALUE!</v>
      </c>
      <c r="O57" s="2" t="e">
        <f t="shared" si="5"/>
        <v>#VALUE!</v>
      </c>
      <c r="P57" s="2" t="e">
        <f t="shared" si="6"/>
        <v>#VALUE!</v>
      </c>
      <c r="Q57" s="2" t="e">
        <f t="array" ref="Q57">[1]!JCRingAtomCount(B57)</f>
        <v>#VALUE!</v>
      </c>
      <c r="R57" s="15" t="e">
        <f t="array" ref="R57">[1]!JCBemisMurckoStructure(B57)</f>
        <v>#VALUE!</v>
      </c>
      <c r="S57" t="e">
        <f t="array" ref="S57">[1]!JCSubstructureMatch(B57,"FC(C)(F)C")</f>
        <v>#VALUE!</v>
      </c>
      <c r="T57" t="e">
        <f t="array" ref="T57">[1]!JCSubstructureMatch(B57,"FC(C)(F)F")</f>
        <v>#VALUE!</v>
      </c>
      <c r="U57" t="e">
        <f t="array" ref="U57">[1]!JCSubstructureMatch(B57,"FC(C)(F)[H]")</f>
        <v>#VALUE!</v>
      </c>
      <c r="V57" t="e">
        <f t="array" ref="V57">[1]!JCSubstructureMatch(B57,"FC(C)([H])[H]")</f>
        <v>#VALUE!</v>
      </c>
      <c r="W57" t="e">
        <f t="array" ref="W57">[1]!JCSubstructureMatch(B57,"FC(C)(C)[H]")</f>
        <v>#VALUE!</v>
      </c>
      <c r="X57" s="15" t="e">
        <f t="array" ref="X57">[1]!JC3DCleanStructure(B57)</f>
        <v>#VALUE!</v>
      </c>
      <c r="Y57" s="2" t="e">
        <f t="array" ref="Y57">[1]!JCSubstructureMatchCount(B57,"FC(CN)(F)F")</f>
        <v>#VALUE!</v>
      </c>
      <c r="Z57" s="2" t="e">
        <f t="array" ref="Z57">[1]!JCSubstructureMatchCount($B57,"FC(CCN)(F)F")</f>
        <v>#VALUE!</v>
      </c>
      <c r="AA57" s="2" t="e">
        <f t="array" ref="AA57">[1]!JCSubstructureMatchCount($B57,"FC(CCCN)(F)F")</f>
        <v>#VALUE!</v>
      </c>
      <c r="AB57" s="2" t="e">
        <f t="array" ref="AB57">[1]!JCSubstructureMatchCount($B57,"FC(CCCCN)(F)F")</f>
        <v>#VALUE!</v>
      </c>
      <c r="AC57" s="2" t="e">
        <f t="array" ref="AC57">[1]!JCSubstructureMatchCount($B57,"FC(CCCCCN)(F)F")</f>
        <v>#VALUE!</v>
      </c>
      <c r="AD57" s="2" t="e">
        <f t="array" ref="AD57">[1]!JCSubstructureMatchCount($B57,"FC(CN)([H])F")</f>
        <v>#VALUE!</v>
      </c>
      <c r="AE57" s="2" t="e">
        <f t="array" ref="AE57">[1]!JCSubstructureMatchCount($B57,"FC(CCN)([H])F")</f>
        <v>#VALUE!</v>
      </c>
      <c r="AF57" s="2" t="e">
        <f t="array" ref="AF57">[1]!JCSubstructureMatchCount($B57,"FC(CCCN)([H])F")</f>
        <v>#VALUE!</v>
      </c>
      <c r="AG57" s="2" t="e">
        <f t="array" ref="AG57">[1]!JCSubstructureMatchCount($B57,"FC(CCCCN)([H])F")</f>
        <v>#VALUE!</v>
      </c>
      <c r="AH57" s="2" t="e">
        <f t="array" ref="AH57">[1]!JCSubstructureMatchCount($B57,"FC(CCCCCN)([H])F")</f>
        <v>#VALUE!</v>
      </c>
      <c r="AI57" s="2" t="e">
        <f t="array" ref="AI57">[1]!JCSubstructureMatchCount($B57,"FC(CN)([H])[H]")</f>
        <v>#VALUE!</v>
      </c>
      <c r="AJ57" s="2" t="e">
        <f t="array" ref="AJ57">[1]!JCSubstructureMatchCount($B57,"FC(CCN)([H])[H]")</f>
        <v>#VALUE!</v>
      </c>
      <c r="AK57" s="2" t="e">
        <f t="array" ref="AK57">[1]!JCSubstructureMatchCount($B57,"FC(CCCN)([H])[H]")</f>
        <v>#VALUE!</v>
      </c>
      <c r="AL57" s="2" t="e">
        <f t="array" ref="AL57">[1]!JCSubstructureMatchCount($B57,"FC(CCCCN)([H])[H]")</f>
        <v>#VALUE!</v>
      </c>
      <c r="AM57" s="2" t="e">
        <f t="array" ref="AM57">[1]!JCSubstructureMatchCount($B57,"FC(CCCCCN)([H])[H]")</f>
        <v>#VALUE!</v>
      </c>
      <c r="AN57" s="2" t="e">
        <f t="array" ref="AN57">[1]!JCSubstructureMatchCount($B57,"FC(CN)(F)C")</f>
        <v>#VALUE!</v>
      </c>
      <c r="AO57" s="2" t="e">
        <f t="array" ref="AO57">[1]!JCSubstructureMatchCount($B57,"FC(CCN)(F)C")+[1]!JCSubstructureMatchCount($B57,"FC(F)(C1)C1N")</f>
        <v>#VALUE!</v>
      </c>
      <c r="AP57" s="2" t="e">
        <f t="array" ref="AP57">[1]!JCSubstructureMatchCount($B57,"FC(CCCN)(F)C")+[1]!JCSubstructureMatchCount($B57,"FC(F)(CC1)C1N")</f>
        <v>#VALUE!</v>
      </c>
      <c r="AQ57" s="2" t="e">
        <f t="array" ref="AQ57">[1]!JCSubstructureMatchCount($B57,"FC(CCCCN)(F)C")+[1]!JCSubstructureMatchCount($B57,"FC(F)(CCC1)C1N")</f>
        <v>#VALUE!</v>
      </c>
      <c r="AR57" s="2" t="e">
        <f t="array" ref="AR57">[1]!JCSubstructureMatchCount($B57,"FC(CCCCCN)(F)C")+[1]!JCSubstructureMatchCount($B57,"FC(F)(CCCC1)C1N")</f>
        <v>#VALUE!</v>
      </c>
      <c r="AS57" s="2" t="e">
        <f t="array" ref="AS57">[1]!JCSubstructureMatchCount($B57,"FC(CN)([H])C")</f>
        <v>#VALUE!</v>
      </c>
      <c r="AT57" s="2" t="e">
        <f t="array" ref="AT57">[1]!JCSubstructureMatchCount($B57,"FC(CCN)([H])C")</f>
        <v>#VALUE!</v>
      </c>
      <c r="AU57" s="2" t="e">
        <f t="array" ref="AU57">[1]!JCSubstructureMatchCount($B57,"FC(CCCN)([H])C")</f>
        <v>#VALUE!</v>
      </c>
      <c r="AV57" s="2" t="e">
        <f t="array" ref="AV57">[1]!JCSubstructureMatchCount($B57,"FC(CCCCN)([H])C")</f>
        <v>#VALUE!</v>
      </c>
      <c r="AW57" s="2" t="e">
        <f t="array" ref="AW57">[1]!JCSubstructureMatchCount($B57,"FC(CCCCCN)([H])C")</f>
        <v>#VALUE!</v>
      </c>
      <c r="AX57" s="2" t="e">
        <f t="array" ref="AX57">[1]!JCSubstructureMatchCount($B57,"FC(CC(O)=O)(F)F")</f>
        <v>#VALUE!</v>
      </c>
      <c r="AY57" s="2" t="e">
        <f t="array" ref="AY57">[1]!JCSubstructureMatchCount($B57,"FC(CCC(O)=O)(F)F")</f>
        <v>#VALUE!</v>
      </c>
      <c r="AZ57" s="2" t="e">
        <f t="array" ref="AZ57">[1]!JCSubstructureMatchCount($B57,"FC(CCCC(O)=O)(F)F")</f>
        <v>#VALUE!</v>
      </c>
      <c r="BA57" s="2" t="e">
        <f t="array" ref="BA57">[1]!JCSubstructureMatchCount($B57,"FC(CCCCC(O)=O)(F)F")</f>
        <v>#VALUE!</v>
      </c>
      <c r="BB57" s="2" t="e">
        <f t="array" ref="BB57">[1]!JCSubstructureMatchCount($B57,"FC(CCCCCC(O)=O)(F)F")</f>
        <v>#VALUE!</v>
      </c>
      <c r="BC57" s="2" t="e">
        <f t="array" ref="BC57">[1]!JCSubstructureMatchCount($B57,"FC(CC(O)=O)([H])F")</f>
        <v>#VALUE!</v>
      </c>
      <c r="BD57" s="2" t="e">
        <f t="array" ref="BD57">[1]!JCSubstructureMatchCount($B57,"FC(CCC(O)=O)([H])F")</f>
        <v>#VALUE!</v>
      </c>
      <c r="BE57" s="2" t="e">
        <f t="array" ref="BE57">[1]!JCSubstructureMatchCount($B57,"FC(CCCC(O)=O)([H])F")</f>
        <v>#VALUE!</v>
      </c>
      <c r="BF57" s="2" t="e">
        <f t="array" ref="BF57">[1]!JCSubstructureMatchCount($B57,"FC(CCCCC(O)=O)([H])F")</f>
        <v>#VALUE!</v>
      </c>
      <c r="BG57" s="2" t="e">
        <f t="array" ref="BG57">[1]!JCSubstructureMatchCount($B57,"FC(CCCCCC(O)=O)([H])F")</f>
        <v>#VALUE!</v>
      </c>
      <c r="BH57" s="2" t="e">
        <f t="array" ref="BH57">[1]!JCSubstructureMatchCount($B57,"FC(CC(O)=O)([H])[H]")</f>
        <v>#VALUE!</v>
      </c>
      <c r="BI57" s="2" t="e">
        <f t="array" ref="BI57">[1]!JCSubstructureMatchCount($B57,"FC(CCC(O)=O)([H])[H]")</f>
        <v>#VALUE!</v>
      </c>
      <c r="BJ57" s="2" t="e">
        <f t="array" ref="BJ57">[1]!JCSubstructureMatchCount($B57,"FC(CCCC(O)=O)([H])[H]")</f>
        <v>#VALUE!</v>
      </c>
      <c r="BK57" s="2" t="e">
        <f t="array" ref="BK57">[1]!JCSubstructureMatchCount($B57,"FC(CCCCC(O)=O)([H])[H]")</f>
        <v>#VALUE!</v>
      </c>
      <c r="BL57" s="2" t="e">
        <f t="array" ref="BL57">[1]!JCSubstructureMatchCount($B57,"FC(CCCCCC(O)=O)([H])[H]")</f>
        <v>#VALUE!</v>
      </c>
      <c r="BM57" s="2" t="e">
        <f t="array" ref="BM57">[1]!JCSubstructureMatchCount($B57,"FC(CC(O)=O)(F)C")</f>
        <v>#VALUE!</v>
      </c>
      <c r="BN57" s="2" t="e">
        <f t="array" ref="BN57">[1]!JCSubstructureMatchCount($B57,"FC(CCC(O)=O)(F)C")+[1]!JCSubstructureMatchCount($B57,"FC1(F)CC1C(O)=O")</f>
        <v>#VALUE!</v>
      </c>
      <c r="BO57" s="2" t="e">
        <f t="array" ref="BO57">[1]!JCSubstructureMatchCount($B57,"FC(CCCC(O)=O)(F)C")+[1]!JCSubstructureMatchCount($B57,"FC1(F)CCC1C(O)=O")</f>
        <v>#VALUE!</v>
      </c>
      <c r="BP57" s="2" t="e">
        <f t="array" ref="BP57">[1]!JCSubstructureMatchCount($B57,"FC(CCCCC(O)=O)(F)C")+[1]!JCSubstructureMatchCount($B57,"FC1(F)CCCC1C(O)=O")</f>
        <v>#VALUE!</v>
      </c>
      <c r="BQ57" s="2" t="e">
        <f t="array" ref="BQ57">[1]!JCSubstructureMatchCount($B57,"FC(CCCCCC(O)=O)(F)C")+[1]!JCSubstructureMatchCount($B57,"FC1(F)CCCCC1C(O)=O")</f>
        <v>#VALUE!</v>
      </c>
      <c r="BR57" s="2" t="e">
        <f t="array" ref="BR57">[1]!JCSubstructureMatchCount($B57,"FC(CC(O)=O)([H])C")</f>
        <v>#VALUE!</v>
      </c>
      <c r="BS57" s="2" t="e">
        <f t="array" ref="BS57">[1]!JCSubstructureMatchCount($B57,"FC(CCC(O)=O)([H])C")</f>
        <v>#VALUE!</v>
      </c>
      <c r="BT57" s="2" t="e">
        <f t="array" ref="BT57">[1]!JCSubstructureMatchCount($B57,"FC(CCCC(O)=O)([H])C")</f>
        <v>#VALUE!</v>
      </c>
      <c r="BU57" s="2" t="e">
        <f t="array" ref="BU57">[1]!JCSubstructureMatchCount($B57,"FC(CCCCC(O)=O)([H])C")</f>
        <v>#VALUE!</v>
      </c>
      <c r="BV57" s="2" t="e">
        <f t="array" ref="BV57">[1]!JCSubstructureMatchCount($B57,"FC(CCCCCC(O)=O)([H])C")</f>
        <v>#VALUE!</v>
      </c>
      <c r="BW57" t="e">
        <f t="shared" si="7"/>
        <v>#VALUE!</v>
      </c>
      <c r="BX57" t="e">
        <f t="shared" si="8"/>
        <v>#VALUE!</v>
      </c>
      <c r="BY57" t="e">
        <f t="shared" si="9"/>
        <v>#VALUE!</v>
      </c>
      <c r="BZ57" t="e">
        <f t="shared" si="10"/>
        <v>#VALUE!</v>
      </c>
      <c r="CA57" t="e">
        <f t="shared" si="11"/>
        <v>#VALUE!</v>
      </c>
      <c r="CB57" t="e">
        <f t="shared" si="12"/>
        <v>#VALUE!</v>
      </c>
      <c r="CC57" t="e">
        <f t="shared" si="13"/>
        <v>#VALUE!</v>
      </c>
      <c r="CD57" t="e">
        <f t="shared" si="14"/>
        <v>#VALUE!</v>
      </c>
      <c r="CE57" t="e">
        <f t="shared" si="15"/>
        <v>#VALUE!</v>
      </c>
      <c r="CF57" t="e">
        <f t="shared" si="16"/>
        <v>#VALUE!</v>
      </c>
      <c r="CG57" t="e">
        <f t="shared" si="17"/>
        <v>#VALUE!</v>
      </c>
    </row>
    <row r="58" spans="1:85" ht="30" customHeight="1" x14ac:dyDescent="0.25">
      <c r="A58" s="1" t="s">
        <v>62</v>
      </c>
      <c r="B58" t="s">
        <v>64</v>
      </c>
      <c r="C58" t="s">
        <v>274</v>
      </c>
      <c r="D58">
        <v>3.08</v>
      </c>
      <c r="E58" s="15" t="e">
        <f t="array" ref="E58">[1]!JCStructure(B58)</f>
        <v>#VALUE!</v>
      </c>
      <c r="F58" t="e">
        <f t="array" ref="F58">[1]!JCMass(B58)</f>
        <v>#VALUE!</v>
      </c>
      <c r="G58" t="e">
        <f t="array" ref="G58">[1]!JCIUPACName(R58)</f>
        <v>#VALUE!</v>
      </c>
      <c r="H58" s="2" t="e">
        <f t="array" ref="H58">IF([1]!JCSubstructureMatch($B58,"C(O)=O"),"Acid", "Amine")</f>
        <v>#VALUE!</v>
      </c>
      <c r="I58" s="2" t="e">
        <f t="shared" ca="1" si="18"/>
        <v>#NAME?</v>
      </c>
      <c r="K58" s="2" t="e">
        <f t="shared" si="1"/>
        <v>#VALUE!</v>
      </c>
      <c r="L58" s="2" t="e">
        <f t="shared" si="2"/>
        <v>#VALUE!</v>
      </c>
      <c r="M58" s="2" t="e">
        <f t="shared" si="3"/>
        <v>#VALUE!</v>
      </c>
      <c r="N58" s="2" t="e">
        <f t="shared" si="4"/>
        <v>#VALUE!</v>
      </c>
      <c r="O58" s="2" t="e">
        <f t="shared" si="5"/>
        <v>#VALUE!</v>
      </c>
      <c r="P58" s="2" t="e">
        <f t="shared" si="6"/>
        <v>#VALUE!</v>
      </c>
      <c r="Q58" s="2" t="e">
        <f t="array" ref="Q58">[1]!JCRingAtomCount(B58)</f>
        <v>#VALUE!</v>
      </c>
      <c r="R58" s="15" t="e">
        <f t="array" ref="R58">[1]!JCBemisMurckoStructure(B58)</f>
        <v>#VALUE!</v>
      </c>
      <c r="S58" t="e">
        <f t="array" ref="S58">[1]!JCSubstructureMatch(B58,"FC(C)(F)C")</f>
        <v>#VALUE!</v>
      </c>
      <c r="T58" t="e">
        <f t="array" ref="T58">[1]!JCSubstructureMatch(B58,"FC(C)(F)F")</f>
        <v>#VALUE!</v>
      </c>
      <c r="U58" t="e">
        <f t="array" ref="U58">[1]!JCSubstructureMatch(B58,"FC(C)(F)[H]")</f>
        <v>#VALUE!</v>
      </c>
      <c r="V58" t="e">
        <f t="array" ref="V58">[1]!JCSubstructureMatch(B58,"FC(C)([H])[H]")</f>
        <v>#VALUE!</v>
      </c>
      <c r="W58" t="e">
        <f t="array" ref="W58">[1]!JCSubstructureMatch(B58,"FC(C)(C)[H]")</f>
        <v>#VALUE!</v>
      </c>
      <c r="X58" s="15" t="e">
        <f t="array" ref="X58">[1]!JC3DCleanStructure(B58)</f>
        <v>#VALUE!</v>
      </c>
      <c r="Y58" s="2" t="e">
        <f t="array" ref="Y58">[1]!JCSubstructureMatchCount(B58,"FC(CN)(F)F")</f>
        <v>#VALUE!</v>
      </c>
      <c r="Z58" s="2" t="e">
        <f t="array" ref="Z58">[1]!JCSubstructureMatchCount($B58,"FC(CCN)(F)F")</f>
        <v>#VALUE!</v>
      </c>
      <c r="AA58" s="2" t="e">
        <f t="array" ref="AA58">[1]!JCSubstructureMatchCount($B58,"FC(CCCN)(F)F")</f>
        <v>#VALUE!</v>
      </c>
      <c r="AB58" s="2" t="e">
        <f t="array" ref="AB58">[1]!JCSubstructureMatchCount($B58,"FC(CCCCN)(F)F")</f>
        <v>#VALUE!</v>
      </c>
      <c r="AC58" s="2" t="e">
        <f t="array" ref="AC58">[1]!JCSubstructureMatchCount($B58,"FC(CCCCCN)(F)F")</f>
        <v>#VALUE!</v>
      </c>
      <c r="AD58" s="2" t="e">
        <f t="array" ref="AD58">[1]!JCSubstructureMatchCount($B58,"FC(CN)([H])F")</f>
        <v>#VALUE!</v>
      </c>
      <c r="AE58" s="2" t="e">
        <f t="array" ref="AE58">[1]!JCSubstructureMatchCount($B58,"FC(CCN)([H])F")</f>
        <v>#VALUE!</v>
      </c>
      <c r="AF58" s="2" t="e">
        <f t="array" ref="AF58">[1]!JCSubstructureMatchCount($B58,"FC(CCCN)([H])F")</f>
        <v>#VALUE!</v>
      </c>
      <c r="AG58" s="2" t="e">
        <f t="array" ref="AG58">[1]!JCSubstructureMatchCount($B58,"FC(CCCCN)([H])F")</f>
        <v>#VALUE!</v>
      </c>
      <c r="AH58" s="2" t="e">
        <f t="array" ref="AH58">[1]!JCSubstructureMatchCount($B58,"FC(CCCCCN)([H])F")</f>
        <v>#VALUE!</v>
      </c>
      <c r="AI58" s="2" t="e">
        <f t="array" ref="AI58">[1]!JCSubstructureMatchCount($B58,"FC(CN)([H])[H]")</f>
        <v>#VALUE!</v>
      </c>
      <c r="AJ58" s="2" t="e">
        <f t="array" ref="AJ58">[1]!JCSubstructureMatchCount($B58,"FC(CCN)([H])[H]")</f>
        <v>#VALUE!</v>
      </c>
      <c r="AK58" s="2" t="e">
        <f t="array" ref="AK58">[1]!JCSubstructureMatchCount($B58,"FC(CCCN)([H])[H]")</f>
        <v>#VALUE!</v>
      </c>
      <c r="AL58" s="2" t="e">
        <f t="array" ref="AL58">[1]!JCSubstructureMatchCount($B58,"FC(CCCCN)([H])[H]")</f>
        <v>#VALUE!</v>
      </c>
      <c r="AM58" s="2" t="e">
        <f t="array" ref="AM58">[1]!JCSubstructureMatchCount($B58,"FC(CCCCCN)([H])[H]")</f>
        <v>#VALUE!</v>
      </c>
      <c r="AN58" s="2" t="e">
        <f t="array" ref="AN58">[1]!JCSubstructureMatchCount($B58,"FC(CN)(F)C")</f>
        <v>#VALUE!</v>
      </c>
      <c r="AO58" s="2" t="e">
        <f t="array" ref="AO58">[1]!JCSubstructureMatchCount($B58,"FC(CCN)(F)C")+[1]!JCSubstructureMatchCount($B58,"FC(F)(C1)C1N")</f>
        <v>#VALUE!</v>
      </c>
      <c r="AP58" s="2" t="e">
        <f t="array" ref="AP58">[1]!JCSubstructureMatchCount($B58,"FC(CCCN)(F)C")+[1]!JCSubstructureMatchCount($B58,"FC(F)(CC1)C1N")</f>
        <v>#VALUE!</v>
      </c>
      <c r="AQ58" s="2" t="e">
        <f t="array" ref="AQ58">[1]!JCSubstructureMatchCount($B58,"FC(CCCCN)(F)C")+[1]!JCSubstructureMatchCount($B58,"FC(F)(CCC1)C1N")</f>
        <v>#VALUE!</v>
      </c>
      <c r="AR58" s="2" t="e">
        <f t="array" ref="AR58">[1]!JCSubstructureMatchCount($B58,"FC(CCCCCN)(F)C")+[1]!JCSubstructureMatchCount($B58,"FC(F)(CCCC1)C1N")</f>
        <v>#VALUE!</v>
      </c>
      <c r="AS58" s="2" t="e">
        <f t="array" ref="AS58">[1]!JCSubstructureMatchCount($B58,"FC(CN)([H])C")</f>
        <v>#VALUE!</v>
      </c>
      <c r="AT58" s="2" t="e">
        <f t="array" ref="AT58">[1]!JCSubstructureMatchCount($B58,"FC(CCN)([H])C")</f>
        <v>#VALUE!</v>
      </c>
      <c r="AU58" s="2" t="e">
        <f t="array" ref="AU58">[1]!JCSubstructureMatchCount($B58,"FC(CCCN)([H])C")</f>
        <v>#VALUE!</v>
      </c>
      <c r="AV58" s="2" t="e">
        <f t="array" ref="AV58">[1]!JCSubstructureMatchCount($B58,"FC(CCCCN)([H])C")</f>
        <v>#VALUE!</v>
      </c>
      <c r="AW58" s="2" t="e">
        <f t="array" ref="AW58">[1]!JCSubstructureMatchCount($B58,"FC(CCCCCN)([H])C")</f>
        <v>#VALUE!</v>
      </c>
      <c r="AX58" s="2" t="e">
        <f t="array" ref="AX58">[1]!JCSubstructureMatchCount($B58,"FC(CC(O)=O)(F)F")</f>
        <v>#VALUE!</v>
      </c>
      <c r="AY58" s="2" t="e">
        <f t="array" ref="AY58">[1]!JCSubstructureMatchCount($B58,"FC(CCC(O)=O)(F)F")</f>
        <v>#VALUE!</v>
      </c>
      <c r="AZ58" s="2" t="e">
        <f t="array" ref="AZ58">[1]!JCSubstructureMatchCount($B58,"FC(CCCC(O)=O)(F)F")</f>
        <v>#VALUE!</v>
      </c>
      <c r="BA58" s="2" t="e">
        <f t="array" ref="BA58">[1]!JCSubstructureMatchCount($B58,"FC(CCCCC(O)=O)(F)F")</f>
        <v>#VALUE!</v>
      </c>
      <c r="BB58" s="2" t="e">
        <f t="array" ref="BB58">[1]!JCSubstructureMatchCount($B58,"FC(CCCCCC(O)=O)(F)F")</f>
        <v>#VALUE!</v>
      </c>
      <c r="BC58" s="2" t="e">
        <f t="array" ref="BC58">[1]!JCSubstructureMatchCount($B58,"FC(CC(O)=O)([H])F")</f>
        <v>#VALUE!</v>
      </c>
      <c r="BD58" s="2" t="e">
        <f t="array" ref="BD58">[1]!JCSubstructureMatchCount($B58,"FC(CCC(O)=O)([H])F")</f>
        <v>#VALUE!</v>
      </c>
      <c r="BE58" s="2" t="e">
        <f t="array" ref="BE58">[1]!JCSubstructureMatchCount($B58,"FC(CCCC(O)=O)([H])F")</f>
        <v>#VALUE!</v>
      </c>
      <c r="BF58" s="2" t="e">
        <f t="array" ref="BF58">[1]!JCSubstructureMatchCount($B58,"FC(CCCCC(O)=O)([H])F")</f>
        <v>#VALUE!</v>
      </c>
      <c r="BG58" s="2" t="e">
        <f t="array" ref="BG58">[1]!JCSubstructureMatchCount($B58,"FC(CCCCCC(O)=O)([H])F")</f>
        <v>#VALUE!</v>
      </c>
      <c r="BH58" s="2" t="e">
        <f t="array" ref="BH58">[1]!JCSubstructureMatchCount($B58,"FC(CC(O)=O)([H])[H]")</f>
        <v>#VALUE!</v>
      </c>
      <c r="BI58" s="2" t="e">
        <f t="array" ref="BI58">[1]!JCSubstructureMatchCount($B58,"FC(CCC(O)=O)([H])[H]")</f>
        <v>#VALUE!</v>
      </c>
      <c r="BJ58" s="2" t="e">
        <f t="array" ref="BJ58">[1]!JCSubstructureMatchCount($B58,"FC(CCCC(O)=O)([H])[H]")</f>
        <v>#VALUE!</v>
      </c>
      <c r="BK58" s="2" t="e">
        <f t="array" ref="BK58">[1]!JCSubstructureMatchCount($B58,"FC(CCCCC(O)=O)([H])[H]")</f>
        <v>#VALUE!</v>
      </c>
      <c r="BL58" s="2" t="e">
        <f t="array" ref="BL58">[1]!JCSubstructureMatchCount($B58,"FC(CCCCCC(O)=O)([H])[H]")</f>
        <v>#VALUE!</v>
      </c>
      <c r="BM58" s="2" t="e">
        <f t="array" ref="BM58">[1]!JCSubstructureMatchCount($B58,"FC(CC(O)=O)(F)C")</f>
        <v>#VALUE!</v>
      </c>
      <c r="BN58" s="2" t="e">
        <f t="array" ref="BN58">[1]!JCSubstructureMatchCount($B58,"FC(CCC(O)=O)(F)C")+[1]!JCSubstructureMatchCount($B58,"FC1(F)CC1C(O)=O")</f>
        <v>#VALUE!</v>
      </c>
      <c r="BO58" s="2" t="e">
        <f t="array" ref="BO58">[1]!JCSubstructureMatchCount($B58,"FC(CCCC(O)=O)(F)C")+[1]!JCSubstructureMatchCount($B58,"FC1(F)CCC1C(O)=O")</f>
        <v>#VALUE!</v>
      </c>
      <c r="BP58" s="2" t="e">
        <f t="array" ref="BP58">[1]!JCSubstructureMatchCount($B58,"FC(CCCCC(O)=O)(F)C")+[1]!JCSubstructureMatchCount($B58,"FC1(F)CCCC1C(O)=O")</f>
        <v>#VALUE!</v>
      </c>
      <c r="BQ58" s="2" t="e">
        <f t="array" ref="BQ58">[1]!JCSubstructureMatchCount($B58,"FC(CCCCCC(O)=O)(F)C")+[1]!JCSubstructureMatchCount($B58,"FC1(F)CCCCC1C(O)=O")</f>
        <v>#VALUE!</v>
      </c>
      <c r="BR58" s="2" t="e">
        <f t="array" ref="BR58">[1]!JCSubstructureMatchCount($B58,"FC(CC(O)=O)([H])C")</f>
        <v>#VALUE!</v>
      </c>
      <c r="BS58" s="2" t="e">
        <f t="array" ref="BS58">[1]!JCSubstructureMatchCount($B58,"FC(CCC(O)=O)([H])C")</f>
        <v>#VALUE!</v>
      </c>
      <c r="BT58" s="2" t="e">
        <f t="array" ref="BT58">[1]!JCSubstructureMatchCount($B58,"FC(CCCC(O)=O)([H])C")</f>
        <v>#VALUE!</v>
      </c>
      <c r="BU58" s="2" t="e">
        <f t="array" ref="BU58">[1]!JCSubstructureMatchCount($B58,"FC(CCCCC(O)=O)([H])C")</f>
        <v>#VALUE!</v>
      </c>
      <c r="BV58" s="2" t="e">
        <f t="array" ref="BV58">[1]!JCSubstructureMatchCount($B58,"FC(CCCCCC(O)=O)([H])C")</f>
        <v>#VALUE!</v>
      </c>
      <c r="BW58" t="e">
        <f t="shared" si="7"/>
        <v>#VALUE!</v>
      </c>
      <c r="BX58" t="e">
        <f t="shared" si="8"/>
        <v>#VALUE!</v>
      </c>
      <c r="BY58" t="e">
        <f t="shared" si="9"/>
        <v>#VALUE!</v>
      </c>
      <c r="BZ58" t="e">
        <f t="shared" si="10"/>
        <v>#VALUE!</v>
      </c>
      <c r="CA58" t="e">
        <f t="shared" si="11"/>
        <v>#VALUE!</v>
      </c>
      <c r="CB58" t="e">
        <f t="shared" si="12"/>
        <v>#VALUE!</v>
      </c>
      <c r="CC58" t="e">
        <f t="shared" si="13"/>
        <v>#VALUE!</v>
      </c>
      <c r="CD58" t="e">
        <f t="shared" si="14"/>
        <v>#VALUE!</v>
      </c>
      <c r="CE58" t="e">
        <f t="shared" si="15"/>
        <v>#VALUE!</v>
      </c>
      <c r="CF58" t="e">
        <f t="shared" si="16"/>
        <v>#VALUE!</v>
      </c>
      <c r="CG58" t="e">
        <f t="shared" si="17"/>
        <v>#VALUE!</v>
      </c>
    </row>
    <row r="59" spans="1:85" ht="30" customHeight="1" x14ac:dyDescent="0.25">
      <c r="A59" s="1" t="s">
        <v>62</v>
      </c>
      <c r="B59" t="s">
        <v>65</v>
      </c>
      <c r="C59" t="s">
        <v>274</v>
      </c>
      <c r="D59">
        <v>2.9</v>
      </c>
      <c r="E59" s="15" t="e">
        <f t="array" ref="E59">[1]!JCStructure(B59)</f>
        <v>#VALUE!</v>
      </c>
      <c r="F59" t="e">
        <f t="array" ref="F59">[1]!JCMass(B59)</f>
        <v>#VALUE!</v>
      </c>
      <c r="G59" t="e">
        <f t="array" ref="G59">[1]!JCIUPACName(R59)</f>
        <v>#VALUE!</v>
      </c>
      <c r="H59" s="2" t="e">
        <f t="array" ref="H59">IF([1]!JCSubstructureMatch($B59,"C(O)=O"),"Acid", "Amine")</f>
        <v>#VALUE!</v>
      </c>
      <c r="I59" s="2" t="e">
        <f t="shared" ca="1" si="18"/>
        <v>#NAME?</v>
      </c>
      <c r="K59" s="2" t="e">
        <f t="shared" si="1"/>
        <v>#VALUE!</v>
      </c>
      <c r="L59" s="2" t="e">
        <f t="shared" si="2"/>
        <v>#VALUE!</v>
      </c>
      <c r="M59" s="2" t="e">
        <f t="shared" si="3"/>
        <v>#VALUE!</v>
      </c>
      <c r="N59" s="2" t="e">
        <f t="shared" si="4"/>
        <v>#VALUE!</v>
      </c>
      <c r="O59" s="2" t="e">
        <f t="shared" si="5"/>
        <v>#VALUE!</v>
      </c>
      <c r="P59" s="2" t="e">
        <f t="shared" si="6"/>
        <v>#VALUE!</v>
      </c>
      <c r="Q59" s="2" t="e">
        <f t="array" ref="Q59">[1]!JCRingAtomCount(B59)</f>
        <v>#VALUE!</v>
      </c>
      <c r="R59" s="15" t="e">
        <f t="array" ref="R59">[1]!JCBemisMurckoStructure(B59)</f>
        <v>#VALUE!</v>
      </c>
      <c r="S59" t="e">
        <f t="array" ref="S59">[1]!JCSubstructureMatch(B59,"FC(C)(F)C")</f>
        <v>#VALUE!</v>
      </c>
      <c r="T59" t="e">
        <f t="array" ref="T59">[1]!JCSubstructureMatch(B59,"FC(C)(F)F")</f>
        <v>#VALUE!</v>
      </c>
      <c r="U59" t="e">
        <f t="array" ref="U59">[1]!JCSubstructureMatch(B59,"FC(C)(F)[H]")</f>
        <v>#VALUE!</v>
      </c>
      <c r="V59" t="e">
        <f t="array" ref="V59">[1]!JCSubstructureMatch(B59,"FC(C)([H])[H]")</f>
        <v>#VALUE!</v>
      </c>
      <c r="W59" t="e">
        <f t="array" ref="W59">[1]!JCSubstructureMatch(B59,"FC(C)(C)[H]")</f>
        <v>#VALUE!</v>
      </c>
      <c r="X59" s="15" t="e">
        <f t="array" ref="X59">[1]!JC3DCleanStructure(B59)</f>
        <v>#VALUE!</v>
      </c>
      <c r="Y59" s="2" t="e">
        <f t="array" ref="Y59">[1]!JCSubstructureMatchCount(B59,"FC(CN)(F)F")</f>
        <v>#VALUE!</v>
      </c>
      <c r="Z59" s="2" t="e">
        <f t="array" ref="Z59">[1]!JCSubstructureMatchCount($B59,"FC(CCN)(F)F")</f>
        <v>#VALUE!</v>
      </c>
      <c r="AA59" s="2" t="e">
        <f t="array" ref="AA59">[1]!JCSubstructureMatchCount($B59,"FC(CCCN)(F)F")</f>
        <v>#VALUE!</v>
      </c>
      <c r="AB59" s="2" t="e">
        <f t="array" ref="AB59">[1]!JCSubstructureMatchCount($B59,"FC(CCCCN)(F)F")</f>
        <v>#VALUE!</v>
      </c>
      <c r="AC59" s="2" t="e">
        <f t="array" ref="AC59">[1]!JCSubstructureMatchCount($B59,"FC(CCCCCN)(F)F")</f>
        <v>#VALUE!</v>
      </c>
      <c r="AD59" s="2" t="e">
        <f t="array" ref="AD59">[1]!JCSubstructureMatchCount($B59,"FC(CN)([H])F")</f>
        <v>#VALUE!</v>
      </c>
      <c r="AE59" s="2" t="e">
        <f t="array" ref="AE59">[1]!JCSubstructureMatchCount($B59,"FC(CCN)([H])F")</f>
        <v>#VALUE!</v>
      </c>
      <c r="AF59" s="2" t="e">
        <f t="array" ref="AF59">[1]!JCSubstructureMatchCount($B59,"FC(CCCN)([H])F")</f>
        <v>#VALUE!</v>
      </c>
      <c r="AG59" s="2" t="e">
        <f t="array" ref="AG59">[1]!JCSubstructureMatchCount($B59,"FC(CCCCN)([H])F")</f>
        <v>#VALUE!</v>
      </c>
      <c r="AH59" s="2" t="e">
        <f t="array" ref="AH59">[1]!JCSubstructureMatchCount($B59,"FC(CCCCCN)([H])F")</f>
        <v>#VALUE!</v>
      </c>
      <c r="AI59" s="2" t="e">
        <f t="array" ref="AI59">[1]!JCSubstructureMatchCount($B59,"FC(CN)([H])[H]")</f>
        <v>#VALUE!</v>
      </c>
      <c r="AJ59" s="2" t="e">
        <f t="array" ref="AJ59">[1]!JCSubstructureMatchCount($B59,"FC(CCN)([H])[H]")</f>
        <v>#VALUE!</v>
      </c>
      <c r="AK59" s="2" t="e">
        <f t="array" ref="AK59">[1]!JCSubstructureMatchCount($B59,"FC(CCCN)([H])[H]")</f>
        <v>#VALUE!</v>
      </c>
      <c r="AL59" s="2" t="e">
        <f t="array" ref="AL59">[1]!JCSubstructureMatchCount($B59,"FC(CCCCN)([H])[H]")</f>
        <v>#VALUE!</v>
      </c>
      <c r="AM59" s="2" t="e">
        <f t="array" ref="AM59">[1]!JCSubstructureMatchCount($B59,"FC(CCCCCN)([H])[H]")</f>
        <v>#VALUE!</v>
      </c>
      <c r="AN59" s="2" t="e">
        <f t="array" ref="AN59">[1]!JCSubstructureMatchCount($B59,"FC(CN)(F)C")</f>
        <v>#VALUE!</v>
      </c>
      <c r="AO59" s="2" t="e">
        <f t="array" ref="AO59">[1]!JCSubstructureMatchCount($B59,"FC(CCN)(F)C")+[1]!JCSubstructureMatchCount($B59,"FC(F)(C1)C1N")</f>
        <v>#VALUE!</v>
      </c>
      <c r="AP59" s="2" t="e">
        <f t="array" ref="AP59">[1]!JCSubstructureMatchCount($B59,"FC(CCCN)(F)C")+[1]!JCSubstructureMatchCount($B59,"FC(F)(CC1)C1N")</f>
        <v>#VALUE!</v>
      </c>
      <c r="AQ59" s="2" t="e">
        <f t="array" ref="AQ59">[1]!JCSubstructureMatchCount($B59,"FC(CCCCN)(F)C")+[1]!JCSubstructureMatchCount($B59,"FC(F)(CCC1)C1N")</f>
        <v>#VALUE!</v>
      </c>
      <c r="AR59" s="2" t="e">
        <f t="array" ref="AR59">[1]!JCSubstructureMatchCount($B59,"FC(CCCCCN)(F)C")+[1]!JCSubstructureMatchCount($B59,"FC(F)(CCCC1)C1N")</f>
        <v>#VALUE!</v>
      </c>
      <c r="AS59" s="2" t="e">
        <f t="array" ref="AS59">[1]!JCSubstructureMatchCount($B59,"FC(CN)([H])C")</f>
        <v>#VALUE!</v>
      </c>
      <c r="AT59" s="2" t="e">
        <f t="array" ref="AT59">[1]!JCSubstructureMatchCount($B59,"FC(CCN)([H])C")</f>
        <v>#VALUE!</v>
      </c>
      <c r="AU59" s="2" t="e">
        <f t="array" ref="AU59">[1]!JCSubstructureMatchCount($B59,"FC(CCCN)([H])C")</f>
        <v>#VALUE!</v>
      </c>
      <c r="AV59" s="2" t="e">
        <f t="array" ref="AV59">[1]!JCSubstructureMatchCount($B59,"FC(CCCCN)([H])C")</f>
        <v>#VALUE!</v>
      </c>
      <c r="AW59" s="2" t="e">
        <f t="array" ref="AW59">[1]!JCSubstructureMatchCount($B59,"FC(CCCCCN)([H])C")</f>
        <v>#VALUE!</v>
      </c>
      <c r="AX59" s="2" t="e">
        <f t="array" ref="AX59">[1]!JCSubstructureMatchCount($B59,"FC(CC(O)=O)(F)F")</f>
        <v>#VALUE!</v>
      </c>
      <c r="AY59" s="2" t="e">
        <f t="array" ref="AY59">[1]!JCSubstructureMatchCount($B59,"FC(CCC(O)=O)(F)F")</f>
        <v>#VALUE!</v>
      </c>
      <c r="AZ59" s="2" t="e">
        <f t="array" ref="AZ59">[1]!JCSubstructureMatchCount($B59,"FC(CCCC(O)=O)(F)F")</f>
        <v>#VALUE!</v>
      </c>
      <c r="BA59" s="2" t="e">
        <f t="array" ref="BA59">[1]!JCSubstructureMatchCount($B59,"FC(CCCCC(O)=O)(F)F")</f>
        <v>#VALUE!</v>
      </c>
      <c r="BB59" s="2" t="e">
        <f t="array" ref="BB59">[1]!JCSubstructureMatchCount($B59,"FC(CCCCCC(O)=O)(F)F")</f>
        <v>#VALUE!</v>
      </c>
      <c r="BC59" s="2" t="e">
        <f t="array" ref="BC59">[1]!JCSubstructureMatchCount($B59,"FC(CC(O)=O)([H])F")</f>
        <v>#VALUE!</v>
      </c>
      <c r="BD59" s="2" t="e">
        <f t="array" ref="BD59">[1]!JCSubstructureMatchCount($B59,"FC(CCC(O)=O)([H])F")</f>
        <v>#VALUE!</v>
      </c>
      <c r="BE59" s="2" t="e">
        <f t="array" ref="BE59">[1]!JCSubstructureMatchCount($B59,"FC(CCCC(O)=O)([H])F")</f>
        <v>#VALUE!</v>
      </c>
      <c r="BF59" s="2" t="e">
        <f t="array" ref="BF59">[1]!JCSubstructureMatchCount($B59,"FC(CCCCC(O)=O)([H])F")</f>
        <v>#VALUE!</v>
      </c>
      <c r="BG59" s="2" t="e">
        <f t="array" ref="BG59">[1]!JCSubstructureMatchCount($B59,"FC(CCCCCC(O)=O)([H])F")</f>
        <v>#VALUE!</v>
      </c>
      <c r="BH59" s="2" t="e">
        <f t="array" ref="BH59">[1]!JCSubstructureMatchCount($B59,"FC(CC(O)=O)([H])[H]")</f>
        <v>#VALUE!</v>
      </c>
      <c r="BI59" s="2" t="e">
        <f t="array" ref="BI59">[1]!JCSubstructureMatchCount($B59,"FC(CCC(O)=O)([H])[H]")</f>
        <v>#VALUE!</v>
      </c>
      <c r="BJ59" s="2" t="e">
        <f t="array" ref="BJ59">[1]!JCSubstructureMatchCount($B59,"FC(CCCC(O)=O)([H])[H]")</f>
        <v>#VALUE!</v>
      </c>
      <c r="BK59" s="2" t="e">
        <f t="array" ref="BK59">[1]!JCSubstructureMatchCount($B59,"FC(CCCCC(O)=O)([H])[H]")</f>
        <v>#VALUE!</v>
      </c>
      <c r="BL59" s="2" t="e">
        <f t="array" ref="BL59">[1]!JCSubstructureMatchCount($B59,"FC(CCCCCC(O)=O)([H])[H]")</f>
        <v>#VALUE!</v>
      </c>
      <c r="BM59" s="2" t="e">
        <f t="array" ref="BM59">[1]!JCSubstructureMatchCount($B59,"FC(CC(O)=O)(F)C")</f>
        <v>#VALUE!</v>
      </c>
      <c r="BN59" s="2" t="e">
        <f t="array" ref="BN59">[1]!JCSubstructureMatchCount($B59,"FC(CCC(O)=O)(F)C")+[1]!JCSubstructureMatchCount($B59,"FC1(F)CC1C(O)=O")</f>
        <v>#VALUE!</v>
      </c>
      <c r="BO59" s="2" t="e">
        <f t="array" ref="BO59">[1]!JCSubstructureMatchCount($B59,"FC(CCCC(O)=O)(F)C")+[1]!JCSubstructureMatchCount($B59,"FC1(F)CCC1C(O)=O")</f>
        <v>#VALUE!</v>
      </c>
      <c r="BP59" s="2" t="e">
        <f t="array" ref="BP59">[1]!JCSubstructureMatchCount($B59,"FC(CCCCC(O)=O)(F)C")+[1]!JCSubstructureMatchCount($B59,"FC1(F)CCCC1C(O)=O")</f>
        <v>#VALUE!</v>
      </c>
      <c r="BQ59" s="2" t="e">
        <f t="array" ref="BQ59">[1]!JCSubstructureMatchCount($B59,"FC(CCCCCC(O)=O)(F)C")+[1]!JCSubstructureMatchCount($B59,"FC1(F)CCCCC1C(O)=O")</f>
        <v>#VALUE!</v>
      </c>
      <c r="BR59" s="2" t="e">
        <f t="array" ref="BR59">[1]!JCSubstructureMatchCount($B59,"FC(CC(O)=O)([H])C")</f>
        <v>#VALUE!</v>
      </c>
      <c r="BS59" s="2" t="e">
        <f t="array" ref="BS59">[1]!JCSubstructureMatchCount($B59,"FC(CCC(O)=O)([H])C")</f>
        <v>#VALUE!</v>
      </c>
      <c r="BT59" s="2" t="e">
        <f t="array" ref="BT59">[1]!JCSubstructureMatchCount($B59,"FC(CCCC(O)=O)([H])C")</f>
        <v>#VALUE!</v>
      </c>
      <c r="BU59" s="2" t="e">
        <f t="array" ref="BU59">[1]!JCSubstructureMatchCount($B59,"FC(CCCCC(O)=O)([H])C")</f>
        <v>#VALUE!</v>
      </c>
      <c r="BV59" s="2" t="e">
        <f t="array" ref="BV59">[1]!JCSubstructureMatchCount($B59,"FC(CCCCCC(O)=O)([H])C")</f>
        <v>#VALUE!</v>
      </c>
      <c r="BW59" t="e">
        <f t="shared" si="7"/>
        <v>#VALUE!</v>
      </c>
      <c r="BX59" t="e">
        <f t="shared" si="8"/>
        <v>#VALUE!</v>
      </c>
      <c r="BY59" t="e">
        <f t="shared" si="9"/>
        <v>#VALUE!</v>
      </c>
      <c r="BZ59" t="e">
        <f t="shared" si="10"/>
        <v>#VALUE!</v>
      </c>
      <c r="CA59" t="e">
        <f t="shared" si="11"/>
        <v>#VALUE!</v>
      </c>
      <c r="CB59" t="e">
        <f t="shared" si="12"/>
        <v>#VALUE!</v>
      </c>
      <c r="CC59" t="e">
        <f t="shared" si="13"/>
        <v>#VALUE!</v>
      </c>
      <c r="CD59" t="e">
        <f t="shared" si="14"/>
        <v>#VALUE!</v>
      </c>
      <c r="CE59" t="e">
        <f t="shared" si="15"/>
        <v>#VALUE!</v>
      </c>
      <c r="CF59" t="e">
        <f t="shared" si="16"/>
        <v>#VALUE!</v>
      </c>
      <c r="CG59" t="e">
        <f t="shared" si="17"/>
        <v>#VALUE!</v>
      </c>
    </row>
    <row r="60" spans="1:85" ht="30" customHeight="1" x14ac:dyDescent="0.25">
      <c r="A60" s="1" t="s">
        <v>62</v>
      </c>
      <c r="B60" t="s">
        <v>66</v>
      </c>
      <c r="C60" t="s">
        <v>274</v>
      </c>
      <c r="D60">
        <v>5</v>
      </c>
      <c r="E60" s="15" t="e">
        <f t="array" ref="E60">[1]!JCStructure(B60)</f>
        <v>#VALUE!</v>
      </c>
      <c r="F60" t="e">
        <f t="array" ref="F60">[1]!JCMass(B60)</f>
        <v>#VALUE!</v>
      </c>
      <c r="G60" t="e">
        <f t="array" ref="G60">[1]!JCIUPACName(R60)</f>
        <v>#VALUE!</v>
      </c>
      <c r="H60" s="2" t="e">
        <f t="array" ref="H60">IF([1]!JCSubstructureMatch($B60,"C(O)=O"),"Acid", "Amine")</f>
        <v>#VALUE!</v>
      </c>
      <c r="I60" s="2" t="e">
        <f t="shared" ca="1" si="18"/>
        <v>#NAME?</v>
      </c>
      <c r="K60" s="2" t="e">
        <f t="shared" si="1"/>
        <v>#VALUE!</v>
      </c>
      <c r="L60" s="2" t="e">
        <f t="shared" si="2"/>
        <v>#VALUE!</v>
      </c>
      <c r="M60" s="2" t="e">
        <f t="shared" si="3"/>
        <v>#VALUE!</v>
      </c>
      <c r="N60" s="2" t="e">
        <f t="shared" si="4"/>
        <v>#VALUE!</v>
      </c>
      <c r="O60" s="2" t="e">
        <f t="shared" si="5"/>
        <v>#VALUE!</v>
      </c>
      <c r="P60" s="2" t="e">
        <f t="shared" si="6"/>
        <v>#VALUE!</v>
      </c>
      <c r="Q60" s="2" t="e">
        <f t="array" ref="Q60">[1]!JCRingAtomCount(B60)</f>
        <v>#VALUE!</v>
      </c>
      <c r="R60" s="15" t="e">
        <f t="array" ref="R60">[1]!JCBemisMurckoStructure(B60)</f>
        <v>#VALUE!</v>
      </c>
      <c r="S60" t="e">
        <f t="array" ref="S60">[1]!JCSubstructureMatch(B60,"FC(C)(F)C")</f>
        <v>#VALUE!</v>
      </c>
      <c r="T60" t="e">
        <f t="array" ref="T60">[1]!JCSubstructureMatch(B60,"FC(C)(F)F")</f>
        <v>#VALUE!</v>
      </c>
      <c r="U60" t="e">
        <f t="array" ref="U60">[1]!JCSubstructureMatch(B60,"FC(C)(F)[H]")</f>
        <v>#VALUE!</v>
      </c>
      <c r="V60" t="e">
        <f t="array" ref="V60">[1]!JCSubstructureMatch(B60,"FC(C)([H])[H]")</f>
        <v>#VALUE!</v>
      </c>
      <c r="W60" t="e">
        <f t="array" ref="W60">[1]!JCSubstructureMatch(B60,"FC(C)(C)[H]")</f>
        <v>#VALUE!</v>
      </c>
      <c r="X60" s="15" t="e">
        <f t="array" ref="X60">[1]!JC3DCleanStructure(B60)</f>
        <v>#VALUE!</v>
      </c>
      <c r="Y60" s="2" t="e">
        <f t="array" ref="Y60">[1]!JCSubstructureMatchCount(B60,"FC(CN)(F)F")</f>
        <v>#VALUE!</v>
      </c>
      <c r="Z60" s="2" t="e">
        <f t="array" ref="Z60">[1]!JCSubstructureMatchCount($B60,"FC(CCN)(F)F")</f>
        <v>#VALUE!</v>
      </c>
      <c r="AA60" s="2" t="e">
        <f t="array" ref="AA60">[1]!JCSubstructureMatchCount($B60,"FC(CCCN)(F)F")</f>
        <v>#VALUE!</v>
      </c>
      <c r="AB60" s="2" t="e">
        <f t="array" ref="AB60">[1]!JCSubstructureMatchCount($B60,"FC(CCCCN)(F)F")</f>
        <v>#VALUE!</v>
      </c>
      <c r="AC60" s="2" t="e">
        <f t="array" ref="AC60">[1]!JCSubstructureMatchCount($B60,"FC(CCCCCN)(F)F")</f>
        <v>#VALUE!</v>
      </c>
      <c r="AD60" s="2" t="e">
        <f t="array" ref="AD60">[1]!JCSubstructureMatchCount($B60,"FC(CN)([H])F")</f>
        <v>#VALUE!</v>
      </c>
      <c r="AE60" s="2" t="e">
        <f t="array" ref="AE60">[1]!JCSubstructureMatchCount($B60,"FC(CCN)([H])F")</f>
        <v>#VALUE!</v>
      </c>
      <c r="AF60" s="2" t="e">
        <f t="array" ref="AF60">[1]!JCSubstructureMatchCount($B60,"FC(CCCN)([H])F")</f>
        <v>#VALUE!</v>
      </c>
      <c r="AG60" s="2" t="e">
        <f t="array" ref="AG60">[1]!JCSubstructureMatchCount($B60,"FC(CCCCN)([H])F")</f>
        <v>#VALUE!</v>
      </c>
      <c r="AH60" s="2" t="e">
        <f t="array" ref="AH60">[1]!JCSubstructureMatchCount($B60,"FC(CCCCCN)([H])F")</f>
        <v>#VALUE!</v>
      </c>
      <c r="AI60" s="2" t="e">
        <f t="array" ref="AI60">[1]!JCSubstructureMatchCount($B60,"FC(CN)([H])[H]")</f>
        <v>#VALUE!</v>
      </c>
      <c r="AJ60" s="2" t="e">
        <f t="array" ref="AJ60">[1]!JCSubstructureMatchCount($B60,"FC(CCN)([H])[H]")</f>
        <v>#VALUE!</v>
      </c>
      <c r="AK60" s="2" t="e">
        <f t="array" ref="AK60">[1]!JCSubstructureMatchCount($B60,"FC(CCCN)([H])[H]")</f>
        <v>#VALUE!</v>
      </c>
      <c r="AL60" s="2" t="e">
        <f t="array" ref="AL60">[1]!JCSubstructureMatchCount($B60,"FC(CCCCN)([H])[H]")</f>
        <v>#VALUE!</v>
      </c>
      <c r="AM60" s="2" t="e">
        <f t="array" ref="AM60">[1]!JCSubstructureMatchCount($B60,"FC(CCCCCN)([H])[H]")</f>
        <v>#VALUE!</v>
      </c>
      <c r="AN60" s="2" t="e">
        <f t="array" ref="AN60">[1]!JCSubstructureMatchCount($B60,"FC(CN)(F)C")</f>
        <v>#VALUE!</v>
      </c>
      <c r="AO60" s="2" t="e">
        <f t="array" ref="AO60">[1]!JCSubstructureMatchCount($B60,"FC(CCN)(F)C")+[1]!JCSubstructureMatchCount($B60,"FC(F)(C1)C1N")</f>
        <v>#VALUE!</v>
      </c>
      <c r="AP60" s="2" t="e">
        <f t="array" ref="AP60">[1]!JCSubstructureMatchCount($B60,"FC(CCCN)(F)C")+[1]!JCSubstructureMatchCount($B60,"FC(F)(CC1)C1N")</f>
        <v>#VALUE!</v>
      </c>
      <c r="AQ60" s="2" t="e">
        <f t="array" ref="AQ60">[1]!JCSubstructureMatchCount($B60,"FC(CCCCN)(F)C")+[1]!JCSubstructureMatchCount($B60,"FC(F)(CCC1)C1N")</f>
        <v>#VALUE!</v>
      </c>
      <c r="AR60" s="2" t="e">
        <f t="array" ref="AR60">[1]!JCSubstructureMatchCount($B60,"FC(CCCCCN)(F)C")+[1]!JCSubstructureMatchCount($B60,"FC(F)(CCCC1)C1N")</f>
        <v>#VALUE!</v>
      </c>
      <c r="AS60" s="2" t="e">
        <f t="array" ref="AS60">[1]!JCSubstructureMatchCount($B60,"FC(CN)([H])C")</f>
        <v>#VALUE!</v>
      </c>
      <c r="AT60" s="2" t="e">
        <f t="array" ref="AT60">[1]!JCSubstructureMatchCount($B60,"FC(CCN)([H])C")</f>
        <v>#VALUE!</v>
      </c>
      <c r="AU60" s="2" t="e">
        <f t="array" ref="AU60">[1]!JCSubstructureMatchCount($B60,"FC(CCCN)([H])C")</f>
        <v>#VALUE!</v>
      </c>
      <c r="AV60" s="2" t="e">
        <f t="array" ref="AV60">[1]!JCSubstructureMatchCount($B60,"FC(CCCCN)([H])C")</f>
        <v>#VALUE!</v>
      </c>
      <c r="AW60" s="2" t="e">
        <f t="array" ref="AW60">[1]!JCSubstructureMatchCount($B60,"FC(CCCCCN)([H])C")</f>
        <v>#VALUE!</v>
      </c>
      <c r="AX60" s="2" t="e">
        <f t="array" ref="AX60">[1]!JCSubstructureMatchCount($B60,"FC(CC(O)=O)(F)F")</f>
        <v>#VALUE!</v>
      </c>
      <c r="AY60" s="2" t="e">
        <f t="array" ref="AY60">[1]!JCSubstructureMatchCount($B60,"FC(CCC(O)=O)(F)F")</f>
        <v>#VALUE!</v>
      </c>
      <c r="AZ60" s="2" t="e">
        <f t="array" ref="AZ60">[1]!JCSubstructureMatchCount($B60,"FC(CCCC(O)=O)(F)F")</f>
        <v>#VALUE!</v>
      </c>
      <c r="BA60" s="2" t="e">
        <f t="array" ref="BA60">[1]!JCSubstructureMatchCount($B60,"FC(CCCCC(O)=O)(F)F")</f>
        <v>#VALUE!</v>
      </c>
      <c r="BB60" s="2" t="e">
        <f t="array" ref="BB60">[1]!JCSubstructureMatchCount($B60,"FC(CCCCCC(O)=O)(F)F")</f>
        <v>#VALUE!</v>
      </c>
      <c r="BC60" s="2" t="e">
        <f t="array" ref="BC60">[1]!JCSubstructureMatchCount($B60,"FC(CC(O)=O)([H])F")</f>
        <v>#VALUE!</v>
      </c>
      <c r="BD60" s="2" t="e">
        <f t="array" ref="BD60">[1]!JCSubstructureMatchCount($B60,"FC(CCC(O)=O)([H])F")</f>
        <v>#VALUE!</v>
      </c>
      <c r="BE60" s="2" t="e">
        <f t="array" ref="BE60">[1]!JCSubstructureMatchCount($B60,"FC(CCCC(O)=O)([H])F")</f>
        <v>#VALUE!</v>
      </c>
      <c r="BF60" s="2" t="e">
        <f t="array" ref="BF60">[1]!JCSubstructureMatchCount($B60,"FC(CCCCC(O)=O)([H])F")</f>
        <v>#VALUE!</v>
      </c>
      <c r="BG60" s="2" t="e">
        <f t="array" ref="BG60">[1]!JCSubstructureMatchCount($B60,"FC(CCCCCC(O)=O)([H])F")</f>
        <v>#VALUE!</v>
      </c>
      <c r="BH60" s="2" t="e">
        <f t="array" ref="BH60">[1]!JCSubstructureMatchCount($B60,"FC(CC(O)=O)([H])[H]")</f>
        <v>#VALUE!</v>
      </c>
      <c r="BI60" s="2" t="e">
        <f t="array" ref="BI60">[1]!JCSubstructureMatchCount($B60,"FC(CCC(O)=O)([H])[H]")</f>
        <v>#VALUE!</v>
      </c>
      <c r="BJ60" s="2" t="e">
        <f t="array" ref="BJ60">[1]!JCSubstructureMatchCount($B60,"FC(CCCC(O)=O)([H])[H]")</f>
        <v>#VALUE!</v>
      </c>
      <c r="BK60" s="2" t="e">
        <f t="array" ref="BK60">[1]!JCSubstructureMatchCount($B60,"FC(CCCCC(O)=O)([H])[H]")</f>
        <v>#VALUE!</v>
      </c>
      <c r="BL60" s="2" t="e">
        <f t="array" ref="BL60">[1]!JCSubstructureMatchCount($B60,"FC(CCCCCC(O)=O)([H])[H]")</f>
        <v>#VALUE!</v>
      </c>
      <c r="BM60" s="2" t="e">
        <f t="array" ref="BM60">[1]!JCSubstructureMatchCount($B60,"FC(CC(O)=O)(F)C")</f>
        <v>#VALUE!</v>
      </c>
      <c r="BN60" s="2" t="e">
        <f t="array" ref="BN60">[1]!JCSubstructureMatchCount($B60,"FC(CCC(O)=O)(F)C")+[1]!JCSubstructureMatchCount($B60,"FC1(F)CC1C(O)=O")</f>
        <v>#VALUE!</v>
      </c>
      <c r="BO60" s="2" t="e">
        <f t="array" ref="BO60">[1]!JCSubstructureMatchCount($B60,"FC(CCCC(O)=O)(F)C")+[1]!JCSubstructureMatchCount($B60,"FC1(F)CCC1C(O)=O")</f>
        <v>#VALUE!</v>
      </c>
      <c r="BP60" s="2" t="e">
        <f t="array" ref="BP60">[1]!JCSubstructureMatchCount($B60,"FC(CCCCC(O)=O)(F)C")+[1]!JCSubstructureMatchCount($B60,"FC1(F)CCCC1C(O)=O")</f>
        <v>#VALUE!</v>
      </c>
      <c r="BQ60" s="2" t="e">
        <f t="array" ref="BQ60">[1]!JCSubstructureMatchCount($B60,"FC(CCCCCC(O)=O)(F)C")+[1]!JCSubstructureMatchCount($B60,"FC1(F)CCCCC1C(O)=O")</f>
        <v>#VALUE!</v>
      </c>
      <c r="BR60" s="2" t="e">
        <f t="array" ref="BR60">[1]!JCSubstructureMatchCount($B60,"FC(CC(O)=O)([H])C")</f>
        <v>#VALUE!</v>
      </c>
      <c r="BS60" s="2" t="e">
        <f t="array" ref="BS60">[1]!JCSubstructureMatchCount($B60,"FC(CCC(O)=O)([H])C")</f>
        <v>#VALUE!</v>
      </c>
      <c r="BT60" s="2" t="e">
        <f t="array" ref="BT60">[1]!JCSubstructureMatchCount($B60,"FC(CCCC(O)=O)([H])C")</f>
        <v>#VALUE!</v>
      </c>
      <c r="BU60" s="2" t="e">
        <f t="array" ref="BU60">[1]!JCSubstructureMatchCount($B60,"FC(CCCCC(O)=O)([H])C")</f>
        <v>#VALUE!</v>
      </c>
      <c r="BV60" s="2" t="e">
        <f t="array" ref="BV60">[1]!JCSubstructureMatchCount($B60,"FC(CCCCCC(O)=O)([H])C")</f>
        <v>#VALUE!</v>
      </c>
      <c r="BW60" t="e">
        <f t="shared" si="7"/>
        <v>#VALUE!</v>
      </c>
      <c r="BX60" t="e">
        <f t="shared" si="8"/>
        <v>#VALUE!</v>
      </c>
      <c r="BY60" t="e">
        <f t="shared" si="9"/>
        <v>#VALUE!</v>
      </c>
      <c r="BZ60" t="e">
        <f t="shared" si="10"/>
        <v>#VALUE!</v>
      </c>
      <c r="CA60" t="e">
        <f t="shared" si="11"/>
        <v>#VALUE!</v>
      </c>
      <c r="CB60" t="e">
        <f t="shared" si="12"/>
        <v>#VALUE!</v>
      </c>
      <c r="CC60" t="e">
        <f t="shared" si="13"/>
        <v>#VALUE!</v>
      </c>
      <c r="CD60" t="e">
        <f t="shared" si="14"/>
        <v>#VALUE!</v>
      </c>
      <c r="CE60" t="e">
        <f t="shared" si="15"/>
        <v>#VALUE!</v>
      </c>
      <c r="CF60" t="e">
        <f t="shared" si="16"/>
        <v>#VALUE!</v>
      </c>
      <c r="CG60" t="e">
        <f t="shared" si="17"/>
        <v>#VALUE!</v>
      </c>
    </row>
    <row r="61" spans="1:85" ht="30" customHeight="1" x14ac:dyDescent="0.25">
      <c r="A61" s="1" t="s">
        <v>62</v>
      </c>
      <c r="B61" t="s">
        <v>67</v>
      </c>
      <c r="C61" t="s">
        <v>274</v>
      </c>
      <c r="D61">
        <v>6.62</v>
      </c>
      <c r="E61" s="15" t="e">
        <f t="array" ref="E61">[1]!JCStructure(B61)</f>
        <v>#VALUE!</v>
      </c>
      <c r="F61" t="e">
        <f t="array" ref="F61">[1]!JCMass(B61)</f>
        <v>#VALUE!</v>
      </c>
      <c r="G61" t="e">
        <f t="array" ref="G61">[1]!JCIUPACName(R61)</f>
        <v>#VALUE!</v>
      </c>
      <c r="H61" s="2" t="e">
        <f t="array" ref="H61">IF([1]!JCSubstructureMatch($B61,"C(O)=O"),"Acid", "Amine")</f>
        <v>#VALUE!</v>
      </c>
      <c r="I61" s="2" t="e">
        <f t="shared" ca="1" si="18"/>
        <v>#NAME?</v>
      </c>
      <c r="K61" s="2" t="e">
        <f t="shared" si="1"/>
        <v>#VALUE!</v>
      </c>
      <c r="L61" s="2" t="e">
        <f t="shared" si="2"/>
        <v>#VALUE!</v>
      </c>
      <c r="M61" s="2" t="e">
        <f t="shared" si="3"/>
        <v>#VALUE!</v>
      </c>
      <c r="N61" s="2" t="e">
        <f t="shared" si="4"/>
        <v>#VALUE!</v>
      </c>
      <c r="O61" s="2" t="e">
        <f t="shared" si="5"/>
        <v>#VALUE!</v>
      </c>
      <c r="P61" s="2" t="e">
        <f t="shared" si="6"/>
        <v>#VALUE!</v>
      </c>
      <c r="Q61" s="2" t="e">
        <f t="array" ref="Q61">[1]!JCRingAtomCount(B61)</f>
        <v>#VALUE!</v>
      </c>
      <c r="R61" s="15" t="e">
        <f t="array" ref="R61">[1]!JCBemisMurckoStructure(B61)</f>
        <v>#VALUE!</v>
      </c>
      <c r="S61" t="e">
        <f t="array" ref="S61">[1]!JCSubstructureMatch(B61,"FC(C)(F)C")</f>
        <v>#VALUE!</v>
      </c>
      <c r="T61" t="e">
        <f t="array" ref="T61">[1]!JCSubstructureMatch(B61,"FC(C)(F)F")</f>
        <v>#VALUE!</v>
      </c>
      <c r="U61" t="e">
        <f t="array" ref="U61">[1]!JCSubstructureMatch(B61,"FC(C)(F)[H]")</f>
        <v>#VALUE!</v>
      </c>
      <c r="V61" t="e">
        <f t="array" ref="V61">[1]!JCSubstructureMatch(B61,"FC(C)([H])[H]")</f>
        <v>#VALUE!</v>
      </c>
      <c r="W61" t="e">
        <f t="array" ref="W61">[1]!JCSubstructureMatch(B61,"FC(C)(C)[H]")</f>
        <v>#VALUE!</v>
      </c>
      <c r="X61" s="15" t="e">
        <f t="array" ref="X61">[1]!JC3DCleanStructure(B61)</f>
        <v>#VALUE!</v>
      </c>
      <c r="Y61" s="2" t="e">
        <f t="array" ref="Y61">[1]!JCSubstructureMatchCount(B61,"FC(CN)(F)F")</f>
        <v>#VALUE!</v>
      </c>
      <c r="Z61" s="2" t="e">
        <f t="array" ref="Z61">[1]!JCSubstructureMatchCount($B61,"FC(CCN)(F)F")</f>
        <v>#VALUE!</v>
      </c>
      <c r="AA61" s="2" t="e">
        <f t="array" ref="AA61">[1]!JCSubstructureMatchCount($B61,"FC(CCCN)(F)F")</f>
        <v>#VALUE!</v>
      </c>
      <c r="AB61" s="2" t="e">
        <f t="array" ref="AB61">[1]!JCSubstructureMatchCount($B61,"FC(CCCCN)(F)F")</f>
        <v>#VALUE!</v>
      </c>
      <c r="AC61" s="2" t="e">
        <f t="array" ref="AC61">[1]!JCSubstructureMatchCount($B61,"FC(CCCCCN)(F)F")</f>
        <v>#VALUE!</v>
      </c>
      <c r="AD61" s="2" t="e">
        <f t="array" ref="AD61">[1]!JCSubstructureMatchCount($B61,"FC(CN)([H])F")</f>
        <v>#VALUE!</v>
      </c>
      <c r="AE61" s="2" t="e">
        <f t="array" ref="AE61">[1]!JCSubstructureMatchCount($B61,"FC(CCN)([H])F")</f>
        <v>#VALUE!</v>
      </c>
      <c r="AF61" s="2" t="e">
        <f t="array" ref="AF61">[1]!JCSubstructureMatchCount($B61,"FC(CCCN)([H])F")</f>
        <v>#VALUE!</v>
      </c>
      <c r="AG61" s="2" t="e">
        <f t="array" ref="AG61">[1]!JCSubstructureMatchCount($B61,"FC(CCCCN)([H])F")</f>
        <v>#VALUE!</v>
      </c>
      <c r="AH61" s="2" t="e">
        <f t="array" ref="AH61">[1]!JCSubstructureMatchCount($B61,"FC(CCCCCN)([H])F")</f>
        <v>#VALUE!</v>
      </c>
      <c r="AI61" s="2" t="e">
        <f t="array" ref="AI61">[1]!JCSubstructureMatchCount($B61,"FC(CN)([H])[H]")</f>
        <v>#VALUE!</v>
      </c>
      <c r="AJ61" s="2" t="e">
        <f t="array" ref="AJ61">[1]!JCSubstructureMatchCount($B61,"FC(CCN)([H])[H]")</f>
        <v>#VALUE!</v>
      </c>
      <c r="AK61" s="2" t="e">
        <f t="array" ref="AK61">[1]!JCSubstructureMatchCount($B61,"FC(CCCN)([H])[H]")</f>
        <v>#VALUE!</v>
      </c>
      <c r="AL61" s="2" t="e">
        <f t="array" ref="AL61">[1]!JCSubstructureMatchCount($B61,"FC(CCCCN)([H])[H]")</f>
        <v>#VALUE!</v>
      </c>
      <c r="AM61" s="2" t="e">
        <f t="array" ref="AM61">[1]!JCSubstructureMatchCount($B61,"FC(CCCCCN)([H])[H]")</f>
        <v>#VALUE!</v>
      </c>
      <c r="AN61" s="2" t="e">
        <f t="array" ref="AN61">[1]!JCSubstructureMatchCount($B61,"FC(CN)(F)C")</f>
        <v>#VALUE!</v>
      </c>
      <c r="AO61" s="2" t="e">
        <f t="array" ref="AO61">[1]!JCSubstructureMatchCount($B61,"FC(CCN)(F)C")+[1]!JCSubstructureMatchCount($B61,"FC(F)(C1)C1N")</f>
        <v>#VALUE!</v>
      </c>
      <c r="AP61" s="2" t="e">
        <f t="array" ref="AP61">[1]!JCSubstructureMatchCount($B61,"FC(CCCN)(F)C")+[1]!JCSubstructureMatchCount($B61,"FC(F)(CC1)C1N")</f>
        <v>#VALUE!</v>
      </c>
      <c r="AQ61" s="2" t="e">
        <f t="array" ref="AQ61">[1]!JCSubstructureMatchCount($B61,"FC(CCCCN)(F)C")+[1]!JCSubstructureMatchCount($B61,"FC(F)(CCC1)C1N")</f>
        <v>#VALUE!</v>
      </c>
      <c r="AR61" s="2" t="e">
        <f t="array" ref="AR61">[1]!JCSubstructureMatchCount($B61,"FC(CCCCCN)(F)C")+[1]!JCSubstructureMatchCount($B61,"FC(F)(CCCC1)C1N")</f>
        <v>#VALUE!</v>
      </c>
      <c r="AS61" s="2" t="e">
        <f t="array" ref="AS61">[1]!JCSubstructureMatchCount($B61,"FC(CN)([H])C")</f>
        <v>#VALUE!</v>
      </c>
      <c r="AT61" s="2" t="e">
        <f t="array" ref="AT61">[1]!JCSubstructureMatchCount($B61,"FC(CCN)([H])C")</f>
        <v>#VALUE!</v>
      </c>
      <c r="AU61" s="2" t="e">
        <f t="array" ref="AU61">[1]!JCSubstructureMatchCount($B61,"FC(CCCN)([H])C")</f>
        <v>#VALUE!</v>
      </c>
      <c r="AV61" s="2" t="e">
        <f t="array" ref="AV61">[1]!JCSubstructureMatchCount($B61,"FC(CCCCN)([H])C")</f>
        <v>#VALUE!</v>
      </c>
      <c r="AW61" s="2" t="e">
        <f t="array" ref="AW61">[1]!JCSubstructureMatchCount($B61,"FC(CCCCCN)([H])C")</f>
        <v>#VALUE!</v>
      </c>
      <c r="AX61" s="2" t="e">
        <f t="array" ref="AX61">[1]!JCSubstructureMatchCount($B61,"FC(CC(O)=O)(F)F")</f>
        <v>#VALUE!</v>
      </c>
      <c r="AY61" s="2" t="e">
        <f t="array" ref="AY61">[1]!JCSubstructureMatchCount($B61,"FC(CCC(O)=O)(F)F")</f>
        <v>#VALUE!</v>
      </c>
      <c r="AZ61" s="2" t="e">
        <f t="array" ref="AZ61">[1]!JCSubstructureMatchCount($B61,"FC(CCCC(O)=O)(F)F")</f>
        <v>#VALUE!</v>
      </c>
      <c r="BA61" s="2" t="e">
        <f t="array" ref="BA61">[1]!JCSubstructureMatchCount($B61,"FC(CCCCC(O)=O)(F)F")</f>
        <v>#VALUE!</v>
      </c>
      <c r="BB61" s="2" t="e">
        <f t="array" ref="BB61">[1]!JCSubstructureMatchCount($B61,"FC(CCCCCC(O)=O)(F)F")</f>
        <v>#VALUE!</v>
      </c>
      <c r="BC61" s="2" t="e">
        <f t="array" ref="BC61">[1]!JCSubstructureMatchCount($B61,"FC(CC(O)=O)([H])F")</f>
        <v>#VALUE!</v>
      </c>
      <c r="BD61" s="2" t="e">
        <f t="array" ref="BD61">[1]!JCSubstructureMatchCount($B61,"FC(CCC(O)=O)([H])F")</f>
        <v>#VALUE!</v>
      </c>
      <c r="BE61" s="2" t="e">
        <f t="array" ref="BE61">[1]!JCSubstructureMatchCount($B61,"FC(CCCC(O)=O)([H])F")</f>
        <v>#VALUE!</v>
      </c>
      <c r="BF61" s="2" t="e">
        <f t="array" ref="BF61">[1]!JCSubstructureMatchCount($B61,"FC(CCCCC(O)=O)([H])F")</f>
        <v>#VALUE!</v>
      </c>
      <c r="BG61" s="2" t="e">
        <f t="array" ref="BG61">[1]!JCSubstructureMatchCount($B61,"FC(CCCCCC(O)=O)([H])F")</f>
        <v>#VALUE!</v>
      </c>
      <c r="BH61" s="2" t="e">
        <f t="array" ref="BH61">[1]!JCSubstructureMatchCount($B61,"FC(CC(O)=O)([H])[H]")</f>
        <v>#VALUE!</v>
      </c>
      <c r="BI61" s="2" t="e">
        <f t="array" ref="BI61">[1]!JCSubstructureMatchCount($B61,"FC(CCC(O)=O)([H])[H]")</f>
        <v>#VALUE!</v>
      </c>
      <c r="BJ61" s="2" t="e">
        <f t="array" ref="BJ61">[1]!JCSubstructureMatchCount($B61,"FC(CCCC(O)=O)([H])[H]")</f>
        <v>#VALUE!</v>
      </c>
      <c r="BK61" s="2" t="e">
        <f t="array" ref="BK61">[1]!JCSubstructureMatchCount($B61,"FC(CCCCC(O)=O)([H])[H]")</f>
        <v>#VALUE!</v>
      </c>
      <c r="BL61" s="2" t="e">
        <f t="array" ref="BL61">[1]!JCSubstructureMatchCount($B61,"FC(CCCCCC(O)=O)([H])[H]")</f>
        <v>#VALUE!</v>
      </c>
      <c r="BM61" s="2" t="e">
        <f t="array" ref="BM61">[1]!JCSubstructureMatchCount($B61,"FC(CC(O)=O)(F)C")</f>
        <v>#VALUE!</v>
      </c>
      <c r="BN61" s="2" t="e">
        <f t="array" ref="BN61">[1]!JCSubstructureMatchCount($B61,"FC(CCC(O)=O)(F)C")+[1]!JCSubstructureMatchCount($B61,"FC1(F)CC1C(O)=O")</f>
        <v>#VALUE!</v>
      </c>
      <c r="BO61" s="2" t="e">
        <f t="array" ref="BO61">[1]!JCSubstructureMatchCount($B61,"FC(CCCC(O)=O)(F)C")+[1]!JCSubstructureMatchCount($B61,"FC1(F)CCC1C(O)=O")</f>
        <v>#VALUE!</v>
      </c>
      <c r="BP61" s="2" t="e">
        <f t="array" ref="BP61">[1]!JCSubstructureMatchCount($B61,"FC(CCCCC(O)=O)(F)C")+[1]!JCSubstructureMatchCount($B61,"FC1(F)CCCC1C(O)=O")</f>
        <v>#VALUE!</v>
      </c>
      <c r="BQ61" s="2" t="e">
        <f t="array" ref="BQ61">[1]!JCSubstructureMatchCount($B61,"FC(CCCCCC(O)=O)(F)C")+[1]!JCSubstructureMatchCount($B61,"FC1(F)CCCCC1C(O)=O")</f>
        <v>#VALUE!</v>
      </c>
      <c r="BR61" s="2" t="e">
        <f t="array" ref="BR61">[1]!JCSubstructureMatchCount($B61,"FC(CC(O)=O)([H])C")</f>
        <v>#VALUE!</v>
      </c>
      <c r="BS61" s="2" t="e">
        <f t="array" ref="BS61">[1]!JCSubstructureMatchCount($B61,"FC(CCC(O)=O)([H])C")</f>
        <v>#VALUE!</v>
      </c>
      <c r="BT61" s="2" t="e">
        <f t="array" ref="BT61">[1]!JCSubstructureMatchCount($B61,"FC(CCCC(O)=O)([H])C")</f>
        <v>#VALUE!</v>
      </c>
      <c r="BU61" s="2" t="e">
        <f t="array" ref="BU61">[1]!JCSubstructureMatchCount($B61,"FC(CCCCC(O)=O)([H])C")</f>
        <v>#VALUE!</v>
      </c>
      <c r="BV61" s="2" t="e">
        <f t="array" ref="BV61">[1]!JCSubstructureMatchCount($B61,"FC(CCCCCC(O)=O)([H])C")</f>
        <v>#VALUE!</v>
      </c>
      <c r="BW61" t="e">
        <f t="shared" si="7"/>
        <v>#VALUE!</v>
      </c>
      <c r="BX61" t="e">
        <f t="shared" si="8"/>
        <v>#VALUE!</v>
      </c>
      <c r="BY61" t="e">
        <f t="shared" si="9"/>
        <v>#VALUE!</v>
      </c>
      <c r="BZ61" t="e">
        <f t="shared" si="10"/>
        <v>#VALUE!</v>
      </c>
      <c r="CA61" t="e">
        <f t="shared" si="11"/>
        <v>#VALUE!</v>
      </c>
      <c r="CB61" t="e">
        <f t="shared" si="12"/>
        <v>#VALUE!</v>
      </c>
      <c r="CC61" t="e">
        <f t="shared" si="13"/>
        <v>#VALUE!</v>
      </c>
      <c r="CD61" t="e">
        <f t="shared" si="14"/>
        <v>#VALUE!</v>
      </c>
      <c r="CE61" t="e">
        <f t="shared" si="15"/>
        <v>#VALUE!</v>
      </c>
      <c r="CF61" t="e">
        <f t="shared" si="16"/>
        <v>#VALUE!</v>
      </c>
      <c r="CG61" t="e">
        <f t="shared" si="17"/>
        <v>#VALUE!</v>
      </c>
    </row>
    <row r="62" spans="1:85" ht="30" customHeight="1" x14ac:dyDescent="0.25">
      <c r="A62" s="1" t="s">
        <v>62</v>
      </c>
      <c r="B62" t="s">
        <v>68</v>
      </c>
      <c r="C62" t="s">
        <v>274</v>
      </c>
      <c r="D62">
        <v>8.1</v>
      </c>
      <c r="E62" s="15" t="e">
        <f t="array" ref="E62">[1]!JCStructure(B62)</f>
        <v>#VALUE!</v>
      </c>
      <c r="F62" t="e">
        <f t="array" ref="F62">[1]!JCMass(B62)</f>
        <v>#VALUE!</v>
      </c>
      <c r="G62" t="e">
        <f t="array" ref="G62">[1]!JCIUPACName(R62)</f>
        <v>#VALUE!</v>
      </c>
      <c r="H62" s="2" t="e">
        <f t="array" ref="H62">IF([1]!JCSubstructureMatch($B62,"C(O)=O"),"Acid", "Amine")</f>
        <v>#VALUE!</v>
      </c>
      <c r="I62" s="2" t="e">
        <f t="shared" ca="1" si="18"/>
        <v>#NAME?</v>
      </c>
      <c r="K62" s="2" t="e">
        <f t="shared" si="1"/>
        <v>#VALUE!</v>
      </c>
      <c r="L62" s="2" t="e">
        <f t="shared" si="2"/>
        <v>#VALUE!</v>
      </c>
      <c r="M62" s="2" t="e">
        <f t="shared" si="3"/>
        <v>#VALUE!</v>
      </c>
      <c r="N62" s="2" t="e">
        <f t="shared" si="4"/>
        <v>#VALUE!</v>
      </c>
      <c r="O62" s="2" t="e">
        <f t="shared" si="5"/>
        <v>#VALUE!</v>
      </c>
      <c r="P62" s="2" t="e">
        <f t="shared" si="6"/>
        <v>#VALUE!</v>
      </c>
      <c r="Q62" s="2" t="e">
        <f t="array" ref="Q62">[1]!JCRingAtomCount(B62)</f>
        <v>#VALUE!</v>
      </c>
      <c r="R62" s="15" t="e">
        <f t="array" ref="R62">[1]!JCBemisMurckoStructure(B62)</f>
        <v>#VALUE!</v>
      </c>
      <c r="S62" t="e">
        <f t="array" ref="S62">[1]!JCSubstructureMatch(B62,"FC(C)(F)C")</f>
        <v>#VALUE!</v>
      </c>
      <c r="T62" t="e">
        <f t="array" ref="T62">[1]!JCSubstructureMatch(B62,"FC(C)(F)F")</f>
        <v>#VALUE!</v>
      </c>
      <c r="U62" t="e">
        <f t="array" ref="U62">[1]!JCSubstructureMatch(B62,"FC(C)(F)[H]")</f>
        <v>#VALUE!</v>
      </c>
      <c r="V62" t="e">
        <f t="array" ref="V62">[1]!JCSubstructureMatch(B62,"FC(C)([H])[H]")</f>
        <v>#VALUE!</v>
      </c>
      <c r="W62" t="e">
        <f t="array" ref="W62">[1]!JCSubstructureMatch(B62,"FC(C)(C)[H]")</f>
        <v>#VALUE!</v>
      </c>
      <c r="X62" s="15" t="e">
        <f t="array" ref="X62">[1]!JC3DCleanStructure(B62)</f>
        <v>#VALUE!</v>
      </c>
      <c r="Y62" s="2" t="e">
        <f t="array" ref="Y62">[1]!JCSubstructureMatchCount(B62,"FC(CN)(F)F")</f>
        <v>#VALUE!</v>
      </c>
      <c r="Z62" s="2" t="e">
        <f t="array" ref="Z62">[1]!JCSubstructureMatchCount($B62,"FC(CCN)(F)F")</f>
        <v>#VALUE!</v>
      </c>
      <c r="AA62" s="2" t="e">
        <f t="array" ref="AA62">[1]!JCSubstructureMatchCount($B62,"FC(CCCN)(F)F")</f>
        <v>#VALUE!</v>
      </c>
      <c r="AB62" s="2" t="e">
        <f t="array" ref="AB62">[1]!JCSubstructureMatchCount($B62,"FC(CCCCN)(F)F")</f>
        <v>#VALUE!</v>
      </c>
      <c r="AC62" s="2" t="e">
        <f t="array" ref="AC62">[1]!JCSubstructureMatchCount($B62,"FC(CCCCCN)(F)F")</f>
        <v>#VALUE!</v>
      </c>
      <c r="AD62" s="2" t="e">
        <f t="array" ref="AD62">[1]!JCSubstructureMatchCount($B62,"FC(CN)([H])F")</f>
        <v>#VALUE!</v>
      </c>
      <c r="AE62" s="2" t="e">
        <f t="array" ref="AE62">[1]!JCSubstructureMatchCount($B62,"FC(CCN)([H])F")</f>
        <v>#VALUE!</v>
      </c>
      <c r="AF62" s="2" t="e">
        <f t="array" ref="AF62">[1]!JCSubstructureMatchCount($B62,"FC(CCCN)([H])F")</f>
        <v>#VALUE!</v>
      </c>
      <c r="AG62" s="2" t="e">
        <f t="array" ref="AG62">[1]!JCSubstructureMatchCount($B62,"FC(CCCCN)([H])F")</f>
        <v>#VALUE!</v>
      </c>
      <c r="AH62" s="2" t="e">
        <f t="array" ref="AH62">[1]!JCSubstructureMatchCount($B62,"FC(CCCCCN)([H])F")</f>
        <v>#VALUE!</v>
      </c>
      <c r="AI62" s="2" t="e">
        <f t="array" ref="AI62">[1]!JCSubstructureMatchCount($B62,"FC(CN)([H])[H]")</f>
        <v>#VALUE!</v>
      </c>
      <c r="AJ62" s="2" t="e">
        <f t="array" ref="AJ62">[1]!JCSubstructureMatchCount($B62,"FC(CCN)([H])[H]")</f>
        <v>#VALUE!</v>
      </c>
      <c r="AK62" s="2" t="e">
        <f t="array" ref="AK62">[1]!JCSubstructureMatchCount($B62,"FC(CCCN)([H])[H]")</f>
        <v>#VALUE!</v>
      </c>
      <c r="AL62" s="2" t="e">
        <f t="array" ref="AL62">[1]!JCSubstructureMatchCount($B62,"FC(CCCCN)([H])[H]")</f>
        <v>#VALUE!</v>
      </c>
      <c r="AM62" s="2" t="e">
        <f t="array" ref="AM62">[1]!JCSubstructureMatchCount($B62,"FC(CCCCCN)([H])[H]")</f>
        <v>#VALUE!</v>
      </c>
      <c r="AN62" s="2" t="e">
        <f t="array" ref="AN62">[1]!JCSubstructureMatchCount($B62,"FC(CN)(F)C")</f>
        <v>#VALUE!</v>
      </c>
      <c r="AO62" s="2" t="e">
        <f t="array" ref="AO62">[1]!JCSubstructureMatchCount($B62,"FC(CCN)(F)C")+[1]!JCSubstructureMatchCount($B62,"FC(F)(C1)C1N")</f>
        <v>#VALUE!</v>
      </c>
      <c r="AP62" s="2" t="e">
        <f t="array" ref="AP62">[1]!JCSubstructureMatchCount($B62,"FC(CCCN)(F)C")+[1]!JCSubstructureMatchCount($B62,"FC(F)(CC1)C1N")</f>
        <v>#VALUE!</v>
      </c>
      <c r="AQ62" s="2" t="e">
        <f t="array" ref="AQ62">[1]!JCSubstructureMatchCount($B62,"FC(CCCCN)(F)C")+[1]!JCSubstructureMatchCount($B62,"FC(F)(CCC1)C1N")</f>
        <v>#VALUE!</v>
      </c>
      <c r="AR62" s="2" t="e">
        <f t="array" ref="AR62">[1]!JCSubstructureMatchCount($B62,"FC(CCCCCN)(F)C")+[1]!JCSubstructureMatchCount($B62,"FC(F)(CCCC1)C1N")</f>
        <v>#VALUE!</v>
      </c>
      <c r="AS62" s="2" t="e">
        <f t="array" ref="AS62">[1]!JCSubstructureMatchCount($B62,"FC(CN)([H])C")</f>
        <v>#VALUE!</v>
      </c>
      <c r="AT62" s="2" t="e">
        <f t="array" ref="AT62">[1]!JCSubstructureMatchCount($B62,"FC(CCN)([H])C")</f>
        <v>#VALUE!</v>
      </c>
      <c r="AU62" s="2" t="e">
        <f t="array" ref="AU62">[1]!JCSubstructureMatchCount($B62,"FC(CCCN)([H])C")</f>
        <v>#VALUE!</v>
      </c>
      <c r="AV62" s="2" t="e">
        <f t="array" ref="AV62">[1]!JCSubstructureMatchCount($B62,"FC(CCCCN)([H])C")</f>
        <v>#VALUE!</v>
      </c>
      <c r="AW62" s="2" t="e">
        <f t="array" ref="AW62">[1]!JCSubstructureMatchCount($B62,"FC(CCCCCN)([H])C")</f>
        <v>#VALUE!</v>
      </c>
      <c r="AX62" s="2" t="e">
        <f t="array" ref="AX62">[1]!JCSubstructureMatchCount($B62,"FC(CC(O)=O)(F)F")</f>
        <v>#VALUE!</v>
      </c>
      <c r="AY62" s="2" t="e">
        <f t="array" ref="AY62">[1]!JCSubstructureMatchCount($B62,"FC(CCC(O)=O)(F)F")</f>
        <v>#VALUE!</v>
      </c>
      <c r="AZ62" s="2" t="e">
        <f t="array" ref="AZ62">[1]!JCSubstructureMatchCount($B62,"FC(CCCC(O)=O)(F)F")</f>
        <v>#VALUE!</v>
      </c>
      <c r="BA62" s="2" t="e">
        <f t="array" ref="BA62">[1]!JCSubstructureMatchCount($B62,"FC(CCCCC(O)=O)(F)F")</f>
        <v>#VALUE!</v>
      </c>
      <c r="BB62" s="2" t="e">
        <f t="array" ref="BB62">[1]!JCSubstructureMatchCount($B62,"FC(CCCCCC(O)=O)(F)F")</f>
        <v>#VALUE!</v>
      </c>
      <c r="BC62" s="2" t="e">
        <f t="array" ref="BC62">[1]!JCSubstructureMatchCount($B62,"FC(CC(O)=O)([H])F")</f>
        <v>#VALUE!</v>
      </c>
      <c r="BD62" s="2" t="e">
        <f t="array" ref="BD62">[1]!JCSubstructureMatchCount($B62,"FC(CCC(O)=O)([H])F")</f>
        <v>#VALUE!</v>
      </c>
      <c r="BE62" s="2" t="e">
        <f t="array" ref="BE62">[1]!JCSubstructureMatchCount($B62,"FC(CCCC(O)=O)([H])F")</f>
        <v>#VALUE!</v>
      </c>
      <c r="BF62" s="2" t="e">
        <f t="array" ref="BF62">[1]!JCSubstructureMatchCount($B62,"FC(CCCCC(O)=O)([H])F")</f>
        <v>#VALUE!</v>
      </c>
      <c r="BG62" s="2" t="e">
        <f t="array" ref="BG62">[1]!JCSubstructureMatchCount($B62,"FC(CCCCCC(O)=O)([H])F")</f>
        <v>#VALUE!</v>
      </c>
      <c r="BH62" s="2" t="e">
        <f t="array" ref="BH62">[1]!JCSubstructureMatchCount($B62,"FC(CC(O)=O)([H])[H]")</f>
        <v>#VALUE!</v>
      </c>
      <c r="BI62" s="2" t="e">
        <f t="array" ref="BI62">[1]!JCSubstructureMatchCount($B62,"FC(CCC(O)=O)([H])[H]")</f>
        <v>#VALUE!</v>
      </c>
      <c r="BJ62" s="2" t="e">
        <f t="array" ref="BJ62">[1]!JCSubstructureMatchCount($B62,"FC(CCCC(O)=O)([H])[H]")</f>
        <v>#VALUE!</v>
      </c>
      <c r="BK62" s="2" t="e">
        <f t="array" ref="BK62">[1]!JCSubstructureMatchCount($B62,"FC(CCCCC(O)=O)([H])[H]")</f>
        <v>#VALUE!</v>
      </c>
      <c r="BL62" s="2" t="e">
        <f t="array" ref="BL62">[1]!JCSubstructureMatchCount($B62,"FC(CCCCCC(O)=O)([H])[H]")</f>
        <v>#VALUE!</v>
      </c>
      <c r="BM62" s="2" t="e">
        <f t="array" ref="BM62">[1]!JCSubstructureMatchCount($B62,"FC(CC(O)=O)(F)C")</f>
        <v>#VALUE!</v>
      </c>
      <c r="BN62" s="2" t="e">
        <f t="array" ref="BN62">[1]!JCSubstructureMatchCount($B62,"FC(CCC(O)=O)(F)C")+[1]!JCSubstructureMatchCount($B62,"FC1(F)CC1C(O)=O")</f>
        <v>#VALUE!</v>
      </c>
      <c r="BO62" s="2" t="e">
        <f t="array" ref="BO62">[1]!JCSubstructureMatchCount($B62,"FC(CCCC(O)=O)(F)C")+[1]!JCSubstructureMatchCount($B62,"FC1(F)CCC1C(O)=O")</f>
        <v>#VALUE!</v>
      </c>
      <c r="BP62" s="2" t="e">
        <f t="array" ref="BP62">[1]!JCSubstructureMatchCount($B62,"FC(CCCCC(O)=O)(F)C")+[1]!JCSubstructureMatchCount($B62,"FC1(F)CCCC1C(O)=O")</f>
        <v>#VALUE!</v>
      </c>
      <c r="BQ62" s="2" t="e">
        <f t="array" ref="BQ62">[1]!JCSubstructureMatchCount($B62,"FC(CCCCCC(O)=O)(F)C")+[1]!JCSubstructureMatchCount($B62,"FC1(F)CCCCC1C(O)=O")</f>
        <v>#VALUE!</v>
      </c>
      <c r="BR62" s="2" t="e">
        <f t="array" ref="BR62">[1]!JCSubstructureMatchCount($B62,"FC(CC(O)=O)([H])C")</f>
        <v>#VALUE!</v>
      </c>
      <c r="BS62" s="2" t="e">
        <f t="array" ref="BS62">[1]!JCSubstructureMatchCount($B62,"FC(CCC(O)=O)([H])C")</f>
        <v>#VALUE!</v>
      </c>
      <c r="BT62" s="2" t="e">
        <f t="array" ref="BT62">[1]!JCSubstructureMatchCount($B62,"FC(CCCC(O)=O)([H])C")</f>
        <v>#VALUE!</v>
      </c>
      <c r="BU62" s="2" t="e">
        <f t="array" ref="BU62">[1]!JCSubstructureMatchCount($B62,"FC(CCCCC(O)=O)([H])C")</f>
        <v>#VALUE!</v>
      </c>
      <c r="BV62" s="2" t="e">
        <f t="array" ref="BV62">[1]!JCSubstructureMatchCount($B62,"FC(CCCCCC(O)=O)([H])C")</f>
        <v>#VALUE!</v>
      </c>
      <c r="BW62" t="e">
        <f t="shared" si="7"/>
        <v>#VALUE!</v>
      </c>
      <c r="BX62" t="e">
        <f t="shared" si="8"/>
        <v>#VALUE!</v>
      </c>
      <c r="BY62" t="e">
        <f t="shared" si="9"/>
        <v>#VALUE!</v>
      </c>
      <c r="BZ62" t="e">
        <f t="shared" si="10"/>
        <v>#VALUE!</v>
      </c>
      <c r="CA62" t="e">
        <f t="shared" si="11"/>
        <v>#VALUE!</v>
      </c>
      <c r="CB62" t="e">
        <f t="shared" si="12"/>
        <v>#VALUE!</v>
      </c>
      <c r="CC62" t="e">
        <f t="shared" si="13"/>
        <v>#VALUE!</v>
      </c>
      <c r="CD62" t="e">
        <f t="shared" si="14"/>
        <v>#VALUE!</v>
      </c>
      <c r="CE62" t="e">
        <f t="shared" si="15"/>
        <v>#VALUE!</v>
      </c>
      <c r="CF62" t="e">
        <f t="shared" si="16"/>
        <v>#VALUE!</v>
      </c>
      <c r="CG62" t="e">
        <f t="shared" si="17"/>
        <v>#VALUE!</v>
      </c>
    </row>
    <row r="63" spans="1:85" ht="30" customHeight="1" x14ac:dyDescent="0.25">
      <c r="A63" s="1" t="s">
        <v>62</v>
      </c>
      <c r="B63" t="s">
        <v>69</v>
      </c>
      <c r="C63">
        <v>1.95</v>
      </c>
      <c r="D63">
        <v>9.86</v>
      </c>
      <c r="E63" s="15" t="e">
        <f t="array" ref="E63">[1]!JCStructure(B63)</f>
        <v>#VALUE!</v>
      </c>
      <c r="F63" t="e">
        <f t="array" ref="F63">[1]!JCMass(B63)</f>
        <v>#VALUE!</v>
      </c>
      <c r="G63" t="e">
        <f t="array" ref="G63">[1]!JCIUPACName(R63)</f>
        <v>#VALUE!</v>
      </c>
      <c r="H63" s="2" t="e">
        <f t="array" ref="H63">IF([1]!JCSubstructureMatch($B63,"C(O)=O"),"Acid", "Amine")</f>
        <v>#VALUE!</v>
      </c>
      <c r="I63" s="2" t="e">
        <f t="shared" ca="1" si="18"/>
        <v>#NAME?</v>
      </c>
      <c r="K63" s="2" t="e">
        <f t="shared" si="1"/>
        <v>#VALUE!</v>
      </c>
      <c r="L63" s="2" t="e">
        <f t="shared" si="2"/>
        <v>#VALUE!</v>
      </c>
      <c r="M63" s="2" t="e">
        <f t="shared" si="3"/>
        <v>#VALUE!</v>
      </c>
      <c r="N63" s="2" t="e">
        <f t="shared" si="4"/>
        <v>#VALUE!</v>
      </c>
      <c r="O63" s="2" t="e">
        <f t="shared" si="5"/>
        <v>#VALUE!</v>
      </c>
      <c r="P63" s="2" t="e">
        <f t="shared" si="6"/>
        <v>#VALUE!</v>
      </c>
      <c r="Q63" s="2" t="e">
        <f t="array" ref="Q63">[1]!JCRingAtomCount(B63)</f>
        <v>#VALUE!</v>
      </c>
      <c r="R63" s="15" t="e">
        <f t="array" ref="R63">[1]!JCBemisMurckoStructure(B63)</f>
        <v>#VALUE!</v>
      </c>
      <c r="S63" t="e">
        <f t="array" ref="S63">[1]!JCSubstructureMatch(B63,"FC(C)(F)C")</f>
        <v>#VALUE!</v>
      </c>
      <c r="T63" t="e">
        <f t="array" ref="T63">[1]!JCSubstructureMatch(B63,"FC(C)(F)F")</f>
        <v>#VALUE!</v>
      </c>
      <c r="U63" t="e">
        <f t="array" ref="U63">[1]!JCSubstructureMatch(B63,"FC(C)(F)[H]")</f>
        <v>#VALUE!</v>
      </c>
      <c r="V63" t="e">
        <f t="array" ref="V63">[1]!JCSubstructureMatch(B63,"FC(C)([H])[H]")</f>
        <v>#VALUE!</v>
      </c>
      <c r="W63" t="e">
        <f t="array" ref="W63">[1]!JCSubstructureMatch(B63,"FC(C)(C)[H]")</f>
        <v>#VALUE!</v>
      </c>
      <c r="X63" s="15" t="e">
        <f t="array" ref="X63">[1]!JC3DCleanStructure(B63)</f>
        <v>#VALUE!</v>
      </c>
      <c r="Y63" s="2" t="e">
        <f t="array" ref="Y63">[1]!JCSubstructureMatchCount(B63,"FC(CN)(F)F")</f>
        <v>#VALUE!</v>
      </c>
      <c r="Z63" s="2" t="e">
        <f t="array" ref="Z63">[1]!JCSubstructureMatchCount($B63,"FC(CCN)(F)F")</f>
        <v>#VALUE!</v>
      </c>
      <c r="AA63" s="2" t="e">
        <f t="array" ref="AA63">[1]!JCSubstructureMatchCount($B63,"FC(CCCN)(F)F")</f>
        <v>#VALUE!</v>
      </c>
      <c r="AB63" s="2" t="e">
        <f t="array" ref="AB63">[1]!JCSubstructureMatchCount($B63,"FC(CCCCN)(F)F")</f>
        <v>#VALUE!</v>
      </c>
      <c r="AC63" s="2" t="e">
        <f t="array" ref="AC63">[1]!JCSubstructureMatchCount($B63,"FC(CCCCCN)(F)F")</f>
        <v>#VALUE!</v>
      </c>
      <c r="AD63" s="2" t="e">
        <f t="array" ref="AD63">[1]!JCSubstructureMatchCount($B63,"FC(CN)([H])F")</f>
        <v>#VALUE!</v>
      </c>
      <c r="AE63" s="2" t="e">
        <f t="array" ref="AE63">[1]!JCSubstructureMatchCount($B63,"FC(CCN)([H])F")</f>
        <v>#VALUE!</v>
      </c>
      <c r="AF63" s="2" t="e">
        <f t="array" ref="AF63">[1]!JCSubstructureMatchCount($B63,"FC(CCCN)([H])F")</f>
        <v>#VALUE!</v>
      </c>
      <c r="AG63" s="2" t="e">
        <f t="array" ref="AG63">[1]!JCSubstructureMatchCount($B63,"FC(CCCCN)([H])F")</f>
        <v>#VALUE!</v>
      </c>
      <c r="AH63" s="2" t="e">
        <f t="array" ref="AH63">[1]!JCSubstructureMatchCount($B63,"FC(CCCCCN)([H])F")</f>
        <v>#VALUE!</v>
      </c>
      <c r="AI63" s="2" t="e">
        <f t="array" ref="AI63">[1]!JCSubstructureMatchCount($B63,"FC(CN)([H])[H]")</f>
        <v>#VALUE!</v>
      </c>
      <c r="AJ63" s="2" t="e">
        <f t="array" ref="AJ63">[1]!JCSubstructureMatchCount($B63,"FC(CCN)([H])[H]")</f>
        <v>#VALUE!</v>
      </c>
      <c r="AK63" s="2" t="e">
        <f t="array" ref="AK63">[1]!JCSubstructureMatchCount($B63,"FC(CCCN)([H])[H]")</f>
        <v>#VALUE!</v>
      </c>
      <c r="AL63" s="2" t="e">
        <f t="array" ref="AL63">[1]!JCSubstructureMatchCount($B63,"FC(CCCCN)([H])[H]")</f>
        <v>#VALUE!</v>
      </c>
      <c r="AM63" s="2" t="e">
        <f t="array" ref="AM63">[1]!JCSubstructureMatchCount($B63,"FC(CCCCCN)([H])[H]")</f>
        <v>#VALUE!</v>
      </c>
      <c r="AN63" s="2" t="e">
        <f t="array" ref="AN63">[1]!JCSubstructureMatchCount($B63,"FC(CN)(F)C")</f>
        <v>#VALUE!</v>
      </c>
      <c r="AO63" s="2" t="e">
        <f t="array" ref="AO63">[1]!JCSubstructureMatchCount($B63,"FC(CCN)(F)C")+[1]!JCSubstructureMatchCount($B63,"FC(F)(C1)C1N")</f>
        <v>#VALUE!</v>
      </c>
      <c r="AP63" s="2" t="e">
        <f t="array" ref="AP63">[1]!JCSubstructureMatchCount($B63,"FC(CCCN)(F)C")+[1]!JCSubstructureMatchCount($B63,"FC(F)(CC1)C1N")</f>
        <v>#VALUE!</v>
      </c>
      <c r="AQ63" s="2" t="e">
        <f t="array" ref="AQ63">[1]!JCSubstructureMatchCount($B63,"FC(CCCCN)(F)C")+[1]!JCSubstructureMatchCount($B63,"FC(F)(CCC1)C1N")</f>
        <v>#VALUE!</v>
      </c>
      <c r="AR63" s="2" t="e">
        <f t="array" ref="AR63">[1]!JCSubstructureMatchCount($B63,"FC(CCCCCN)(F)C")+[1]!JCSubstructureMatchCount($B63,"FC(F)(CCCC1)C1N")</f>
        <v>#VALUE!</v>
      </c>
      <c r="AS63" s="2" t="e">
        <f t="array" ref="AS63">[1]!JCSubstructureMatchCount($B63,"FC(CN)([H])C")</f>
        <v>#VALUE!</v>
      </c>
      <c r="AT63" s="2" t="e">
        <f t="array" ref="AT63">[1]!JCSubstructureMatchCount($B63,"FC(CCN)([H])C")</f>
        <v>#VALUE!</v>
      </c>
      <c r="AU63" s="2" t="e">
        <f t="array" ref="AU63">[1]!JCSubstructureMatchCount($B63,"FC(CCCN)([H])C")</f>
        <v>#VALUE!</v>
      </c>
      <c r="AV63" s="2" t="e">
        <f t="array" ref="AV63">[1]!JCSubstructureMatchCount($B63,"FC(CCCCN)([H])C")</f>
        <v>#VALUE!</v>
      </c>
      <c r="AW63" s="2" t="e">
        <f t="array" ref="AW63">[1]!JCSubstructureMatchCount($B63,"FC(CCCCCN)([H])C")</f>
        <v>#VALUE!</v>
      </c>
      <c r="AX63" s="2" t="e">
        <f t="array" ref="AX63">[1]!JCSubstructureMatchCount($B63,"FC(CC(O)=O)(F)F")</f>
        <v>#VALUE!</v>
      </c>
      <c r="AY63" s="2" t="e">
        <f t="array" ref="AY63">[1]!JCSubstructureMatchCount($B63,"FC(CCC(O)=O)(F)F")</f>
        <v>#VALUE!</v>
      </c>
      <c r="AZ63" s="2" t="e">
        <f t="array" ref="AZ63">[1]!JCSubstructureMatchCount($B63,"FC(CCCC(O)=O)(F)F")</f>
        <v>#VALUE!</v>
      </c>
      <c r="BA63" s="2" t="e">
        <f t="array" ref="BA63">[1]!JCSubstructureMatchCount($B63,"FC(CCCCC(O)=O)(F)F")</f>
        <v>#VALUE!</v>
      </c>
      <c r="BB63" s="2" t="e">
        <f t="array" ref="BB63">[1]!JCSubstructureMatchCount($B63,"FC(CCCCCC(O)=O)(F)F")</f>
        <v>#VALUE!</v>
      </c>
      <c r="BC63" s="2" t="e">
        <f t="array" ref="BC63">[1]!JCSubstructureMatchCount($B63,"FC(CC(O)=O)([H])F")</f>
        <v>#VALUE!</v>
      </c>
      <c r="BD63" s="2" t="e">
        <f t="array" ref="BD63">[1]!JCSubstructureMatchCount($B63,"FC(CCC(O)=O)([H])F")</f>
        <v>#VALUE!</v>
      </c>
      <c r="BE63" s="2" t="e">
        <f t="array" ref="BE63">[1]!JCSubstructureMatchCount($B63,"FC(CCCC(O)=O)([H])F")</f>
        <v>#VALUE!</v>
      </c>
      <c r="BF63" s="2" t="e">
        <f t="array" ref="BF63">[1]!JCSubstructureMatchCount($B63,"FC(CCCCC(O)=O)([H])F")</f>
        <v>#VALUE!</v>
      </c>
      <c r="BG63" s="2" t="e">
        <f t="array" ref="BG63">[1]!JCSubstructureMatchCount($B63,"FC(CCCCCC(O)=O)([H])F")</f>
        <v>#VALUE!</v>
      </c>
      <c r="BH63" s="2" t="e">
        <f t="array" ref="BH63">[1]!JCSubstructureMatchCount($B63,"FC(CC(O)=O)([H])[H]")</f>
        <v>#VALUE!</v>
      </c>
      <c r="BI63" s="2" t="e">
        <f t="array" ref="BI63">[1]!JCSubstructureMatchCount($B63,"FC(CCC(O)=O)([H])[H]")</f>
        <v>#VALUE!</v>
      </c>
      <c r="BJ63" s="2" t="e">
        <f t="array" ref="BJ63">[1]!JCSubstructureMatchCount($B63,"FC(CCCC(O)=O)([H])[H]")</f>
        <v>#VALUE!</v>
      </c>
      <c r="BK63" s="2" t="e">
        <f t="array" ref="BK63">[1]!JCSubstructureMatchCount($B63,"FC(CCCCC(O)=O)([H])[H]")</f>
        <v>#VALUE!</v>
      </c>
      <c r="BL63" s="2" t="e">
        <f t="array" ref="BL63">[1]!JCSubstructureMatchCount($B63,"FC(CCCCCC(O)=O)([H])[H]")</f>
        <v>#VALUE!</v>
      </c>
      <c r="BM63" s="2" t="e">
        <f t="array" ref="BM63">[1]!JCSubstructureMatchCount($B63,"FC(CC(O)=O)(F)C")</f>
        <v>#VALUE!</v>
      </c>
      <c r="BN63" s="2" t="e">
        <f t="array" ref="BN63">[1]!JCSubstructureMatchCount($B63,"FC(CCC(O)=O)(F)C")+[1]!JCSubstructureMatchCount($B63,"FC1(F)CC1C(O)=O")</f>
        <v>#VALUE!</v>
      </c>
      <c r="BO63" s="2" t="e">
        <f t="array" ref="BO63">[1]!JCSubstructureMatchCount($B63,"FC(CCCC(O)=O)(F)C")+[1]!JCSubstructureMatchCount($B63,"FC1(F)CCC1C(O)=O")</f>
        <v>#VALUE!</v>
      </c>
      <c r="BP63" s="2" t="e">
        <f t="array" ref="BP63">[1]!JCSubstructureMatchCount($B63,"FC(CCCCC(O)=O)(F)C")+[1]!JCSubstructureMatchCount($B63,"FC1(F)CCCC1C(O)=O")</f>
        <v>#VALUE!</v>
      </c>
      <c r="BQ63" s="2" t="e">
        <f t="array" ref="BQ63">[1]!JCSubstructureMatchCount($B63,"FC(CCCCCC(O)=O)(F)C")+[1]!JCSubstructureMatchCount($B63,"FC1(F)CCCCC1C(O)=O")</f>
        <v>#VALUE!</v>
      </c>
      <c r="BR63" s="2" t="e">
        <f t="array" ref="BR63">[1]!JCSubstructureMatchCount($B63,"FC(CC(O)=O)([H])C")</f>
        <v>#VALUE!</v>
      </c>
      <c r="BS63" s="2" t="e">
        <f t="array" ref="BS63">[1]!JCSubstructureMatchCount($B63,"FC(CCC(O)=O)([H])C")</f>
        <v>#VALUE!</v>
      </c>
      <c r="BT63" s="2" t="e">
        <f t="array" ref="BT63">[1]!JCSubstructureMatchCount($B63,"FC(CCCC(O)=O)([H])C")</f>
        <v>#VALUE!</v>
      </c>
      <c r="BU63" s="2" t="e">
        <f t="array" ref="BU63">[1]!JCSubstructureMatchCount($B63,"FC(CCCCC(O)=O)([H])C")</f>
        <v>#VALUE!</v>
      </c>
      <c r="BV63" s="2" t="e">
        <f t="array" ref="BV63">[1]!JCSubstructureMatchCount($B63,"FC(CCCCCC(O)=O)([H])C")</f>
        <v>#VALUE!</v>
      </c>
      <c r="BW63" t="e">
        <f t="shared" si="7"/>
        <v>#VALUE!</v>
      </c>
      <c r="BX63" t="e">
        <f t="shared" si="8"/>
        <v>#VALUE!</v>
      </c>
      <c r="BY63" t="e">
        <f t="shared" si="9"/>
        <v>#VALUE!</v>
      </c>
      <c r="BZ63" t="e">
        <f t="shared" si="10"/>
        <v>#VALUE!</v>
      </c>
      <c r="CA63" t="e">
        <f t="shared" si="11"/>
        <v>#VALUE!</v>
      </c>
      <c r="CB63" t="e">
        <f t="shared" si="12"/>
        <v>#VALUE!</v>
      </c>
      <c r="CC63" t="e">
        <f t="shared" si="13"/>
        <v>#VALUE!</v>
      </c>
      <c r="CD63" t="e">
        <f t="shared" si="14"/>
        <v>#VALUE!</v>
      </c>
      <c r="CE63" t="e">
        <f t="shared" si="15"/>
        <v>#VALUE!</v>
      </c>
      <c r="CF63" t="e">
        <f t="shared" si="16"/>
        <v>#VALUE!</v>
      </c>
      <c r="CG63" t="e">
        <f t="shared" si="17"/>
        <v>#VALUE!</v>
      </c>
    </row>
    <row r="64" spans="1:85" ht="30" customHeight="1" x14ac:dyDescent="0.25">
      <c r="A64" s="1" t="s">
        <v>70</v>
      </c>
      <c r="B64" t="s">
        <v>71</v>
      </c>
      <c r="C64">
        <v>2.82</v>
      </c>
      <c r="D64">
        <v>8.74</v>
      </c>
      <c r="E64" s="15" t="e">
        <f t="array" ref="E64">[1]!JCStructure(B64)</f>
        <v>#VALUE!</v>
      </c>
      <c r="F64" t="e">
        <f t="array" ref="F64">[1]!JCMass(B64)</f>
        <v>#VALUE!</v>
      </c>
      <c r="G64" t="e">
        <f t="array" ref="G64">[1]!JCIUPACName(R64)</f>
        <v>#VALUE!</v>
      </c>
      <c r="H64" s="2" t="e">
        <f t="array" ref="H64">IF([1]!JCSubstructureMatch($B64,"C(O)=O"),"Acid", "Amine")</f>
        <v>#VALUE!</v>
      </c>
      <c r="I64" s="2" t="e">
        <f t="shared" ca="1" si="18"/>
        <v>#NAME?</v>
      </c>
      <c r="J64" s="2" t="s">
        <v>286</v>
      </c>
      <c r="K64" s="2" t="e">
        <f t="shared" si="1"/>
        <v>#VALUE!</v>
      </c>
      <c r="L64" s="2" t="e">
        <f t="shared" si="2"/>
        <v>#VALUE!</v>
      </c>
      <c r="M64" s="2" t="e">
        <f t="shared" si="3"/>
        <v>#VALUE!</v>
      </c>
      <c r="N64" s="2" t="e">
        <f t="shared" si="4"/>
        <v>#VALUE!</v>
      </c>
      <c r="O64" s="2" t="e">
        <f t="shared" si="5"/>
        <v>#VALUE!</v>
      </c>
      <c r="P64" s="2" t="e">
        <f t="shared" si="6"/>
        <v>#VALUE!</v>
      </c>
      <c r="Q64" s="2" t="e">
        <f t="array" ref="Q64">[1]!JCRingAtomCount(B64)</f>
        <v>#VALUE!</v>
      </c>
      <c r="R64" s="15" t="e">
        <f t="array" ref="R64">[1]!JCBemisMurckoStructure(B64)</f>
        <v>#VALUE!</v>
      </c>
      <c r="S64" t="e">
        <f t="array" ref="S64">[1]!JCSubstructureMatch(B64,"FC(C)(F)C")</f>
        <v>#VALUE!</v>
      </c>
      <c r="T64" t="e">
        <f t="array" ref="T64">[1]!JCSubstructureMatch(B64,"FC(C)(F)F")</f>
        <v>#VALUE!</v>
      </c>
      <c r="U64" t="e">
        <f t="array" ref="U64">[1]!JCSubstructureMatch(B64,"FC(C)(F)[H]")</f>
        <v>#VALUE!</v>
      </c>
      <c r="V64" t="e">
        <f t="array" ref="V64">[1]!JCSubstructureMatch(B64,"FC(C)([H])[H]")</f>
        <v>#VALUE!</v>
      </c>
      <c r="W64" t="e">
        <f t="array" ref="W64">[1]!JCSubstructureMatch(B64,"FC(C)(C)[H]")</f>
        <v>#VALUE!</v>
      </c>
      <c r="X64" s="15" t="e">
        <f t="array" ref="X64">[1]!JC3DCleanStructure(B64)</f>
        <v>#VALUE!</v>
      </c>
      <c r="Y64" s="2" t="e">
        <f t="array" ref="Y64">[1]!JCSubstructureMatchCount(B64,"FC(CN)(F)F")</f>
        <v>#VALUE!</v>
      </c>
      <c r="Z64" s="2" t="e">
        <f t="array" ref="Z64">[1]!JCSubstructureMatchCount($B64,"FC(CCN)(F)F")</f>
        <v>#VALUE!</v>
      </c>
      <c r="AA64" s="2" t="e">
        <f t="array" ref="AA64">[1]!JCSubstructureMatchCount($B64,"FC(CCCN)(F)F")</f>
        <v>#VALUE!</v>
      </c>
      <c r="AB64" s="2" t="e">
        <f t="array" ref="AB64">[1]!JCSubstructureMatchCount($B64,"FC(CCCCN)(F)F")</f>
        <v>#VALUE!</v>
      </c>
      <c r="AC64" s="2" t="e">
        <f t="array" ref="AC64">[1]!JCSubstructureMatchCount($B64,"FC(CCCCCN)(F)F")</f>
        <v>#VALUE!</v>
      </c>
      <c r="AD64" s="2" t="e">
        <f t="array" ref="AD64">[1]!JCSubstructureMatchCount($B64,"FC(CN)([H])F")</f>
        <v>#VALUE!</v>
      </c>
      <c r="AE64" s="2" t="e">
        <f t="array" ref="AE64">[1]!JCSubstructureMatchCount($B64,"FC(CCN)([H])F")</f>
        <v>#VALUE!</v>
      </c>
      <c r="AF64" s="2" t="e">
        <f t="array" ref="AF64">[1]!JCSubstructureMatchCount($B64,"FC(CCCN)([H])F")</f>
        <v>#VALUE!</v>
      </c>
      <c r="AG64" s="2" t="e">
        <f t="array" ref="AG64">[1]!JCSubstructureMatchCount($B64,"FC(CCCCN)([H])F")</f>
        <v>#VALUE!</v>
      </c>
      <c r="AH64" s="2" t="e">
        <f t="array" ref="AH64">[1]!JCSubstructureMatchCount($B64,"FC(CCCCCN)([H])F")</f>
        <v>#VALUE!</v>
      </c>
      <c r="AI64" s="2" t="e">
        <f t="array" ref="AI64">[1]!JCSubstructureMatchCount($B64,"FC(CN)([H])[H]")</f>
        <v>#VALUE!</v>
      </c>
      <c r="AJ64" s="2" t="e">
        <f t="array" ref="AJ64">[1]!JCSubstructureMatchCount($B64,"FC(CCN)([H])[H]")</f>
        <v>#VALUE!</v>
      </c>
      <c r="AK64" s="2" t="e">
        <f t="array" ref="AK64">[1]!JCSubstructureMatchCount($B64,"FC(CCCN)([H])[H]")</f>
        <v>#VALUE!</v>
      </c>
      <c r="AL64" s="2" t="e">
        <f t="array" ref="AL64">[1]!JCSubstructureMatchCount($B64,"FC(CCCCN)([H])[H]")</f>
        <v>#VALUE!</v>
      </c>
      <c r="AM64" s="2" t="e">
        <f t="array" ref="AM64">[1]!JCSubstructureMatchCount($B64,"FC(CCCCCN)([H])[H]")</f>
        <v>#VALUE!</v>
      </c>
      <c r="AN64" s="2" t="e">
        <f t="array" ref="AN64">[1]!JCSubstructureMatchCount($B64,"FC(CN)(F)C")</f>
        <v>#VALUE!</v>
      </c>
      <c r="AO64" s="2" t="e">
        <f t="array" ref="AO64">[1]!JCSubstructureMatchCount($B64,"FC(CCN)(F)C")+[1]!JCSubstructureMatchCount($B64,"FC(F)(C1)C1N")</f>
        <v>#VALUE!</v>
      </c>
      <c r="AP64" s="2" t="e">
        <f t="array" ref="AP64">[1]!JCSubstructureMatchCount($B64,"FC(CCCN)(F)C")+[1]!JCSubstructureMatchCount($B64,"FC(F)(CC1)C1N")</f>
        <v>#VALUE!</v>
      </c>
      <c r="AQ64" s="2" t="e">
        <f t="array" ref="AQ64">[1]!JCSubstructureMatchCount($B64,"FC(CCCCN)(F)C")+[1]!JCSubstructureMatchCount($B64,"FC(F)(CCC1)C1N")</f>
        <v>#VALUE!</v>
      </c>
      <c r="AR64" s="2" t="e">
        <f t="array" ref="AR64">[1]!JCSubstructureMatchCount($B64,"FC(CCCCCN)(F)C")+[1]!JCSubstructureMatchCount($B64,"FC(F)(CCCC1)C1N")</f>
        <v>#VALUE!</v>
      </c>
      <c r="AS64" s="2" t="e">
        <f t="array" ref="AS64">[1]!JCSubstructureMatchCount($B64,"FC(CN)([H])C")</f>
        <v>#VALUE!</v>
      </c>
      <c r="AT64" s="2" t="e">
        <f t="array" ref="AT64">[1]!JCSubstructureMatchCount($B64,"FC(CCN)([H])C")</f>
        <v>#VALUE!</v>
      </c>
      <c r="AU64" s="2" t="e">
        <f t="array" ref="AU64">[1]!JCSubstructureMatchCount($B64,"FC(CCCN)([H])C")</f>
        <v>#VALUE!</v>
      </c>
      <c r="AV64" s="2" t="e">
        <f t="array" ref="AV64">[1]!JCSubstructureMatchCount($B64,"FC(CCCCN)([H])C")</f>
        <v>#VALUE!</v>
      </c>
      <c r="AW64" s="2" t="e">
        <f t="array" ref="AW64">[1]!JCSubstructureMatchCount($B64,"FC(CCCCCN)([H])C")</f>
        <v>#VALUE!</v>
      </c>
      <c r="AX64" s="2" t="e">
        <f t="array" ref="AX64">[1]!JCSubstructureMatchCount($B64,"FC(CC(O)=O)(F)F")</f>
        <v>#VALUE!</v>
      </c>
      <c r="AY64" s="2" t="e">
        <f t="array" ref="AY64">[1]!JCSubstructureMatchCount($B64,"FC(CCC(O)=O)(F)F")</f>
        <v>#VALUE!</v>
      </c>
      <c r="AZ64" s="2" t="e">
        <f t="array" ref="AZ64">[1]!JCSubstructureMatchCount($B64,"FC(CCCC(O)=O)(F)F")</f>
        <v>#VALUE!</v>
      </c>
      <c r="BA64" s="2" t="e">
        <f t="array" ref="BA64">[1]!JCSubstructureMatchCount($B64,"FC(CCCCC(O)=O)(F)F")</f>
        <v>#VALUE!</v>
      </c>
      <c r="BB64" s="2" t="e">
        <f t="array" ref="BB64">[1]!JCSubstructureMatchCount($B64,"FC(CCCCCC(O)=O)(F)F")</f>
        <v>#VALUE!</v>
      </c>
      <c r="BC64" s="2" t="e">
        <f t="array" ref="BC64">[1]!JCSubstructureMatchCount($B64,"FC(CC(O)=O)([H])F")</f>
        <v>#VALUE!</v>
      </c>
      <c r="BD64" s="2" t="e">
        <f t="array" ref="BD64">[1]!JCSubstructureMatchCount($B64,"FC(CCC(O)=O)([H])F")</f>
        <v>#VALUE!</v>
      </c>
      <c r="BE64" s="2" t="e">
        <f t="array" ref="BE64">[1]!JCSubstructureMatchCount($B64,"FC(CCCC(O)=O)([H])F")</f>
        <v>#VALUE!</v>
      </c>
      <c r="BF64" s="2" t="e">
        <f t="array" ref="BF64">[1]!JCSubstructureMatchCount($B64,"FC(CCCCC(O)=O)([H])F")</f>
        <v>#VALUE!</v>
      </c>
      <c r="BG64" s="2" t="e">
        <f t="array" ref="BG64">[1]!JCSubstructureMatchCount($B64,"FC(CCCCCC(O)=O)([H])F")</f>
        <v>#VALUE!</v>
      </c>
      <c r="BH64" s="2" t="e">
        <f t="array" ref="BH64">[1]!JCSubstructureMatchCount($B64,"FC(CC(O)=O)([H])[H]")</f>
        <v>#VALUE!</v>
      </c>
      <c r="BI64" s="2" t="e">
        <f t="array" ref="BI64">[1]!JCSubstructureMatchCount($B64,"FC(CCC(O)=O)([H])[H]")</f>
        <v>#VALUE!</v>
      </c>
      <c r="BJ64" s="2" t="e">
        <f t="array" ref="BJ64">[1]!JCSubstructureMatchCount($B64,"FC(CCCC(O)=O)([H])[H]")</f>
        <v>#VALUE!</v>
      </c>
      <c r="BK64" s="2" t="e">
        <f t="array" ref="BK64">[1]!JCSubstructureMatchCount($B64,"FC(CCCCC(O)=O)([H])[H]")</f>
        <v>#VALUE!</v>
      </c>
      <c r="BL64" s="2" t="e">
        <f t="array" ref="BL64">[1]!JCSubstructureMatchCount($B64,"FC(CCCCCC(O)=O)([H])[H]")</f>
        <v>#VALUE!</v>
      </c>
      <c r="BM64" s="2" t="e">
        <f t="array" ref="BM64">[1]!JCSubstructureMatchCount($B64,"FC(CC(O)=O)(F)C")</f>
        <v>#VALUE!</v>
      </c>
      <c r="BN64" s="2" t="e">
        <f t="array" ref="BN64">[1]!JCSubstructureMatchCount($B64,"FC(CCC(O)=O)(F)C")+[1]!JCSubstructureMatchCount($B64,"FC1(F)CC1C(O)=O")</f>
        <v>#VALUE!</v>
      </c>
      <c r="BO64" s="2" t="e">
        <f t="array" ref="BO64">[1]!JCSubstructureMatchCount($B64,"FC(CCCC(O)=O)(F)C")+[1]!JCSubstructureMatchCount($B64,"FC1(F)CCC1C(O)=O")</f>
        <v>#VALUE!</v>
      </c>
      <c r="BP64" s="2" t="e">
        <f t="array" ref="BP64">[1]!JCSubstructureMatchCount($B64,"FC(CCCCC(O)=O)(F)C")+[1]!JCSubstructureMatchCount($B64,"FC1(F)CCCC1C(O)=O")</f>
        <v>#VALUE!</v>
      </c>
      <c r="BQ64" s="2" t="e">
        <f t="array" ref="BQ64">[1]!JCSubstructureMatchCount($B64,"FC(CCCCCC(O)=O)(F)C")+[1]!JCSubstructureMatchCount($B64,"FC1(F)CCCCC1C(O)=O")</f>
        <v>#VALUE!</v>
      </c>
      <c r="BR64" s="2" t="e">
        <f t="array" ref="BR64">[1]!JCSubstructureMatchCount($B64,"FC(CC(O)=O)([H])C")</f>
        <v>#VALUE!</v>
      </c>
      <c r="BS64" s="2" t="e">
        <f t="array" ref="BS64">[1]!JCSubstructureMatchCount($B64,"FC(CCC(O)=O)([H])C")</f>
        <v>#VALUE!</v>
      </c>
      <c r="BT64" s="2" t="e">
        <f t="array" ref="BT64">[1]!JCSubstructureMatchCount($B64,"FC(CCCC(O)=O)([H])C")</f>
        <v>#VALUE!</v>
      </c>
      <c r="BU64" s="2" t="e">
        <f t="array" ref="BU64">[1]!JCSubstructureMatchCount($B64,"FC(CCCCC(O)=O)([H])C")</f>
        <v>#VALUE!</v>
      </c>
      <c r="BV64" s="2" t="e">
        <f t="array" ref="BV64">[1]!JCSubstructureMatchCount($B64,"FC(CCCCCC(O)=O)([H])C")</f>
        <v>#VALUE!</v>
      </c>
      <c r="BW64" t="e">
        <f t="shared" si="7"/>
        <v>#VALUE!</v>
      </c>
      <c r="BX64" t="e">
        <f t="shared" si="8"/>
        <v>#VALUE!</v>
      </c>
      <c r="BY64" t="e">
        <f t="shared" si="9"/>
        <v>#VALUE!</v>
      </c>
      <c r="BZ64" t="e">
        <f t="shared" si="10"/>
        <v>#VALUE!</v>
      </c>
      <c r="CA64" t="e">
        <f t="shared" si="11"/>
        <v>#VALUE!</v>
      </c>
      <c r="CB64" t="e">
        <f t="shared" si="12"/>
        <v>#VALUE!</v>
      </c>
      <c r="CC64" t="e">
        <f t="shared" si="13"/>
        <v>#VALUE!</v>
      </c>
      <c r="CD64" t="e">
        <f t="shared" si="14"/>
        <v>#VALUE!</v>
      </c>
      <c r="CE64" t="e">
        <f t="shared" si="15"/>
        <v>#VALUE!</v>
      </c>
      <c r="CF64" t="e">
        <f t="shared" si="16"/>
        <v>#VALUE!</v>
      </c>
      <c r="CG64" t="e">
        <f t="shared" si="17"/>
        <v>#VALUE!</v>
      </c>
    </row>
    <row r="65" spans="1:85" ht="30" customHeight="1" x14ac:dyDescent="0.25">
      <c r="A65" s="1" t="s">
        <v>70</v>
      </c>
      <c r="B65" t="s">
        <v>72</v>
      </c>
      <c r="C65">
        <v>2.62</v>
      </c>
      <c r="D65">
        <v>8.6</v>
      </c>
      <c r="E65" s="15" t="e">
        <f t="array" ref="E65">[1]!JCStructure(B65)</f>
        <v>#VALUE!</v>
      </c>
      <c r="F65" t="e">
        <f t="array" ref="F65">[1]!JCMass(B65)</f>
        <v>#VALUE!</v>
      </c>
      <c r="G65" t="e">
        <f t="array" ref="G65">[1]!JCIUPACName(R65)</f>
        <v>#VALUE!</v>
      </c>
      <c r="H65" s="2" t="e">
        <f t="array" ref="H65">IF([1]!JCSubstructureMatch($B65,"C(O)=O"),"Acid", "Amine")</f>
        <v>#VALUE!</v>
      </c>
      <c r="I65" s="2" t="e">
        <f t="shared" ca="1" si="18"/>
        <v>#NAME?</v>
      </c>
      <c r="J65" s="2" t="s">
        <v>287</v>
      </c>
      <c r="K65" s="2" t="e">
        <f t="shared" si="1"/>
        <v>#VALUE!</v>
      </c>
      <c r="L65" s="2" t="e">
        <f t="shared" si="2"/>
        <v>#VALUE!</v>
      </c>
      <c r="M65" s="2" t="e">
        <f t="shared" si="3"/>
        <v>#VALUE!</v>
      </c>
      <c r="N65" s="2" t="e">
        <f t="shared" si="4"/>
        <v>#VALUE!</v>
      </c>
      <c r="O65" s="2" t="e">
        <f t="shared" si="5"/>
        <v>#VALUE!</v>
      </c>
      <c r="P65" s="2" t="e">
        <f t="shared" si="6"/>
        <v>#VALUE!</v>
      </c>
      <c r="Q65" s="2" t="e">
        <f t="array" ref="Q65">[1]!JCRingAtomCount(B65)</f>
        <v>#VALUE!</v>
      </c>
      <c r="R65" s="15" t="e">
        <f t="array" ref="R65">[1]!JCBemisMurckoStructure(B65)</f>
        <v>#VALUE!</v>
      </c>
      <c r="S65" t="e">
        <f t="array" ref="S65">[1]!JCSubstructureMatch(B65,"FC(C)(F)C")</f>
        <v>#VALUE!</v>
      </c>
      <c r="T65" t="e">
        <f t="array" ref="T65">[1]!JCSubstructureMatch(B65,"FC(C)(F)F")</f>
        <v>#VALUE!</v>
      </c>
      <c r="U65" t="e">
        <f t="array" ref="U65">[1]!JCSubstructureMatch(B65,"FC(C)(F)[H]")</f>
        <v>#VALUE!</v>
      </c>
      <c r="V65" t="e">
        <f t="array" ref="V65">[1]!JCSubstructureMatch(B65,"FC(C)([H])[H]")</f>
        <v>#VALUE!</v>
      </c>
      <c r="W65" t="e">
        <f t="array" ref="W65">[1]!JCSubstructureMatch(B65,"FC(C)(C)[H]")</f>
        <v>#VALUE!</v>
      </c>
      <c r="X65" s="15" t="e">
        <f t="array" ref="X65">[1]!JC3DCleanStructure(B65)</f>
        <v>#VALUE!</v>
      </c>
      <c r="Y65" s="2" t="e">
        <f t="array" ref="Y65">[1]!JCSubstructureMatchCount(B65,"FC(CN)(F)F")</f>
        <v>#VALUE!</v>
      </c>
      <c r="Z65" s="2" t="e">
        <f t="array" ref="Z65">[1]!JCSubstructureMatchCount($B65,"FC(CCN)(F)F")</f>
        <v>#VALUE!</v>
      </c>
      <c r="AA65" s="2" t="e">
        <f t="array" ref="AA65">[1]!JCSubstructureMatchCount($B65,"FC(CCCN)(F)F")</f>
        <v>#VALUE!</v>
      </c>
      <c r="AB65" s="2" t="e">
        <f t="array" ref="AB65">[1]!JCSubstructureMatchCount($B65,"FC(CCCCN)(F)F")</f>
        <v>#VALUE!</v>
      </c>
      <c r="AC65" s="2" t="e">
        <f t="array" ref="AC65">[1]!JCSubstructureMatchCount($B65,"FC(CCCCCN)(F)F")</f>
        <v>#VALUE!</v>
      </c>
      <c r="AD65" s="2" t="e">
        <f t="array" ref="AD65">[1]!JCSubstructureMatchCount($B65,"FC(CN)([H])F")</f>
        <v>#VALUE!</v>
      </c>
      <c r="AE65" s="2" t="e">
        <f t="array" ref="AE65">[1]!JCSubstructureMatchCount($B65,"FC(CCN)([H])F")</f>
        <v>#VALUE!</v>
      </c>
      <c r="AF65" s="2" t="e">
        <f t="array" ref="AF65">[1]!JCSubstructureMatchCount($B65,"FC(CCCN)([H])F")</f>
        <v>#VALUE!</v>
      </c>
      <c r="AG65" s="2" t="e">
        <f t="array" ref="AG65">[1]!JCSubstructureMatchCount($B65,"FC(CCCCN)([H])F")</f>
        <v>#VALUE!</v>
      </c>
      <c r="AH65" s="2" t="e">
        <f t="array" ref="AH65">[1]!JCSubstructureMatchCount($B65,"FC(CCCCCN)([H])F")</f>
        <v>#VALUE!</v>
      </c>
      <c r="AI65" s="2" t="e">
        <f t="array" ref="AI65">[1]!JCSubstructureMatchCount($B65,"FC(CN)([H])[H]")</f>
        <v>#VALUE!</v>
      </c>
      <c r="AJ65" s="2" t="e">
        <f t="array" ref="AJ65">[1]!JCSubstructureMatchCount($B65,"FC(CCN)([H])[H]")</f>
        <v>#VALUE!</v>
      </c>
      <c r="AK65" s="2" t="e">
        <f t="array" ref="AK65">[1]!JCSubstructureMatchCount($B65,"FC(CCCN)([H])[H]")</f>
        <v>#VALUE!</v>
      </c>
      <c r="AL65" s="2" t="e">
        <f t="array" ref="AL65">[1]!JCSubstructureMatchCount($B65,"FC(CCCCN)([H])[H]")</f>
        <v>#VALUE!</v>
      </c>
      <c r="AM65" s="2" t="e">
        <f t="array" ref="AM65">[1]!JCSubstructureMatchCount($B65,"FC(CCCCCN)([H])[H]")</f>
        <v>#VALUE!</v>
      </c>
      <c r="AN65" s="2" t="e">
        <f t="array" ref="AN65">[1]!JCSubstructureMatchCount($B65,"FC(CN)(F)C")</f>
        <v>#VALUE!</v>
      </c>
      <c r="AO65" s="2" t="e">
        <f t="array" ref="AO65">[1]!JCSubstructureMatchCount($B65,"FC(CCN)(F)C")+[1]!JCSubstructureMatchCount($B65,"FC(F)(C1)C1N")</f>
        <v>#VALUE!</v>
      </c>
      <c r="AP65" s="2" t="e">
        <f t="array" ref="AP65">[1]!JCSubstructureMatchCount($B65,"FC(CCCN)(F)C")+[1]!JCSubstructureMatchCount($B65,"FC(F)(CC1)C1N")</f>
        <v>#VALUE!</v>
      </c>
      <c r="AQ65" s="2" t="e">
        <f t="array" ref="AQ65">[1]!JCSubstructureMatchCount($B65,"FC(CCCCN)(F)C")+[1]!JCSubstructureMatchCount($B65,"FC(F)(CCC1)C1N")</f>
        <v>#VALUE!</v>
      </c>
      <c r="AR65" s="2" t="e">
        <f t="array" ref="AR65">[1]!JCSubstructureMatchCount($B65,"FC(CCCCCN)(F)C")+[1]!JCSubstructureMatchCount($B65,"FC(F)(CCCC1)C1N")</f>
        <v>#VALUE!</v>
      </c>
      <c r="AS65" s="2" t="e">
        <f t="array" ref="AS65">[1]!JCSubstructureMatchCount($B65,"FC(CN)([H])C")</f>
        <v>#VALUE!</v>
      </c>
      <c r="AT65" s="2" t="e">
        <f t="array" ref="AT65">[1]!JCSubstructureMatchCount($B65,"FC(CCN)([H])C")</f>
        <v>#VALUE!</v>
      </c>
      <c r="AU65" s="2" t="e">
        <f t="array" ref="AU65">[1]!JCSubstructureMatchCount($B65,"FC(CCCN)([H])C")</f>
        <v>#VALUE!</v>
      </c>
      <c r="AV65" s="2" t="e">
        <f t="array" ref="AV65">[1]!JCSubstructureMatchCount($B65,"FC(CCCCN)([H])C")</f>
        <v>#VALUE!</v>
      </c>
      <c r="AW65" s="2" t="e">
        <f t="array" ref="AW65">[1]!JCSubstructureMatchCount($B65,"FC(CCCCCN)([H])C")</f>
        <v>#VALUE!</v>
      </c>
      <c r="AX65" s="2" t="e">
        <f t="array" ref="AX65">[1]!JCSubstructureMatchCount($B65,"FC(CC(O)=O)(F)F")</f>
        <v>#VALUE!</v>
      </c>
      <c r="AY65" s="2" t="e">
        <f t="array" ref="AY65">[1]!JCSubstructureMatchCount($B65,"FC(CCC(O)=O)(F)F")</f>
        <v>#VALUE!</v>
      </c>
      <c r="AZ65" s="2" t="e">
        <f t="array" ref="AZ65">[1]!JCSubstructureMatchCount($B65,"FC(CCCC(O)=O)(F)F")</f>
        <v>#VALUE!</v>
      </c>
      <c r="BA65" s="2" t="e">
        <f t="array" ref="BA65">[1]!JCSubstructureMatchCount($B65,"FC(CCCCC(O)=O)(F)F")</f>
        <v>#VALUE!</v>
      </c>
      <c r="BB65" s="2" t="e">
        <f t="array" ref="BB65">[1]!JCSubstructureMatchCount($B65,"FC(CCCCCC(O)=O)(F)F")</f>
        <v>#VALUE!</v>
      </c>
      <c r="BC65" s="2" t="e">
        <f t="array" ref="BC65">[1]!JCSubstructureMatchCount($B65,"FC(CC(O)=O)([H])F")</f>
        <v>#VALUE!</v>
      </c>
      <c r="BD65" s="2" t="e">
        <f t="array" ref="BD65">[1]!JCSubstructureMatchCount($B65,"FC(CCC(O)=O)([H])F")</f>
        <v>#VALUE!</v>
      </c>
      <c r="BE65" s="2" t="e">
        <f t="array" ref="BE65">[1]!JCSubstructureMatchCount($B65,"FC(CCCC(O)=O)([H])F")</f>
        <v>#VALUE!</v>
      </c>
      <c r="BF65" s="2" t="e">
        <f t="array" ref="BF65">[1]!JCSubstructureMatchCount($B65,"FC(CCCCC(O)=O)([H])F")</f>
        <v>#VALUE!</v>
      </c>
      <c r="BG65" s="2" t="e">
        <f t="array" ref="BG65">[1]!JCSubstructureMatchCount($B65,"FC(CCCCCC(O)=O)([H])F")</f>
        <v>#VALUE!</v>
      </c>
      <c r="BH65" s="2" t="e">
        <f t="array" ref="BH65">[1]!JCSubstructureMatchCount($B65,"FC(CC(O)=O)([H])[H]")</f>
        <v>#VALUE!</v>
      </c>
      <c r="BI65" s="2" t="e">
        <f t="array" ref="BI65">[1]!JCSubstructureMatchCount($B65,"FC(CCC(O)=O)([H])[H]")</f>
        <v>#VALUE!</v>
      </c>
      <c r="BJ65" s="2" t="e">
        <f t="array" ref="BJ65">[1]!JCSubstructureMatchCount($B65,"FC(CCCC(O)=O)([H])[H]")</f>
        <v>#VALUE!</v>
      </c>
      <c r="BK65" s="2" t="e">
        <f t="array" ref="BK65">[1]!JCSubstructureMatchCount($B65,"FC(CCCCC(O)=O)([H])[H]")</f>
        <v>#VALUE!</v>
      </c>
      <c r="BL65" s="2" t="e">
        <f t="array" ref="BL65">[1]!JCSubstructureMatchCount($B65,"FC(CCCCCC(O)=O)([H])[H]")</f>
        <v>#VALUE!</v>
      </c>
      <c r="BM65" s="2" t="e">
        <f t="array" ref="BM65">[1]!JCSubstructureMatchCount($B65,"FC(CC(O)=O)(F)C")</f>
        <v>#VALUE!</v>
      </c>
      <c r="BN65" s="2" t="e">
        <f t="array" ref="BN65">[1]!JCSubstructureMatchCount($B65,"FC(CCC(O)=O)(F)C")+[1]!JCSubstructureMatchCount($B65,"FC1(F)CC1C(O)=O")</f>
        <v>#VALUE!</v>
      </c>
      <c r="BO65" s="2" t="e">
        <f t="array" ref="BO65">[1]!JCSubstructureMatchCount($B65,"FC(CCCC(O)=O)(F)C")+[1]!JCSubstructureMatchCount($B65,"FC1(F)CCC1C(O)=O")</f>
        <v>#VALUE!</v>
      </c>
      <c r="BP65" s="2" t="e">
        <f t="array" ref="BP65">[1]!JCSubstructureMatchCount($B65,"FC(CCCCC(O)=O)(F)C")+[1]!JCSubstructureMatchCount($B65,"FC1(F)CCCC1C(O)=O")</f>
        <v>#VALUE!</v>
      </c>
      <c r="BQ65" s="2" t="e">
        <f t="array" ref="BQ65">[1]!JCSubstructureMatchCount($B65,"FC(CCCCCC(O)=O)(F)C")+[1]!JCSubstructureMatchCount($B65,"FC1(F)CCCCC1C(O)=O")</f>
        <v>#VALUE!</v>
      </c>
      <c r="BR65" s="2" t="e">
        <f t="array" ref="BR65">[1]!JCSubstructureMatchCount($B65,"FC(CC(O)=O)([H])C")</f>
        <v>#VALUE!</v>
      </c>
      <c r="BS65" s="2" t="e">
        <f t="array" ref="BS65">[1]!JCSubstructureMatchCount($B65,"FC(CCC(O)=O)([H])C")</f>
        <v>#VALUE!</v>
      </c>
      <c r="BT65" s="2" t="e">
        <f t="array" ref="BT65">[1]!JCSubstructureMatchCount($B65,"FC(CCCC(O)=O)([H])C")</f>
        <v>#VALUE!</v>
      </c>
      <c r="BU65" s="2" t="e">
        <f t="array" ref="BU65">[1]!JCSubstructureMatchCount($B65,"FC(CCCCC(O)=O)([H])C")</f>
        <v>#VALUE!</v>
      </c>
      <c r="BV65" s="2" t="e">
        <f t="array" ref="BV65">[1]!JCSubstructureMatchCount($B65,"FC(CCCCCC(O)=O)([H])C")</f>
        <v>#VALUE!</v>
      </c>
      <c r="BW65" t="e">
        <f t="shared" si="7"/>
        <v>#VALUE!</v>
      </c>
      <c r="BX65" t="e">
        <f t="shared" si="8"/>
        <v>#VALUE!</v>
      </c>
      <c r="BY65" t="e">
        <f t="shared" si="9"/>
        <v>#VALUE!</v>
      </c>
      <c r="BZ65" t="e">
        <f t="shared" si="10"/>
        <v>#VALUE!</v>
      </c>
      <c r="CA65" t="e">
        <f t="shared" si="11"/>
        <v>#VALUE!</v>
      </c>
      <c r="CB65" t="e">
        <f t="shared" si="12"/>
        <v>#VALUE!</v>
      </c>
      <c r="CC65" t="e">
        <f t="shared" si="13"/>
        <v>#VALUE!</v>
      </c>
      <c r="CD65" t="e">
        <f t="shared" si="14"/>
        <v>#VALUE!</v>
      </c>
      <c r="CE65" t="e">
        <f t="shared" si="15"/>
        <v>#VALUE!</v>
      </c>
      <c r="CF65" t="e">
        <f t="shared" si="16"/>
        <v>#VALUE!</v>
      </c>
      <c r="CG65" t="e">
        <f t="shared" si="17"/>
        <v>#VALUE!</v>
      </c>
    </row>
    <row r="66" spans="1:85" ht="30" customHeight="1" x14ac:dyDescent="0.25">
      <c r="A66" s="1" t="s">
        <v>70</v>
      </c>
      <c r="B66" t="s">
        <v>73</v>
      </c>
      <c r="C66">
        <v>1.97</v>
      </c>
      <c r="D66">
        <v>9.17</v>
      </c>
      <c r="E66" s="15" t="e">
        <f t="array" ref="E66">[1]!JCStructure(B66)</f>
        <v>#VALUE!</v>
      </c>
      <c r="F66" t="e">
        <f t="array" ref="F66">[1]!JCMass(B66)</f>
        <v>#VALUE!</v>
      </c>
      <c r="G66" t="e">
        <f t="array" ref="G66">[1]!JCIUPACName(R66)</f>
        <v>#VALUE!</v>
      </c>
      <c r="H66" s="2" t="e">
        <f t="array" ref="H66">IF([1]!JCSubstructureMatch($B66,"C(O)=O"),"Acid", "Amine")</f>
        <v>#VALUE!</v>
      </c>
      <c r="I66" s="2" t="e">
        <f t="shared" ca="1" si="18"/>
        <v>#NAME?</v>
      </c>
      <c r="J66" s="2" t="s">
        <v>286</v>
      </c>
      <c r="K66" s="2" t="e">
        <f t="shared" si="1"/>
        <v>#VALUE!</v>
      </c>
      <c r="L66" s="2" t="e">
        <f t="shared" si="2"/>
        <v>#VALUE!</v>
      </c>
      <c r="M66" s="2" t="e">
        <f t="shared" si="3"/>
        <v>#VALUE!</v>
      </c>
      <c r="N66" s="2" t="e">
        <f t="shared" si="4"/>
        <v>#VALUE!</v>
      </c>
      <c r="O66" s="2" t="e">
        <f t="shared" si="5"/>
        <v>#VALUE!</v>
      </c>
      <c r="P66" s="2" t="e">
        <f t="shared" si="6"/>
        <v>#VALUE!</v>
      </c>
      <c r="Q66" s="2" t="e">
        <f t="array" ref="Q66">[1]!JCRingAtomCount(B66)</f>
        <v>#VALUE!</v>
      </c>
      <c r="R66" s="15" t="e">
        <f t="array" ref="R66">[1]!JCBemisMurckoStructure(B66)</f>
        <v>#VALUE!</v>
      </c>
      <c r="S66" t="e">
        <f t="array" ref="S66">[1]!JCSubstructureMatch(B66,"FC(C)(F)C")</f>
        <v>#VALUE!</v>
      </c>
      <c r="T66" t="e">
        <f t="array" ref="T66">[1]!JCSubstructureMatch(B66,"FC(C)(F)F")</f>
        <v>#VALUE!</v>
      </c>
      <c r="U66" t="e">
        <f t="array" ref="U66">[1]!JCSubstructureMatch(B66,"FC(C)(F)[H]")</f>
        <v>#VALUE!</v>
      </c>
      <c r="V66" t="e">
        <f t="array" ref="V66">[1]!JCSubstructureMatch(B66,"FC(C)([H])[H]")</f>
        <v>#VALUE!</v>
      </c>
      <c r="W66" t="e">
        <f t="array" ref="W66">[1]!JCSubstructureMatch(B66,"FC(C)(C)[H]")</f>
        <v>#VALUE!</v>
      </c>
      <c r="X66" s="15" t="e">
        <f t="array" ref="X66">[1]!JC3DCleanStructure(B66)</f>
        <v>#VALUE!</v>
      </c>
      <c r="Y66" s="2" t="e">
        <f t="array" ref="Y66">[1]!JCSubstructureMatchCount(B66,"FC(CN)(F)F")</f>
        <v>#VALUE!</v>
      </c>
      <c r="Z66" s="2" t="e">
        <f t="array" ref="Z66">[1]!JCSubstructureMatchCount($B66,"FC(CCN)(F)F")</f>
        <v>#VALUE!</v>
      </c>
      <c r="AA66" s="2" t="e">
        <f t="array" ref="AA66">[1]!JCSubstructureMatchCount($B66,"FC(CCCN)(F)F")</f>
        <v>#VALUE!</v>
      </c>
      <c r="AB66" s="2" t="e">
        <f t="array" ref="AB66">[1]!JCSubstructureMatchCount($B66,"FC(CCCCN)(F)F")</f>
        <v>#VALUE!</v>
      </c>
      <c r="AC66" s="2" t="e">
        <f t="array" ref="AC66">[1]!JCSubstructureMatchCount($B66,"FC(CCCCCN)(F)F")</f>
        <v>#VALUE!</v>
      </c>
      <c r="AD66" s="2" t="e">
        <f t="array" ref="AD66">[1]!JCSubstructureMatchCount($B66,"FC(CN)([H])F")</f>
        <v>#VALUE!</v>
      </c>
      <c r="AE66" s="2" t="e">
        <f t="array" ref="AE66">[1]!JCSubstructureMatchCount($B66,"FC(CCN)([H])F")</f>
        <v>#VALUE!</v>
      </c>
      <c r="AF66" s="2" t="e">
        <f t="array" ref="AF66">[1]!JCSubstructureMatchCount($B66,"FC(CCCN)([H])F")</f>
        <v>#VALUE!</v>
      </c>
      <c r="AG66" s="2" t="e">
        <f t="array" ref="AG66">[1]!JCSubstructureMatchCount($B66,"FC(CCCCN)([H])F")</f>
        <v>#VALUE!</v>
      </c>
      <c r="AH66" s="2" t="e">
        <f t="array" ref="AH66">[1]!JCSubstructureMatchCount($B66,"FC(CCCCCN)([H])F")</f>
        <v>#VALUE!</v>
      </c>
      <c r="AI66" s="2" t="e">
        <f t="array" ref="AI66">[1]!JCSubstructureMatchCount($B66,"FC(CN)([H])[H]")</f>
        <v>#VALUE!</v>
      </c>
      <c r="AJ66" s="2" t="e">
        <f t="array" ref="AJ66">[1]!JCSubstructureMatchCount($B66,"FC(CCN)([H])[H]")</f>
        <v>#VALUE!</v>
      </c>
      <c r="AK66" s="2" t="e">
        <f t="array" ref="AK66">[1]!JCSubstructureMatchCount($B66,"FC(CCCN)([H])[H]")</f>
        <v>#VALUE!</v>
      </c>
      <c r="AL66" s="2" t="e">
        <f t="array" ref="AL66">[1]!JCSubstructureMatchCount($B66,"FC(CCCCN)([H])[H]")</f>
        <v>#VALUE!</v>
      </c>
      <c r="AM66" s="2" t="e">
        <f t="array" ref="AM66">[1]!JCSubstructureMatchCount($B66,"FC(CCCCCN)([H])[H]")</f>
        <v>#VALUE!</v>
      </c>
      <c r="AN66" s="2" t="e">
        <f t="array" ref="AN66">[1]!JCSubstructureMatchCount($B66,"FC(CN)(F)C")</f>
        <v>#VALUE!</v>
      </c>
      <c r="AO66" s="2" t="e">
        <f t="array" ref="AO66">[1]!JCSubstructureMatchCount($B66,"FC(CCN)(F)C")+[1]!JCSubstructureMatchCount($B66,"FC(F)(C1)C1N")</f>
        <v>#VALUE!</v>
      </c>
      <c r="AP66" s="2" t="e">
        <f t="array" ref="AP66">[1]!JCSubstructureMatchCount($B66,"FC(CCCN)(F)C")+[1]!JCSubstructureMatchCount($B66,"FC(F)(CC1)C1N")</f>
        <v>#VALUE!</v>
      </c>
      <c r="AQ66" s="2" t="e">
        <f t="array" ref="AQ66">[1]!JCSubstructureMatchCount($B66,"FC(CCCCN)(F)C")+[1]!JCSubstructureMatchCount($B66,"FC(F)(CCC1)C1N")</f>
        <v>#VALUE!</v>
      </c>
      <c r="AR66" s="2" t="e">
        <f t="array" ref="AR66">[1]!JCSubstructureMatchCount($B66,"FC(CCCCCN)(F)C")+[1]!JCSubstructureMatchCount($B66,"FC(F)(CCCC1)C1N")</f>
        <v>#VALUE!</v>
      </c>
      <c r="AS66" s="2" t="e">
        <f t="array" ref="AS66">[1]!JCSubstructureMatchCount($B66,"FC(CN)([H])C")</f>
        <v>#VALUE!</v>
      </c>
      <c r="AT66" s="2" t="e">
        <f t="array" ref="AT66">[1]!JCSubstructureMatchCount($B66,"FC(CCN)([H])C")</f>
        <v>#VALUE!</v>
      </c>
      <c r="AU66" s="2" t="e">
        <f t="array" ref="AU66">[1]!JCSubstructureMatchCount($B66,"FC(CCCN)([H])C")</f>
        <v>#VALUE!</v>
      </c>
      <c r="AV66" s="2" t="e">
        <f t="array" ref="AV66">[1]!JCSubstructureMatchCount($B66,"FC(CCCCN)([H])C")</f>
        <v>#VALUE!</v>
      </c>
      <c r="AW66" s="2" t="e">
        <f t="array" ref="AW66">[1]!JCSubstructureMatchCount($B66,"FC(CCCCCN)([H])C")</f>
        <v>#VALUE!</v>
      </c>
      <c r="AX66" s="2" t="e">
        <f t="array" ref="AX66">[1]!JCSubstructureMatchCount($B66,"FC(CC(O)=O)(F)F")</f>
        <v>#VALUE!</v>
      </c>
      <c r="AY66" s="2" t="e">
        <f t="array" ref="AY66">[1]!JCSubstructureMatchCount($B66,"FC(CCC(O)=O)(F)F")</f>
        <v>#VALUE!</v>
      </c>
      <c r="AZ66" s="2" t="e">
        <f t="array" ref="AZ66">[1]!JCSubstructureMatchCount($B66,"FC(CCCC(O)=O)(F)F")</f>
        <v>#VALUE!</v>
      </c>
      <c r="BA66" s="2" t="e">
        <f t="array" ref="BA66">[1]!JCSubstructureMatchCount($B66,"FC(CCCCC(O)=O)(F)F")</f>
        <v>#VALUE!</v>
      </c>
      <c r="BB66" s="2" t="e">
        <f t="array" ref="BB66">[1]!JCSubstructureMatchCount($B66,"FC(CCCCCC(O)=O)(F)F")</f>
        <v>#VALUE!</v>
      </c>
      <c r="BC66" s="2" t="e">
        <f t="array" ref="BC66">[1]!JCSubstructureMatchCount($B66,"FC(CC(O)=O)([H])F")</f>
        <v>#VALUE!</v>
      </c>
      <c r="BD66" s="2" t="e">
        <f t="array" ref="BD66">[1]!JCSubstructureMatchCount($B66,"FC(CCC(O)=O)([H])F")</f>
        <v>#VALUE!</v>
      </c>
      <c r="BE66" s="2" t="e">
        <f t="array" ref="BE66">[1]!JCSubstructureMatchCount($B66,"FC(CCCC(O)=O)([H])F")</f>
        <v>#VALUE!</v>
      </c>
      <c r="BF66" s="2" t="e">
        <f t="array" ref="BF66">[1]!JCSubstructureMatchCount($B66,"FC(CCCCC(O)=O)([H])F")</f>
        <v>#VALUE!</v>
      </c>
      <c r="BG66" s="2" t="e">
        <f t="array" ref="BG66">[1]!JCSubstructureMatchCount($B66,"FC(CCCCCC(O)=O)([H])F")</f>
        <v>#VALUE!</v>
      </c>
      <c r="BH66" s="2" t="e">
        <f t="array" ref="BH66">[1]!JCSubstructureMatchCount($B66,"FC(CC(O)=O)([H])[H]")</f>
        <v>#VALUE!</v>
      </c>
      <c r="BI66" s="2" t="e">
        <f t="array" ref="BI66">[1]!JCSubstructureMatchCount($B66,"FC(CCC(O)=O)([H])[H]")</f>
        <v>#VALUE!</v>
      </c>
      <c r="BJ66" s="2" t="e">
        <f t="array" ref="BJ66">[1]!JCSubstructureMatchCount($B66,"FC(CCCC(O)=O)([H])[H]")</f>
        <v>#VALUE!</v>
      </c>
      <c r="BK66" s="2" t="e">
        <f t="array" ref="BK66">[1]!JCSubstructureMatchCount($B66,"FC(CCCCC(O)=O)([H])[H]")</f>
        <v>#VALUE!</v>
      </c>
      <c r="BL66" s="2" t="e">
        <f t="array" ref="BL66">[1]!JCSubstructureMatchCount($B66,"FC(CCCCCC(O)=O)([H])[H]")</f>
        <v>#VALUE!</v>
      </c>
      <c r="BM66" s="2" t="e">
        <f t="array" ref="BM66">[1]!JCSubstructureMatchCount($B66,"FC(CC(O)=O)(F)C")</f>
        <v>#VALUE!</v>
      </c>
      <c r="BN66" s="2" t="e">
        <f t="array" ref="BN66">[1]!JCSubstructureMatchCount($B66,"FC(CCC(O)=O)(F)C")+[1]!JCSubstructureMatchCount($B66,"FC1(F)CC1C(O)=O")</f>
        <v>#VALUE!</v>
      </c>
      <c r="BO66" s="2" t="e">
        <f t="array" ref="BO66">[1]!JCSubstructureMatchCount($B66,"FC(CCCC(O)=O)(F)C")+[1]!JCSubstructureMatchCount($B66,"FC1(F)CCC1C(O)=O")</f>
        <v>#VALUE!</v>
      </c>
      <c r="BP66" s="2" t="e">
        <f t="array" ref="BP66">[1]!JCSubstructureMatchCount($B66,"FC(CCCCC(O)=O)(F)C")+[1]!JCSubstructureMatchCount($B66,"FC1(F)CCCC1C(O)=O")</f>
        <v>#VALUE!</v>
      </c>
      <c r="BQ66" s="2" t="e">
        <f t="array" ref="BQ66">[1]!JCSubstructureMatchCount($B66,"FC(CCCCCC(O)=O)(F)C")+[1]!JCSubstructureMatchCount($B66,"FC1(F)CCCCC1C(O)=O")</f>
        <v>#VALUE!</v>
      </c>
      <c r="BR66" s="2" t="e">
        <f t="array" ref="BR66">[1]!JCSubstructureMatchCount($B66,"FC(CC(O)=O)([H])C")</f>
        <v>#VALUE!</v>
      </c>
      <c r="BS66" s="2" t="e">
        <f t="array" ref="BS66">[1]!JCSubstructureMatchCount($B66,"FC(CCC(O)=O)([H])C")</f>
        <v>#VALUE!</v>
      </c>
      <c r="BT66" s="2" t="e">
        <f t="array" ref="BT66">[1]!JCSubstructureMatchCount($B66,"FC(CCCC(O)=O)([H])C")</f>
        <v>#VALUE!</v>
      </c>
      <c r="BU66" s="2" t="e">
        <f t="array" ref="BU66">[1]!JCSubstructureMatchCount($B66,"FC(CCCCC(O)=O)([H])C")</f>
        <v>#VALUE!</v>
      </c>
      <c r="BV66" s="2" t="e">
        <f t="array" ref="BV66">[1]!JCSubstructureMatchCount($B66,"FC(CCCCCC(O)=O)([H])C")</f>
        <v>#VALUE!</v>
      </c>
      <c r="BW66" t="e">
        <f t="shared" si="7"/>
        <v>#VALUE!</v>
      </c>
      <c r="BX66" t="e">
        <f t="shared" si="8"/>
        <v>#VALUE!</v>
      </c>
      <c r="BY66" t="e">
        <f t="shared" si="9"/>
        <v>#VALUE!</v>
      </c>
      <c r="BZ66" t="e">
        <f t="shared" si="10"/>
        <v>#VALUE!</v>
      </c>
      <c r="CA66" t="e">
        <f t="shared" si="11"/>
        <v>#VALUE!</v>
      </c>
      <c r="CB66" t="e">
        <f t="shared" si="12"/>
        <v>#VALUE!</v>
      </c>
      <c r="CC66" t="e">
        <f t="shared" si="13"/>
        <v>#VALUE!</v>
      </c>
      <c r="CD66" t="e">
        <f t="shared" si="14"/>
        <v>#VALUE!</v>
      </c>
      <c r="CE66" t="e">
        <f t="shared" si="15"/>
        <v>#VALUE!</v>
      </c>
      <c r="CF66" t="e">
        <f t="shared" si="16"/>
        <v>#VALUE!</v>
      </c>
      <c r="CG66" t="e">
        <f t="shared" si="17"/>
        <v>#VALUE!</v>
      </c>
    </row>
    <row r="67" spans="1:85" ht="30" customHeight="1" x14ac:dyDescent="0.25">
      <c r="A67" s="1" t="s">
        <v>70</v>
      </c>
      <c r="B67" t="s">
        <v>74</v>
      </c>
      <c r="C67">
        <v>1.98</v>
      </c>
      <c r="D67">
        <v>9.0399999999999991</v>
      </c>
      <c r="E67" s="15" t="e">
        <f t="array" ref="E67">[1]!JCStructure(B67)</f>
        <v>#VALUE!</v>
      </c>
      <c r="F67" t="e">
        <f t="array" ref="F67">[1]!JCMass(B67)</f>
        <v>#VALUE!</v>
      </c>
      <c r="G67" t="e">
        <f t="array" ref="G67">[1]!JCIUPACName(R67)</f>
        <v>#VALUE!</v>
      </c>
      <c r="H67" s="2" t="e">
        <f t="array" ref="H67">IF([1]!JCSubstructureMatch($B67,"C(O)=O"),"Acid", "Amine")</f>
        <v>#VALUE!</v>
      </c>
      <c r="I67" s="2" t="e">
        <f t="shared" ref="I67:I98" ca="1" si="19">_xlfn.XLOOKUP(TRUE,S67:W67,$S$1:$W$1,"non-F")</f>
        <v>#NAME?</v>
      </c>
      <c r="J67" s="2" t="s">
        <v>287</v>
      </c>
      <c r="K67" s="2" t="e">
        <f t="shared" si="1"/>
        <v>#VALUE!</v>
      </c>
      <c r="L67" s="2" t="e">
        <f t="shared" si="2"/>
        <v>#VALUE!</v>
      </c>
      <c r="M67" s="2" t="e">
        <f t="shared" si="3"/>
        <v>#VALUE!</v>
      </c>
      <c r="N67" s="2" t="e">
        <f t="shared" si="4"/>
        <v>#VALUE!</v>
      </c>
      <c r="O67" s="2" t="e">
        <f t="shared" si="5"/>
        <v>#VALUE!</v>
      </c>
      <c r="P67" s="2" t="e">
        <f t="shared" si="6"/>
        <v>#VALUE!</v>
      </c>
      <c r="Q67" s="2" t="e">
        <f t="array" ref="Q67">[1]!JCRingAtomCount(B67)</f>
        <v>#VALUE!</v>
      </c>
      <c r="R67" s="15" t="e">
        <f t="array" ref="R67">[1]!JCBemisMurckoStructure(B67)</f>
        <v>#VALUE!</v>
      </c>
      <c r="S67" t="e">
        <f t="array" ref="S67">[1]!JCSubstructureMatch(B67,"FC(C)(F)C")</f>
        <v>#VALUE!</v>
      </c>
      <c r="T67" t="e">
        <f t="array" ref="T67">[1]!JCSubstructureMatch(B67,"FC(C)(F)F")</f>
        <v>#VALUE!</v>
      </c>
      <c r="U67" t="e">
        <f t="array" ref="U67">[1]!JCSubstructureMatch(B67,"FC(C)(F)[H]")</f>
        <v>#VALUE!</v>
      </c>
      <c r="V67" t="e">
        <f t="array" ref="V67">[1]!JCSubstructureMatch(B67,"FC(C)([H])[H]")</f>
        <v>#VALUE!</v>
      </c>
      <c r="W67" t="e">
        <f t="array" ref="W67">[1]!JCSubstructureMatch(B67,"FC(C)(C)[H]")</f>
        <v>#VALUE!</v>
      </c>
      <c r="X67" s="15" t="e">
        <f t="array" ref="X67">[1]!JC3DCleanStructure(B67)</f>
        <v>#VALUE!</v>
      </c>
      <c r="Y67" s="2" t="e">
        <f t="array" ref="Y67">[1]!JCSubstructureMatchCount(B67,"FC(CN)(F)F")</f>
        <v>#VALUE!</v>
      </c>
      <c r="Z67" s="2" t="e">
        <f t="array" ref="Z67">[1]!JCSubstructureMatchCount($B67,"FC(CCN)(F)F")</f>
        <v>#VALUE!</v>
      </c>
      <c r="AA67" s="2" t="e">
        <f t="array" ref="AA67">[1]!JCSubstructureMatchCount($B67,"FC(CCCN)(F)F")</f>
        <v>#VALUE!</v>
      </c>
      <c r="AB67" s="2" t="e">
        <f t="array" ref="AB67">[1]!JCSubstructureMatchCount($B67,"FC(CCCCN)(F)F")</f>
        <v>#VALUE!</v>
      </c>
      <c r="AC67" s="2" t="e">
        <f t="array" ref="AC67">[1]!JCSubstructureMatchCount($B67,"FC(CCCCCN)(F)F")</f>
        <v>#VALUE!</v>
      </c>
      <c r="AD67" s="2" t="e">
        <f t="array" ref="AD67">[1]!JCSubstructureMatchCount($B67,"FC(CN)([H])F")</f>
        <v>#VALUE!</v>
      </c>
      <c r="AE67" s="2" t="e">
        <f t="array" ref="AE67">[1]!JCSubstructureMatchCount($B67,"FC(CCN)([H])F")</f>
        <v>#VALUE!</v>
      </c>
      <c r="AF67" s="2" t="e">
        <f t="array" ref="AF67">[1]!JCSubstructureMatchCount($B67,"FC(CCCN)([H])F")</f>
        <v>#VALUE!</v>
      </c>
      <c r="AG67" s="2" t="e">
        <f t="array" ref="AG67">[1]!JCSubstructureMatchCount($B67,"FC(CCCCN)([H])F")</f>
        <v>#VALUE!</v>
      </c>
      <c r="AH67" s="2" t="e">
        <f t="array" ref="AH67">[1]!JCSubstructureMatchCount($B67,"FC(CCCCCN)([H])F")</f>
        <v>#VALUE!</v>
      </c>
      <c r="AI67" s="2" t="e">
        <f t="array" ref="AI67">[1]!JCSubstructureMatchCount($B67,"FC(CN)([H])[H]")</f>
        <v>#VALUE!</v>
      </c>
      <c r="AJ67" s="2" t="e">
        <f t="array" ref="AJ67">[1]!JCSubstructureMatchCount($B67,"FC(CCN)([H])[H]")</f>
        <v>#VALUE!</v>
      </c>
      <c r="AK67" s="2" t="e">
        <f t="array" ref="AK67">[1]!JCSubstructureMatchCount($B67,"FC(CCCN)([H])[H]")</f>
        <v>#VALUE!</v>
      </c>
      <c r="AL67" s="2" t="e">
        <f t="array" ref="AL67">[1]!JCSubstructureMatchCount($B67,"FC(CCCCN)([H])[H]")</f>
        <v>#VALUE!</v>
      </c>
      <c r="AM67" s="2" t="e">
        <f t="array" ref="AM67">[1]!JCSubstructureMatchCount($B67,"FC(CCCCCN)([H])[H]")</f>
        <v>#VALUE!</v>
      </c>
      <c r="AN67" s="2" t="e">
        <f t="array" ref="AN67">[1]!JCSubstructureMatchCount($B67,"FC(CN)(F)C")</f>
        <v>#VALUE!</v>
      </c>
      <c r="AO67" s="2" t="e">
        <f t="array" ref="AO67">[1]!JCSubstructureMatchCount($B67,"FC(CCN)(F)C")+[1]!JCSubstructureMatchCount($B67,"FC(F)(C1)C1N")</f>
        <v>#VALUE!</v>
      </c>
      <c r="AP67" s="2" t="e">
        <f t="array" ref="AP67">[1]!JCSubstructureMatchCount($B67,"FC(CCCN)(F)C")+[1]!JCSubstructureMatchCount($B67,"FC(F)(CC1)C1N")</f>
        <v>#VALUE!</v>
      </c>
      <c r="AQ67" s="2" t="e">
        <f t="array" ref="AQ67">[1]!JCSubstructureMatchCount($B67,"FC(CCCCN)(F)C")+[1]!JCSubstructureMatchCount($B67,"FC(F)(CCC1)C1N")</f>
        <v>#VALUE!</v>
      </c>
      <c r="AR67" s="2" t="e">
        <f t="array" ref="AR67">[1]!JCSubstructureMatchCount($B67,"FC(CCCCCN)(F)C")+[1]!JCSubstructureMatchCount($B67,"FC(F)(CCCC1)C1N")</f>
        <v>#VALUE!</v>
      </c>
      <c r="AS67" s="2" t="e">
        <f t="array" ref="AS67">[1]!JCSubstructureMatchCount($B67,"FC(CN)([H])C")</f>
        <v>#VALUE!</v>
      </c>
      <c r="AT67" s="2" t="e">
        <f t="array" ref="AT67">[1]!JCSubstructureMatchCount($B67,"FC(CCN)([H])C")</f>
        <v>#VALUE!</v>
      </c>
      <c r="AU67" s="2" t="e">
        <f t="array" ref="AU67">[1]!JCSubstructureMatchCount($B67,"FC(CCCN)([H])C")</f>
        <v>#VALUE!</v>
      </c>
      <c r="AV67" s="2" t="e">
        <f t="array" ref="AV67">[1]!JCSubstructureMatchCount($B67,"FC(CCCCN)([H])C")</f>
        <v>#VALUE!</v>
      </c>
      <c r="AW67" s="2" t="e">
        <f t="array" ref="AW67">[1]!JCSubstructureMatchCount($B67,"FC(CCCCCN)([H])C")</f>
        <v>#VALUE!</v>
      </c>
      <c r="AX67" s="2" t="e">
        <f t="array" ref="AX67">[1]!JCSubstructureMatchCount($B67,"FC(CC(O)=O)(F)F")</f>
        <v>#VALUE!</v>
      </c>
      <c r="AY67" s="2" t="e">
        <f t="array" ref="AY67">[1]!JCSubstructureMatchCount($B67,"FC(CCC(O)=O)(F)F")</f>
        <v>#VALUE!</v>
      </c>
      <c r="AZ67" s="2" t="e">
        <f t="array" ref="AZ67">[1]!JCSubstructureMatchCount($B67,"FC(CCCC(O)=O)(F)F")</f>
        <v>#VALUE!</v>
      </c>
      <c r="BA67" s="2" t="e">
        <f t="array" ref="BA67">[1]!JCSubstructureMatchCount($B67,"FC(CCCCC(O)=O)(F)F")</f>
        <v>#VALUE!</v>
      </c>
      <c r="BB67" s="2" t="e">
        <f t="array" ref="BB67">[1]!JCSubstructureMatchCount($B67,"FC(CCCCCC(O)=O)(F)F")</f>
        <v>#VALUE!</v>
      </c>
      <c r="BC67" s="2" t="e">
        <f t="array" ref="BC67">[1]!JCSubstructureMatchCount($B67,"FC(CC(O)=O)([H])F")</f>
        <v>#VALUE!</v>
      </c>
      <c r="BD67" s="2" t="e">
        <f t="array" ref="BD67">[1]!JCSubstructureMatchCount($B67,"FC(CCC(O)=O)([H])F")</f>
        <v>#VALUE!</v>
      </c>
      <c r="BE67" s="2" t="e">
        <f t="array" ref="BE67">[1]!JCSubstructureMatchCount($B67,"FC(CCCC(O)=O)([H])F")</f>
        <v>#VALUE!</v>
      </c>
      <c r="BF67" s="2" t="e">
        <f t="array" ref="BF67">[1]!JCSubstructureMatchCount($B67,"FC(CCCCC(O)=O)([H])F")</f>
        <v>#VALUE!</v>
      </c>
      <c r="BG67" s="2" t="e">
        <f t="array" ref="BG67">[1]!JCSubstructureMatchCount($B67,"FC(CCCCCC(O)=O)([H])F")</f>
        <v>#VALUE!</v>
      </c>
      <c r="BH67" s="2" t="e">
        <f t="array" ref="BH67">[1]!JCSubstructureMatchCount($B67,"FC(CC(O)=O)([H])[H]")</f>
        <v>#VALUE!</v>
      </c>
      <c r="BI67" s="2" t="e">
        <f t="array" ref="BI67">[1]!JCSubstructureMatchCount($B67,"FC(CCC(O)=O)([H])[H]")</f>
        <v>#VALUE!</v>
      </c>
      <c r="BJ67" s="2" t="e">
        <f t="array" ref="BJ67">[1]!JCSubstructureMatchCount($B67,"FC(CCCC(O)=O)([H])[H]")</f>
        <v>#VALUE!</v>
      </c>
      <c r="BK67" s="2" t="e">
        <f t="array" ref="BK67">[1]!JCSubstructureMatchCount($B67,"FC(CCCCC(O)=O)([H])[H]")</f>
        <v>#VALUE!</v>
      </c>
      <c r="BL67" s="2" t="e">
        <f t="array" ref="BL67">[1]!JCSubstructureMatchCount($B67,"FC(CCCCCC(O)=O)([H])[H]")</f>
        <v>#VALUE!</v>
      </c>
      <c r="BM67" s="2" t="e">
        <f t="array" ref="BM67">[1]!JCSubstructureMatchCount($B67,"FC(CC(O)=O)(F)C")</f>
        <v>#VALUE!</v>
      </c>
      <c r="BN67" s="2" t="e">
        <f t="array" ref="BN67">[1]!JCSubstructureMatchCount($B67,"FC(CCC(O)=O)(F)C")+[1]!JCSubstructureMatchCount($B67,"FC1(F)CC1C(O)=O")</f>
        <v>#VALUE!</v>
      </c>
      <c r="BO67" s="2" t="e">
        <f t="array" ref="BO67">[1]!JCSubstructureMatchCount($B67,"FC(CCCC(O)=O)(F)C")+[1]!JCSubstructureMatchCount($B67,"FC1(F)CCC1C(O)=O")</f>
        <v>#VALUE!</v>
      </c>
      <c r="BP67" s="2" t="e">
        <f t="array" ref="BP67">[1]!JCSubstructureMatchCount($B67,"FC(CCCCC(O)=O)(F)C")+[1]!JCSubstructureMatchCount($B67,"FC1(F)CCCC1C(O)=O")</f>
        <v>#VALUE!</v>
      </c>
      <c r="BQ67" s="2" t="e">
        <f t="array" ref="BQ67">[1]!JCSubstructureMatchCount($B67,"FC(CCCCCC(O)=O)(F)C")+[1]!JCSubstructureMatchCount($B67,"FC1(F)CCCCC1C(O)=O")</f>
        <v>#VALUE!</v>
      </c>
      <c r="BR67" s="2" t="e">
        <f t="array" ref="BR67">[1]!JCSubstructureMatchCount($B67,"FC(CC(O)=O)([H])C")</f>
        <v>#VALUE!</v>
      </c>
      <c r="BS67" s="2" t="e">
        <f t="array" ref="BS67">[1]!JCSubstructureMatchCount($B67,"FC(CCC(O)=O)([H])C")</f>
        <v>#VALUE!</v>
      </c>
      <c r="BT67" s="2" t="e">
        <f t="array" ref="BT67">[1]!JCSubstructureMatchCount($B67,"FC(CCCC(O)=O)([H])C")</f>
        <v>#VALUE!</v>
      </c>
      <c r="BU67" s="2" t="e">
        <f t="array" ref="BU67">[1]!JCSubstructureMatchCount($B67,"FC(CCCCC(O)=O)([H])C")</f>
        <v>#VALUE!</v>
      </c>
      <c r="BV67" s="2" t="e">
        <f t="array" ref="BV67">[1]!JCSubstructureMatchCount($B67,"FC(CCCCCC(O)=O)([H])C")</f>
        <v>#VALUE!</v>
      </c>
      <c r="BW67" t="e">
        <f t="shared" si="7"/>
        <v>#VALUE!</v>
      </c>
      <c r="BX67" t="e">
        <f t="shared" si="8"/>
        <v>#VALUE!</v>
      </c>
      <c r="BY67" t="e">
        <f t="shared" si="9"/>
        <v>#VALUE!</v>
      </c>
      <c r="BZ67" t="e">
        <f t="shared" si="10"/>
        <v>#VALUE!</v>
      </c>
      <c r="CA67" t="e">
        <f t="shared" si="11"/>
        <v>#VALUE!</v>
      </c>
      <c r="CB67" t="e">
        <f t="shared" si="12"/>
        <v>#VALUE!</v>
      </c>
      <c r="CC67" t="e">
        <f t="shared" si="13"/>
        <v>#VALUE!</v>
      </c>
      <c r="CD67" t="e">
        <f t="shared" si="14"/>
        <v>#VALUE!</v>
      </c>
      <c r="CE67" t="e">
        <f t="shared" si="15"/>
        <v>#VALUE!</v>
      </c>
      <c r="CF67" t="e">
        <f t="shared" si="16"/>
        <v>#VALUE!</v>
      </c>
      <c r="CG67" t="e">
        <f t="shared" si="17"/>
        <v>#VALUE!</v>
      </c>
    </row>
    <row r="68" spans="1:85" ht="30" customHeight="1" x14ac:dyDescent="0.25">
      <c r="A68" s="1" t="s">
        <v>70</v>
      </c>
      <c r="B68" t="s">
        <v>75</v>
      </c>
      <c r="C68">
        <v>1.78</v>
      </c>
      <c r="D68">
        <v>9.58</v>
      </c>
      <c r="E68" s="15" t="e">
        <f t="array" ref="E68">[1]!JCStructure(B68)</f>
        <v>#VALUE!</v>
      </c>
      <c r="F68" t="e">
        <f t="array" ref="F68">[1]!JCMass(B68)</f>
        <v>#VALUE!</v>
      </c>
      <c r="G68" t="e">
        <f t="array" ref="G68">[1]!JCIUPACName(R68)</f>
        <v>#VALUE!</v>
      </c>
      <c r="H68" s="2" t="e">
        <f t="array" ref="H68">IF([1]!JCSubstructureMatch($B68,"C(O)=O"),"Acid", "Amine")</f>
        <v>#VALUE!</v>
      </c>
      <c r="I68" s="2" t="e">
        <f t="shared" ca="1" si="19"/>
        <v>#NAME?</v>
      </c>
      <c r="J68" s="2" t="s">
        <v>286</v>
      </c>
      <c r="K68" s="2" t="e">
        <f t="shared" ref="K68:K131" si="20">BW68</f>
        <v>#VALUE!</v>
      </c>
      <c r="L68" s="2" t="e">
        <f t="shared" ref="L68:L131" si="21">IF($H68="Acid",CC68,BX68)</f>
        <v>#VALUE!</v>
      </c>
      <c r="M68" s="2" t="e">
        <f t="shared" ref="M68:M131" si="22">IF($H68="Acid",CD68,BY68)</f>
        <v>#VALUE!</v>
      </c>
      <c r="N68" s="2" t="e">
        <f t="shared" ref="N68:N131" si="23">IF($H68="Acid",CE68,BZ68)</f>
        <v>#VALUE!</v>
      </c>
      <c r="O68" s="2" t="e">
        <f t="shared" ref="O68:O131" si="24">IF($H68="Acid",CF68,CA68)</f>
        <v>#VALUE!</v>
      </c>
      <c r="P68" s="2" t="e">
        <f t="shared" ref="P68:P131" si="25">IF($H68="Acid",CG68,CB68)</f>
        <v>#VALUE!</v>
      </c>
      <c r="Q68" s="2" t="e">
        <f t="array" ref="Q68">[1]!JCRingAtomCount(B68)</f>
        <v>#VALUE!</v>
      </c>
      <c r="R68" s="15" t="e">
        <f t="array" ref="R68">[1]!JCBemisMurckoStructure(B68)</f>
        <v>#VALUE!</v>
      </c>
      <c r="S68" t="e">
        <f t="array" ref="S68">[1]!JCSubstructureMatch(B68,"FC(C)(F)C")</f>
        <v>#VALUE!</v>
      </c>
      <c r="T68" t="e">
        <f t="array" ref="T68">[1]!JCSubstructureMatch(B68,"FC(C)(F)F")</f>
        <v>#VALUE!</v>
      </c>
      <c r="U68" t="e">
        <f t="array" ref="U68">[1]!JCSubstructureMatch(B68,"FC(C)(F)[H]")</f>
        <v>#VALUE!</v>
      </c>
      <c r="V68" t="e">
        <f t="array" ref="V68">[1]!JCSubstructureMatch(B68,"FC(C)([H])[H]")</f>
        <v>#VALUE!</v>
      </c>
      <c r="W68" t="e">
        <f t="array" ref="W68">[1]!JCSubstructureMatch(B68,"FC(C)(C)[H]")</f>
        <v>#VALUE!</v>
      </c>
      <c r="X68" s="15" t="e">
        <f t="array" ref="X68">[1]!JC3DCleanStructure(B68)</f>
        <v>#VALUE!</v>
      </c>
      <c r="Y68" s="2" t="e">
        <f t="array" ref="Y68">[1]!JCSubstructureMatchCount(B68,"FC(CN)(F)F")</f>
        <v>#VALUE!</v>
      </c>
      <c r="Z68" s="2" t="e">
        <f t="array" ref="Z68">[1]!JCSubstructureMatchCount($B68,"FC(CCN)(F)F")</f>
        <v>#VALUE!</v>
      </c>
      <c r="AA68" s="2" t="e">
        <f t="array" ref="AA68">[1]!JCSubstructureMatchCount($B68,"FC(CCCN)(F)F")</f>
        <v>#VALUE!</v>
      </c>
      <c r="AB68" s="2" t="e">
        <f t="array" ref="AB68">[1]!JCSubstructureMatchCount($B68,"FC(CCCCN)(F)F")</f>
        <v>#VALUE!</v>
      </c>
      <c r="AC68" s="2" t="e">
        <f t="array" ref="AC68">[1]!JCSubstructureMatchCount($B68,"FC(CCCCCN)(F)F")</f>
        <v>#VALUE!</v>
      </c>
      <c r="AD68" s="2" t="e">
        <f t="array" ref="AD68">[1]!JCSubstructureMatchCount($B68,"FC(CN)([H])F")</f>
        <v>#VALUE!</v>
      </c>
      <c r="AE68" s="2" t="e">
        <f t="array" ref="AE68">[1]!JCSubstructureMatchCount($B68,"FC(CCN)([H])F")</f>
        <v>#VALUE!</v>
      </c>
      <c r="AF68" s="2" t="e">
        <f t="array" ref="AF68">[1]!JCSubstructureMatchCount($B68,"FC(CCCN)([H])F")</f>
        <v>#VALUE!</v>
      </c>
      <c r="AG68" s="2" t="e">
        <f t="array" ref="AG68">[1]!JCSubstructureMatchCount($B68,"FC(CCCCN)([H])F")</f>
        <v>#VALUE!</v>
      </c>
      <c r="AH68" s="2" t="e">
        <f t="array" ref="AH68">[1]!JCSubstructureMatchCount($B68,"FC(CCCCCN)([H])F")</f>
        <v>#VALUE!</v>
      </c>
      <c r="AI68" s="2" t="e">
        <f t="array" ref="AI68">[1]!JCSubstructureMatchCount($B68,"FC(CN)([H])[H]")</f>
        <v>#VALUE!</v>
      </c>
      <c r="AJ68" s="2" t="e">
        <f t="array" ref="AJ68">[1]!JCSubstructureMatchCount($B68,"FC(CCN)([H])[H]")</f>
        <v>#VALUE!</v>
      </c>
      <c r="AK68" s="2" t="e">
        <f t="array" ref="AK68">[1]!JCSubstructureMatchCount($B68,"FC(CCCN)([H])[H]")</f>
        <v>#VALUE!</v>
      </c>
      <c r="AL68" s="2" t="e">
        <f t="array" ref="AL68">[1]!JCSubstructureMatchCount($B68,"FC(CCCCN)([H])[H]")</f>
        <v>#VALUE!</v>
      </c>
      <c r="AM68" s="2" t="e">
        <f t="array" ref="AM68">[1]!JCSubstructureMatchCount($B68,"FC(CCCCCN)([H])[H]")</f>
        <v>#VALUE!</v>
      </c>
      <c r="AN68" s="2" t="e">
        <f t="array" ref="AN68">[1]!JCSubstructureMatchCount($B68,"FC(CN)(F)C")</f>
        <v>#VALUE!</v>
      </c>
      <c r="AO68" s="2" t="e">
        <f t="array" ref="AO68">[1]!JCSubstructureMatchCount($B68,"FC(CCN)(F)C")+[1]!JCSubstructureMatchCount($B68,"FC(F)(C1)C1N")</f>
        <v>#VALUE!</v>
      </c>
      <c r="AP68" s="2" t="e">
        <f t="array" ref="AP68">[1]!JCSubstructureMatchCount($B68,"FC(CCCN)(F)C")+[1]!JCSubstructureMatchCount($B68,"FC(F)(CC1)C1N")</f>
        <v>#VALUE!</v>
      </c>
      <c r="AQ68" s="2" t="e">
        <f t="array" ref="AQ68">[1]!JCSubstructureMatchCount($B68,"FC(CCCCN)(F)C")+[1]!JCSubstructureMatchCount($B68,"FC(F)(CCC1)C1N")</f>
        <v>#VALUE!</v>
      </c>
      <c r="AR68" s="2" t="e">
        <f t="array" ref="AR68">[1]!JCSubstructureMatchCount($B68,"FC(CCCCCN)(F)C")+[1]!JCSubstructureMatchCount($B68,"FC(F)(CCCC1)C1N")</f>
        <v>#VALUE!</v>
      </c>
      <c r="AS68" s="2" t="e">
        <f t="array" ref="AS68">[1]!JCSubstructureMatchCount($B68,"FC(CN)([H])C")</f>
        <v>#VALUE!</v>
      </c>
      <c r="AT68" s="2" t="e">
        <f t="array" ref="AT68">[1]!JCSubstructureMatchCount($B68,"FC(CCN)([H])C")</f>
        <v>#VALUE!</v>
      </c>
      <c r="AU68" s="2" t="e">
        <f t="array" ref="AU68">[1]!JCSubstructureMatchCount($B68,"FC(CCCN)([H])C")</f>
        <v>#VALUE!</v>
      </c>
      <c r="AV68" s="2" t="e">
        <f t="array" ref="AV68">[1]!JCSubstructureMatchCount($B68,"FC(CCCCN)([H])C")</f>
        <v>#VALUE!</v>
      </c>
      <c r="AW68" s="2" t="e">
        <f t="array" ref="AW68">[1]!JCSubstructureMatchCount($B68,"FC(CCCCCN)([H])C")</f>
        <v>#VALUE!</v>
      </c>
      <c r="AX68" s="2" t="e">
        <f t="array" ref="AX68">[1]!JCSubstructureMatchCount($B68,"FC(CC(O)=O)(F)F")</f>
        <v>#VALUE!</v>
      </c>
      <c r="AY68" s="2" t="e">
        <f t="array" ref="AY68">[1]!JCSubstructureMatchCount($B68,"FC(CCC(O)=O)(F)F")</f>
        <v>#VALUE!</v>
      </c>
      <c r="AZ68" s="2" t="e">
        <f t="array" ref="AZ68">[1]!JCSubstructureMatchCount($B68,"FC(CCCC(O)=O)(F)F")</f>
        <v>#VALUE!</v>
      </c>
      <c r="BA68" s="2" t="e">
        <f t="array" ref="BA68">[1]!JCSubstructureMatchCount($B68,"FC(CCCCC(O)=O)(F)F")</f>
        <v>#VALUE!</v>
      </c>
      <c r="BB68" s="2" t="e">
        <f t="array" ref="BB68">[1]!JCSubstructureMatchCount($B68,"FC(CCCCCC(O)=O)(F)F")</f>
        <v>#VALUE!</v>
      </c>
      <c r="BC68" s="2" t="e">
        <f t="array" ref="BC68">[1]!JCSubstructureMatchCount($B68,"FC(CC(O)=O)([H])F")</f>
        <v>#VALUE!</v>
      </c>
      <c r="BD68" s="2" t="e">
        <f t="array" ref="BD68">[1]!JCSubstructureMatchCount($B68,"FC(CCC(O)=O)([H])F")</f>
        <v>#VALUE!</v>
      </c>
      <c r="BE68" s="2" t="e">
        <f t="array" ref="BE68">[1]!JCSubstructureMatchCount($B68,"FC(CCCC(O)=O)([H])F")</f>
        <v>#VALUE!</v>
      </c>
      <c r="BF68" s="2" t="e">
        <f t="array" ref="BF68">[1]!JCSubstructureMatchCount($B68,"FC(CCCCC(O)=O)([H])F")</f>
        <v>#VALUE!</v>
      </c>
      <c r="BG68" s="2" t="e">
        <f t="array" ref="BG68">[1]!JCSubstructureMatchCount($B68,"FC(CCCCCC(O)=O)([H])F")</f>
        <v>#VALUE!</v>
      </c>
      <c r="BH68" s="2" t="e">
        <f t="array" ref="BH68">[1]!JCSubstructureMatchCount($B68,"FC(CC(O)=O)([H])[H]")</f>
        <v>#VALUE!</v>
      </c>
      <c r="BI68" s="2" t="e">
        <f t="array" ref="BI68">[1]!JCSubstructureMatchCount($B68,"FC(CCC(O)=O)([H])[H]")</f>
        <v>#VALUE!</v>
      </c>
      <c r="BJ68" s="2" t="e">
        <f t="array" ref="BJ68">[1]!JCSubstructureMatchCount($B68,"FC(CCCC(O)=O)([H])[H]")</f>
        <v>#VALUE!</v>
      </c>
      <c r="BK68" s="2" t="e">
        <f t="array" ref="BK68">[1]!JCSubstructureMatchCount($B68,"FC(CCCCC(O)=O)([H])[H]")</f>
        <v>#VALUE!</v>
      </c>
      <c r="BL68" s="2" t="e">
        <f t="array" ref="BL68">[1]!JCSubstructureMatchCount($B68,"FC(CCCCCC(O)=O)([H])[H]")</f>
        <v>#VALUE!</v>
      </c>
      <c r="BM68" s="2" t="e">
        <f t="array" ref="BM68">[1]!JCSubstructureMatchCount($B68,"FC(CC(O)=O)(F)C")</f>
        <v>#VALUE!</v>
      </c>
      <c r="BN68" s="2" t="e">
        <f t="array" ref="BN68">[1]!JCSubstructureMatchCount($B68,"FC(CCC(O)=O)(F)C")+[1]!JCSubstructureMatchCount($B68,"FC1(F)CC1C(O)=O")</f>
        <v>#VALUE!</v>
      </c>
      <c r="BO68" s="2" t="e">
        <f t="array" ref="BO68">[1]!JCSubstructureMatchCount($B68,"FC(CCCC(O)=O)(F)C")+[1]!JCSubstructureMatchCount($B68,"FC1(F)CCC1C(O)=O")</f>
        <v>#VALUE!</v>
      </c>
      <c r="BP68" s="2" t="e">
        <f t="array" ref="BP68">[1]!JCSubstructureMatchCount($B68,"FC(CCCCC(O)=O)(F)C")+[1]!JCSubstructureMatchCount($B68,"FC1(F)CCCC1C(O)=O")</f>
        <v>#VALUE!</v>
      </c>
      <c r="BQ68" s="2" t="e">
        <f t="array" ref="BQ68">[1]!JCSubstructureMatchCount($B68,"FC(CCCCCC(O)=O)(F)C")+[1]!JCSubstructureMatchCount($B68,"FC1(F)CCCCC1C(O)=O")</f>
        <v>#VALUE!</v>
      </c>
      <c r="BR68" s="2" t="e">
        <f t="array" ref="BR68">[1]!JCSubstructureMatchCount($B68,"FC(CC(O)=O)([H])C")</f>
        <v>#VALUE!</v>
      </c>
      <c r="BS68" s="2" t="e">
        <f t="array" ref="BS68">[1]!JCSubstructureMatchCount($B68,"FC(CCC(O)=O)([H])C")</f>
        <v>#VALUE!</v>
      </c>
      <c r="BT68" s="2" t="e">
        <f t="array" ref="BT68">[1]!JCSubstructureMatchCount($B68,"FC(CCCC(O)=O)([H])C")</f>
        <v>#VALUE!</v>
      </c>
      <c r="BU68" s="2" t="e">
        <f t="array" ref="BU68">[1]!JCSubstructureMatchCount($B68,"FC(CCCCC(O)=O)([H])C")</f>
        <v>#VALUE!</v>
      </c>
      <c r="BV68" s="2" t="e">
        <f t="array" ref="BV68">[1]!JCSubstructureMatchCount($B68,"FC(CCCCCC(O)=O)([H])C")</f>
        <v>#VALUE!</v>
      </c>
      <c r="BW68" t="e">
        <f t="shared" ref="BW68:BW131" si="26">SUM(Y68:BV68)</f>
        <v>#VALUE!</v>
      </c>
      <c r="BX68" t="e">
        <f t="shared" ref="BX68:BX131" si="27">Y68+AD68+AI68+AN68+AS68</f>
        <v>#VALUE!</v>
      </c>
      <c r="BY68" t="e">
        <f t="shared" ref="BY68:BY131" si="28">Z68+AE68+AJ68+AO68+AT68</f>
        <v>#VALUE!</v>
      </c>
      <c r="BZ68" t="e">
        <f t="shared" ref="BZ68:BZ131" si="29">AA68+AF68+AK68+AP68+AU68</f>
        <v>#VALUE!</v>
      </c>
      <c r="CA68" t="e">
        <f t="shared" ref="CA68:CA131" si="30">AB68+AG68+AL68+AQ68+AV68</f>
        <v>#VALUE!</v>
      </c>
      <c r="CB68" t="e">
        <f t="shared" ref="CB68:CB131" si="31">AC68+AH68+AM68+AR68+AW68</f>
        <v>#VALUE!</v>
      </c>
      <c r="CC68" t="e">
        <f t="shared" ref="CC68:CC131" si="32">AX68+BC68+BH68+BM68+BR68</f>
        <v>#VALUE!</v>
      </c>
      <c r="CD68" t="e">
        <f t="shared" ref="CD68:CD131" si="33">AY68+BD68+BI68+BN68+BS68</f>
        <v>#VALUE!</v>
      </c>
      <c r="CE68" t="e">
        <f t="shared" ref="CE68:CE131" si="34">AZ68+BE68+BJ68+BO68+BT68</f>
        <v>#VALUE!</v>
      </c>
      <c r="CF68" t="e">
        <f t="shared" ref="CF68:CF131" si="35">BA68+BF68+BK68+BP68+BU68</f>
        <v>#VALUE!</v>
      </c>
      <c r="CG68" t="e">
        <f t="shared" ref="CG68:CG131" si="36">BB68+BG68+BL68+BQ68+BV68</f>
        <v>#VALUE!</v>
      </c>
    </row>
    <row r="69" spans="1:85" ht="30" customHeight="1" x14ac:dyDescent="0.25">
      <c r="A69" s="1" t="s">
        <v>70</v>
      </c>
      <c r="B69" t="s">
        <v>76</v>
      </c>
      <c r="C69">
        <v>1.77</v>
      </c>
      <c r="D69">
        <v>9.48</v>
      </c>
      <c r="E69" s="15" t="e">
        <f t="array" ref="E69">[1]!JCStructure(B69)</f>
        <v>#VALUE!</v>
      </c>
      <c r="F69" t="e">
        <f t="array" ref="F69">[1]!JCMass(B69)</f>
        <v>#VALUE!</v>
      </c>
      <c r="G69" t="e">
        <f t="array" ref="G69">[1]!JCIUPACName(R69)</f>
        <v>#VALUE!</v>
      </c>
      <c r="H69" s="2" t="e">
        <f t="array" ref="H69">IF([1]!JCSubstructureMatch($B69,"C(O)=O"),"Acid", "Amine")</f>
        <v>#VALUE!</v>
      </c>
      <c r="I69" s="2" t="e">
        <f t="shared" ca="1" si="19"/>
        <v>#NAME?</v>
      </c>
      <c r="J69" s="2" t="s">
        <v>287</v>
      </c>
      <c r="K69" s="2" t="e">
        <f t="shared" si="20"/>
        <v>#VALUE!</v>
      </c>
      <c r="L69" s="2" t="e">
        <f t="shared" si="21"/>
        <v>#VALUE!</v>
      </c>
      <c r="M69" s="2" t="e">
        <f t="shared" si="22"/>
        <v>#VALUE!</v>
      </c>
      <c r="N69" s="2" t="e">
        <f t="shared" si="23"/>
        <v>#VALUE!</v>
      </c>
      <c r="O69" s="2" t="e">
        <f t="shared" si="24"/>
        <v>#VALUE!</v>
      </c>
      <c r="P69" s="2" t="e">
        <f t="shared" si="25"/>
        <v>#VALUE!</v>
      </c>
      <c r="Q69" s="2" t="e">
        <f t="array" ref="Q69">[1]!JCRingAtomCount(B69)</f>
        <v>#VALUE!</v>
      </c>
      <c r="R69" s="15" t="e">
        <f t="array" ref="R69">[1]!JCBemisMurckoStructure(B69)</f>
        <v>#VALUE!</v>
      </c>
      <c r="S69" t="e">
        <f t="array" ref="S69">[1]!JCSubstructureMatch(B69,"FC(C)(F)C")</f>
        <v>#VALUE!</v>
      </c>
      <c r="T69" t="e">
        <f t="array" ref="T69">[1]!JCSubstructureMatch(B69,"FC(C)(F)F")</f>
        <v>#VALUE!</v>
      </c>
      <c r="U69" t="e">
        <f t="array" ref="U69">[1]!JCSubstructureMatch(B69,"FC(C)(F)[H]")</f>
        <v>#VALUE!</v>
      </c>
      <c r="V69" t="e">
        <f t="array" ref="V69">[1]!JCSubstructureMatch(B69,"FC(C)([H])[H]")</f>
        <v>#VALUE!</v>
      </c>
      <c r="W69" t="e">
        <f t="array" ref="W69">[1]!JCSubstructureMatch(B69,"FC(C)(C)[H]")</f>
        <v>#VALUE!</v>
      </c>
      <c r="X69" s="15" t="e">
        <f t="array" ref="X69">[1]!JC3DCleanStructure(B69)</f>
        <v>#VALUE!</v>
      </c>
      <c r="Y69" s="2" t="e">
        <f t="array" ref="Y69">[1]!JCSubstructureMatchCount(B69,"FC(CN)(F)F")</f>
        <v>#VALUE!</v>
      </c>
      <c r="Z69" s="2" t="e">
        <f t="array" ref="Z69">[1]!JCSubstructureMatchCount($B69,"FC(CCN)(F)F")</f>
        <v>#VALUE!</v>
      </c>
      <c r="AA69" s="2" t="e">
        <f t="array" ref="AA69">[1]!JCSubstructureMatchCount($B69,"FC(CCCN)(F)F")</f>
        <v>#VALUE!</v>
      </c>
      <c r="AB69" s="2" t="e">
        <f t="array" ref="AB69">[1]!JCSubstructureMatchCount($B69,"FC(CCCCN)(F)F")</f>
        <v>#VALUE!</v>
      </c>
      <c r="AC69" s="2" t="e">
        <f t="array" ref="AC69">[1]!JCSubstructureMatchCount($B69,"FC(CCCCCN)(F)F")</f>
        <v>#VALUE!</v>
      </c>
      <c r="AD69" s="2" t="e">
        <f t="array" ref="AD69">[1]!JCSubstructureMatchCount($B69,"FC(CN)([H])F")</f>
        <v>#VALUE!</v>
      </c>
      <c r="AE69" s="2" t="e">
        <f t="array" ref="AE69">[1]!JCSubstructureMatchCount($B69,"FC(CCN)([H])F")</f>
        <v>#VALUE!</v>
      </c>
      <c r="AF69" s="2" t="e">
        <f t="array" ref="AF69">[1]!JCSubstructureMatchCount($B69,"FC(CCCN)([H])F")</f>
        <v>#VALUE!</v>
      </c>
      <c r="AG69" s="2" t="e">
        <f t="array" ref="AG69">[1]!JCSubstructureMatchCount($B69,"FC(CCCCN)([H])F")</f>
        <v>#VALUE!</v>
      </c>
      <c r="AH69" s="2" t="e">
        <f t="array" ref="AH69">[1]!JCSubstructureMatchCount($B69,"FC(CCCCCN)([H])F")</f>
        <v>#VALUE!</v>
      </c>
      <c r="AI69" s="2" t="e">
        <f t="array" ref="AI69">[1]!JCSubstructureMatchCount($B69,"FC(CN)([H])[H]")</f>
        <v>#VALUE!</v>
      </c>
      <c r="AJ69" s="2" t="e">
        <f t="array" ref="AJ69">[1]!JCSubstructureMatchCount($B69,"FC(CCN)([H])[H]")</f>
        <v>#VALUE!</v>
      </c>
      <c r="AK69" s="2" t="e">
        <f t="array" ref="AK69">[1]!JCSubstructureMatchCount($B69,"FC(CCCN)([H])[H]")</f>
        <v>#VALUE!</v>
      </c>
      <c r="AL69" s="2" t="e">
        <f t="array" ref="AL69">[1]!JCSubstructureMatchCount($B69,"FC(CCCCN)([H])[H]")</f>
        <v>#VALUE!</v>
      </c>
      <c r="AM69" s="2" t="e">
        <f t="array" ref="AM69">[1]!JCSubstructureMatchCount($B69,"FC(CCCCCN)([H])[H]")</f>
        <v>#VALUE!</v>
      </c>
      <c r="AN69" s="2" t="e">
        <f t="array" ref="AN69">[1]!JCSubstructureMatchCount($B69,"FC(CN)(F)C")</f>
        <v>#VALUE!</v>
      </c>
      <c r="AO69" s="2" t="e">
        <f t="array" ref="AO69">[1]!JCSubstructureMatchCount($B69,"FC(CCN)(F)C")+[1]!JCSubstructureMatchCount($B69,"FC(F)(C1)C1N")</f>
        <v>#VALUE!</v>
      </c>
      <c r="AP69" s="2" t="e">
        <f t="array" ref="AP69">[1]!JCSubstructureMatchCount($B69,"FC(CCCN)(F)C")+[1]!JCSubstructureMatchCount($B69,"FC(F)(CC1)C1N")</f>
        <v>#VALUE!</v>
      </c>
      <c r="AQ69" s="2" t="e">
        <f t="array" ref="AQ69">[1]!JCSubstructureMatchCount($B69,"FC(CCCCN)(F)C")+[1]!JCSubstructureMatchCount($B69,"FC(F)(CCC1)C1N")</f>
        <v>#VALUE!</v>
      </c>
      <c r="AR69" s="2" t="e">
        <f t="array" ref="AR69">[1]!JCSubstructureMatchCount($B69,"FC(CCCCCN)(F)C")+[1]!JCSubstructureMatchCount($B69,"FC(F)(CCCC1)C1N")</f>
        <v>#VALUE!</v>
      </c>
      <c r="AS69" s="2" t="e">
        <f t="array" ref="AS69">[1]!JCSubstructureMatchCount($B69,"FC(CN)([H])C")</f>
        <v>#VALUE!</v>
      </c>
      <c r="AT69" s="2" t="e">
        <f t="array" ref="AT69">[1]!JCSubstructureMatchCount($B69,"FC(CCN)([H])C")</f>
        <v>#VALUE!</v>
      </c>
      <c r="AU69" s="2" t="e">
        <f t="array" ref="AU69">[1]!JCSubstructureMatchCount($B69,"FC(CCCN)([H])C")</f>
        <v>#VALUE!</v>
      </c>
      <c r="AV69" s="2" t="e">
        <f t="array" ref="AV69">[1]!JCSubstructureMatchCount($B69,"FC(CCCCN)([H])C")</f>
        <v>#VALUE!</v>
      </c>
      <c r="AW69" s="2" t="e">
        <f t="array" ref="AW69">[1]!JCSubstructureMatchCount($B69,"FC(CCCCCN)([H])C")</f>
        <v>#VALUE!</v>
      </c>
      <c r="AX69" s="2" t="e">
        <f t="array" ref="AX69">[1]!JCSubstructureMatchCount($B69,"FC(CC(O)=O)(F)F")</f>
        <v>#VALUE!</v>
      </c>
      <c r="AY69" s="2" t="e">
        <f t="array" ref="AY69">[1]!JCSubstructureMatchCount($B69,"FC(CCC(O)=O)(F)F")</f>
        <v>#VALUE!</v>
      </c>
      <c r="AZ69" s="2" t="e">
        <f t="array" ref="AZ69">[1]!JCSubstructureMatchCount($B69,"FC(CCCC(O)=O)(F)F")</f>
        <v>#VALUE!</v>
      </c>
      <c r="BA69" s="2" t="e">
        <f t="array" ref="BA69">[1]!JCSubstructureMatchCount($B69,"FC(CCCCC(O)=O)(F)F")</f>
        <v>#VALUE!</v>
      </c>
      <c r="BB69" s="2" t="e">
        <f t="array" ref="BB69">[1]!JCSubstructureMatchCount($B69,"FC(CCCCCC(O)=O)(F)F")</f>
        <v>#VALUE!</v>
      </c>
      <c r="BC69" s="2" t="e">
        <f t="array" ref="BC69">[1]!JCSubstructureMatchCount($B69,"FC(CC(O)=O)([H])F")</f>
        <v>#VALUE!</v>
      </c>
      <c r="BD69" s="2" t="e">
        <f t="array" ref="BD69">[1]!JCSubstructureMatchCount($B69,"FC(CCC(O)=O)([H])F")</f>
        <v>#VALUE!</v>
      </c>
      <c r="BE69" s="2" t="e">
        <f t="array" ref="BE69">[1]!JCSubstructureMatchCount($B69,"FC(CCCC(O)=O)([H])F")</f>
        <v>#VALUE!</v>
      </c>
      <c r="BF69" s="2" t="e">
        <f t="array" ref="BF69">[1]!JCSubstructureMatchCount($B69,"FC(CCCCC(O)=O)([H])F")</f>
        <v>#VALUE!</v>
      </c>
      <c r="BG69" s="2" t="e">
        <f t="array" ref="BG69">[1]!JCSubstructureMatchCount($B69,"FC(CCCCCC(O)=O)([H])F")</f>
        <v>#VALUE!</v>
      </c>
      <c r="BH69" s="2" t="e">
        <f t="array" ref="BH69">[1]!JCSubstructureMatchCount($B69,"FC(CC(O)=O)([H])[H]")</f>
        <v>#VALUE!</v>
      </c>
      <c r="BI69" s="2" t="e">
        <f t="array" ref="BI69">[1]!JCSubstructureMatchCount($B69,"FC(CCC(O)=O)([H])[H]")</f>
        <v>#VALUE!</v>
      </c>
      <c r="BJ69" s="2" t="e">
        <f t="array" ref="BJ69">[1]!JCSubstructureMatchCount($B69,"FC(CCCC(O)=O)([H])[H]")</f>
        <v>#VALUE!</v>
      </c>
      <c r="BK69" s="2" t="e">
        <f t="array" ref="BK69">[1]!JCSubstructureMatchCount($B69,"FC(CCCCC(O)=O)([H])[H]")</f>
        <v>#VALUE!</v>
      </c>
      <c r="BL69" s="2" t="e">
        <f t="array" ref="BL69">[1]!JCSubstructureMatchCount($B69,"FC(CCCCCC(O)=O)([H])[H]")</f>
        <v>#VALUE!</v>
      </c>
      <c r="BM69" s="2" t="e">
        <f t="array" ref="BM69">[1]!JCSubstructureMatchCount($B69,"FC(CC(O)=O)(F)C")</f>
        <v>#VALUE!</v>
      </c>
      <c r="BN69" s="2" t="e">
        <f t="array" ref="BN69">[1]!JCSubstructureMatchCount($B69,"FC(CCC(O)=O)(F)C")+[1]!JCSubstructureMatchCount($B69,"FC1(F)CC1C(O)=O")</f>
        <v>#VALUE!</v>
      </c>
      <c r="BO69" s="2" t="e">
        <f t="array" ref="BO69">[1]!JCSubstructureMatchCount($B69,"FC(CCCC(O)=O)(F)C")+[1]!JCSubstructureMatchCount($B69,"FC1(F)CCC1C(O)=O")</f>
        <v>#VALUE!</v>
      </c>
      <c r="BP69" s="2" t="e">
        <f t="array" ref="BP69">[1]!JCSubstructureMatchCount($B69,"FC(CCCCC(O)=O)(F)C")+[1]!JCSubstructureMatchCount($B69,"FC1(F)CCCC1C(O)=O")</f>
        <v>#VALUE!</v>
      </c>
      <c r="BQ69" s="2" t="e">
        <f t="array" ref="BQ69">[1]!JCSubstructureMatchCount($B69,"FC(CCCCCC(O)=O)(F)C")+[1]!JCSubstructureMatchCount($B69,"FC1(F)CCCCC1C(O)=O")</f>
        <v>#VALUE!</v>
      </c>
      <c r="BR69" s="2" t="e">
        <f t="array" ref="BR69">[1]!JCSubstructureMatchCount($B69,"FC(CC(O)=O)([H])C")</f>
        <v>#VALUE!</v>
      </c>
      <c r="BS69" s="2" t="e">
        <f t="array" ref="BS69">[1]!JCSubstructureMatchCount($B69,"FC(CCC(O)=O)([H])C")</f>
        <v>#VALUE!</v>
      </c>
      <c r="BT69" s="2" t="e">
        <f t="array" ref="BT69">[1]!JCSubstructureMatchCount($B69,"FC(CCCC(O)=O)([H])C")</f>
        <v>#VALUE!</v>
      </c>
      <c r="BU69" s="2" t="e">
        <f t="array" ref="BU69">[1]!JCSubstructureMatchCount($B69,"FC(CCCCC(O)=O)([H])C")</f>
        <v>#VALUE!</v>
      </c>
      <c r="BV69" s="2" t="e">
        <f t="array" ref="BV69">[1]!JCSubstructureMatchCount($B69,"FC(CCCCCC(O)=O)([H])C")</f>
        <v>#VALUE!</v>
      </c>
      <c r="BW69" t="e">
        <f t="shared" si="26"/>
        <v>#VALUE!</v>
      </c>
      <c r="BX69" t="e">
        <f t="shared" si="27"/>
        <v>#VALUE!</v>
      </c>
      <c r="BY69" t="e">
        <f t="shared" si="28"/>
        <v>#VALUE!</v>
      </c>
      <c r="BZ69" t="e">
        <f t="shared" si="29"/>
        <v>#VALUE!</v>
      </c>
      <c r="CA69" t="e">
        <f t="shared" si="30"/>
        <v>#VALUE!</v>
      </c>
      <c r="CB69" t="e">
        <f t="shared" si="31"/>
        <v>#VALUE!</v>
      </c>
      <c r="CC69" t="e">
        <f t="shared" si="32"/>
        <v>#VALUE!</v>
      </c>
      <c r="CD69" t="e">
        <f t="shared" si="33"/>
        <v>#VALUE!</v>
      </c>
      <c r="CE69" t="e">
        <f t="shared" si="34"/>
        <v>#VALUE!</v>
      </c>
      <c r="CF69" t="e">
        <f t="shared" si="35"/>
        <v>#VALUE!</v>
      </c>
      <c r="CG69" t="e">
        <f t="shared" si="36"/>
        <v>#VALUE!</v>
      </c>
    </row>
    <row r="70" spans="1:85" ht="30" customHeight="1" x14ac:dyDescent="0.25">
      <c r="A70" s="1" t="s">
        <v>70</v>
      </c>
      <c r="B70" t="s">
        <v>77</v>
      </c>
      <c r="C70">
        <v>3.02</v>
      </c>
      <c r="D70">
        <v>3.83</v>
      </c>
      <c r="E70" s="15" t="e">
        <f t="array" ref="E70">[1]!JCStructure(B70)</f>
        <v>#VALUE!</v>
      </c>
      <c r="F70" t="e">
        <f t="array" ref="F70">[1]!JCMass(B70)</f>
        <v>#VALUE!</v>
      </c>
      <c r="G70" t="e">
        <f t="array" ref="G70">[1]!JCIUPACName(R70)</f>
        <v>#VALUE!</v>
      </c>
      <c r="H70" s="2" t="e">
        <f t="array" ref="H70">IF([1]!JCSubstructureMatch($B70,"C(O)=O"),"Acid", "Amine")</f>
        <v>#VALUE!</v>
      </c>
      <c r="I70" s="2" t="e">
        <f t="shared" ca="1" si="19"/>
        <v>#NAME?</v>
      </c>
      <c r="J70" s="2" t="s">
        <v>286</v>
      </c>
      <c r="K70" s="2" t="e">
        <f t="shared" si="20"/>
        <v>#VALUE!</v>
      </c>
      <c r="L70" s="2" t="e">
        <f t="shared" si="21"/>
        <v>#VALUE!</v>
      </c>
      <c r="M70" s="2" t="e">
        <f t="shared" si="22"/>
        <v>#VALUE!</v>
      </c>
      <c r="N70" s="2" t="e">
        <f t="shared" si="23"/>
        <v>#VALUE!</v>
      </c>
      <c r="O70" s="2" t="e">
        <f t="shared" si="24"/>
        <v>#VALUE!</v>
      </c>
      <c r="P70" s="2" t="e">
        <f t="shared" si="25"/>
        <v>#VALUE!</v>
      </c>
      <c r="Q70" s="2" t="e">
        <f t="array" ref="Q70">[1]!JCRingAtomCount(B70)</f>
        <v>#VALUE!</v>
      </c>
      <c r="R70" s="15" t="e">
        <f t="array" ref="R70">[1]!JCBemisMurckoStructure(B70)</f>
        <v>#VALUE!</v>
      </c>
      <c r="S70" t="e">
        <f t="array" ref="S70">[1]!JCSubstructureMatch(B70,"FC(C)(F)C")</f>
        <v>#VALUE!</v>
      </c>
      <c r="T70" t="e">
        <f t="array" ref="T70">[1]!JCSubstructureMatch(B70,"FC(C)(F)F")</f>
        <v>#VALUE!</v>
      </c>
      <c r="U70" t="e">
        <f t="array" ref="U70">[1]!JCSubstructureMatch(B70,"FC(C)(F)[H]")</f>
        <v>#VALUE!</v>
      </c>
      <c r="V70" t="e">
        <f t="array" ref="V70">[1]!JCSubstructureMatch(B70,"FC(C)([H])[H]")</f>
        <v>#VALUE!</v>
      </c>
      <c r="W70" t="e">
        <f t="array" ref="W70">[1]!JCSubstructureMatch(B70,"FC(C)(C)[H]")</f>
        <v>#VALUE!</v>
      </c>
      <c r="X70" s="15" t="e">
        <f t="array" ref="X70">[1]!JC3DCleanStructure(B70)</f>
        <v>#VALUE!</v>
      </c>
      <c r="Y70" s="2" t="e">
        <f t="array" ref="Y70">[1]!JCSubstructureMatchCount(B70,"FC(CN)(F)F")</f>
        <v>#VALUE!</v>
      </c>
      <c r="Z70" s="2" t="e">
        <f t="array" ref="Z70">[1]!JCSubstructureMatchCount($B70,"FC(CCN)(F)F")</f>
        <v>#VALUE!</v>
      </c>
      <c r="AA70" s="2" t="e">
        <f t="array" ref="AA70">[1]!JCSubstructureMatchCount($B70,"FC(CCCN)(F)F")</f>
        <v>#VALUE!</v>
      </c>
      <c r="AB70" s="2" t="e">
        <f t="array" ref="AB70">[1]!JCSubstructureMatchCount($B70,"FC(CCCCN)(F)F")</f>
        <v>#VALUE!</v>
      </c>
      <c r="AC70" s="2" t="e">
        <f t="array" ref="AC70">[1]!JCSubstructureMatchCount($B70,"FC(CCCCCN)(F)F")</f>
        <v>#VALUE!</v>
      </c>
      <c r="AD70" s="2" t="e">
        <f t="array" ref="AD70">[1]!JCSubstructureMatchCount($B70,"FC(CN)([H])F")</f>
        <v>#VALUE!</v>
      </c>
      <c r="AE70" s="2" t="e">
        <f t="array" ref="AE70">[1]!JCSubstructureMatchCount($B70,"FC(CCN)([H])F")</f>
        <v>#VALUE!</v>
      </c>
      <c r="AF70" s="2" t="e">
        <f t="array" ref="AF70">[1]!JCSubstructureMatchCount($B70,"FC(CCCN)([H])F")</f>
        <v>#VALUE!</v>
      </c>
      <c r="AG70" s="2" t="e">
        <f t="array" ref="AG70">[1]!JCSubstructureMatchCount($B70,"FC(CCCCN)([H])F")</f>
        <v>#VALUE!</v>
      </c>
      <c r="AH70" s="2" t="e">
        <f t="array" ref="AH70">[1]!JCSubstructureMatchCount($B70,"FC(CCCCCN)([H])F")</f>
        <v>#VALUE!</v>
      </c>
      <c r="AI70" s="2" t="e">
        <f t="array" ref="AI70">[1]!JCSubstructureMatchCount($B70,"FC(CN)([H])[H]")</f>
        <v>#VALUE!</v>
      </c>
      <c r="AJ70" s="2" t="e">
        <f t="array" ref="AJ70">[1]!JCSubstructureMatchCount($B70,"FC(CCN)([H])[H]")</f>
        <v>#VALUE!</v>
      </c>
      <c r="AK70" s="2" t="e">
        <f t="array" ref="AK70">[1]!JCSubstructureMatchCount($B70,"FC(CCCN)([H])[H]")</f>
        <v>#VALUE!</v>
      </c>
      <c r="AL70" s="2" t="e">
        <f t="array" ref="AL70">[1]!JCSubstructureMatchCount($B70,"FC(CCCCN)([H])[H]")</f>
        <v>#VALUE!</v>
      </c>
      <c r="AM70" s="2" t="e">
        <f t="array" ref="AM70">[1]!JCSubstructureMatchCount($B70,"FC(CCCCCN)([H])[H]")</f>
        <v>#VALUE!</v>
      </c>
      <c r="AN70" s="2" t="e">
        <f t="array" ref="AN70">[1]!JCSubstructureMatchCount($B70,"FC(CN)(F)C")</f>
        <v>#VALUE!</v>
      </c>
      <c r="AO70" s="2" t="e">
        <f t="array" ref="AO70">[1]!JCSubstructureMatchCount($B70,"FC(CCN)(F)C")+[1]!JCSubstructureMatchCount($B70,"FC(F)(C1)C1N")</f>
        <v>#VALUE!</v>
      </c>
      <c r="AP70" s="2" t="e">
        <f t="array" ref="AP70">[1]!JCSubstructureMatchCount($B70,"FC(CCCN)(F)C")+[1]!JCSubstructureMatchCount($B70,"FC(F)(CC1)C1N")</f>
        <v>#VALUE!</v>
      </c>
      <c r="AQ70" s="2" t="e">
        <f t="array" ref="AQ70">[1]!JCSubstructureMatchCount($B70,"FC(CCCCN)(F)C")+[1]!JCSubstructureMatchCount($B70,"FC(F)(CCC1)C1N")</f>
        <v>#VALUE!</v>
      </c>
      <c r="AR70" s="2" t="e">
        <f t="array" ref="AR70">[1]!JCSubstructureMatchCount($B70,"FC(CCCCCN)(F)C")+[1]!JCSubstructureMatchCount($B70,"FC(F)(CCCC1)C1N")</f>
        <v>#VALUE!</v>
      </c>
      <c r="AS70" s="2" t="e">
        <f t="array" ref="AS70">[1]!JCSubstructureMatchCount($B70,"FC(CN)([H])C")</f>
        <v>#VALUE!</v>
      </c>
      <c r="AT70" s="2" t="e">
        <f t="array" ref="AT70">[1]!JCSubstructureMatchCount($B70,"FC(CCN)([H])C")</f>
        <v>#VALUE!</v>
      </c>
      <c r="AU70" s="2" t="e">
        <f t="array" ref="AU70">[1]!JCSubstructureMatchCount($B70,"FC(CCCN)([H])C")</f>
        <v>#VALUE!</v>
      </c>
      <c r="AV70" s="2" t="e">
        <f t="array" ref="AV70">[1]!JCSubstructureMatchCount($B70,"FC(CCCCN)([H])C")</f>
        <v>#VALUE!</v>
      </c>
      <c r="AW70" s="2" t="e">
        <f t="array" ref="AW70">[1]!JCSubstructureMatchCount($B70,"FC(CCCCCN)([H])C")</f>
        <v>#VALUE!</v>
      </c>
      <c r="AX70" s="2" t="e">
        <f t="array" ref="AX70">[1]!JCSubstructureMatchCount($B70,"FC(CC(O)=O)(F)F")</f>
        <v>#VALUE!</v>
      </c>
      <c r="AY70" s="2" t="e">
        <f t="array" ref="AY70">[1]!JCSubstructureMatchCount($B70,"FC(CCC(O)=O)(F)F")</f>
        <v>#VALUE!</v>
      </c>
      <c r="AZ70" s="2" t="e">
        <f t="array" ref="AZ70">[1]!JCSubstructureMatchCount($B70,"FC(CCCC(O)=O)(F)F")</f>
        <v>#VALUE!</v>
      </c>
      <c r="BA70" s="2" t="e">
        <f t="array" ref="BA70">[1]!JCSubstructureMatchCount($B70,"FC(CCCCC(O)=O)(F)F")</f>
        <v>#VALUE!</v>
      </c>
      <c r="BB70" s="2" t="e">
        <f t="array" ref="BB70">[1]!JCSubstructureMatchCount($B70,"FC(CCCCCC(O)=O)(F)F")</f>
        <v>#VALUE!</v>
      </c>
      <c r="BC70" s="2" t="e">
        <f t="array" ref="BC70">[1]!JCSubstructureMatchCount($B70,"FC(CC(O)=O)([H])F")</f>
        <v>#VALUE!</v>
      </c>
      <c r="BD70" s="2" t="e">
        <f t="array" ref="BD70">[1]!JCSubstructureMatchCount($B70,"FC(CCC(O)=O)([H])F")</f>
        <v>#VALUE!</v>
      </c>
      <c r="BE70" s="2" t="e">
        <f t="array" ref="BE70">[1]!JCSubstructureMatchCount($B70,"FC(CCCC(O)=O)([H])F")</f>
        <v>#VALUE!</v>
      </c>
      <c r="BF70" s="2" t="e">
        <f t="array" ref="BF70">[1]!JCSubstructureMatchCount($B70,"FC(CCCCC(O)=O)([H])F")</f>
        <v>#VALUE!</v>
      </c>
      <c r="BG70" s="2" t="e">
        <f t="array" ref="BG70">[1]!JCSubstructureMatchCount($B70,"FC(CCCCCC(O)=O)([H])F")</f>
        <v>#VALUE!</v>
      </c>
      <c r="BH70" s="2" t="e">
        <f t="array" ref="BH70">[1]!JCSubstructureMatchCount($B70,"FC(CC(O)=O)([H])[H]")</f>
        <v>#VALUE!</v>
      </c>
      <c r="BI70" s="2" t="e">
        <f t="array" ref="BI70">[1]!JCSubstructureMatchCount($B70,"FC(CCC(O)=O)([H])[H]")</f>
        <v>#VALUE!</v>
      </c>
      <c r="BJ70" s="2" t="e">
        <f t="array" ref="BJ70">[1]!JCSubstructureMatchCount($B70,"FC(CCCC(O)=O)([H])[H]")</f>
        <v>#VALUE!</v>
      </c>
      <c r="BK70" s="2" t="e">
        <f t="array" ref="BK70">[1]!JCSubstructureMatchCount($B70,"FC(CCCCC(O)=O)([H])[H]")</f>
        <v>#VALUE!</v>
      </c>
      <c r="BL70" s="2" t="e">
        <f t="array" ref="BL70">[1]!JCSubstructureMatchCount($B70,"FC(CCCCCC(O)=O)([H])[H]")</f>
        <v>#VALUE!</v>
      </c>
      <c r="BM70" s="2" t="e">
        <f t="array" ref="BM70">[1]!JCSubstructureMatchCount($B70,"FC(CC(O)=O)(F)C")</f>
        <v>#VALUE!</v>
      </c>
      <c r="BN70" s="2" t="e">
        <f t="array" ref="BN70">[1]!JCSubstructureMatchCount($B70,"FC(CCC(O)=O)(F)C")+[1]!JCSubstructureMatchCount($B70,"FC1(F)CC1C(O)=O")</f>
        <v>#VALUE!</v>
      </c>
      <c r="BO70" s="2" t="e">
        <f t="array" ref="BO70">[1]!JCSubstructureMatchCount($B70,"FC(CCCC(O)=O)(F)C")+[1]!JCSubstructureMatchCount($B70,"FC1(F)CCC1C(O)=O")</f>
        <v>#VALUE!</v>
      </c>
      <c r="BP70" s="2" t="e">
        <f t="array" ref="BP70">[1]!JCSubstructureMatchCount($B70,"FC(CCCCC(O)=O)(F)C")+[1]!JCSubstructureMatchCount($B70,"FC1(F)CCCC1C(O)=O")</f>
        <v>#VALUE!</v>
      </c>
      <c r="BQ70" s="2" t="e">
        <f t="array" ref="BQ70">[1]!JCSubstructureMatchCount($B70,"FC(CCCCCC(O)=O)(F)C")+[1]!JCSubstructureMatchCount($B70,"FC1(F)CCCCC1C(O)=O")</f>
        <v>#VALUE!</v>
      </c>
      <c r="BR70" s="2" t="e">
        <f t="array" ref="BR70">[1]!JCSubstructureMatchCount($B70,"FC(CC(O)=O)([H])C")</f>
        <v>#VALUE!</v>
      </c>
      <c r="BS70" s="2" t="e">
        <f t="array" ref="BS70">[1]!JCSubstructureMatchCount($B70,"FC(CCC(O)=O)([H])C")</f>
        <v>#VALUE!</v>
      </c>
      <c r="BT70" s="2" t="e">
        <f t="array" ref="BT70">[1]!JCSubstructureMatchCount($B70,"FC(CCCC(O)=O)([H])C")</f>
        <v>#VALUE!</v>
      </c>
      <c r="BU70" s="2" t="e">
        <f t="array" ref="BU70">[1]!JCSubstructureMatchCount($B70,"FC(CCCCC(O)=O)([H])C")</f>
        <v>#VALUE!</v>
      </c>
      <c r="BV70" s="2" t="e">
        <f t="array" ref="BV70">[1]!JCSubstructureMatchCount($B70,"FC(CCCCCC(O)=O)([H])C")</f>
        <v>#VALUE!</v>
      </c>
      <c r="BW70" t="e">
        <f t="shared" si="26"/>
        <v>#VALUE!</v>
      </c>
      <c r="BX70" t="e">
        <f t="shared" si="27"/>
        <v>#VALUE!</v>
      </c>
      <c r="BY70" t="e">
        <f t="shared" si="28"/>
        <v>#VALUE!</v>
      </c>
      <c r="BZ70" t="e">
        <f t="shared" si="29"/>
        <v>#VALUE!</v>
      </c>
      <c r="CA70" t="e">
        <f t="shared" si="30"/>
        <v>#VALUE!</v>
      </c>
      <c r="CB70" t="e">
        <f t="shared" si="31"/>
        <v>#VALUE!</v>
      </c>
      <c r="CC70" t="e">
        <f t="shared" si="32"/>
        <v>#VALUE!</v>
      </c>
      <c r="CD70" t="e">
        <f t="shared" si="33"/>
        <v>#VALUE!</v>
      </c>
      <c r="CE70" t="e">
        <f t="shared" si="34"/>
        <v>#VALUE!</v>
      </c>
      <c r="CF70" t="e">
        <f t="shared" si="35"/>
        <v>#VALUE!</v>
      </c>
      <c r="CG70" t="e">
        <f t="shared" si="36"/>
        <v>#VALUE!</v>
      </c>
    </row>
    <row r="71" spans="1:85" ht="30" customHeight="1" x14ac:dyDescent="0.25">
      <c r="A71" s="1" t="s">
        <v>70</v>
      </c>
      <c r="B71" t="s">
        <v>78</v>
      </c>
      <c r="C71">
        <v>2.72</v>
      </c>
      <c r="D71">
        <v>3.88</v>
      </c>
      <c r="E71" s="15" t="e">
        <f t="array" ref="E71">[1]!JCStructure(B71)</f>
        <v>#VALUE!</v>
      </c>
      <c r="F71" t="e">
        <f t="array" ref="F71">[1]!JCMass(B71)</f>
        <v>#VALUE!</v>
      </c>
      <c r="G71" t="e">
        <f t="array" ref="G71">[1]!JCIUPACName(R71)</f>
        <v>#VALUE!</v>
      </c>
      <c r="H71" s="2" t="e">
        <f t="array" ref="H71">IF([1]!JCSubstructureMatch($B71,"C(O)=O"),"Acid", "Amine")</f>
        <v>#VALUE!</v>
      </c>
      <c r="I71" s="2" t="e">
        <f t="shared" ca="1" si="19"/>
        <v>#NAME?</v>
      </c>
      <c r="J71" s="2" t="s">
        <v>287</v>
      </c>
      <c r="K71" s="2" t="e">
        <f t="shared" si="20"/>
        <v>#VALUE!</v>
      </c>
      <c r="L71" s="2" t="e">
        <f t="shared" si="21"/>
        <v>#VALUE!</v>
      </c>
      <c r="M71" s="2" t="e">
        <f t="shared" si="22"/>
        <v>#VALUE!</v>
      </c>
      <c r="N71" s="2" t="e">
        <f t="shared" si="23"/>
        <v>#VALUE!</v>
      </c>
      <c r="O71" s="2" t="e">
        <f t="shared" si="24"/>
        <v>#VALUE!</v>
      </c>
      <c r="P71" s="2" t="e">
        <f t="shared" si="25"/>
        <v>#VALUE!</v>
      </c>
      <c r="Q71" s="2" t="e">
        <f t="array" ref="Q71">[1]!JCRingAtomCount(B71)</f>
        <v>#VALUE!</v>
      </c>
      <c r="R71" s="15" t="e">
        <f t="array" ref="R71">[1]!JCBemisMurckoStructure(B71)</f>
        <v>#VALUE!</v>
      </c>
      <c r="S71" t="e">
        <f t="array" ref="S71">[1]!JCSubstructureMatch(B71,"FC(C)(F)C")</f>
        <v>#VALUE!</v>
      </c>
      <c r="T71" t="e">
        <f t="array" ref="T71">[1]!JCSubstructureMatch(B71,"FC(C)(F)F")</f>
        <v>#VALUE!</v>
      </c>
      <c r="U71" t="e">
        <f t="array" ref="U71">[1]!JCSubstructureMatch(B71,"FC(C)(F)[H]")</f>
        <v>#VALUE!</v>
      </c>
      <c r="V71" t="e">
        <f t="array" ref="V71">[1]!JCSubstructureMatch(B71,"FC(C)([H])[H]")</f>
        <v>#VALUE!</v>
      </c>
      <c r="W71" t="e">
        <f t="array" ref="W71">[1]!JCSubstructureMatch(B71,"FC(C)(C)[H]")</f>
        <v>#VALUE!</v>
      </c>
      <c r="X71" s="15" t="e">
        <f t="array" ref="X71">[1]!JC3DCleanStructure(B71)</f>
        <v>#VALUE!</v>
      </c>
      <c r="Y71" s="2" t="e">
        <f t="array" ref="Y71">[1]!JCSubstructureMatchCount(B71,"FC(CN)(F)F")</f>
        <v>#VALUE!</v>
      </c>
      <c r="Z71" s="2" t="e">
        <f t="array" ref="Z71">[1]!JCSubstructureMatchCount($B71,"FC(CCN)(F)F")</f>
        <v>#VALUE!</v>
      </c>
      <c r="AA71" s="2" t="e">
        <f t="array" ref="AA71">[1]!JCSubstructureMatchCount($B71,"FC(CCCN)(F)F")</f>
        <v>#VALUE!</v>
      </c>
      <c r="AB71" s="2" t="e">
        <f t="array" ref="AB71">[1]!JCSubstructureMatchCount($B71,"FC(CCCCN)(F)F")</f>
        <v>#VALUE!</v>
      </c>
      <c r="AC71" s="2" t="e">
        <f t="array" ref="AC71">[1]!JCSubstructureMatchCount($B71,"FC(CCCCCN)(F)F")</f>
        <v>#VALUE!</v>
      </c>
      <c r="AD71" s="2" t="e">
        <f t="array" ref="AD71">[1]!JCSubstructureMatchCount($B71,"FC(CN)([H])F")</f>
        <v>#VALUE!</v>
      </c>
      <c r="AE71" s="2" t="e">
        <f t="array" ref="AE71">[1]!JCSubstructureMatchCount($B71,"FC(CCN)([H])F")</f>
        <v>#VALUE!</v>
      </c>
      <c r="AF71" s="2" t="e">
        <f t="array" ref="AF71">[1]!JCSubstructureMatchCount($B71,"FC(CCCN)([H])F")</f>
        <v>#VALUE!</v>
      </c>
      <c r="AG71" s="2" t="e">
        <f t="array" ref="AG71">[1]!JCSubstructureMatchCount($B71,"FC(CCCCN)([H])F")</f>
        <v>#VALUE!</v>
      </c>
      <c r="AH71" s="2" t="e">
        <f t="array" ref="AH71">[1]!JCSubstructureMatchCount($B71,"FC(CCCCCN)([H])F")</f>
        <v>#VALUE!</v>
      </c>
      <c r="AI71" s="2" t="e">
        <f t="array" ref="AI71">[1]!JCSubstructureMatchCount($B71,"FC(CN)([H])[H]")</f>
        <v>#VALUE!</v>
      </c>
      <c r="AJ71" s="2" t="e">
        <f t="array" ref="AJ71">[1]!JCSubstructureMatchCount($B71,"FC(CCN)([H])[H]")</f>
        <v>#VALUE!</v>
      </c>
      <c r="AK71" s="2" t="e">
        <f t="array" ref="AK71">[1]!JCSubstructureMatchCount($B71,"FC(CCCN)([H])[H]")</f>
        <v>#VALUE!</v>
      </c>
      <c r="AL71" s="2" t="e">
        <f t="array" ref="AL71">[1]!JCSubstructureMatchCount($B71,"FC(CCCCN)([H])[H]")</f>
        <v>#VALUE!</v>
      </c>
      <c r="AM71" s="2" t="e">
        <f t="array" ref="AM71">[1]!JCSubstructureMatchCount($B71,"FC(CCCCCN)([H])[H]")</f>
        <v>#VALUE!</v>
      </c>
      <c r="AN71" s="2" t="e">
        <f t="array" ref="AN71">[1]!JCSubstructureMatchCount($B71,"FC(CN)(F)C")</f>
        <v>#VALUE!</v>
      </c>
      <c r="AO71" s="2" t="e">
        <f t="array" ref="AO71">[1]!JCSubstructureMatchCount($B71,"FC(CCN)(F)C")+[1]!JCSubstructureMatchCount($B71,"FC(F)(C1)C1N")</f>
        <v>#VALUE!</v>
      </c>
      <c r="AP71" s="2" t="e">
        <f t="array" ref="AP71">[1]!JCSubstructureMatchCount($B71,"FC(CCCN)(F)C")+[1]!JCSubstructureMatchCount($B71,"FC(F)(CC1)C1N")</f>
        <v>#VALUE!</v>
      </c>
      <c r="AQ71" s="2" t="e">
        <f t="array" ref="AQ71">[1]!JCSubstructureMatchCount($B71,"FC(CCCCN)(F)C")+[1]!JCSubstructureMatchCount($B71,"FC(F)(CCC1)C1N")</f>
        <v>#VALUE!</v>
      </c>
      <c r="AR71" s="2" t="e">
        <f t="array" ref="AR71">[1]!JCSubstructureMatchCount($B71,"FC(CCCCCN)(F)C")+[1]!JCSubstructureMatchCount($B71,"FC(F)(CCCC1)C1N")</f>
        <v>#VALUE!</v>
      </c>
      <c r="AS71" s="2" t="e">
        <f t="array" ref="AS71">[1]!JCSubstructureMatchCount($B71,"FC(CN)([H])C")</f>
        <v>#VALUE!</v>
      </c>
      <c r="AT71" s="2" t="e">
        <f t="array" ref="AT71">[1]!JCSubstructureMatchCount($B71,"FC(CCN)([H])C")</f>
        <v>#VALUE!</v>
      </c>
      <c r="AU71" s="2" t="e">
        <f t="array" ref="AU71">[1]!JCSubstructureMatchCount($B71,"FC(CCCN)([H])C")</f>
        <v>#VALUE!</v>
      </c>
      <c r="AV71" s="2" t="e">
        <f t="array" ref="AV71">[1]!JCSubstructureMatchCount($B71,"FC(CCCCN)([H])C")</f>
        <v>#VALUE!</v>
      </c>
      <c r="AW71" s="2" t="e">
        <f t="array" ref="AW71">[1]!JCSubstructureMatchCount($B71,"FC(CCCCCN)([H])C")</f>
        <v>#VALUE!</v>
      </c>
      <c r="AX71" s="2" t="e">
        <f t="array" ref="AX71">[1]!JCSubstructureMatchCount($B71,"FC(CC(O)=O)(F)F")</f>
        <v>#VALUE!</v>
      </c>
      <c r="AY71" s="2" t="e">
        <f t="array" ref="AY71">[1]!JCSubstructureMatchCount($B71,"FC(CCC(O)=O)(F)F")</f>
        <v>#VALUE!</v>
      </c>
      <c r="AZ71" s="2" t="e">
        <f t="array" ref="AZ71">[1]!JCSubstructureMatchCount($B71,"FC(CCCC(O)=O)(F)F")</f>
        <v>#VALUE!</v>
      </c>
      <c r="BA71" s="2" t="e">
        <f t="array" ref="BA71">[1]!JCSubstructureMatchCount($B71,"FC(CCCCC(O)=O)(F)F")</f>
        <v>#VALUE!</v>
      </c>
      <c r="BB71" s="2" t="e">
        <f t="array" ref="BB71">[1]!JCSubstructureMatchCount($B71,"FC(CCCCCC(O)=O)(F)F")</f>
        <v>#VALUE!</v>
      </c>
      <c r="BC71" s="2" t="e">
        <f t="array" ref="BC71">[1]!JCSubstructureMatchCount($B71,"FC(CC(O)=O)([H])F")</f>
        <v>#VALUE!</v>
      </c>
      <c r="BD71" s="2" t="e">
        <f t="array" ref="BD71">[1]!JCSubstructureMatchCount($B71,"FC(CCC(O)=O)([H])F")</f>
        <v>#VALUE!</v>
      </c>
      <c r="BE71" s="2" t="e">
        <f t="array" ref="BE71">[1]!JCSubstructureMatchCount($B71,"FC(CCCC(O)=O)([H])F")</f>
        <v>#VALUE!</v>
      </c>
      <c r="BF71" s="2" t="e">
        <f t="array" ref="BF71">[1]!JCSubstructureMatchCount($B71,"FC(CCCCC(O)=O)([H])F")</f>
        <v>#VALUE!</v>
      </c>
      <c r="BG71" s="2" t="e">
        <f t="array" ref="BG71">[1]!JCSubstructureMatchCount($B71,"FC(CCCCCC(O)=O)([H])F")</f>
        <v>#VALUE!</v>
      </c>
      <c r="BH71" s="2" t="e">
        <f t="array" ref="BH71">[1]!JCSubstructureMatchCount($B71,"FC(CC(O)=O)([H])[H]")</f>
        <v>#VALUE!</v>
      </c>
      <c r="BI71" s="2" t="e">
        <f t="array" ref="BI71">[1]!JCSubstructureMatchCount($B71,"FC(CCC(O)=O)([H])[H]")</f>
        <v>#VALUE!</v>
      </c>
      <c r="BJ71" s="2" t="e">
        <f t="array" ref="BJ71">[1]!JCSubstructureMatchCount($B71,"FC(CCCC(O)=O)([H])[H]")</f>
        <v>#VALUE!</v>
      </c>
      <c r="BK71" s="2" t="e">
        <f t="array" ref="BK71">[1]!JCSubstructureMatchCount($B71,"FC(CCCCC(O)=O)([H])[H]")</f>
        <v>#VALUE!</v>
      </c>
      <c r="BL71" s="2" t="e">
        <f t="array" ref="BL71">[1]!JCSubstructureMatchCount($B71,"FC(CCCCCC(O)=O)([H])[H]")</f>
        <v>#VALUE!</v>
      </c>
      <c r="BM71" s="2" t="e">
        <f t="array" ref="BM71">[1]!JCSubstructureMatchCount($B71,"FC(CC(O)=O)(F)C")</f>
        <v>#VALUE!</v>
      </c>
      <c r="BN71" s="2" t="e">
        <f t="array" ref="BN71">[1]!JCSubstructureMatchCount($B71,"FC(CCC(O)=O)(F)C")+[1]!JCSubstructureMatchCount($B71,"FC1(F)CC1C(O)=O")</f>
        <v>#VALUE!</v>
      </c>
      <c r="BO71" s="2" t="e">
        <f t="array" ref="BO71">[1]!JCSubstructureMatchCount($B71,"FC(CCCC(O)=O)(F)C")+[1]!JCSubstructureMatchCount($B71,"FC1(F)CCC1C(O)=O")</f>
        <v>#VALUE!</v>
      </c>
      <c r="BP71" s="2" t="e">
        <f t="array" ref="BP71">[1]!JCSubstructureMatchCount($B71,"FC(CCCCC(O)=O)(F)C")+[1]!JCSubstructureMatchCount($B71,"FC1(F)CCCC1C(O)=O")</f>
        <v>#VALUE!</v>
      </c>
      <c r="BQ71" s="2" t="e">
        <f t="array" ref="BQ71">[1]!JCSubstructureMatchCount($B71,"FC(CCCCCC(O)=O)(F)C")+[1]!JCSubstructureMatchCount($B71,"FC1(F)CCCCC1C(O)=O")</f>
        <v>#VALUE!</v>
      </c>
      <c r="BR71" s="2" t="e">
        <f t="array" ref="BR71">[1]!JCSubstructureMatchCount($B71,"FC(CC(O)=O)([H])C")</f>
        <v>#VALUE!</v>
      </c>
      <c r="BS71" s="2" t="e">
        <f t="array" ref="BS71">[1]!JCSubstructureMatchCount($B71,"FC(CCC(O)=O)([H])C")</f>
        <v>#VALUE!</v>
      </c>
      <c r="BT71" s="2" t="e">
        <f t="array" ref="BT71">[1]!JCSubstructureMatchCount($B71,"FC(CCCC(O)=O)([H])C")</f>
        <v>#VALUE!</v>
      </c>
      <c r="BU71" s="2" t="e">
        <f t="array" ref="BU71">[1]!JCSubstructureMatchCount($B71,"FC(CCCCC(O)=O)([H])C")</f>
        <v>#VALUE!</v>
      </c>
      <c r="BV71" s="2" t="e">
        <f t="array" ref="BV71">[1]!JCSubstructureMatchCount($B71,"FC(CCCCCC(O)=O)([H])C")</f>
        <v>#VALUE!</v>
      </c>
      <c r="BW71" t="e">
        <f t="shared" si="26"/>
        <v>#VALUE!</v>
      </c>
      <c r="BX71" t="e">
        <f t="shared" si="27"/>
        <v>#VALUE!</v>
      </c>
      <c r="BY71" t="e">
        <f t="shared" si="28"/>
        <v>#VALUE!</v>
      </c>
      <c r="BZ71" t="e">
        <f t="shared" si="29"/>
        <v>#VALUE!</v>
      </c>
      <c r="CA71" t="e">
        <f t="shared" si="30"/>
        <v>#VALUE!</v>
      </c>
      <c r="CB71" t="e">
        <f t="shared" si="31"/>
        <v>#VALUE!</v>
      </c>
      <c r="CC71" t="e">
        <f t="shared" si="32"/>
        <v>#VALUE!</v>
      </c>
      <c r="CD71" t="e">
        <f t="shared" si="33"/>
        <v>#VALUE!</v>
      </c>
      <c r="CE71" t="e">
        <f t="shared" si="34"/>
        <v>#VALUE!</v>
      </c>
      <c r="CF71" t="e">
        <f t="shared" si="35"/>
        <v>#VALUE!</v>
      </c>
      <c r="CG71" t="e">
        <f t="shared" si="36"/>
        <v>#VALUE!</v>
      </c>
    </row>
    <row r="72" spans="1:85" ht="30" customHeight="1" x14ac:dyDescent="0.25">
      <c r="A72" s="1" t="s">
        <v>70</v>
      </c>
      <c r="B72" t="s">
        <v>79</v>
      </c>
      <c r="C72">
        <v>2.39</v>
      </c>
      <c r="D72">
        <v>4.1100000000000003</v>
      </c>
      <c r="E72" s="15" t="e">
        <f t="array" ref="E72">[1]!JCStructure(B72)</f>
        <v>#VALUE!</v>
      </c>
      <c r="F72" t="e">
        <f t="array" ref="F72">[1]!JCMass(B72)</f>
        <v>#VALUE!</v>
      </c>
      <c r="G72" t="e">
        <f t="array" ref="G72">[1]!JCIUPACName(R72)</f>
        <v>#VALUE!</v>
      </c>
      <c r="H72" s="2" t="e">
        <f t="array" ref="H72">IF([1]!JCSubstructureMatch($B72,"C(O)=O"),"Acid", "Amine")</f>
        <v>#VALUE!</v>
      </c>
      <c r="I72" s="2" t="e">
        <f t="shared" ca="1" si="19"/>
        <v>#NAME?</v>
      </c>
      <c r="J72" s="2" t="s">
        <v>286</v>
      </c>
      <c r="K72" s="2" t="e">
        <f t="shared" si="20"/>
        <v>#VALUE!</v>
      </c>
      <c r="L72" s="2" t="e">
        <f t="shared" si="21"/>
        <v>#VALUE!</v>
      </c>
      <c r="M72" s="2" t="e">
        <f t="shared" si="22"/>
        <v>#VALUE!</v>
      </c>
      <c r="N72" s="2" t="e">
        <f t="shared" si="23"/>
        <v>#VALUE!</v>
      </c>
      <c r="O72" s="2" t="e">
        <f t="shared" si="24"/>
        <v>#VALUE!</v>
      </c>
      <c r="P72" s="2" t="e">
        <f t="shared" si="25"/>
        <v>#VALUE!</v>
      </c>
      <c r="Q72" s="2" t="e">
        <f t="array" ref="Q72">[1]!JCRingAtomCount(B72)</f>
        <v>#VALUE!</v>
      </c>
      <c r="R72" s="15" t="e">
        <f t="array" ref="R72">[1]!JCBemisMurckoStructure(B72)</f>
        <v>#VALUE!</v>
      </c>
      <c r="S72" t="e">
        <f t="array" ref="S72">[1]!JCSubstructureMatch(B72,"FC(C)(F)C")</f>
        <v>#VALUE!</v>
      </c>
      <c r="T72" t="e">
        <f t="array" ref="T72">[1]!JCSubstructureMatch(B72,"FC(C)(F)F")</f>
        <v>#VALUE!</v>
      </c>
      <c r="U72" t="e">
        <f t="array" ref="U72">[1]!JCSubstructureMatch(B72,"FC(C)(F)[H]")</f>
        <v>#VALUE!</v>
      </c>
      <c r="V72" t="e">
        <f t="array" ref="V72">[1]!JCSubstructureMatch(B72,"FC(C)([H])[H]")</f>
        <v>#VALUE!</v>
      </c>
      <c r="W72" t="e">
        <f t="array" ref="W72">[1]!JCSubstructureMatch(B72,"FC(C)(C)[H]")</f>
        <v>#VALUE!</v>
      </c>
      <c r="X72" s="15" t="e">
        <f t="array" ref="X72">[1]!JC3DCleanStructure(B72)</f>
        <v>#VALUE!</v>
      </c>
      <c r="Y72" s="2" t="e">
        <f t="array" ref="Y72">[1]!JCSubstructureMatchCount(B72,"FC(CN)(F)F")</f>
        <v>#VALUE!</v>
      </c>
      <c r="Z72" s="2" t="e">
        <f t="array" ref="Z72">[1]!JCSubstructureMatchCount($B72,"FC(CCN)(F)F")</f>
        <v>#VALUE!</v>
      </c>
      <c r="AA72" s="2" t="e">
        <f t="array" ref="AA72">[1]!JCSubstructureMatchCount($B72,"FC(CCCN)(F)F")</f>
        <v>#VALUE!</v>
      </c>
      <c r="AB72" s="2" t="e">
        <f t="array" ref="AB72">[1]!JCSubstructureMatchCount($B72,"FC(CCCCN)(F)F")</f>
        <v>#VALUE!</v>
      </c>
      <c r="AC72" s="2" t="e">
        <f t="array" ref="AC72">[1]!JCSubstructureMatchCount($B72,"FC(CCCCCN)(F)F")</f>
        <v>#VALUE!</v>
      </c>
      <c r="AD72" s="2" t="e">
        <f t="array" ref="AD72">[1]!JCSubstructureMatchCount($B72,"FC(CN)([H])F")</f>
        <v>#VALUE!</v>
      </c>
      <c r="AE72" s="2" t="e">
        <f t="array" ref="AE72">[1]!JCSubstructureMatchCount($B72,"FC(CCN)([H])F")</f>
        <v>#VALUE!</v>
      </c>
      <c r="AF72" s="2" t="e">
        <f t="array" ref="AF72">[1]!JCSubstructureMatchCount($B72,"FC(CCCN)([H])F")</f>
        <v>#VALUE!</v>
      </c>
      <c r="AG72" s="2" t="e">
        <f t="array" ref="AG72">[1]!JCSubstructureMatchCount($B72,"FC(CCCCN)([H])F")</f>
        <v>#VALUE!</v>
      </c>
      <c r="AH72" s="2" t="e">
        <f t="array" ref="AH72">[1]!JCSubstructureMatchCount($B72,"FC(CCCCCN)([H])F")</f>
        <v>#VALUE!</v>
      </c>
      <c r="AI72" s="2" t="e">
        <f t="array" ref="AI72">[1]!JCSubstructureMatchCount($B72,"FC(CN)([H])[H]")</f>
        <v>#VALUE!</v>
      </c>
      <c r="AJ72" s="2" t="e">
        <f t="array" ref="AJ72">[1]!JCSubstructureMatchCount($B72,"FC(CCN)([H])[H]")</f>
        <v>#VALUE!</v>
      </c>
      <c r="AK72" s="2" t="e">
        <f t="array" ref="AK72">[1]!JCSubstructureMatchCount($B72,"FC(CCCN)([H])[H]")</f>
        <v>#VALUE!</v>
      </c>
      <c r="AL72" s="2" t="e">
        <f t="array" ref="AL72">[1]!JCSubstructureMatchCount($B72,"FC(CCCCN)([H])[H]")</f>
        <v>#VALUE!</v>
      </c>
      <c r="AM72" s="2" t="e">
        <f t="array" ref="AM72">[1]!JCSubstructureMatchCount($B72,"FC(CCCCCN)([H])[H]")</f>
        <v>#VALUE!</v>
      </c>
      <c r="AN72" s="2" t="e">
        <f t="array" ref="AN72">[1]!JCSubstructureMatchCount($B72,"FC(CN)(F)C")</f>
        <v>#VALUE!</v>
      </c>
      <c r="AO72" s="2" t="e">
        <f t="array" ref="AO72">[1]!JCSubstructureMatchCount($B72,"FC(CCN)(F)C")+[1]!JCSubstructureMatchCount($B72,"FC(F)(C1)C1N")</f>
        <v>#VALUE!</v>
      </c>
      <c r="AP72" s="2" t="e">
        <f t="array" ref="AP72">[1]!JCSubstructureMatchCount($B72,"FC(CCCN)(F)C")+[1]!JCSubstructureMatchCount($B72,"FC(F)(CC1)C1N")</f>
        <v>#VALUE!</v>
      </c>
      <c r="AQ72" s="2" t="e">
        <f t="array" ref="AQ72">[1]!JCSubstructureMatchCount($B72,"FC(CCCCN)(F)C")+[1]!JCSubstructureMatchCount($B72,"FC(F)(CCC1)C1N")</f>
        <v>#VALUE!</v>
      </c>
      <c r="AR72" s="2" t="e">
        <f t="array" ref="AR72">[1]!JCSubstructureMatchCount($B72,"FC(CCCCCN)(F)C")+[1]!JCSubstructureMatchCount($B72,"FC(F)(CCCC1)C1N")</f>
        <v>#VALUE!</v>
      </c>
      <c r="AS72" s="2" t="e">
        <f t="array" ref="AS72">[1]!JCSubstructureMatchCount($B72,"FC(CN)([H])C")</f>
        <v>#VALUE!</v>
      </c>
      <c r="AT72" s="2" t="e">
        <f t="array" ref="AT72">[1]!JCSubstructureMatchCount($B72,"FC(CCN)([H])C")</f>
        <v>#VALUE!</v>
      </c>
      <c r="AU72" s="2" t="e">
        <f t="array" ref="AU72">[1]!JCSubstructureMatchCount($B72,"FC(CCCN)([H])C")</f>
        <v>#VALUE!</v>
      </c>
      <c r="AV72" s="2" t="e">
        <f t="array" ref="AV72">[1]!JCSubstructureMatchCount($B72,"FC(CCCCN)([H])C")</f>
        <v>#VALUE!</v>
      </c>
      <c r="AW72" s="2" t="e">
        <f t="array" ref="AW72">[1]!JCSubstructureMatchCount($B72,"FC(CCCCCN)([H])C")</f>
        <v>#VALUE!</v>
      </c>
      <c r="AX72" s="2" t="e">
        <f t="array" ref="AX72">[1]!JCSubstructureMatchCount($B72,"FC(CC(O)=O)(F)F")</f>
        <v>#VALUE!</v>
      </c>
      <c r="AY72" s="2" t="e">
        <f t="array" ref="AY72">[1]!JCSubstructureMatchCount($B72,"FC(CCC(O)=O)(F)F")</f>
        <v>#VALUE!</v>
      </c>
      <c r="AZ72" s="2" t="e">
        <f t="array" ref="AZ72">[1]!JCSubstructureMatchCount($B72,"FC(CCCC(O)=O)(F)F")</f>
        <v>#VALUE!</v>
      </c>
      <c r="BA72" s="2" t="e">
        <f t="array" ref="BA72">[1]!JCSubstructureMatchCount($B72,"FC(CCCCC(O)=O)(F)F")</f>
        <v>#VALUE!</v>
      </c>
      <c r="BB72" s="2" t="e">
        <f t="array" ref="BB72">[1]!JCSubstructureMatchCount($B72,"FC(CCCCCC(O)=O)(F)F")</f>
        <v>#VALUE!</v>
      </c>
      <c r="BC72" s="2" t="e">
        <f t="array" ref="BC72">[1]!JCSubstructureMatchCount($B72,"FC(CC(O)=O)([H])F")</f>
        <v>#VALUE!</v>
      </c>
      <c r="BD72" s="2" t="e">
        <f t="array" ref="BD72">[1]!JCSubstructureMatchCount($B72,"FC(CCC(O)=O)([H])F")</f>
        <v>#VALUE!</v>
      </c>
      <c r="BE72" s="2" t="e">
        <f t="array" ref="BE72">[1]!JCSubstructureMatchCount($B72,"FC(CCCC(O)=O)([H])F")</f>
        <v>#VALUE!</v>
      </c>
      <c r="BF72" s="2" t="e">
        <f t="array" ref="BF72">[1]!JCSubstructureMatchCount($B72,"FC(CCCCC(O)=O)([H])F")</f>
        <v>#VALUE!</v>
      </c>
      <c r="BG72" s="2" t="e">
        <f t="array" ref="BG72">[1]!JCSubstructureMatchCount($B72,"FC(CCCCCC(O)=O)([H])F")</f>
        <v>#VALUE!</v>
      </c>
      <c r="BH72" s="2" t="e">
        <f t="array" ref="BH72">[1]!JCSubstructureMatchCount($B72,"FC(CC(O)=O)([H])[H]")</f>
        <v>#VALUE!</v>
      </c>
      <c r="BI72" s="2" t="e">
        <f t="array" ref="BI72">[1]!JCSubstructureMatchCount($B72,"FC(CCC(O)=O)([H])[H]")</f>
        <v>#VALUE!</v>
      </c>
      <c r="BJ72" s="2" t="e">
        <f t="array" ref="BJ72">[1]!JCSubstructureMatchCount($B72,"FC(CCCC(O)=O)([H])[H]")</f>
        <v>#VALUE!</v>
      </c>
      <c r="BK72" s="2" t="e">
        <f t="array" ref="BK72">[1]!JCSubstructureMatchCount($B72,"FC(CCCCC(O)=O)([H])[H]")</f>
        <v>#VALUE!</v>
      </c>
      <c r="BL72" s="2" t="e">
        <f t="array" ref="BL72">[1]!JCSubstructureMatchCount($B72,"FC(CCCCCC(O)=O)([H])[H]")</f>
        <v>#VALUE!</v>
      </c>
      <c r="BM72" s="2" t="e">
        <f t="array" ref="BM72">[1]!JCSubstructureMatchCount($B72,"FC(CC(O)=O)(F)C")</f>
        <v>#VALUE!</v>
      </c>
      <c r="BN72" s="2" t="e">
        <f t="array" ref="BN72">[1]!JCSubstructureMatchCount($B72,"FC(CCC(O)=O)(F)C")+[1]!JCSubstructureMatchCount($B72,"FC1(F)CC1C(O)=O")</f>
        <v>#VALUE!</v>
      </c>
      <c r="BO72" s="2" t="e">
        <f t="array" ref="BO72">[1]!JCSubstructureMatchCount($B72,"FC(CCCC(O)=O)(F)C")+[1]!JCSubstructureMatchCount($B72,"FC1(F)CCC1C(O)=O")</f>
        <v>#VALUE!</v>
      </c>
      <c r="BP72" s="2" t="e">
        <f t="array" ref="BP72">[1]!JCSubstructureMatchCount($B72,"FC(CCCCC(O)=O)(F)C")+[1]!JCSubstructureMatchCount($B72,"FC1(F)CCCC1C(O)=O")</f>
        <v>#VALUE!</v>
      </c>
      <c r="BQ72" s="2" t="e">
        <f t="array" ref="BQ72">[1]!JCSubstructureMatchCount($B72,"FC(CCCCCC(O)=O)(F)C")+[1]!JCSubstructureMatchCount($B72,"FC1(F)CCCCC1C(O)=O")</f>
        <v>#VALUE!</v>
      </c>
      <c r="BR72" s="2" t="e">
        <f t="array" ref="BR72">[1]!JCSubstructureMatchCount($B72,"FC(CC(O)=O)([H])C")</f>
        <v>#VALUE!</v>
      </c>
      <c r="BS72" s="2" t="e">
        <f t="array" ref="BS72">[1]!JCSubstructureMatchCount($B72,"FC(CCC(O)=O)([H])C")</f>
        <v>#VALUE!</v>
      </c>
      <c r="BT72" s="2" t="e">
        <f t="array" ref="BT72">[1]!JCSubstructureMatchCount($B72,"FC(CCCC(O)=O)([H])C")</f>
        <v>#VALUE!</v>
      </c>
      <c r="BU72" s="2" t="e">
        <f t="array" ref="BU72">[1]!JCSubstructureMatchCount($B72,"FC(CCCCC(O)=O)([H])C")</f>
        <v>#VALUE!</v>
      </c>
      <c r="BV72" s="2" t="e">
        <f t="array" ref="BV72">[1]!JCSubstructureMatchCount($B72,"FC(CCCCCC(O)=O)([H])C")</f>
        <v>#VALUE!</v>
      </c>
      <c r="BW72" t="e">
        <f t="shared" si="26"/>
        <v>#VALUE!</v>
      </c>
      <c r="BX72" t="e">
        <f t="shared" si="27"/>
        <v>#VALUE!</v>
      </c>
      <c r="BY72" t="e">
        <f t="shared" si="28"/>
        <v>#VALUE!</v>
      </c>
      <c r="BZ72" t="e">
        <f t="shared" si="29"/>
        <v>#VALUE!</v>
      </c>
      <c r="CA72" t="e">
        <f t="shared" si="30"/>
        <v>#VALUE!</v>
      </c>
      <c r="CB72" t="e">
        <f t="shared" si="31"/>
        <v>#VALUE!</v>
      </c>
      <c r="CC72" t="e">
        <f t="shared" si="32"/>
        <v>#VALUE!</v>
      </c>
      <c r="CD72" t="e">
        <f t="shared" si="33"/>
        <v>#VALUE!</v>
      </c>
      <c r="CE72" t="e">
        <f t="shared" si="34"/>
        <v>#VALUE!</v>
      </c>
      <c r="CF72" t="e">
        <f t="shared" si="35"/>
        <v>#VALUE!</v>
      </c>
      <c r="CG72" t="e">
        <f t="shared" si="36"/>
        <v>#VALUE!</v>
      </c>
    </row>
    <row r="73" spans="1:85" ht="30" customHeight="1" x14ac:dyDescent="0.25">
      <c r="A73" s="1" t="s">
        <v>70</v>
      </c>
      <c r="B73" t="s">
        <v>80</v>
      </c>
      <c r="C73">
        <v>2.23</v>
      </c>
      <c r="D73">
        <v>3.92</v>
      </c>
      <c r="E73" s="15" t="e">
        <f t="array" ref="E73">[1]!JCStructure(B73)</f>
        <v>#VALUE!</v>
      </c>
      <c r="F73" t="e">
        <f t="array" ref="F73">[1]!JCMass(B73)</f>
        <v>#VALUE!</v>
      </c>
      <c r="G73" t="e">
        <f t="array" ref="G73">[1]!JCIUPACName(R73)</f>
        <v>#VALUE!</v>
      </c>
      <c r="H73" s="2" t="e">
        <f t="array" ref="H73">IF([1]!JCSubstructureMatch($B73,"C(O)=O"),"Acid", "Amine")</f>
        <v>#VALUE!</v>
      </c>
      <c r="I73" s="2" t="e">
        <f t="shared" ca="1" si="19"/>
        <v>#NAME?</v>
      </c>
      <c r="J73" s="2" t="s">
        <v>287</v>
      </c>
      <c r="K73" s="2" t="e">
        <f t="shared" si="20"/>
        <v>#VALUE!</v>
      </c>
      <c r="L73" s="2" t="e">
        <f t="shared" si="21"/>
        <v>#VALUE!</v>
      </c>
      <c r="M73" s="2" t="e">
        <f t="shared" si="22"/>
        <v>#VALUE!</v>
      </c>
      <c r="N73" s="2" t="e">
        <f t="shared" si="23"/>
        <v>#VALUE!</v>
      </c>
      <c r="O73" s="2" t="e">
        <f t="shared" si="24"/>
        <v>#VALUE!</v>
      </c>
      <c r="P73" s="2" t="e">
        <f t="shared" si="25"/>
        <v>#VALUE!</v>
      </c>
      <c r="Q73" s="2" t="e">
        <f t="array" ref="Q73">[1]!JCRingAtomCount(B73)</f>
        <v>#VALUE!</v>
      </c>
      <c r="R73" s="15" t="e">
        <f t="array" ref="R73">[1]!JCBemisMurckoStructure(B73)</f>
        <v>#VALUE!</v>
      </c>
      <c r="S73" t="e">
        <f t="array" ref="S73">[1]!JCSubstructureMatch(B73,"FC(C)(F)C")</f>
        <v>#VALUE!</v>
      </c>
      <c r="T73" t="e">
        <f t="array" ref="T73">[1]!JCSubstructureMatch(B73,"FC(C)(F)F")</f>
        <v>#VALUE!</v>
      </c>
      <c r="U73" t="e">
        <f t="array" ref="U73">[1]!JCSubstructureMatch(B73,"FC(C)(F)[H]")</f>
        <v>#VALUE!</v>
      </c>
      <c r="V73" t="e">
        <f t="array" ref="V73">[1]!JCSubstructureMatch(B73,"FC(C)([H])[H]")</f>
        <v>#VALUE!</v>
      </c>
      <c r="W73" t="e">
        <f t="array" ref="W73">[1]!JCSubstructureMatch(B73,"FC(C)(C)[H]")</f>
        <v>#VALUE!</v>
      </c>
      <c r="X73" s="15" t="e">
        <f t="array" ref="X73">[1]!JC3DCleanStructure(B73)</f>
        <v>#VALUE!</v>
      </c>
      <c r="Y73" s="2" t="e">
        <f t="array" ref="Y73">[1]!JCSubstructureMatchCount(B73,"FC(CN)(F)F")</f>
        <v>#VALUE!</v>
      </c>
      <c r="Z73" s="2" t="e">
        <f t="array" ref="Z73">[1]!JCSubstructureMatchCount($B73,"FC(CCN)(F)F")</f>
        <v>#VALUE!</v>
      </c>
      <c r="AA73" s="2" t="e">
        <f t="array" ref="AA73">[1]!JCSubstructureMatchCount($B73,"FC(CCCN)(F)F")</f>
        <v>#VALUE!</v>
      </c>
      <c r="AB73" s="2" t="e">
        <f t="array" ref="AB73">[1]!JCSubstructureMatchCount($B73,"FC(CCCCN)(F)F")</f>
        <v>#VALUE!</v>
      </c>
      <c r="AC73" s="2" t="e">
        <f t="array" ref="AC73">[1]!JCSubstructureMatchCount($B73,"FC(CCCCCN)(F)F")</f>
        <v>#VALUE!</v>
      </c>
      <c r="AD73" s="2" t="e">
        <f t="array" ref="AD73">[1]!JCSubstructureMatchCount($B73,"FC(CN)([H])F")</f>
        <v>#VALUE!</v>
      </c>
      <c r="AE73" s="2" t="e">
        <f t="array" ref="AE73">[1]!JCSubstructureMatchCount($B73,"FC(CCN)([H])F")</f>
        <v>#VALUE!</v>
      </c>
      <c r="AF73" s="2" t="e">
        <f t="array" ref="AF73">[1]!JCSubstructureMatchCount($B73,"FC(CCCN)([H])F")</f>
        <v>#VALUE!</v>
      </c>
      <c r="AG73" s="2" t="e">
        <f t="array" ref="AG73">[1]!JCSubstructureMatchCount($B73,"FC(CCCCN)([H])F")</f>
        <v>#VALUE!</v>
      </c>
      <c r="AH73" s="2" t="e">
        <f t="array" ref="AH73">[1]!JCSubstructureMatchCount($B73,"FC(CCCCCN)([H])F")</f>
        <v>#VALUE!</v>
      </c>
      <c r="AI73" s="2" t="e">
        <f t="array" ref="AI73">[1]!JCSubstructureMatchCount($B73,"FC(CN)([H])[H]")</f>
        <v>#VALUE!</v>
      </c>
      <c r="AJ73" s="2" t="e">
        <f t="array" ref="AJ73">[1]!JCSubstructureMatchCount($B73,"FC(CCN)([H])[H]")</f>
        <v>#VALUE!</v>
      </c>
      <c r="AK73" s="2" t="e">
        <f t="array" ref="AK73">[1]!JCSubstructureMatchCount($B73,"FC(CCCN)([H])[H]")</f>
        <v>#VALUE!</v>
      </c>
      <c r="AL73" s="2" t="e">
        <f t="array" ref="AL73">[1]!JCSubstructureMatchCount($B73,"FC(CCCCN)([H])[H]")</f>
        <v>#VALUE!</v>
      </c>
      <c r="AM73" s="2" t="e">
        <f t="array" ref="AM73">[1]!JCSubstructureMatchCount($B73,"FC(CCCCCN)([H])[H]")</f>
        <v>#VALUE!</v>
      </c>
      <c r="AN73" s="2" t="e">
        <f t="array" ref="AN73">[1]!JCSubstructureMatchCount($B73,"FC(CN)(F)C")</f>
        <v>#VALUE!</v>
      </c>
      <c r="AO73" s="2" t="e">
        <f t="array" ref="AO73">[1]!JCSubstructureMatchCount($B73,"FC(CCN)(F)C")+[1]!JCSubstructureMatchCount($B73,"FC(F)(C1)C1N")</f>
        <v>#VALUE!</v>
      </c>
      <c r="AP73" s="2" t="e">
        <f t="array" ref="AP73">[1]!JCSubstructureMatchCount($B73,"FC(CCCN)(F)C")+[1]!JCSubstructureMatchCount($B73,"FC(F)(CC1)C1N")</f>
        <v>#VALUE!</v>
      </c>
      <c r="AQ73" s="2" t="e">
        <f t="array" ref="AQ73">[1]!JCSubstructureMatchCount($B73,"FC(CCCCN)(F)C")+[1]!JCSubstructureMatchCount($B73,"FC(F)(CCC1)C1N")</f>
        <v>#VALUE!</v>
      </c>
      <c r="AR73" s="2" t="e">
        <f t="array" ref="AR73">[1]!JCSubstructureMatchCount($B73,"FC(CCCCCN)(F)C")+[1]!JCSubstructureMatchCount($B73,"FC(F)(CCCC1)C1N")</f>
        <v>#VALUE!</v>
      </c>
      <c r="AS73" s="2" t="e">
        <f t="array" ref="AS73">[1]!JCSubstructureMatchCount($B73,"FC(CN)([H])C")</f>
        <v>#VALUE!</v>
      </c>
      <c r="AT73" s="2" t="e">
        <f t="array" ref="AT73">[1]!JCSubstructureMatchCount($B73,"FC(CCN)([H])C")</f>
        <v>#VALUE!</v>
      </c>
      <c r="AU73" s="2" t="e">
        <f t="array" ref="AU73">[1]!JCSubstructureMatchCount($B73,"FC(CCCN)([H])C")</f>
        <v>#VALUE!</v>
      </c>
      <c r="AV73" s="2" t="e">
        <f t="array" ref="AV73">[1]!JCSubstructureMatchCount($B73,"FC(CCCCN)([H])C")</f>
        <v>#VALUE!</v>
      </c>
      <c r="AW73" s="2" t="e">
        <f t="array" ref="AW73">[1]!JCSubstructureMatchCount($B73,"FC(CCCCCN)([H])C")</f>
        <v>#VALUE!</v>
      </c>
      <c r="AX73" s="2" t="e">
        <f t="array" ref="AX73">[1]!JCSubstructureMatchCount($B73,"FC(CC(O)=O)(F)F")</f>
        <v>#VALUE!</v>
      </c>
      <c r="AY73" s="2" t="e">
        <f t="array" ref="AY73">[1]!JCSubstructureMatchCount($B73,"FC(CCC(O)=O)(F)F")</f>
        <v>#VALUE!</v>
      </c>
      <c r="AZ73" s="2" t="e">
        <f t="array" ref="AZ73">[1]!JCSubstructureMatchCount($B73,"FC(CCCC(O)=O)(F)F")</f>
        <v>#VALUE!</v>
      </c>
      <c r="BA73" s="2" t="e">
        <f t="array" ref="BA73">[1]!JCSubstructureMatchCount($B73,"FC(CCCCC(O)=O)(F)F")</f>
        <v>#VALUE!</v>
      </c>
      <c r="BB73" s="2" t="e">
        <f t="array" ref="BB73">[1]!JCSubstructureMatchCount($B73,"FC(CCCCCC(O)=O)(F)F")</f>
        <v>#VALUE!</v>
      </c>
      <c r="BC73" s="2" t="e">
        <f t="array" ref="BC73">[1]!JCSubstructureMatchCount($B73,"FC(CC(O)=O)([H])F")</f>
        <v>#VALUE!</v>
      </c>
      <c r="BD73" s="2" t="e">
        <f t="array" ref="BD73">[1]!JCSubstructureMatchCount($B73,"FC(CCC(O)=O)([H])F")</f>
        <v>#VALUE!</v>
      </c>
      <c r="BE73" s="2" t="e">
        <f t="array" ref="BE73">[1]!JCSubstructureMatchCount($B73,"FC(CCCC(O)=O)([H])F")</f>
        <v>#VALUE!</v>
      </c>
      <c r="BF73" s="2" t="e">
        <f t="array" ref="BF73">[1]!JCSubstructureMatchCount($B73,"FC(CCCCC(O)=O)([H])F")</f>
        <v>#VALUE!</v>
      </c>
      <c r="BG73" s="2" t="e">
        <f t="array" ref="BG73">[1]!JCSubstructureMatchCount($B73,"FC(CCCCCC(O)=O)([H])F")</f>
        <v>#VALUE!</v>
      </c>
      <c r="BH73" s="2" t="e">
        <f t="array" ref="BH73">[1]!JCSubstructureMatchCount($B73,"FC(CC(O)=O)([H])[H]")</f>
        <v>#VALUE!</v>
      </c>
      <c r="BI73" s="2" t="e">
        <f t="array" ref="BI73">[1]!JCSubstructureMatchCount($B73,"FC(CCC(O)=O)([H])[H]")</f>
        <v>#VALUE!</v>
      </c>
      <c r="BJ73" s="2" t="e">
        <f t="array" ref="BJ73">[1]!JCSubstructureMatchCount($B73,"FC(CCCC(O)=O)([H])[H]")</f>
        <v>#VALUE!</v>
      </c>
      <c r="BK73" s="2" t="e">
        <f t="array" ref="BK73">[1]!JCSubstructureMatchCount($B73,"FC(CCCCC(O)=O)([H])[H]")</f>
        <v>#VALUE!</v>
      </c>
      <c r="BL73" s="2" t="e">
        <f t="array" ref="BL73">[1]!JCSubstructureMatchCount($B73,"FC(CCCCCC(O)=O)([H])[H]")</f>
        <v>#VALUE!</v>
      </c>
      <c r="BM73" s="2" t="e">
        <f t="array" ref="BM73">[1]!JCSubstructureMatchCount($B73,"FC(CC(O)=O)(F)C")</f>
        <v>#VALUE!</v>
      </c>
      <c r="BN73" s="2" t="e">
        <f t="array" ref="BN73">[1]!JCSubstructureMatchCount($B73,"FC(CCC(O)=O)(F)C")+[1]!JCSubstructureMatchCount($B73,"FC1(F)CC1C(O)=O")</f>
        <v>#VALUE!</v>
      </c>
      <c r="BO73" s="2" t="e">
        <f t="array" ref="BO73">[1]!JCSubstructureMatchCount($B73,"FC(CCCC(O)=O)(F)C")+[1]!JCSubstructureMatchCount($B73,"FC1(F)CCC1C(O)=O")</f>
        <v>#VALUE!</v>
      </c>
      <c r="BP73" s="2" t="e">
        <f t="array" ref="BP73">[1]!JCSubstructureMatchCount($B73,"FC(CCCCC(O)=O)(F)C")+[1]!JCSubstructureMatchCount($B73,"FC1(F)CCCC1C(O)=O")</f>
        <v>#VALUE!</v>
      </c>
      <c r="BQ73" s="2" t="e">
        <f t="array" ref="BQ73">[1]!JCSubstructureMatchCount($B73,"FC(CCCCCC(O)=O)(F)C")+[1]!JCSubstructureMatchCount($B73,"FC1(F)CCCCC1C(O)=O")</f>
        <v>#VALUE!</v>
      </c>
      <c r="BR73" s="2" t="e">
        <f t="array" ref="BR73">[1]!JCSubstructureMatchCount($B73,"FC(CC(O)=O)([H])C")</f>
        <v>#VALUE!</v>
      </c>
      <c r="BS73" s="2" t="e">
        <f t="array" ref="BS73">[1]!JCSubstructureMatchCount($B73,"FC(CCC(O)=O)([H])C")</f>
        <v>#VALUE!</v>
      </c>
      <c r="BT73" s="2" t="e">
        <f t="array" ref="BT73">[1]!JCSubstructureMatchCount($B73,"FC(CCCC(O)=O)([H])C")</f>
        <v>#VALUE!</v>
      </c>
      <c r="BU73" s="2" t="e">
        <f t="array" ref="BU73">[1]!JCSubstructureMatchCount($B73,"FC(CCCCC(O)=O)([H])C")</f>
        <v>#VALUE!</v>
      </c>
      <c r="BV73" s="2" t="e">
        <f t="array" ref="BV73">[1]!JCSubstructureMatchCount($B73,"FC(CCCCCC(O)=O)([H])C")</f>
        <v>#VALUE!</v>
      </c>
      <c r="BW73" t="e">
        <f t="shared" si="26"/>
        <v>#VALUE!</v>
      </c>
      <c r="BX73" t="e">
        <f t="shared" si="27"/>
        <v>#VALUE!</v>
      </c>
      <c r="BY73" t="e">
        <f t="shared" si="28"/>
        <v>#VALUE!</v>
      </c>
      <c r="BZ73" t="e">
        <f t="shared" si="29"/>
        <v>#VALUE!</v>
      </c>
      <c r="CA73" t="e">
        <f t="shared" si="30"/>
        <v>#VALUE!</v>
      </c>
      <c r="CB73" t="e">
        <f t="shared" si="31"/>
        <v>#VALUE!</v>
      </c>
      <c r="CC73" t="e">
        <f t="shared" si="32"/>
        <v>#VALUE!</v>
      </c>
      <c r="CD73" t="e">
        <f t="shared" si="33"/>
        <v>#VALUE!</v>
      </c>
      <c r="CE73" t="e">
        <f t="shared" si="34"/>
        <v>#VALUE!</v>
      </c>
      <c r="CF73" t="e">
        <f t="shared" si="35"/>
        <v>#VALUE!</v>
      </c>
      <c r="CG73" t="e">
        <f t="shared" si="36"/>
        <v>#VALUE!</v>
      </c>
    </row>
    <row r="74" spans="1:85" ht="30" customHeight="1" x14ac:dyDescent="0.25">
      <c r="A74" s="1" t="s">
        <v>70</v>
      </c>
      <c r="B74" t="s">
        <v>81</v>
      </c>
      <c r="C74">
        <v>2.14</v>
      </c>
      <c r="D74">
        <v>4.18</v>
      </c>
      <c r="E74" s="15" t="e">
        <f t="array" ref="E74">[1]!JCStructure(B74)</f>
        <v>#VALUE!</v>
      </c>
      <c r="F74" t="e">
        <f t="array" ref="F74">[1]!JCMass(B74)</f>
        <v>#VALUE!</v>
      </c>
      <c r="G74" t="e">
        <f t="array" ref="G74">[1]!JCIUPACName(R74)</f>
        <v>#VALUE!</v>
      </c>
      <c r="H74" s="2" t="e">
        <f t="array" ref="H74">IF([1]!JCSubstructureMatch($B74,"C(O)=O"),"Acid", "Amine")</f>
        <v>#VALUE!</v>
      </c>
      <c r="I74" s="2" t="e">
        <f t="shared" ca="1" si="19"/>
        <v>#NAME?</v>
      </c>
      <c r="J74" s="2" t="s">
        <v>286</v>
      </c>
      <c r="K74" s="2" t="e">
        <f t="shared" si="20"/>
        <v>#VALUE!</v>
      </c>
      <c r="L74" s="2" t="e">
        <f t="shared" si="21"/>
        <v>#VALUE!</v>
      </c>
      <c r="M74" s="2" t="e">
        <f t="shared" si="22"/>
        <v>#VALUE!</v>
      </c>
      <c r="N74" s="2" t="e">
        <f t="shared" si="23"/>
        <v>#VALUE!</v>
      </c>
      <c r="O74" s="2" t="e">
        <f t="shared" si="24"/>
        <v>#VALUE!</v>
      </c>
      <c r="P74" s="2" t="e">
        <f t="shared" si="25"/>
        <v>#VALUE!</v>
      </c>
      <c r="Q74" s="2" t="e">
        <f t="array" ref="Q74">[1]!JCRingAtomCount(B74)</f>
        <v>#VALUE!</v>
      </c>
      <c r="R74" s="15" t="e">
        <f t="array" ref="R74">[1]!JCBemisMurckoStructure(B74)</f>
        <v>#VALUE!</v>
      </c>
      <c r="S74" t="e">
        <f t="array" ref="S74">[1]!JCSubstructureMatch(B74,"FC(C)(F)C")</f>
        <v>#VALUE!</v>
      </c>
      <c r="T74" t="e">
        <f t="array" ref="T74">[1]!JCSubstructureMatch(B74,"FC(C)(F)F")</f>
        <v>#VALUE!</v>
      </c>
      <c r="U74" t="e">
        <f t="array" ref="U74">[1]!JCSubstructureMatch(B74,"FC(C)(F)[H]")</f>
        <v>#VALUE!</v>
      </c>
      <c r="V74" t="e">
        <f t="array" ref="V74">[1]!JCSubstructureMatch(B74,"FC(C)([H])[H]")</f>
        <v>#VALUE!</v>
      </c>
      <c r="W74" t="e">
        <f t="array" ref="W74">[1]!JCSubstructureMatch(B74,"FC(C)(C)[H]")</f>
        <v>#VALUE!</v>
      </c>
      <c r="X74" s="15" t="e">
        <f t="array" ref="X74">[1]!JC3DCleanStructure(B74)</f>
        <v>#VALUE!</v>
      </c>
      <c r="Y74" s="2" t="e">
        <f t="array" ref="Y74">[1]!JCSubstructureMatchCount(B74,"FC(CN)(F)F")</f>
        <v>#VALUE!</v>
      </c>
      <c r="Z74" s="2" t="e">
        <f t="array" ref="Z74">[1]!JCSubstructureMatchCount($B74,"FC(CCN)(F)F")</f>
        <v>#VALUE!</v>
      </c>
      <c r="AA74" s="2" t="e">
        <f t="array" ref="AA74">[1]!JCSubstructureMatchCount($B74,"FC(CCCN)(F)F")</f>
        <v>#VALUE!</v>
      </c>
      <c r="AB74" s="2" t="e">
        <f t="array" ref="AB74">[1]!JCSubstructureMatchCount($B74,"FC(CCCCN)(F)F")</f>
        <v>#VALUE!</v>
      </c>
      <c r="AC74" s="2" t="e">
        <f t="array" ref="AC74">[1]!JCSubstructureMatchCount($B74,"FC(CCCCCN)(F)F")</f>
        <v>#VALUE!</v>
      </c>
      <c r="AD74" s="2" t="e">
        <f t="array" ref="AD74">[1]!JCSubstructureMatchCount($B74,"FC(CN)([H])F")</f>
        <v>#VALUE!</v>
      </c>
      <c r="AE74" s="2" t="e">
        <f t="array" ref="AE74">[1]!JCSubstructureMatchCount($B74,"FC(CCN)([H])F")</f>
        <v>#VALUE!</v>
      </c>
      <c r="AF74" s="2" t="e">
        <f t="array" ref="AF74">[1]!JCSubstructureMatchCount($B74,"FC(CCCN)([H])F")</f>
        <v>#VALUE!</v>
      </c>
      <c r="AG74" s="2" t="e">
        <f t="array" ref="AG74">[1]!JCSubstructureMatchCount($B74,"FC(CCCCN)([H])F")</f>
        <v>#VALUE!</v>
      </c>
      <c r="AH74" s="2" t="e">
        <f t="array" ref="AH74">[1]!JCSubstructureMatchCount($B74,"FC(CCCCCN)([H])F")</f>
        <v>#VALUE!</v>
      </c>
      <c r="AI74" s="2" t="e">
        <f t="array" ref="AI74">[1]!JCSubstructureMatchCount($B74,"FC(CN)([H])[H]")</f>
        <v>#VALUE!</v>
      </c>
      <c r="AJ74" s="2" t="e">
        <f t="array" ref="AJ74">[1]!JCSubstructureMatchCount($B74,"FC(CCN)([H])[H]")</f>
        <v>#VALUE!</v>
      </c>
      <c r="AK74" s="2" t="e">
        <f t="array" ref="AK74">[1]!JCSubstructureMatchCount($B74,"FC(CCCN)([H])[H]")</f>
        <v>#VALUE!</v>
      </c>
      <c r="AL74" s="2" t="e">
        <f t="array" ref="AL74">[1]!JCSubstructureMatchCount($B74,"FC(CCCCN)([H])[H]")</f>
        <v>#VALUE!</v>
      </c>
      <c r="AM74" s="2" t="e">
        <f t="array" ref="AM74">[1]!JCSubstructureMatchCount($B74,"FC(CCCCCN)([H])[H]")</f>
        <v>#VALUE!</v>
      </c>
      <c r="AN74" s="2" t="e">
        <f t="array" ref="AN74">[1]!JCSubstructureMatchCount($B74,"FC(CN)(F)C")</f>
        <v>#VALUE!</v>
      </c>
      <c r="AO74" s="2" t="e">
        <f t="array" ref="AO74">[1]!JCSubstructureMatchCount($B74,"FC(CCN)(F)C")+[1]!JCSubstructureMatchCount($B74,"FC(F)(C1)C1N")</f>
        <v>#VALUE!</v>
      </c>
      <c r="AP74" s="2" t="e">
        <f t="array" ref="AP74">[1]!JCSubstructureMatchCount($B74,"FC(CCCN)(F)C")+[1]!JCSubstructureMatchCount($B74,"FC(F)(CC1)C1N")</f>
        <v>#VALUE!</v>
      </c>
      <c r="AQ74" s="2" t="e">
        <f t="array" ref="AQ74">[1]!JCSubstructureMatchCount($B74,"FC(CCCCN)(F)C")+[1]!JCSubstructureMatchCount($B74,"FC(F)(CCC1)C1N")</f>
        <v>#VALUE!</v>
      </c>
      <c r="AR74" s="2" t="e">
        <f t="array" ref="AR74">[1]!JCSubstructureMatchCount($B74,"FC(CCCCCN)(F)C")+[1]!JCSubstructureMatchCount($B74,"FC(F)(CCCC1)C1N")</f>
        <v>#VALUE!</v>
      </c>
      <c r="AS74" s="2" t="e">
        <f t="array" ref="AS74">[1]!JCSubstructureMatchCount($B74,"FC(CN)([H])C")</f>
        <v>#VALUE!</v>
      </c>
      <c r="AT74" s="2" t="e">
        <f t="array" ref="AT74">[1]!JCSubstructureMatchCount($B74,"FC(CCN)([H])C")</f>
        <v>#VALUE!</v>
      </c>
      <c r="AU74" s="2" t="e">
        <f t="array" ref="AU74">[1]!JCSubstructureMatchCount($B74,"FC(CCCN)([H])C")</f>
        <v>#VALUE!</v>
      </c>
      <c r="AV74" s="2" t="e">
        <f t="array" ref="AV74">[1]!JCSubstructureMatchCount($B74,"FC(CCCCN)([H])C")</f>
        <v>#VALUE!</v>
      </c>
      <c r="AW74" s="2" t="e">
        <f t="array" ref="AW74">[1]!JCSubstructureMatchCount($B74,"FC(CCCCCN)([H])C")</f>
        <v>#VALUE!</v>
      </c>
      <c r="AX74" s="2" t="e">
        <f t="array" ref="AX74">[1]!JCSubstructureMatchCount($B74,"FC(CC(O)=O)(F)F")</f>
        <v>#VALUE!</v>
      </c>
      <c r="AY74" s="2" t="e">
        <f t="array" ref="AY74">[1]!JCSubstructureMatchCount($B74,"FC(CCC(O)=O)(F)F")</f>
        <v>#VALUE!</v>
      </c>
      <c r="AZ74" s="2" t="e">
        <f t="array" ref="AZ74">[1]!JCSubstructureMatchCount($B74,"FC(CCCC(O)=O)(F)F")</f>
        <v>#VALUE!</v>
      </c>
      <c r="BA74" s="2" t="e">
        <f t="array" ref="BA74">[1]!JCSubstructureMatchCount($B74,"FC(CCCCC(O)=O)(F)F")</f>
        <v>#VALUE!</v>
      </c>
      <c r="BB74" s="2" t="e">
        <f t="array" ref="BB74">[1]!JCSubstructureMatchCount($B74,"FC(CCCCCC(O)=O)(F)F")</f>
        <v>#VALUE!</v>
      </c>
      <c r="BC74" s="2" t="e">
        <f t="array" ref="BC74">[1]!JCSubstructureMatchCount($B74,"FC(CC(O)=O)([H])F")</f>
        <v>#VALUE!</v>
      </c>
      <c r="BD74" s="2" t="e">
        <f t="array" ref="BD74">[1]!JCSubstructureMatchCount($B74,"FC(CCC(O)=O)([H])F")</f>
        <v>#VALUE!</v>
      </c>
      <c r="BE74" s="2" t="e">
        <f t="array" ref="BE74">[1]!JCSubstructureMatchCount($B74,"FC(CCCC(O)=O)([H])F")</f>
        <v>#VALUE!</v>
      </c>
      <c r="BF74" s="2" t="e">
        <f t="array" ref="BF74">[1]!JCSubstructureMatchCount($B74,"FC(CCCCC(O)=O)([H])F")</f>
        <v>#VALUE!</v>
      </c>
      <c r="BG74" s="2" t="e">
        <f t="array" ref="BG74">[1]!JCSubstructureMatchCount($B74,"FC(CCCCCC(O)=O)([H])F")</f>
        <v>#VALUE!</v>
      </c>
      <c r="BH74" s="2" t="e">
        <f t="array" ref="BH74">[1]!JCSubstructureMatchCount($B74,"FC(CC(O)=O)([H])[H]")</f>
        <v>#VALUE!</v>
      </c>
      <c r="BI74" s="2" t="e">
        <f t="array" ref="BI74">[1]!JCSubstructureMatchCount($B74,"FC(CCC(O)=O)([H])[H]")</f>
        <v>#VALUE!</v>
      </c>
      <c r="BJ74" s="2" t="e">
        <f t="array" ref="BJ74">[1]!JCSubstructureMatchCount($B74,"FC(CCCC(O)=O)([H])[H]")</f>
        <v>#VALUE!</v>
      </c>
      <c r="BK74" s="2" t="e">
        <f t="array" ref="BK74">[1]!JCSubstructureMatchCount($B74,"FC(CCCCC(O)=O)([H])[H]")</f>
        <v>#VALUE!</v>
      </c>
      <c r="BL74" s="2" t="e">
        <f t="array" ref="BL74">[1]!JCSubstructureMatchCount($B74,"FC(CCCCCC(O)=O)([H])[H]")</f>
        <v>#VALUE!</v>
      </c>
      <c r="BM74" s="2" t="e">
        <f t="array" ref="BM74">[1]!JCSubstructureMatchCount($B74,"FC(CC(O)=O)(F)C")</f>
        <v>#VALUE!</v>
      </c>
      <c r="BN74" s="2" t="e">
        <f t="array" ref="BN74">[1]!JCSubstructureMatchCount($B74,"FC(CCC(O)=O)(F)C")+[1]!JCSubstructureMatchCount($B74,"FC1(F)CC1C(O)=O")</f>
        <v>#VALUE!</v>
      </c>
      <c r="BO74" s="2" t="e">
        <f t="array" ref="BO74">[1]!JCSubstructureMatchCount($B74,"FC(CCCC(O)=O)(F)C")+[1]!JCSubstructureMatchCount($B74,"FC1(F)CCC1C(O)=O")</f>
        <v>#VALUE!</v>
      </c>
      <c r="BP74" s="2" t="e">
        <f t="array" ref="BP74">[1]!JCSubstructureMatchCount($B74,"FC(CCCCC(O)=O)(F)C")+[1]!JCSubstructureMatchCount($B74,"FC1(F)CCCC1C(O)=O")</f>
        <v>#VALUE!</v>
      </c>
      <c r="BQ74" s="2" t="e">
        <f t="array" ref="BQ74">[1]!JCSubstructureMatchCount($B74,"FC(CCCCCC(O)=O)(F)C")+[1]!JCSubstructureMatchCount($B74,"FC1(F)CCCCC1C(O)=O")</f>
        <v>#VALUE!</v>
      </c>
      <c r="BR74" s="2" t="e">
        <f t="array" ref="BR74">[1]!JCSubstructureMatchCount($B74,"FC(CC(O)=O)([H])C")</f>
        <v>#VALUE!</v>
      </c>
      <c r="BS74" s="2" t="e">
        <f t="array" ref="BS74">[1]!JCSubstructureMatchCount($B74,"FC(CCC(O)=O)([H])C")</f>
        <v>#VALUE!</v>
      </c>
      <c r="BT74" s="2" t="e">
        <f t="array" ref="BT74">[1]!JCSubstructureMatchCount($B74,"FC(CCCC(O)=O)([H])C")</f>
        <v>#VALUE!</v>
      </c>
      <c r="BU74" s="2" t="e">
        <f t="array" ref="BU74">[1]!JCSubstructureMatchCount($B74,"FC(CCCCC(O)=O)([H])C")</f>
        <v>#VALUE!</v>
      </c>
      <c r="BV74" s="2" t="e">
        <f t="array" ref="BV74">[1]!JCSubstructureMatchCount($B74,"FC(CCCCCC(O)=O)([H])C")</f>
        <v>#VALUE!</v>
      </c>
      <c r="BW74" t="e">
        <f t="shared" si="26"/>
        <v>#VALUE!</v>
      </c>
      <c r="BX74" t="e">
        <f t="shared" si="27"/>
        <v>#VALUE!</v>
      </c>
      <c r="BY74" t="e">
        <f t="shared" si="28"/>
        <v>#VALUE!</v>
      </c>
      <c r="BZ74" t="e">
        <f t="shared" si="29"/>
        <v>#VALUE!</v>
      </c>
      <c r="CA74" t="e">
        <f t="shared" si="30"/>
        <v>#VALUE!</v>
      </c>
      <c r="CB74" t="e">
        <f t="shared" si="31"/>
        <v>#VALUE!</v>
      </c>
      <c r="CC74" t="e">
        <f t="shared" si="32"/>
        <v>#VALUE!</v>
      </c>
      <c r="CD74" t="e">
        <f t="shared" si="33"/>
        <v>#VALUE!</v>
      </c>
      <c r="CE74" t="e">
        <f t="shared" si="34"/>
        <v>#VALUE!</v>
      </c>
      <c r="CF74" t="e">
        <f t="shared" si="35"/>
        <v>#VALUE!</v>
      </c>
      <c r="CG74" t="e">
        <f t="shared" si="36"/>
        <v>#VALUE!</v>
      </c>
    </row>
    <row r="75" spans="1:85" ht="30" customHeight="1" x14ac:dyDescent="0.25">
      <c r="A75" s="1" t="s">
        <v>70</v>
      </c>
      <c r="B75" t="s">
        <v>82</v>
      </c>
      <c r="C75">
        <v>1.96</v>
      </c>
      <c r="D75">
        <v>4.12</v>
      </c>
      <c r="E75" s="15" t="e">
        <f t="array" ref="E75">[1]!JCStructure(B75)</f>
        <v>#VALUE!</v>
      </c>
      <c r="F75" t="e">
        <f t="array" ref="F75">[1]!JCMass(B75)</f>
        <v>#VALUE!</v>
      </c>
      <c r="G75" t="e">
        <f t="array" ref="G75">[1]!JCIUPACName(R75)</f>
        <v>#VALUE!</v>
      </c>
      <c r="H75" s="2" t="e">
        <f t="array" ref="H75">IF([1]!JCSubstructureMatch($B75,"C(O)=O"),"Acid", "Amine")</f>
        <v>#VALUE!</v>
      </c>
      <c r="I75" s="2" t="e">
        <f t="shared" ca="1" si="19"/>
        <v>#NAME?</v>
      </c>
      <c r="J75" s="2" t="s">
        <v>287</v>
      </c>
      <c r="K75" s="2" t="e">
        <f t="shared" si="20"/>
        <v>#VALUE!</v>
      </c>
      <c r="L75" s="2" t="e">
        <f t="shared" si="21"/>
        <v>#VALUE!</v>
      </c>
      <c r="M75" s="2" t="e">
        <f t="shared" si="22"/>
        <v>#VALUE!</v>
      </c>
      <c r="N75" s="2" t="e">
        <f t="shared" si="23"/>
        <v>#VALUE!</v>
      </c>
      <c r="O75" s="2" t="e">
        <f t="shared" si="24"/>
        <v>#VALUE!</v>
      </c>
      <c r="P75" s="2" t="e">
        <f t="shared" si="25"/>
        <v>#VALUE!</v>
      </c>
      <c r="Q75" s="2" t="e">
        <f t="array" ref="Q75">[1]!JCRingAtomCount(B75)</f>
        <v>#VALUE!</v>
      </c>
      <c r="R75" s="15" t="e">
        <f t="array" ref="R75">[1]!JCBemisMurckoStructure(B75)</f>
        <v>#VALUE!</v>
      </c>
      <c r="S75" t="e">
        <f t="array" ref="S75">[1]!JCSubstructureMatch(B75,"FC(C)(F)C")</f>
        <v>#VALUE!</v>
      </c>
      <c r="T75" t="e">
        <f t="array" ref="T75">[1]!JCSubstructureMatch(B75,"FC(C)(F)F")</f>
        <v>#VALUE!</v>
      </c>
      <c r="U75" t="e">
        <f t="array" ref="U75">[1]!JCSubstructureMatch(B75,"FC(C)(F)[H]")</f>
        <v>#VALUE!</v>
      </c>
      <c r="V75" t="e">
        <f t="array" ref="V75">[1]!JCSubstructureMatch(B75,"FC(C)([H])[H]")</f>
        <v>#VALUE!</v>
      </c>
      <c r="W75" t="e">
        <f t="array" ref="W75">[1]!JCSubstructureMatch(B75,"FC(C)(C)[H]")</f>
        <v>#VALUE!</v>
      </c>
      <c r="X75" s="15" t="e">
        <f t="array" ref="X75">[1]!JC3DCleanStructure(B75)</f>
        <v>#VALUE!</v>
      </c>
      <c r="Y75" s="2" t="e">
        <f t="array" ref="Y75">[1]!JCSubstructureMatchCount(B75,"FC(CN)(F)F")</f>
        <v>#VALUE!</v>
      </c>
      <c r="Z75" s="2" t="e">
        <f t="array" ref="Z75">[1]!JCSubstructureMatchCount($B75,"FC(CCN)(F)F")</f>
        <v>#VALUE!</v>
      </c>
      <c r="AA75" s="2" t="e">
        <f t="array" ref="AA75">[1]!JCSubstructureMatchCount($B75,"FC(CCCN)(F)F")</f>
        <v>#VALUE!</v>
      </c>
      <c r="AB75" s="2" t="e">
        <f t="array" ref="AB75">[1]!JCSubstructureMatchCount($B75,"FC(CCCCN)(F)F")</f>
        <v>#VALUE!</v>
      </c>
      <c r="AC75" s="2" t="e">
        <f t="array" ref="AC75">[1]!JCSubstructureMatchCount($B75,"FC(CCCCCN)(F)F")</f>
        <v>#VALUE!</v>
      </c>
      <c r="AD75" s="2" t="e">
        <f t="array" ref="AD75">[1]!JCSubstructureMatchCount($B75,"FC(CN)([H])F")</f>
        <v>#VALUE!</v>
      </c>
      <c r="AE75" s="2" t="e">
        <f t="array" ref="AE75">[1]!JCSubstructureMatchCount($B75,"FC(CCN)([H])F")</f>
        <v>#VALUE!</v>
      </c>
      <c r="AF75" s="2" t="e">
        <f t="array" ref="AF75">[1]!JCSubstructureMatchCount($B75,"FC(CCCN)([H])F")</f>
        <v>#VALUE!</v>
      </c>
      <c r="AG75" s="2" t="e">
        <f t="array" ref="AG75">[1]!JCSubstructureMatchCount($B75,"FC(CCCCN)([H])F")</f>
        <v>#VALUE!</v>
      </c>
      <c r="AH75" s="2" t="e">
        <f t="array" ref="AH75">[1]!JCSubstructureMatchCount($B75,"FC(CCCCCN)([H])F")</f>
        <v>#VALUE!</v>
      </c>
      <c r="AI75" s="2" t="e">
        <f t="array" ref="AI75">[1]!JCSubstructureMatchCount($B75,"FC(CN)([H])[H]")</f>
        <v>#VALUE!</v>
      </c>
      <c r="AJ75" s="2" t="e">
        <f t="array" ref="AJ75">[1]!JCSubstructureMatchCount($B75,"FC(CCN)([H])[H]")</f>
        <v>#VALUE!</v>
      </c>
      <c r="AK75" s="2" t="e">
        <f t="array" ref="AK75">[1]!JCSubstructureMatchCount($B75,"FC(CCCN)([H])[H]")</f>
        <v>#VALUE!</v>
      </c>
      <c r="AL75" s="2" t="e">
        <f t="array" ref="AL75">[1]!JCSubstructureMatchCount($B75,"FC(CCCCN)([H])[H]")</f>
        <v>#VALUE!</v>
      </c>
      <c r="AM75" s="2" t="e">
        <f t="array" ref="AM75">[1]!JCSubstructureMatchCount($B75,"FC(CCCCCN)([H])[H]")</f>
        <v>#VALUE!</v>
      </c>
      <c r="AN75" s="2" t="e">
        <f t="array" ref="AN75">[1]!JCSubstructureMatchCount($B75,"FC(CN)(F)C")</f>
        <v>#VALUE!</v>
      </c>
      <c r="AO75" s="2" t="e">
        <f t="array" ref="AO75">[1]!JCSubstructureMatchCount($B75,"FC(CCN)(F)C")+[1]!JCSubstructureMatchCount($B75,"FC(F)(C1)C1N")</f>
        <v>#VALUE!</v>
      </c>
      <c r="AP75" s="2" t="e">
        <f t="array" ref="AP75">[1]!JCSubstructureMatchCount($B75,"FC(CCCN)(F)C")+[1]!JCSubstructureMatchCount($B75,"FC(F)(CC1)C1N")</f>
        <v>#VALUE!</v>
      </c>
      <c r="AQ75" s="2" t="e">
        <f t="array" ref="AQ75">[1]!JCSubstructureMatchCount($B75,"FC(CCCCN)(F)C")+[1]!JCSubstructureMatchCount($B75,"FC(F)(CCC1)C1N")</f>
        <v>#VALUE!</v>
      </c>
      <c r="AR75" s="2" t="e">
        <f t="array" ref="AR75">[1]!JCSubstructureMatchCount($B75,"FC(CCCCCN)(F)C")+[1]!JCSubstructureMatchCount($B75,"FC(F)(CCCC1)C1N")</f>
        <v>#VALUE!</v>
      </c>
      <c r="AS75" s="2" t="e">
        <f t="array" ref="AS75">[1]!JCSubstructureMatchCount($B75,"FC(CN)([H])C")</f>
        <v>#VALUE!</v>
      </c>
      <c r="AT75" s="2" t="e">
        <f t="array" ref="AT75">[1]!JCSubstructureMatchCount($B75,"FC(CCN)([H])C")</f>
        <v>#VALUE!</v>
      </c>
      <c r="AU75" s="2" t="e">
        <f t="array" ref="AU75">[1]!JCSubstructureMatchCount($B75,"FC(CCCN)([H])C")</f>
        <v>#VALUE!</v>
      </c>
      <c r="AV75" s="2" t="e">
        <f t="array" ref="AV75">[1]!JCSubstructureMatchCount($B75,"FC(CCCCN)([H])C")</f>
        <v>#VALUE!</v>
      </c>
      <c r="AW75" s="2" t="e">
        <f t="array" ref="AW75">[1]!JCSubstructureMatchCount($B75,"FC(CCCCCN)([H])C")</f>
        <v>#VALUE!</v>
      </c>
      <c r="AX75" s="2" t="e">
        <f t="array" ref="AX75">[1]!JCSubstructureMatchCount($B75,"FC(CC(O)=O)(F)F")</f>
        <v>#VALUE!</v>
      </c>
      <c r="AY75" s="2" t="e">
        <f t="array" ref="AY75">[1]!JCSubstructureMatchCount($B75,"FC(CCC(O)=O)(F)F")</f>
        <v>#VALUE!</v>
      </c>
      <c r="AZ75" s="2" t="e">
        <f t="array" ref="AZ75">[1]!JCSubstructureMatchCount($B75,"FC(CCCC(O)=O)(F)F")</f>
        <v>#VALUE!</v>
      </c>
      <c r="BA75" s="2" t="e">
        <f t="array" ref="BA75">[1]!JCSubstructureMatchCount($B75,"FC(CCCCC(O)=O)(F)F")</f>
        <v>#VALUE!</v>
      </c>
      <c r="BB75" s="2" t="e">
        <f t="array" ref="BB75">[1]!JCSubstructureMatchCount($B75,"FC(CCCCCC(O)=O)(F)F")</f>
        <v>#VALUE!</v>
      </c>
      <c r="BC75" s="2" t="e">
        <f t="array" ref="BC75">[1]!JCSubstructureMatchCount($B75,"FC(CC(O)=O)([H])F")</f>
        <v>#VALUE!</v>
      </c>
      <c r="BD75" s="2" t="e">
        <f t="array" ref="BD75">[1]!JCSubstructureMatchCount($B75,"FC(CCC(O)=O)([H])F")</f>
        <v>#VALUE!</v>
      </c>
      <c r="BE75" s="2" t="e">
        <f t="array" ref="BE75">[1]!JCSubstructureMatchCount($B75,"FC(CCCC(O)=O)([H])F")</f>
        <v>#VALUE!</v>
      </c>
      <c r="BF75" s="2" t="e">
        <f t="array" ref="BF75">[1]!JCSubstructureMatchCount($B75,"FC(CCCCC(O)=O)([H])F")</f>
        <v>#VALUE!</v>
      </c>
      <c r="BG75" s="2" t="e">
        <f t="array" ref="BG75">[1]!JCSubstructureMatchCount($B75,"FC(CCCCCC(O)=O)([H])F")</f>
        <v>#VALUE!</v>
      </c>
      <c r="BH75" s="2" t="e">
        <f t="array" ref="BH75">[1]!JCSubstructureMatchCount($B75,"FC(CC(O)=O)([H])[H]")</f>
        <v>#VALUE!</v>
      </c>
      <c r="BI75" s="2" t="e">
        <f t="array" ref="BI75">[1]!JCSubstructureMatchCount($B75,"FC(CCC(O)=O)([H])[H]")</f>
        <v>#VALUE!</v>
      </c>
      <c r="BJ75" s="2" t="e">
        <f t="array" ref="BJ75">[1]!JCSubstructureMatchCount($B75,"FC(CCCC(O)=O)([H])[H]")</f>
        <v>#VALUE!</v>
      </c>
      <c r="BK75" s="2" t="e">
        <f t="array" ref="BK75">[1]!JCSubstructureMatchCount($B75,"FC(CCCCC(O)=O)([H])[H]")</f>
        <v>#VALUE!</v>
      </c>
      <c r="BL75" s="2" t="e">
        <f t="array" ref="BL75">[1]!JCSubstructureMatchCount($B75,"FC(CCCCCC(O)=O)([H])[H]")</f>
        <v>#VALUE!</v>
      </c>
      <c r="BM75" s="2" t="e">
        <f t="array" ref="BM75">[1]!JCSubstructureMatchCount($B75,"FC(CC(O)=O)(F)C")</f>
        <v>#VALUE!</v>
      </c>
      <c r="BN75" s="2" t="e">
        <f t="array" ref="BN75">[1]!JCSubstructureMatchCount($B75,"FC(CCC(O)=O)(F)C")+[1]!JCSubstructureMatchCount($B75,"FC1(F)CC1C(O)=O")</f>
        <v>#VALUE!</v>
      </c>
      <c r="BO75" s="2" t="e">
        <f t="array" ref="BO75">[1]!JCSubstructureMatchCount($B75,"FC(CCCC(O)=O)(F)C")+[1]!JCSubstructureMatchCount($B75,"FC1(F)CCC1C(O)=O")</f>
        <v>#VALUE!</v>
      </c>
      <c r="BP75" s="2" t="e">
        <f t="array" ref="BP75">[1]!JCSubstructureMatchCount($B75,"FC(CCCCC(O)=O)(F)C")+[1]!JCSubstructureMatchCount($B75,"FC1(F)CCCC1C(O)=O")</f>
        <v>#VALUE!</v>
      </c>
      <c r="BQ75" s="2" t="e">
        <f t="array" ref="BQ75">[1]!JCSubstructureMatchCount($B75,"FC(CCCCCC(O)=O)(F)C")+[1]!JCSubstructureMatchCount($B75,"FC1(F)CCCCC1C(O)=O")</f>
        <v>#VALUE!</v>
      </c>
      <c r="BR75" s="2" t="e">
        <f t="array" ref="BR75">[1]!JCSubstructureMatchCount($B75,"FC(CC(O)=O)([H])C")</f>
        <v>#VALUE!</v>
      </c>
      <c r="BS75" s="2" t="e">
        <f t="array" ref="BS75">[1]!JCSubstructureMatchCount($B75,"FC(CCC(O)=O)([H])C")</f>
        <v>#VALUE!</v>
      </c>
      <c r="BT75" s="2" t="e">
        <f t="array" ref="BT75">[1]!JCSubstructureMatchCount($B75,"FC(CCCC(O)=O)([H])C")</f>
        <v>#VALUE!</v>
      </c>
      <c r="BU75" s="2" t="e">
        <f t="array" ref="BU75">[1]!JCSubstructureMatchCount($B75,"FC(CCCCC(O)=O)([H])C")</f>
        <v>#VALUE!</v>
      </c>
      <c r="BV75" s="2" t="e">
        <f t="array" ref="BV75">[1]!JCSubstructureMatchCount($B75,"FC(CCCCCC(O)=O)([H])C")</f>
        <v>#VALUE!</v>
      </c>
      <c r="BW75" t="e">
        <f t="shared" si="26"/>
        <v>#VALUE!</v>
      </c>
      <c r="BX75" t="e">
        <f t="shared" si="27"/>
        <v>#VALUE!</v>
      </c>
      <c r="BY75" t="e">
        <f t="shared" si="28"/>
        <v>#VALUE!</v>
      </c>
      <c r="BZ75" t="e">
        <f t="shared" si="29"/>
        <v>#VALUE!</v>
      </c>
      <c r="CA75" t="e">
        <f t="shared" si="30"/>
        <v>#VALUE!</v>
      </c>
      <c r="CB75" t="e">
        <f t="shared" si="31"/>
        <v>#VALUE!</v>
      </c>
      <c r="CC75" t="e">
        <f t="shared" si="32"/>
        <v>#VALUE!</v>
      </c>
      <c r="CD75" t="e">
        <f t="shared" si="33"/>
        <v>#VALUE!</v>
      </c>
      <c r="CE75" t="e">
        <f t="shared" si="34"/>
        <v>#VALUE!</v>
      </c>
      <c r="CF75" t="e">
        <f t="shared" si="35"/>
        <v>#VALUE!</v>
      </c>
      <c r="CG75" t="e">
        <f t="shared" si="36"/>
        <v>#VALUE!</v>
      </c>
    </row>
    <row r="76" spans="1:85" ht="30" customHeight="1" x14ac:dyDescent="0.25">
      <c r="A76" s="1" t="s">
        <v>83</v>
      </c>
      <c r="B76" t="s">
        <v>84</v>
      </c>
      <c r="C76">
        <v>2.54</v>
      </c>
      <c r="D76">
        <v>6.41</v>
      </c>
      <c r="E76" s="15" t="e">
        <f t="array" ref="E76">[1]!JCStructure(B76)</f>
        <v>#VALUE!</v>
      </c>
      <c r="F76" t="e">
        <f t="array" ref="F76">[1]!JCMass(B76)</f>
        <v>#VALUE!</v>
      </c>
      <c r="G76" t="e">
        <f t="array" ref="G76">[1]!JCIUPACName(R76)</f>
        <v>#VALUE!</v>
      </c>
      <c r="H76" s="2" t="e">
        <f t="array" ref="H76">IF([1]!JCSubstructureMatch($B76,"C(O)=O"),"Acid", "Amine")</f>
        <v>#VALUE!</v>
      </c>
      <c r="I76" s="2" t="e">
        <f t="shared" ca="1" si="19"/>
        <v>#NAME?</v>
      </c>
      <c r="K76" s="2" t="e">
        <f t="shared" si="20"/>
        <v>#VALUE!</v>
      </c>
      <c r="L76" s="2" t="e">
        <f t="shared" si="21"/>
        <v>#VALUE!</v>
      </c>
      <c r="M76" s="2" t="e">
        <f t="shared" si="22"/>
        <v>#VALUE!</v>
      </c>
      <c r="N76" s="2" t="e">
        <f t="shared" si="23"/>
        <v>#VALUE!</v>
      </c>
      <c r="O76" s="2" t="e">
        <f t="shared" si="24"/>
        <v>#VALUE!</v>
      </c>
      <c r="P76" s="2" t="e">
        <f t="shared" si="25"/>
        <v>#VALUE!</v>
      </c>
      <c r="Q76" s="2" t="e">
        <f t="array" ref="Q76">[1]!JCRingAtomCount(B76)</f>
        <v>#VALUE!</v>
      </c>
      <c r="R76" s="15" t="e">
        <f t="array" ref="R76">[1]!JCBemisMurckoStructure(B76)</f>
        <v>#VALUE!</v>
      </c>
      <c r="S76" t="e">
        <f t="array" ref="S76">[1]!JCSubstructureMatch(B76,"FC(C)(F)C")</f>
        <v>#VALUE!</v>
      </c>
      <c r="T76" t="e">
        <f t="array" ref="T76">[1]!JCSubstructureMatch(B76,"FC(C)(F)F")</f>
        <v>#VALUE!</v>
      </c>
      <c r="U76" t="e">
        <f t="array" ref="U76">[1]!JCSubstructureMatch(B76,"FC(C)(F)[H]")</f>
        <v>#VALUE!</v>
      </c>
      <c r="V76" t="e">
        <f t="array" ref="V76">[1]!JCSubstructureMatch(B76,"FC(C)([H])[H]")</f>
        <v>#VALUE!</v>
      </c>
      <c r="W76" t="e">
        <f t="array" ref="W76">[1]!JCSubstructureMatch(B76,"FC(C)(C)[H]")</f>
        <v>#VALUE!</v>
      </c>
      <c r="X76" s="15" t="e">
        <f t="array" ref="X76">[1]!JC3DCleanStructure(B76)</f>
        <v>#VALUE!</v>
      </c>
      <c r="Y76" s="2" t="e">
        <f t="array" ref="Y76">[1]!JCSubstructureMatchCount(B76,"FC(CN)(F)F")</f>
        <v>#VALUE!</v>
      </c>
      <c r="Z76" s="2" t="e">
        <f t="array" ref="Z76">[1]!JCSubstructureMatchCount($B76,"FC(CCN)(F)F")</f>
        <v>#VALUE!</v>
      </c>
      <c r="AA76" s="2" t="e">
        <f t="array" ref="AA76">[1]!JCSubstructureMatchCount($B76,"FC(CCCN)(F)F")</f>
        <v>#VALUE!</v>
      </c>
      <c r="AB76" s="2" t="e">
        <f t="array" ref="AB76">[1]!JCSubstructureMatchCount($B76,"FC(CCCCN)(F)F")</f>
        <v>#VALUE!</v>
      </c>
      <c r="AC76" s="2" t="e">
        <f t="array" ref="AC76">[1]!JCSubstructureMatchCount($B76,"FC(CCCCCN)(F)F")</f>
        <v>#VALUE!</v>
      </c>
      <c r="AD76" s="2" t="e">
        <f t="array" ref="AD76">[1]!JCSubstructureMatchCount($B76,"FC(CN)([H])F")</f>
        <v>#VALUE!</v>
      </c>
      <c r="AE76" s="2" t="e">
        <f t="array" ref="AE76">[1]!JCSubstructureMatchCount($B76,"FC(CCN)([H])F")</f>
        <v>#VALUE!</v>
      </c>
      <c r="AF76" s="2" t="e">
        <f t="array" ref="AF76">[1]!JCSubstructureMatchCount($B76,"FC(CCCN)([H])F")</f>
        <v>#VALUE!</v>
      </c>
      <c r="AG76" s="2" t="e">
        <f t="array" ref="AG76">[1]!JCSubstructureMatchCount($B76,"FC(CCCCN)([H])F")</f>
        <v>#VALUE!</v>
      </c>
      <c r="AH76" s="2" t="e">
        <f t="array" ref="AH76">[1]!JCSubstructureMatchCount($B76,"FC(CCCCCN)([H])F")</f>
        <v>#VALUE!</v>
      </c>
      <c r="AI76" s="2" t="e">
        <f t="array" ref="AI76">[1]!JCSubstructureMatchCount($B76,"FC(CN)([H])[H]")</f>
        <v>#VALUE!</v>
      </c>
      <c r="AJ76" s="2" t="e">
        <f t="array" ref="AJ76">[1]!JCSubstructureMatchCount($B76,"FC(CCN)([H])[H]")</f>
        <v>#VALUE!</v>
      </c>
      <c r="AK76" s="2" t="e">
        <f t="array" ref="AK76">[1]!JCSubstructureMatchCount($B76,"FC(CCCN)([H])[H]")</f>
        <v>#VALUE!</v>
      </c>
      <c r="AL76" s="2" t="e">
        <f t="array" ref="AL76">[1]!JCSubstructureMatchCount($B76,"FC(CCCCN)([H])[H]")</f>
        <v>#VALUE!</v>
      </c>
      <c r="AM76" s="2" t="e">
        <f t="array" ref="AM76">[1]!JCSubstructureMatchCount($B76,"FC(CCCCCN)([H])[H]")</f>
        <v>#VALUE!</v>
      </c>
      <c r="AN76" s="2" t="e">
        <f t="array" ref="AN76">[1]!JCSubstructureMatchCount($B76,"FC(CN)(F)C")</f>
        <v>#VALUE!</v>
      </c>
      <c r="AO76" s="2" t="e">
        <f t="array" ref="AO76">[1]!JCSubstructureMatchCount($B76,"FC(CCN)(F)C")+[1]!JCSubstructureMatchCount($B76,"FC(F)(C1)C1N")</f>
        <v>#VALUE!</v>
      </c>
      <c r="AP76" s="2" t="e">
        <f t="array" ref="AP76">[1]!JCSubstructureMatchCount($B76,"FC(CCCN)(F)C")+[1]!JCSubstructureMatchCount($B76,"FC(F)(CC1)C1N")</f>
        <v>#VALUE!</v>
      </c>
      <c r="AQ76" s="2" t="e">
        <f t="array" ref="AQ76">[1]!JCSubstructureMatchCount($B76,"FC(CCCCN)(F)C")+[1]!JCSubstructureMatchCount($B76,"FC(F)(CCC1)C1N")</f>
        <v>#VALUE!</v>
      </c>
      <c r="AR76" s="2" t="e">
        <f t="array" ref="AR76">[1]!JCSubstructureMatchCount($B76,"FC(CCCCCN)(F)C")+[1]!JCSubstructureMatchCount($B76,"FC(F)(CCCC1)C1N")</f>
        <v>#VALUE!</v>
      </c>
      <c r="AS76" s="2" t="e">
        <f t="array" ref="AS76">[1]!JCSubstructureMatchCount($B76,"FC(CN)([H])C")</f>
        <v>#VALUE!</v>
      </c>
      <c r="AT76" s="2" t="e">
        <f t="array" ref="AT76">[1]!JCSubstructureMatchCount($B76,"FC(CCN)([H])C")</f>
        <v>#VALUE!</v>
      </c>
      <c r="AU76" s="2" t="e">
        <f t="array" ref="AU76">[1]!JCSubstructureMatchCount($B76,"FC(CCCN)([H])C")</f>
        <v>#VALUE!</v>
      </c>
      <c r="AV76" s="2" t="e">
        <f t="array" ref="AV76">[1]!JCSubstructureMatchCount($B76,"FC(CCCCN)([H])C")</f>
        <v>#VALUE!</v>
      </c>
      <c r="AW76" s="2" t="e">
        <f t="array" ref="AW76">[1]!JCSubstructureMatchCount($B76,"FC(CCCCCN)([H])C")</f>
        <v>#VALUE!</v>
      </c>
      <c r="AX76" s="2" t="e">
        <f t="array" ref="AX76">[1]!JCSubstructureMatchCount($B76,"FC(CC(O)=O)(F)F")</f>
        <v>#VALUE!</v>
      </c>
      <c r="AY76" s="2" t="e">
        <f t="array" ref="AY76">[1]!JCSubstructureMatchCount($B76,"FC(CCC(O)=O)(F)F")</f>
        <v>#VALUE!</v>
      </c>
      <c r="AZ76" s="2" t="e">
        <f t="array" ref="AZ76">[1]!JCSubstructureMatchCount($B76,"FC(CCCC(O)=O)(F)F")</f>
        <v>#VALUE!</v>
      </c>
      <c r="BA76" s="2" t="e">
        <f t="array" ref="BA76">[1]!JCSubstructureMatchCount($B76,"FC(CCCCC(O)=O)(F)F")</f>
        <v>#VALUE!</v>
      </c>
      <c r="BB76" s="2" t="e">
        <f t="array" ref="BB76">[1]!JCSubstructureMatchCount($B76,"FC(CCCCCC(O)=O)(F)F")</f>
        <v>#VALUE!</v>
      </c>
      <c r="BC76" s="2" t="e">
        <f t="array" ref="BC76">[1]!JCSubstructureMatchCount($B76,"FC(CC(O)=O)([H])F")</f>
        <v>#VALUE!</v>
      </c>
      <c r="BD76" s="2" t="e">
        <f t="array" ref="BD76">[1]!JCSubstructureMatchCount($B76,"FC(CCC(O)=O)([H])F")</f>
        <v>#VALUE!</v>
      </c>
      <c r="BE76" s="2" t="e">
        <f t="array" ref="BE76">[1]!JCSubstructureMatchCount($B76,"FC(CCCC(O)=O)([H])F")</f>
        <v>#VALUE!</v>
      </c>
      <c r="BF76" s="2" t="e">
        <f t="array" ref="BF76">[1]!JCSubstructureMatchCount($B76,"FC(CCCCC(O)=O)([H])F")</f>
        <v>#VALUE!</v>
      </c>
      <c r="BG76" s="2" t="e">
        <f t="array" ref="BG76">[1]!JCSubstructureMatchCount($B76,"FC(CCCCCC(O)=O)([H])F")</f>
        <v>#VALUE!</v>
      </c>
      <c r="BH76" s="2" t="e">
        <f t="array" ref="BH76">[1]!JCSubstructureMatchCount($B76,"FC(CC(O)=O)([H])[H]")</f>
        <v>#VALUE!</v>
      </c>
      <c r="BI76" s="2" t="e">
        <f t="array" ref="BI76">[1]!JCSubstructureMatchCount($B76,"FC(CCC(O)=O)([H])[H]")</f>
        <v>#VALUE!</v>
      </c>
      <c r="BJ76" s="2" t="e">
        <f t="array" ref="BJ76">[1]!JCSubstructureMatchCount($B76,"FC(CCCC(O)=O)([H])[H]")</f>
        <v>#VALUE!</v>
      </c>
      <c r="BK76" s="2" t="e">
        <f t="array" ref="BK76">[1]!JCSubstructureMatchCount($B76,"FC(CCCCC(O)=O)([H])[H]")</f>
        <v>#VALUE!</v>
      </c>
      <c r="BL76" s="2" t="e">
        <f t="array" ref="BL76">[1]!JCSubstructureMatchCount($B76,"FC(CCCCCC(O)=O)([H])[H]")</f>
        <v>#VALUE!</v>
      </c>
      <c r="BM76" s="2" t="e">
        <f t="array" ref="BM76">[1]!JCSubstructureMatchCount($B76,"FC(CC(O)=O)(F)C")</f>
        <v>#VALUE!</v>
      </c>
      <c r="BN76" s="2" t="e">
        <f t="array" ref="BN76">[1]!JCSubstructureMatchCount($B76,"FC(CCC(O)=O)(F)C")+[1]!JCSubstructureMatchCount($B76,"FC1(F)CC1C(O)=O")</f>
        <v>#VALUE!</v>
      </c>
      <c r="BO76" s="2" t="e">
        <f t="array" ref="BO76">[1]!JCSubstructureMatchCount($B76,"FC(CCCC(O)=O)(F)C")+[1]!JCSubstructureMatchCount($B76,"FC1(F)CCC1C(O)=O")</f>
        <v>#VALUE!</v>
      </c>
      <c r="BP76" s="2" t="e">
        <f t="array" ref="BP76">[1]!JCSubstructureMatchCount($B76,"FC(CCCCC(O)=O)(F)C")+[1]!JCSubstructureMatchCount($B76,"FC1(F)CCCC1C(O)=O")</f>
        <v>#VALUE!</v>
      </c>
      <c r="BQ76" s="2" t="e">
        <f t="array" ref="BQ76">[1]!JCSubstructureMatchCount($B76,"FC(CCCCCC(O)=O)(F)C")+[1]!JCSubstructureMatchCount($B76,"FC1(F)CCCCC1C(O)=O")</f>
        <v>#VALUE!</v>
      </c>
      <c r="BR76" s="2" t="e">
        <f t="array" ref="BR76">[1]!JCSubstructureMatchCount($B76,"FC(CC(O)=O)([H])C")</f>
        <v>#VALUE!</v>
      </c>
      <c r="BS76" s="2" t="e">
        <f t="array" ref="BS76">[1]!JCSubstructureMatchCount($B76,"FC(CCC(O)=O)([H])C")</f>
        <v>#VALUE!</v>
      </c>
      <c r="BT76" s="2" t="e">
        <f t="array" ref="BT76">[1]!JCSubstructureMatchCount($B76,"FC(CCCC(O)=O)([H])C")</f>
        <v>#VALUE!</v>
      </c>
      <c r="BU76" s="2" t="e">
        <f t="array" ref="BU76">[1]!JCSubstructureMatchCount($B76,"FC(CCCCC(O)=O)([H])C")</f>
        <v>#VALUE!</v>
      </c>
      <c r="BV76" s="2" t="e">
        <f t="array" ref="BV76">[1]!JCSubstructureMatchCount($B76,"FC(CCCCCC(O)=O)([H])C")</f>
        <v>#VALUE!</v>
      </c>
      <c r="BW76" t="e">
        <f t="shared" si="26"/>
        <v>#VALUE!</v>
      </c>
      <c r="BX76" t="e">
        <f t="shared" si="27"/>
        <v>#VALUE!</v>
      </c>
      <c r="BY76" t="e">
        <f t="shared" si="28"/>
        <v>#VALUE!</v>
      </c>
      <c r="BZ76" t="e">
        <f t="shared" si="29"/>
        <v>#VALUE!</v>
      </c>
      <c r="CA76" t="e">
        <f t="shared" si="30"/>
        <v>#VALUE!</v>
      </c>
      <c r="CB76" t="e">
        <f t="shared" si="31"/>
        <v>#VALUE!</v>
      </c>
      <c r="CC76" t="e">
        <f t="shared" si="32"/>
        <v>#VALUE!</v>
      </c>
      <c r="CD76" t="e">
        <f t="shared" si="33"/>
        <v>#VALUE!</v>
      </c>
      <c r="CE76" t="e">
        <f t="shared" si="34"/>
        <v>#VALUE!</v>
      </c>
      <c r="CF76" t="e">
        <f t="shared" si="35"/>
        <v>#VALUE!</v>
      </c>
      <c r="CG76" t="e">
        <f t="shared" si="36"/>
        <v>#VALUE!</v>
      </c>
    </row>
    <row r="77" spans="1:85" ht="30" customHeight="1" x14ac:dyDescent="0.25">
      <c r="A77" s="1" t="s">
        <v>83</v>
      </c>
      <c r="B77" t="s">
        <v>85</v>
      </c>
      <c r="C77">
        <v>2.04</v>
      </c>
      <c r="D77">
        <v>7.99</v>
      </c>
      <c r="E77" s="15" t="e">
        <f t="array" ref="E77">[1]!JCStructure(B77)</f>
        <v>#VALUE!</v>
      </c>
      <c r="F77" t="e">
        <f t="array" ref="F77">[1]!JCMass(B77)</f>
        <v>#VALUE!</v>
      </c>
      <c r="G77" t="e">
        <f t="array" ref="G77">[1]!JCIUPACName(R77)</f>
        <v>#VALUE!</v>
      </c>
      <c r="H77" s="2" t="e">
        <f t="array" ref="H77">IF([1]!JCSubstructureMatch($B77,"C(O)=O"),"Acid", "Amine")</f>
        <v>#VALUE!</v>
      </c>
      <c r="I77" s="2" t="e">
        <f t="shared" ca="1" si="19"/>
        <v>#NAME?</v>
      </c>
      <c r="K77" s="2" t="e">
        <f t="shared" si="20"/>
        <v>#VALUE!</v>
      </c>
      <c r="L77" s="2" t="e">
        <f t="shared" si="21"/>
        <v>#VALUE!</v>
      </c>
      <c r="M77" s="2" t="e">
        <f t="shared" si="22"/>
        <v>#VALUE!</v>
      </c>
      <c r="N77" s="2" t="e">
        <f t="shared" si="23"/>
        <v>#VALUE!</v>
      </c>
      <c r="O77" s="2" t="e">
        <f t="shared" si="24"/>
        <v>#VALUE!</v>
      </c>
      <c r="P77" s="2" t="e">
        <f t="shared" si="25"/>
        <v>#VALUE!</v>
      </c>
      <c r="Q77" s="2" t="e">
        <f t="array" ref="Q77">[1]!JCRingAtomCount(B77)</f>
        <v>#VALUE!</v>
      </c>
      <c r="R77" s="15" t="e">
        <f t="array" ref="R77">[1]!JCBemisMurckoStructure(B77)</f>
        <v>#VALUE!</v>
      </c>
      <c r="S77" t="e">
        <f t="array" ref="S77">[1]!JCSubstructureMatch(B77,"FC(C)(F)C")</f>
        <v>#VALUE!</v>
      </c>
      <c r="T77" t="e">
        <f t="array" ref="T77">[1]!JCSubstructureMatch(B77,"FC(C)(F)F")</f>
        <v>#VALUE!</v>
      </c>
      <c r="U77" t="e">
        <f t="array" ref="U77">[1]!JCSubstructureMatch(B77,"FC(C)(F)[H]")</f>
        <v>#VALUE!</v>
      </c>
      <c r="V77" t="e">
        <f t="array" ref="V77">[1]!JCSubstructureMatch(B77,"FC(C)([H])[H]")</f>
        <v>#VALUE!</v>
      </c>
      <c r="W77" t="e">
        <f t="array" ref="W77">[1]!JCSubstructureMatch(B77,"FC(C)(C)[H]")</f>
        <v>#VALUE!</v>
      </c>
      <c r="X77" s="15" t="e">
        <f t="array" ref="X77">[1]!JC3DCleanStructure(B77)</f>
        <v>#VALUE!</v>
      </c>
      <c r="Y77" s="2" t="e">
        <f t="array" ref="Y77">[1]!JCSubstructureMatchCount(B77,"FC(CN)(F)F")</f>
        <v>#VALUE!</v>
      </c>
      <c r="Z77" s="2" t="e">
        <f t="array" ref="Z77">[1]!JCSubstructureMatchCount($B77,"FC(CCN)(F)F")</f>
        <v>#VALUE!</v>
      </c>
      <c r="AA77" s="2" t="e">
        <f t="array" ref="AA77">[1]!JCSubstructureMatchCount($B77,"FC(CCCN)(F)F")</f>
        <v>#VALUE!</v>
      </c>
      <c r="AB77" s="2" t="e">
        <f t="array" ref="AB77">[1]!JCSubstructureMatchCount($B77,"FC(CCCCN)(F)F")</f>
        <v>#VALUE!</v>
      </c>
      <c r="AC77" s="2" t="e">
        <f t="array" ref="AC77">[1]!JCSubstructureMatchCount($B77,"FC(CCCCCN)(F)F")</f>
        <v>#VALUE!</v>
      </c>
      <c r="AD77" s="2" t="e">
        <f t="array" ref="AD77">[1]!JCSubstructureMatchCount($B77,"FC(CN)([H])F")</f>
        <v>#VALUE!</v>
      </c>
      <c r="AE77" s="2" t="e">
        <f t="array" ref="AE77">[1]!JCSubstructureMatchCount($B77,"FC(CCN)([H])F")</f>
        <v>#VALUE!</v>
      </c>
      <c r="AF77" s="2" t="e">
        <f t="array" ref="AF77">[1]!JCSubstructureMatchCount($B77,"FC(CCCN)([H])F")</f>
        <v>#VALUE!</v>
      </c>
      <c r="AG77" s="2" t="e">
        <f t="array" ref="AG77">[1]!JCSubstructureMatchCount($B77,"FC(CCCCN)([H])F")</f>
        <v>#VALUE!</v>
      </c>
      <c r="AH77" s="2" t="e">
        <f t="array" ref="AH77">[1]!JCSubstructureMatchCount($B77,"FC(CCCCCN)([H])F")</f>
        <v>#VALUE!</v>
      </c>
      <c r="AI77" s="2" t="e">
        <f t="array" ref="AI77">[1]!JCSubstructureMatchCount($B77,"FC(CN)([H])[H]")</f>
        <v>#VALUE!</v>
      </c>
      <c r="AJ77" s="2" t="e">
        <f t="array" ref="AJ77">[1]!JCSubstructureMatchCount($B77,"FC(CCN)([H])[H]")</f>
        <v>#VALUE!</v>
      </c>
      <c r="AK77" s="2" t="e">
        <f t="array" ref="AK77">[1]!JCSubstructureMatchCount($B77,"FC(CCCN)([H])[H]")</f>
        <v>#VALUE!</v>
      </c>
      <c r="AL77" s="2" t="e">
        <f t="array" ref="AL77">[1]!JCSubstructureMatchCount($B77,"FC(CCCCN)([H])[H]")</f>
        <v>#VALUE!</v>
      </c>
      <c r="AM77" s="2" t="e">
        <f t="array" ref="AM77">[1]!JCSubstructureMatchCount($B77,"FC(CCCCCN)([H])[H]")</f>
        <v>#VALUE!</v>
      </c>
      <c r="AN77" s="2" t="e">
        <f t="array" ref="AN77">[1]!JCSubstructureMatchCount($B77,"FC(CN)(F)C")</f>
        <v>#VALUE!</v>
      </c>
      <c r="AO77" s="2" t="e">
        <f t="array" ref="AO77">[1]!JCSubstructureMatchCount($B77,"FC(CCN)(F)C")+[1]!JCSubstructureMatchCount($B77,"FC(F)(C1)C1N")</f>
        <v>#VALUE!</v>
      </c>
      <c r="AP77" s="2" t="e">
        <f t="array" ref="AP77">[1]!JCSubstructureMatchCount($B77,"FC(CCCN)(F)C")+[1]!JCSubstructureMatchCount($B77,"FC(F)(CC1)C1N")</f>
        <v>#VALUE!</v>
      </c>
      <c r="AQ77" s="2" t="e">
        <f t="array" ref="AQ77">[1]!JCSubstructureMatchCount($B77,"FC(CCCCN)(F)C")+[1]!JCSubstructureMatchCount($B77,"FC(F)(CCC1)C1N")</f>
        <v>#VALUE!</v>
      </c>
      <c r="AR77" s="2" t="e">
        <f t="array" ref="AR77">[1]!JCSubstructureMatchCount($B77,"FC(CCCCCN)(F)C")+[1]!JCSubstructureMatchCount($B77,"FC(F)(CCCC1)C1N")</f>
        <v>#VALUE!</v>
      </c>
      <c r="AS77" s="2" t="e">
        <f t="array" ref="AS77">[1]!JCSubstructureMatchCount($B77,"FC(CN)([H])C")</f>
        <v>#VALUE!</v>
      </c>
      <c r="AT77" s="2" t="e">
        <f t="array" ref="AT77">[1]!JCSubstructureMatchCount($B77,"FC(CCN)([H])C")</f>
        <v>#VALUE!</v>
      </c>
      <c r="AU77" s="2" t="e">
        <f t="array" ref="AU77">[1]!JCSubstructureMatchCount($B77,"FC(CCCN)([H])C")</f>
        <v>#VALUE!</v>
      </c>
      <c r="AV77" s="2" t="e">
        <f t="array" ref="AV77">[1]!JCSubstructureMatchCount($B77,"FC(CCCCN)([H])C")</f>
        <v>#VALUE!</v>
      </c>
      <c r="AW77" s="2" t="e">
        <f t="array" ref="AW77">[1]!JCSubstructureMatchCount($B77,"FC(CCCCCN)([H])C")</f>
        <v>#VALUE!</v>
      </c>
      <c r="AX77" s="2" t="e">
        <f t="array" ref="AX77">[1]!JCSubstructureMatchCount($B77,"FC(CC(O)=O)(F)F")</f>
        <v>#VALUE!</v>
      </c>
      <c r="AY77" s="2" t="e">
        <f t="array" ref="AY77">[1]!JCSubstructureMatchCount($B77,"FC(CCC(O)=O)(F)F")</f>
        <v>#VALUE!</v>
      </c>
      <c r="AZ77" s="2" t="e">
        <f t="array" ref="AZ77">[1]!JCSubstructureMatchCount($B77,"FC(CCCC(O)=O)(F)F")</f>
        <v>#VALUE!</v>
      </c>
      <c r="BA77" s="2" t="e">
        <f t="array" ref="BA77">[1]!JCSubstructureMatchCount($B77,"FC(CCCCC(O)=O)(F)F")</f>
        <v>#VALUE!</v>
      </c>
      <c r="BB77" s="2" t="e">
        <f t="array" ref="BB77">[1]!JCSubstructureMatchCount($B77,"FC(CCCCCC(O)=O)(F)F")</f>
        <v>#VALUE!</v>
      </c>
      <c r="BC77" s="2" t="e">
        <f t="array" ref="BC77">[1]!JCSubstructureMatchCount($B77,"FC(CC(O)=O)([H])F")</f>
        <v>#VALUE!</v>
      </c>
      <c r="BD77" s="2" t="e">
        <f t="array" ref="BD77">[1]!JCSubstructureMatchCount($B77,"FC(CCC(O)=O)([H])F")</f>
        <v>#VALUE!</v>
      </c>
      <c r="BE77" s="2" t="e">
        <f t="array" ref="BE77">[1]!JCSubstructureMatchCount($B77,"FC(CCCC(O)=O)([H])F")</f>
        <v>#VALUE!</v>
      </c>
      <c r="BF77" s="2" t="e">
        <f t="array" ref="BF77">[1]!JCSubstructureMatchCount($B77,"FC(CCCCC(O)=O)([H])F")</f>
        <v>#VALUE!</v>
      </c>
      <c r="BG77" s="2" t="e">
        <f t="array" ref="BG77">[1]!JCSubstructureMatchCount($B77,"FC(CCCCCC(O)=O)([H])F")</f>
        <v>#VALUE!</v>
      </c>
      <c r="BH77" s="2" t="e">
        <f t="array" ref="BH77">[1]!JCSubstructureMatchCount($B77,"FC(CC(O)=O)([H])[H]")</f>
        <v>#VALUE!</v>
      </c>
      <c r="BI77" s="2" t="e">
        <f t="array" ref="BI77">[1]!JCSubstructureMatchCount($B77,"FC(CCC(O)=O)([H])[H]")</f>
        <v>#VALUE!</v>
      </c>
      <c r="BJ77" s="2" t="e">
        <f t="array" ref="BJ77">[1]!JCSubstructureMatchCount($B77,"FC(CCCC(O)=O)([H])[H]")</f>
        <v>#VALUE!</v>
      </c>
      <c r="BK77" s="2" t="e">
        <f t="array" ref="BK77">[1]!JCSubstructureMatchCount($B77,"FC(CCCCC(O)=O)([H])[H]")</f>
        <v>#VALUE!</v>
      </c>
      <c r="BL77" s="2" t="e">
        <f t="array" ref="BL77">[1]!JCSubstructureMatchCount($B77,"FC(CCCCCC(O)=O)([H])[H]")</f>
        <v>#VALUE!</v>
      </c>
      <c r="BM77" s="2" t="e">
        <f t="array" ref="BM77">[1]!JCSubstructureMatchCount($B77,"FC(CC(O)=O)(F)C")</f>
        <v>#VALUE!</v>
      </c>
      <c r="BN77" s="2" t="e">
        <f t="array" ref="BN77">[1]!JCSubstructureMatchCount($B77,"FC(CCC(O)=O)(F)C")+[1]!JCSubstructureMatchCount($B77,"FC1(F)CC1C(O)=O")</f>
        <v>#VALUE!</v>
      </c>
      <c r="BO77" s="2" t="e">
        <f t="array" ref="BO77">[1]!JCSubstructureMatchCount($B77,"FC(CCCC(O)=O)(F)C")+[1]!JCSubstructureMatchCount($B77,"FC1(F)CCC1C(O)=O")</f>
        <v>#VALUE!</v>
      </c>
      <c r="BP77" s="2" t="e">
        <f t="array" ref="BP77">[1]!JCSubstructureMatchCount($B77,"FC(CCCCC(O)=O)(F)C")+[1]!JCSubstructureMatchCount($B77,"FC1(F)CCCC1C(O)=O")</f>
        <v>#VALUE!</v>
      </c>
      <c r="BQ77" s="2" t="e">
        <f t="array" ref="BQ77">[1]!JCSubstructureMatchCount($B77,"FC(CCCCCC(O)=O)(F)C")+[1]!JCSubstructureMatchCount($B77,"FC1(F)CCCCC1C(O)=O")</f>
        <v>#VALUE!</v>
      </c>
      <c r="BR77" s="2" t="e">
        <f t="array" ref="BR77">[1]!JCSubstructureMatchCount($B77,"FC(CC(O)=O)([H])C")</f>
        <v>#VALUE!</v>
      </c>
      <c r="BS77" s="2" t="e">
        <f t="array" ref="BS77">[1]!JCSubstructureMatchCount($B77,"FC(CCC(O)=O)([H])C")</f>
        <v>#VALUE!</v>
      </c>
      <c r="BT77" s="2" t="e">
        <f t="array" ref="BT77">[1]!JCSubstructureMatchCount($B77,"FC(CCCC(O)=O)([H])C")</f>
        <v>#VALUE!</v>
      </c>
      <c r="BU77" s="2" t="e">
        <f t="array" ref="BU77">[1]!JCSubstructureMatchCount($B77,"FC(CCCCC(O)=O)([H])C")</f>
        <v>#VALUE!</v>
      </c>
      <c r="BV77" s="2" t="e">
        <f t="array" ref="BV77">[1]!JCSubstructureMatchCount($B77,"FC(CCCCCC(O)=O)([H])C")</f>
        <v>#VALUE!</v>
      </c>
      <c r="BW77" t="e">
        <f t="shared" si="26"/>
        <v>#VALUE!</v>
      </c>
      <c r="BX77" t="e">
        <f t="shared" si="27"/>
        <v>#VALUE!</v>
      </c>
      <c r="BY77" t="e">
        <f t="shared" si="28"/>
        <v>#VALUE!</v>
      </c>
      <c r="BZ77" t="e">
        <f t="shared" si="29"/>
        <v>#VALUE!</v>
      </c>
      <c r="CA77" t="e">
        <f t="shared" si="30"/>
        <v>#VALUE!</v>
      </c>
      <c r="CB77" t="e">
        <f t="shared" si="31"/>
        <v>#VALUE!</v>
      </c>
      <c r="CC77" t="e">
        <f t="shared" si="32"/>
        <v>#VALUE!</v>
      </c>
      <c r="CD77" t="e">
        <f t="shared" si="33"/>
        <v>#VALUE!</v>
      </c>
      <c r="CE77" t="e">
        <f t="shared" si="34"/>
        <v>#VALUE!</v>
      </c>
      <c r="CF77" t="e">
        <f t="shared" si="35"/>
        <v>#VALUE!</v>
      </c>
      <c r="CG77" t="e">
        <f t="shared" si="36"/>
        <v>#VALUE!</v>
      </c>
    </row>
    <row r="78" spans="1:85" ht="30" customHeight="1" x14ac:dyDescent="0.25">
      <c r="A78" s="1" t="s">
        <v>83</v>
      </c>
      <c r="B78" t="s">
        <v>86</v>
      </c>
      <c r="C78">
        <v>2</v>
      </c>
      <c r="D78">
        <v>9.52</v>
      </c>
      <c r="E78" s="15" t="e">
        <f t="array" ref="E78">[1]!JCStructure(B78)</f>
        <v>#VALUE!</v>
      </c>
      <c r="F78" t="e">
        <f t="array" ref="F78">[1]!JCMass(B78)</f>
        <v>#VALUE!</v>
      </c>
      <c r="G78" t="e">
        <f t="array" ref="G78">[1]!JCIUPACName(R78)</f>
        <v>#VALUE!</v>
      </c>
      <c r="H78" s="2" t="e">
        <f t="array" ref="H78">IF([1]!JCSubstructureMatch($B78,"C(O)=O"),"Acid", "Amine")</f>
        <v>#VALUE!</v>
      </c>
      <c r="I78" s="2" t="e">
        <f t="shared" ca="1" si="19"/>
        <v>#NAME?</v>
      </c>
      <c r="K78" s="2" t="e">
        <f t="shared" si="20"/>
        <v>#VALUE!</v>
      </c>
      <c r="L78" s="2" t="e">
        <f t="shared" si="21"/>
        <v>#VALUE!</v>
      </c>
      <c r="M78" s="2" t="e">
        <f t="shared" si="22"/>
        <v>#VALUE!</v>
      </c>
      <c r="N78" s="2" t="e">
        <f t="shared" si="23"/>
        <v>#VALUE!</v>
      </c>
      <c r="O78" s="2" t="e">
        <f t="shared" si="24"/>
        <v>#VALUE!</v>
      </c>
      <c r="P78" s="2" t="e">
        <f t="shared" si="25"/>
        <v>#VALUE!</v>
      </c>
      <c r="Q78" s="2" t="e">
        <f t="array" ref="Q78">[1]!JCRingAtomCount(B78)</f>
        <v>#VALUE!</v>
      </c>
      <c r="R78" s="15" t="e">
        <f t="array" ref="R78">[1]!JCBemisMurckoStructure(B78)</f>
        <v>#VALUE!</v>
      </c>
      <c r="S78" t="e">
        <f t="array" ref="S78">[1]!JCSubstructureMatch(B78,"FC(C)(F)C")</f>
        <v>#VALUE!</v>
      </c>
      <c r="T78" t="e">
        <f t="array" ref="T78">[1]!JCSubstructureMatch(B78,"FC(C)(F)F")</f>
        <v>#VALUE!</v>
      </c>
      <c r="U78" t="e">
        <f t="array" ref="U78">[1]!JCSubstructureMatch(B78,"FC(C)(F)[H]")</f>
        <v>#VALUE!</v>
      </c>
      <c r="V78" t="e">
        <f t="array" ref="V78">[1]!JCSubstructureMatch(B78,"FC(C)([H])[H]")</f>
        <v>#VALUE!</v>
      </c>
      <c r="W78" t="e">
        <f t="array" ref="W78">[1]!JCSubstructureMatch(B78,"FC(C)(C)[H]")</f>
        <v>#VALUE!</v>
      </c>
      <c r="X78" s="15" t="e">
        <f t="array" ref="X78">[1]!JC3DCleanStructure(B78)</f>
        <v>#VALUE!</v>
      </c>
      <c r="Y78" s="2" t="e">
        <f t="array" ref="Y78">[1]!JCSubstructureMatchCount(B78,"FC(CN)(F)F")</f>
        <v>#VALUE!</v>
      </c>
      <c r="Z78" s="2" t="e">
        <f t="array" ref="Z78">[1]!JCSubstructureMatchCount($B78,"FC(CCN)(F)F")</f>
        <v>#VALUE!</v>
      </c>
      <c r="AA78" s="2" t="e">
        <f t="array" ref="AA78">[1]!JCSubstructureMatchCount($B78,"FC(CCCN)(F)F")</f>
        <v>#VALUE!</v>
      </c>
      <c r="AB78" s="2" t="e">
        <f t="array" ref="AB78">[1]!JCSubstructureMatchCount($B78,"FC(CCCCN)(F)F")</f>
        <v>#VALUE!</v>
      </c>
      <c r="AC78" s="2" t="e">
        <f t="array" ref="AC78">[1]!JCSubstructureMatchCount($B78,"FC(CCCCCN)(F)F")</f>
        <v>#VALUE!</v>
      </c>
      <c r="AD78" s="2" t="e">
        <f t="array" ref="AD78">[1]!JCSubstructureMatchCount($B78,"FC(CN)([H])F")</f>
        <v>#VALUE!</v>
      </c>
      <c r="AE78" s="2" t="e">
        <f t="array" ref="AE78">[1]!JCSubstructureMatchCount($B78,"FC(CCN)([H])F")</f>
        <v>#VALUE!</v>
      </c>
      <c r="AF78" s="2" t="e">
        <f t="array" ref="AF78">[1]!JCSubstructureMatchCount($B78,"FC(CCCN)([H])F")</f>
        <v>#VALUE!</v>
      </c>
      <c r="AG78" s="2" t="e">
        <f t="array" ref="AG78">[1]!JCSubstructureMatchCount($B78,"FC(CCCCN)([H])F")</f>
        <v>#VALUE!</v>
      </c>
      <c r="AH78" s="2" t="e">
        <f t="array" ref="AH78">[1]!JCSubstructureMatchCount($B78,"FC(CCCCCN)([H])F")</f>
        <v>#VALUE!</v>
      </c>
      <c r="AI78" s="2" t="e">
        <f t="array" ref="AI78">[1]!JCSubstructureMatchCount($B78,"FC(CN)([H])[H]")</f>
        <v>#VALUE!</v>
      </c>
      <c r="AJ78" s="2" t="e">
        <f t="array" ref="AJ78">[1]!JCSubstructureMatchCount($B78,"FC(CCN)([H])[H]")</f>
        <v>#VALUE!</v>
      </c>
      <c r="AK78" s="2" t="e">
        <f t="array" ref="AK78">[1]!JCSubstructureMatchCount($B78,"FC(CCCN)([H])[H]")</f>
        <v>#VALUE!</v>
      </c>
      <c r="AL78" s="2" t="e">
        <f t="array" ref="AL78">[1]!JCSubstructureMatchCount($B78,"FC(CCCCN)([H])[H]")</f>
        <v>#VALUE!</v>
      </c>
      <c r="AM78" s="2" t="e">
        <f t="array" ref="AM78">[1]!JCSubstructureMatchCount($B78,"FC(CCCCCN)([H])[H]")</f>
        <v>#VALUE!</v>
      </c>
      <c r="AN78" s="2" t="e">
        <f t="array" ref="AN78">[1]!JCSubstructureMatchCount($B78,"FC(CN)(F)C")</f>
        <v>#VALUE!</v>
      </c>
      <c r="AO78" s="2" t="e">
        <f t="array" ref="AO78">[1]!JCSubstructureMatchCount($B78,"FC(CCN)(F)C")+[1]!JCSubstructureMatchCount($B78,"FC(F)(C1)C1N")</f>
        <v>#VALUE!</v>
      </c>
      <c r="AP78" s="2" t="e">
        <f t="array" ref="AP78">[1]!JCSubstructureMatchCount($B78,"FC(CCCN)(F)C")+[1]!JCSubstructureMatchCount($B78,"FC(F)(CC1)C1N")</f>
        <v>#VALUE!</v>
      </c>
      <c r="AQ78" s="2" t="e">
        <f t="array" ref="AQ78">[1]!JCSubstructureMatchCount($B78,"FC(CCCCN)(F)C")+[1]!JCSubstructureMatchCount($B78,"FC(F)(CCC1)C1N")</f>
        <v>#VALUE!</v>
      </c>
      <c r="AR78" s="2" t="e">
        <f t="array" ref="AR78">[1]!JCSubstructureMatchCount($B78,"FC(CCCCCN)(F)C")+[1]!JCSubstructureMatchCount($B78,"FC(F)(CCCC1)C1N")</f>
        <v>#VALUE!</v>
      </c>
      <c r="AS78" s="2" t="e">
        <f t="array" ref="AS78">[1]!JCSubstructureMatchCount($B78,"FC(CN)([H])C")</f>
        <v>#VALUE!</v>
      </c>
      <c r="AT78" s="2" t="e">
        <f t="array" ref="AT78">[1]!JCSubstructureMatchCount($B78,"FC(CCN)([H])C")</f>
        <v>#VALUE!</v>
      </c>
      <c r="AU78" s="2" t="e">
        <f t="array" ref="AU78">[1]!JCSubstructureMatchCount($B78,"FC(CCCN)([H])C")</f>
        <v>#VALUE!</v>
      </c>
      <c r="AV78" s="2" t="e">
        <f t="array" ref="AV78">[1]!JCSubstructureMatchCount($B78,"FC(CCCCN)([H])C")</f>
        <v>#VALUE!</v>
      </c>
      <c r="AW78" s="2" t="e">
        <f t="array" ref="AW78">[1]!JCSubstructureMatchCount($B78,"FC(CCCCCN)([H])C")</f>
        <v>#VALUE!</v>
      </c>
      <c r="AX78" s="2" t="e">
        <f t="array" ref="AX78">[1]!JCSubstructureMatchCount($B78,"FC(CC(O)=O)(F)F")</f>
        <v>#VALUE!</v>
      </c>
      <c r="AY78" s="2" t="e">
        <f t="array" ref="AY78">[1]!JCSubstructureMatchCount($B78,"FC(CCC(O)=O)(F)F")</f>
        <v>#VALUE!</v>
      </c>
      <c r="AZ78" s="2" t="e">
        <f t="array" ref="AZ78">[1]!JCSubstructureMatchCount($B78,"FC(CCCC(O)=O)(F)F")</f>
        <v>#VALUE!</v>
      </c>
      <c r="BA78" s="2" t="e">
        <f t="array" ref="BA78">[1]!JCSubstructureMatchCount($B78,"FC(CCCCC(O)=O)(F)F")</f>
        <v>#VALUE!</v>
      </c>
      <c r="BB78" s="2" t="e">
        <f t="array" ref="BB78">[1]!JCSubstructureMatchCount($B78,"FC(CCCCCC(O)=O)(F)F")</f>
        <v>#VALUE!</v>
      </c>
      <c r="BC78" s="2" t="e">
        <f t="array" ref="BC78">[1]!JCSubstructureMatchCount($B78,"FC(CC(O)=O)([H])F")</f>
        <v>#VALUE!</v>
      </c>
      <c r="BD78" s="2" t="e">
        <f t="array" ref="BD78">[1]!JCSubstructureMatchCount($B78,"FC(CCC(O)=O)([H])F")</f>
        <v>#VALUE!</v>
      </c>
      <c r="BE78" s="2" t="e">
        <f t="array" ref="BE78">[1]!JCSubstructureMatchCount($B78,"FC(CCCC(O)=O)([H])F")</f>
        <v>#VALUE!</v>
      </c>
      <c r="BF78" s="2" t="e">
        <f t="array" ref="BF78">[1]!JCSubstructureMatchCount($B78,"FC(CCCCC(O)=O)([H])F")</f>
        <v>#VALUE!</v>
      </c>
      <c r="BG78" s="2" t="e">
        <f t="array" ref="BG78">[1]!JCSubstructureMatchCount($B78,"FC(CCCCCC(O)=O)([H])F")</f>
        <v>#VALUE!</v>
      </c>
      <c r="BH78" s="2" t="e">
        <f t="array" ref="BH78">[1]!JCSubstructureMatchCount($B78,"FC(CC(O)=O)([H])[H]")</f>
        <v>#VALUE!</v>
      </c>
      <c r="BI78" s="2" t="e">
        <f t="array" ref="BI78">[1]!JCSubstructureMatchCount($B78,"FC(CCC(O)=O)([H])[H]")</f>
        <v>#VALUE!</v>
      </c>
      <c r="BJ78" s="2" t="e">
        <f t="array" ref="BJ78">[1]!JCSubstructureMatchCount($B78,"FC(CCCC(O)=O)([H])[H]")</f>
        <v>#VALUE!</v>
      </c>
      <c r="BK78" s="2" t="e">
        <f t="array" ref="BK78">[1]!JCSubstructureMatchCount($B78,"FC(CCCCC(O)=O)([H])[H]")</f>
        <v>#VALUE!</v>
      </c>
      <c r="BL78" s="2" t="e">
        <f t="array" ref="BL78">[1]!JCSubstructureMatchCount($B78,"FC(CCCCCC(O)=O)([H])[H]")</f>
        <v>#VALUE!</v>
      </c>
      <c r="BM78" s="2" t="e">
        <f t="array" ref="BM78">[1]!JCSubstructureMatchCount($B78,"FC(CC(O)=O)(F)C")</f>
        <v>#VALUE!</v>
      </c>
      <c r="BN78" s="2" t="e">
        <f t="array" ref="BN78">[1]!JCSubstructureMatchCount($B78,"FC(CCC(O)=O)(F)C")+[1]!JCSubstructureMatchCount($B78,"FC1(F)CC1C(O)=O")</f>
        <v>#VALUE!</v>
      </c>
      <c r="BO78" s="2" t="e">
        <f t="array" ref="BO78">[1]!JCSubstructureMatchCount($B78,"FC(CCCC(O)=O)(F)C")+[1]!JCSubstructureMatchCount($B78,"FC1(F)CCC1C(O)=O")</f>
        <v>#VALUE!</v>
      </c>
      <c r="BP78" s="2" t="e">
        <f t="array" ref="BP78">[1]!JCSubstructureMatchCount($B78,"FC(CCCCC(O)=O)(F)C")+[1]!JCSubstructureMatchCount($B78,"FC1(F)CCCC1C(O)=O")</f>
        <v>#VALUE!</v>
      </c>
      <c r="BQ78" s="2" t="e">
        <f t="array" ref="BQ78">[1]!JCSubstructureMatchCount($B78,"FC(CCCCCC(O)=O)(F)C")+[1]!JCSubstructureMatchCount($B78,"FC1(F)CCCCC1C(O)=O")</f>
        <v>#VALUE!</v>
      </c>
      <c r="BR78" s="2" t="e">
        <f t="array" ref="BR78">[1]!JCSubstructureMatchCount($B78,"FC(CC(O)=O)([H])C")</f>
        <v>#VALUE!</v>
      </c>
      <c r="BS78" s="2" t="e">
        <f t="array" ref="BS78">[1]!JCSubstructureMatchCount($B78,"FC(CCC(O)=O)([H])C")</f>
        <v>#VALUE!</v>
      </c>
      <c r="BT78" s="2" t="e">
        <f t="array" ref="BT78">[1]!JCSubstructureMatchCount($B78,"FC(CCCC(O)=O)([H])C")</f>
        <v>#VALUE!</v>
      </c>
      <c r="BU78" s="2" t="e">
        <f t="array" ref="BU78">[1]!JCSubstructureMatchCount($B78,"FC(CCCCC(O)=O)([H])C")</f>
        <v>#VALUE!</v>
      </c>
      <c r="BV78" s="2" t="e">
        <f t="array" ref="BV78">[1]!JCSubstructureMatchCount($B78,"FC(CCCCCC(O)=O)([H])C")</f>
        <v>#VALUE!</v>
      </c>
      <c r="BW78" t="e">
        <f t="shared" si="26"/>
        <v>#VALUE!</v>
      </c>
      <c r="BX78" t="e">
        <f t="shared" si="27"/>
        <v>#VALUE!</v>
      </c>
      <c r="BY78" t="e">
        <f t="shared" si="28"/>
        <v>#VALUE!</v>
      </c>
      <c r="BZ78" t="e">
        <f t="shared" si="29"/>
        <v>#VALUE!</v>
      </c>
      <c r="CA78" t="e">
        <f t="shared" si="30"/>
        <v>#VALUE!</v>
      </c>
      <c r="CB78" t="e">
        <f t="shared" si="31"/>
        <v>#VALUE!</v>
      </c>
      <c r="CC78" t="e">
        <f t="shared" si="32"/>
        <v>#VALUE!</v>
      </c>
      <c r="CD78" t="e">
        <f t="shared" si="33"/>
        <v>#VALUE!</v>
      </c>
      <c r="CE78" t="e">
        <f t="shared" si="34"/>
        <v>#VALUE!</v>
      </c>
      <c r="CF78" t="e">
        <f t="shared" si="35"/>
        <v>#VALUE!</v>
      </c>
      <c r="CG78" t="e">
        <f t="shared" si="36"/>
        <v>#VALUE!</v>
      </c>
    </row>
    <row r="79" spans="1:85" ht="30" customHeight="1" x14ac:dyDescent="0.25">
      <c r="A79" s="1" t="s">
        <v>83</v>
      </c>
      <c r="B79" t="s">
        <v>87</v>
      </c>
      <c r="C79">
        <v>1.39</v>
      </c>
      <c r="D79">
        <v>11.12</v>
      </c>
      <c r="E79" s="15" t="e">
        <f t="array" ref="E79">[1]!JCStructure(B79)</f>
        <v>#VALUE!</v>
      </c>
      <c r="F79" t="e">
        <f t="array" ref="F79">[1]!JCMass(B79)</f>
        <v>#VALUE!</v>
      </c>
      <c r="G79" t="e">
        <f t="array" ref="G79">[1]!JCIUPACName(R79)</f>
        <v>#VALUE!</v>
      </c>
      <c r="H79" s="2" t="e">
        <f t="array" ref="H79">IF([1]!JCSubstructureMatch($B79,"C(O)=O"),"Acid", "Amine")</f>
        <v>#VALUE!</v>
      </c>
      <c r="I79" s="2" t="e">
        <f t="shared" ca="1" si="19"/>
        <v>#NAME?</v>
      </c>
      <c r="K79" s="2" t="e">
        <f t="shared" si="20"/>
        <v>#VALUE!</v>
      </c>
      <c r="L79" s="2" t="e">
        <f t="shared" si="21"/>
        <v>#VALUE!</v>
      </c>
      <c r="M79" s="2" t="e">
        <f t="shared" si="22"/>
        <v>#VALUE!</v>
      </c>
      <c r="N79" s="2" t="e">
        <f t="shared" si="23"/>
        <v>#VALUE!</v>
      </c>
      <c r="O79" s="2" t="e">
        <f t="shared" si="24"/>
        <v>#VALUE!</v>
      </c>
      <c r="P79" s="2" t="e">
        <f t="shared" si="25"/>
        <v>#VALUE!</v>
      </c>
      <c r="Q79" s="2" t="e">
        <f t="array" ref="Q79">[1]!JCRingAtomCount(B79)</f>
        <v>#VALUE!</v>
      </c>
      <c r="R79" s="15" t="e">
        <f t="array" ref="R79">[1]!JCBemisMurckoStructure(B79)</f>
        <v>#VALUE!</v>
      </c>
      <c r="S79" t="e">
        <f t="array" ref="S79">[1]!JCSubstructureMatch(B79,"FC(C)(F)C")</f>
        <v>#VALUE!</v>
      </c>
      <c r="T79" t="e">
        <f t="array" ref="T79">[1]!JCSubstructureMatch(B79,"FC(C)(F)F")</f>
        <v>#VALUE!</v>
      </c>
      <c r="U79" t="e">
        <f t="array" ref="U79">[1]!JCSubstructureMatch(B79,"FC(C)(F)[H]")</f>
        <v>#VALUE!</v>
      </c>
      <c r="V79" t="e">
        <f t="array" ref="V79">[1]!JCSubstructureMatch(B79,"FC(C)([H])[H]")</f>
        <v>#VALUE!</v>
      </c>
      <c r="W79" t="e">
        <f t="array" ref="W79">[1]!JCSubstructureMatch(B79,"FC(C)(C)[H]")</f>
        <v>#VALUE!</v>
      </c>
      <c r="X79" s="15" t="e">
        <f t="array" ref="X79">[1]!JC3DCleanStructure(B79)</f>
        <v>#VALUE!</v>
      </c>
      <c r="Y79" s="2" t="e">
        <f t="array" ref="Y79">[1]!JCSubstructureMatchCount(B79,"FC(CN)(F)F")</f>
        <v>#VALUE!</v>
      </c>
      <c r="Z79" s="2" t="e">
        <f t="array" ref="Z79">[1]!JCSubstructureMatchCount($B79,"FC(CCN)(F)F")</f>
        <v>#VALUE!</v>
      </c>
      <c r="AA79" s="2" t="e">
        <f t="array" ref="AA79">[1]!JCSubstructureMatchCount($B79,"FC(CCCN)(F)F")</f>
        <v>#VALUE!</v>
      </c>
      <c r="AB79" s="2" t="e">
        <f t="array" ref="AB79">[1]!JCSubstructureMatchCount($B79,"FC(CCCCN)(F)F")</f>
        <v>#VALUE!</v>
      </c>
      <c r="AC79" s="2" t="e">
        <f t="array" ref="AC79">[1]!JCSubstructureMatchCount($B79,"FC(CCCCCN)(F)F")</f>
        <v>#VALUE!</v>
      </c>
      <c r="AD79" s="2" t="e">
        <f t="array" ref="AD79">[1]!JCSubstructureMatchCount($B79,"FC(CN)([H])F")</f>
        <v>#VALUE!</v>
      </c>
      <c r="AE79" s="2" t="e">
        <f t="array" ref="AE79">[1]!JCSubstructureMatchCount($B79,"FC(CCN)([H])F")</f>
        <v>#VALUE!</v>
      </c>
      <c r="AF79" s="2" t="e">
        <f t="array" ref="AF79">[1]!JCSubstructureMatchCount($B79,"FC(CCCN)([H])F")</f>
        <v>#VALUE!</v>
      </c>
      <c r="AG79" s="2" t="e">
        <f t="array" ref="AG79">[1]!JCSubstructureMatchCount($B79,"FC(CCCCN)([H])F")</f>
        <v>#VALUE!</v>
      </c>
      <c r="AH79" s="2" t="e">
        <f t="array" ref="AH79">[1]!JCSubstructureMatchCount($B79,"FC(CCCCCN)([H])F")</f>
        <v>#VALUE!</v>
      </c>
      <c r="AI79" s="2" t="e">
        <f t="array" ref="AI79">[1]!JCSubstructureMatchCount($B79,"FC(CN)([H])[H]")</f>
        <v>#VALUE!</v>
      </c>
      <c r="AJ79" s="2" t="e">
        <f t="array" ref="AJ79">[1]!JCSubstructureMatchCount($B79,"FC(CCN)([H])[H]")</f>
        <v>#VALUE!</v>
      </c>
      <c r="AK79" s="2" t="e">
        <f t="array" ref="AK79">[1]!JCSubstructureMatchCount($B79,"FC(CCCN)([H])[H]")</f>
        <v>#VALUE!</v>
      </c>
      <c r="AL79" s="2" t="e">
        <f t="array" ref="AL79">[1]!JCSubstructureMatchCount($B79,"FC(CCCCN)([H])[H]")</f>
        <v>#VALUE!</v>
      </c>
      <c r="AM79" s="2" t="e">
        <f t="array" ref="AM79">[1]!JCSubstructureMatchCount($B79,"FC(CCCCCN)([H])[H]")</f>
        <v>#VALUE!</v>
      </c>
      <c r="AN79" s="2" t="e">
        <f t="array" ref="AN79">[1]!JCSubstructureMatchCount($B79,"FC(CN)(F)C")</f>
        <v>#VALUE!</v>
      </c>
      <c r="AO79" s="2" t="e">
        <f t="array" ref="AO79">[1]!JCSubstructureMatchCount($B79,"FC(CCN)(F)C")+[1]!JCSubstructureMatchCount($B79,"FC(F)(C1)C1N")</f>
        <v>#VALUE!</v>
      </c>
      <c r="AP79" s="2" t="e">
        <f t="array" ref="AP79">[1]!JCSubstructureMatchCount($B79,"FC(CCCN)(F)C")+[1]!JCSubstructureMatchCount($B79,"FC(F)(CC1)C1N")</f>
        <v>#VALUE!</v>
      </c>
      <c r="AQ79" s="2" t="e">
        <f t="array" ref="AQ79">[1]!JCSubstructureMatchCount($B79,"FC(CCCCN)(F)C")+[1]!JCSubstructureMatchCount($B79,"FC(F)(CCC1)C1N")</f>
        <v>#VALUE!</v>
      </c>
      <c r="AR79" s="2" t="e">
        <f t="array" ref="AR79">[1]!JCSubstructureMatchCount($B79,"FC(CCCCCN)(F)C")+[1]!JCSubstructureMatchCount($B79,"FC(F)(CCCC1)C1N")</f>
        <v>#VALUE!</v>
      </c>
      <c r="AS79" s="2" t="e">
        <f t="array" ref="AS79">[1]!JCSubstructureMatchCount($B79,"FC(CN)([H])C")</f>
        <v>#VALUE!</v>
      </c>
      <c r="AT79" s="2" t="e">
        <f t="array" ref="AT79">[1]!JCSubstructureMatchCount($B79,"FC(CCN)([H])C")</f>
        <v>#VALUE!</v>
      </c>
      <c r="AU79" s="2" t="e">
        <f t="array" ref="AU79">[1]!JCSubstructureMatchCount($B79,"FC(CCCN)([H])C")</f>
        <v>#VALUE!</v>
      </c>
      <c r="AV79" s="2" t="e">
        <f t="array" ref="AV79">[1]!JCSubstructureMatchCount($B79,"FC(CCCCN)([H])C")</f>
        <v>#VALUE!</v>
      </c>
      <c r="AW79" s="2" t="e">
        <f t="array" ref="AW79">[1]!JCSubstructureMatchCount($B79,"FC(CCCCCN)([H])C")</f>
        <v>#VALUE!</v>
      </c>
      <c r="AX79" s="2" t="e">
        <f t="array" ref="AX79">[1]!JCSubstructureMatchCount($B79,"FC(CC(O)=O)(F)F")</f>
        <v>#VALUE!</v>
      </c>
      <c r="AY79" s="2" t="e">
        <f t="array" ref="AY79">[1]!JCSubstructureMatchCount($B79,"FC(CCC(O)=O)(F)F")</f>
        <v>#VALUE!</v>
      </c>
      <c r="AZ79" s="2" t="e">
        <f t="array" ref="AZ79">[1]!JCSubstructureMatchCount($B79,"FC(CCCC(O)=O)(F)F")</f>
        <v>#VALUE!</v>
      </c>
      <c r="BA79" s="2" t="e">
        <f t="array" ref="BA79">[1]!JCSubstructureMatchCount($B79,"FC(CCCCC(O)=O)(F)F")</f>
        <v>#VALUE!</v>
      </c>
      <c r="BB79" s="2" t="e">
        <f t="array" ref="BB79">[1]!JCSubstructureMatchCount($B79,"FC(CCCCCC(O)=O)(F)F")</f>
        <v>#VALUE!</v>
      </c>
      <c r="BC79" s="2" t="e">
        <f t="array" ref="BC79">[1]!JCSubstructureMatchCount($B79,"FC(CC(O)=O)([H])F")</f>
        <v>#VALUE!</v>
      </c>
      <c r="BD79" s="2" t="e">
        <f t="array" ref="BD79">[1]!JCSubstructureMatchCount($B79,"FC(CCC(O)=O)([H])F")</f>
        <v>#VALUE!</v>
      </c>
      <c r="BE79" s="2" t="e">
        <f t="array" ref="BE79">[1]!JCSubstructureMatchCount($B79,"FC(CCCC(O)=O)([H])F")</f>
        <v>#VALUE!</v>
      </c>
      <c r="BF79" s="2" t="e">
        <f t="array" ref="BF79">[1]!JCSubstructureMatchCount($B79,"FC(CCCCC(O)=O)([H])F")</f>
        <v>#VALUE!</v>
      </c>
      <c r="BG79" s="2" t="e">
        <f t="array" ref="BG79">[1]!JCSubstructureMatchCount($B79,"FC(CCCCCC(O)=O)([H])F")</f>
        <v>#VALUE!</v>
      </c>
      <c r="BH79" s="2" t="e">
        <f t="array" ref="BH79">[1]!JCSubstructureMatchCount($B79,"FC(CC(O)=O)([H])[H]")</f>
        <v>#VALUE!</v>
      </c>
      <c r="BI79" s="2" t="e">
        <f t="array" ref="BI79">[1]!JCSubstructureMatchCount($B79,"FC(CCC(O)=O)([H])[H]")</f>
        <v>#VALUE!</v>
      </c>
      <c r="BJ79" s="2" t="e">
        <f t="array" ref="BJ79">[1]!JCSubstructureMatchCount($B79,"FC(CCCC(O)=O)([H])[H]")</f>
        <v>#VALUE!</v>
      </c>
      <c r="BK79" s="2" t="e">
        <f t="array" ref="BK79">[1]!JCSubstructureMatchCount($B79,"FC(CCCCC(O)=O)([H])[H]")</f>
        <v>#VALUE!</v>
      </c>
      <c r="BL79" s="2" t="e">
        <f t="array" ref="BL79">[1]!JCSubstructureMatchCount($B79,"FC(CCCCCC(O)=O)([H])[H]")</f>
        <v>#VALUE!</v>
      </c>
      <c r="BM79" s="2" t="e">
        <f t="array" ref="BM79">[1]!JCSubstructureMatchCount($B79,"FC(CC(O)=O)(F)C")</f>
        <v>#VALUE!</v>
      </c>
      <c r="BN79" s="2" t="e">
        <f t="array" ref="BN79">[1]!JCSubstructureMatchCount($B79,"FC(CCC(O)=O)(F)C")+[1]!JCSubstructureMatchCount($B79,"FC1(F)CC1C(O)=O")</f>
        <v>#VALUE!</v>
      </c>
      <c r="BO79" s="2" t="e">
        <f t="array" ref="BO79">[1]!JCSubstructureMatchCount($B79,"FC(CCCC(O)=O)(F)C")+[1]!JCSubstructureMatchCount($B79,"FC1(F)CCC1C(O)=O")</f>
        <v>#VALUE!</v>
      </c>
      <c r="BP79" s="2" t="e">
        <f t="array" ref="BP79">[1]!JCSubstructureMatchCount($B79,"FC(CCCCC(O)=O)(F)C")+[1]!JCSubstructureMatchCount($B79,"FC1(F)CCCC1C(O)=O")</f>
        <v>#VALUE!</v>
      </c>
      <c r="BQ79" s="2" t="e">
        <f t="array" ref="BQ79">[1]!JCSubstructureMatchCount($B79,"FC(CCCCCC(O)=O)(F)C")+[1]!JCSubstructureMatchCount($B79,"FC1(F)CCCCC1C(O)=O")</f>
        <v>#VALUE!</v>
      </c>
      <c r="BR79" s="2" t="e">
        <f t="array" ref="BR79">[1]!JCSubstructureMatchCount($B79,"FC(CC(O)=O)([H])C")</f>
        <v>#VALUE!</v>
      </c>
      <c r="BS79" s="2" t="e">
        <f t="array" ref="BS79">[1]!JCSubstructureMatchCount($B79,"FC(CCC(O)=O)([H])C")</f>
        <v>#VALUE!</v>
      </c>
      <c r="BT79" s="2" t="e">
        <f t="array" ref="BT79">[1]!JCSubstructureMatchCount($B79,"FC(CCCC(O)=O)([H])C")</f>
        <v>#VALUE!</v>
      </c>
      <c r="BU79" s="2" t="e">
        <f t="array" ref="BU79">[1]!JCSubstructureMatchCount($B79,"FC(CCCCC(O)=O)([H])C")</f>
        <v>#VALUE!</v>
      </c>
      <c r="BV79" s="2" t="e">
        <f t="array" ref="BV79">[1]!JCSubstructureMatchCount($B79,"FC(CCCCCC(O)=O)([H])C")</f>
        <v>#VALUE!</v>
      </c>
      <c r="BW79" t="e">
        <f t="shared" si="26"/>
        <v>#VALUE!</v>
      </c>
      <c r="BX79" t="e">
        <f t="shared" si="27"/>
        <v>#VALUE!</v>
      </c>
      <c r="BY79" t="e">
        <f t="shared" si="28"/>
        <v>#VALUE!</v>
      </c>
      <c r="BZ79" t="e">
        <f t="shared" si="29"/>
        <v>#VALUE!</v>
      </c>
      <c r="CA79" t="e">
        <f t="shared" si="30"/>
        <v>#VALUE!</v>
      </c>
      <c r="CB79" t="e">
        <f t="shared" si="31"/>
        <v>#VALUE!</v>
      </c>
      <c r="CC79" t="e">
        <f t="shared" si="32"/>
        <v>#VALUE!</v>
      </c>
      <c r="CD79" t="e">
        <f t="shared" si="33"/>
        <v>#VALUE!</v>
      </c>
      <c r="CE79" t="e">
        <f t="shared" si="34"/>
        <v>#VALUE!</v>
      </c>
      <c r="CF79" t="e">
        <f t="shared" si="35"/>
        <v>#VALUE!</v>
      </c>
      <c r="CG79" t="e">
        <f t="shared" si="36"/>
        <v>#VALUE!</v>
      </c>
    </row>
    <row r="80" spans="1:85" ht="30" customHeight="1" x14ac:dyDescent="0.25">
      <c r="A80" s="1" t="s">
        <v>83</v>
      </c>
      <c r="B80" t="s">
        <v>88</v>
      </c>
      <c r="C80">
        <v>2.12</v>
      </c>
      <c r="D80">
        <v>6.06</v>
      </c>
      <c r="E80" s="15" t="e">
        <f t="array" ref="E80">[1]!JCStructure(B80)</f>
        <v>#VALUE!</v>
      </c>
      <c r="F80" t="e">
        <f t="array" ref="F80">[1]!JCMass(B80)</f>
        <v>#VALUE!</v>
      </c>
      <c r="G80" t="e">
        <f t="array" ref="G80">[1]!JCIUPACName(R80)</f>
        <v>#VALUE!</v>
      </c>
      <c r="H80" s="2" t="e">
        <f t="array" ref="H80">IF([1]!JCSubstructureMatch($B80,"C(O)=O"),"Acid", "Amine")</f>
        <v>#VALUE!</v>
      </c>
      <c r="I80" s="2" t="e">
        <f t="shared" ca="1" si="19"/>
        <v>#NAME?</v>
      </c>
      <c r="K80" s="2" t="e">
        <f t="shared" si="20"/>
        <v>#VALUE!</v>
      </c>
      <c r="L80" s="2" t="e">
        <f t="shared" si="21"/>
        <v>#VALUE!</v>
      </c>
      <c r="M80" s="2" t="e">
        <f t="shared" si="22"/>
        <v>#VALUE!</v>
      </c>
      <c r="N80" s="2" t="e">
        <f t="shared" si="23"/>
        <v>#VALUE!</v>
      </c>
      <c r="O80" s="2" t="e">
        <f t="shared" si="24"/>
        <v>#VALUE!</v>
      </c>
      <c r="P80" s="2" t="e">
        <f t="shared" si="25"/>
        <v>#VALUE!</v>
      </c>
      <c r="Q80" s="2" t="e">
        <f t="array" ref="Q80">[1]!JCRingAtomCount(B80)</f>
        <v>#VALUE!</v>
      </c>
      <c r="R80" s="15" t="e">
        <f t="array" ref="R80">[1]!JCBemisMurckoStructure(B80)</f>
        <v>#VALUE!</v>
      </c>
      <c r="S80" t="e">
        <f t="array" ref="S80">[1]!JCSubstructureMatch(B80,"FC(C)(F)C")</f>
        <v>#VALUE!</v>
      </c>
      <c r="T80" t="e">
        <f t="array" ref="T80">[1]!JCSubstructureMatch(B80,"FC(C)(F)F")</f>
        <v>#VALUE!</v>
      </c>
      <c r="U80" t="e">
        <f t="array" ref="U80">[1]!JCSubstructureMatch(B80,"FC(C)(F)[H]")</f>
        <v>#VALUE!</v>
      </c>
      <c r="V80" t="e">
        <f t="array" ref="V80">[1]!JCSubstructureMatch(B80,"FC(C)([H])[H]")</f>
        <v>#VALUE!</v>
      </c>
      <c r="W80" t="e">
        <f t="array" ref="W80">[1]!JCSubstructureMatch(B80,"FC(C)(C)[H]")</f>
        <v>#VALUE!</v>
      </c>
      <c r="X80" s="15" t="e">
        <f t="array" ref="X80">[1]!JC3DCleanStructure(B80)</f>
        <v>#VALUE!</v>
      </c>
      <c r="Y80" s="2" t="e">
        <f t="array" ref="Y80">[1]!JCSubstructureMatchCount(B80,"FC(CN)(F)F")</f>
        <v>#VALUE!</v>
      </c>
      <c r="Z80" s="2" t="e">
        <f t="array" ref="Z80">[1]!JCSubstructureMatchCount($B80,"FC(CCN)(F)F")</f>
        <v>#VALUE!</v>
      </c>
      <c r="AA80" s="2" t="e">
        <f t="array" ref="AA80">[1]!JCSubstructureMatchCount($B80,"FC(CCCN)(F)F")</f>
        <v>#VALUE!</v>
      </c>
      <c r="AB80" s="2" t="e">
        <f t="array" ref="AB80">[1]!JCSubstructureMatchCount($B80,"FC(CCCCN)(F)F")</f>
        <v>#VALUE!</v>
      </c>
      <c r="AC80" s="2" t="e">
        <f t="array" ref="AC80">[1]!JCSubstructureMatchCount($B80,"FC(CCCCCN)(F)F")</f>
        <v>#VALUE!</v>
      </c>
      <c r="AD80" s="2" t="e">
        <f t="array" ref="AD80">[1]!JCSubstructureMatchCount($B80,"FC(CN)([H])F")</f>
        <v>#VALUE!</v>
      </c>
      <c r="AE80" s="2" t="e">
        <f t="array" ref="AE80">[1]!JCSubstructureMatchCount($B80,"FC(CCN)([H])F")</f>
        <v>#VALUE!</v>
      </c>
      <c r="AF80" s="2" t="e">
        <f t="array" ref="AF80">[1]!JCSubstructureMatchCount($B80,"FC(CCCN)([H])F")</f>
        <v>#VALUE!</v>
      </c>
      <c r="AG80" s="2" t="e">
        <f t="array" ref="AG80">[1]!JCSubstructureMatchCount($B80,"FC(CCCCN)([H])F")</f>
        <v>#VALUE!</v>
      </c>
      <c r="AH80" s="2" t="e">
        <f t="array" ref="AH80">[1]!JCSubstructureMatchCount($B80,"FC(CCCCCN)([H])F")</f>
        <v>#VALUE!</v>
      </c>
      <c r="AI80" s="2" t="e">
        <f t="array" ref="AI80">[1]!JCSubstructureMatchCount($B80,"FC(CN)([H])[H]")</f>
        <v>#VALUE!</v>
      </c>
      <c r="AJ80" s="2" t="e">
        <f t="array" ref="AJ80">[1]!JCSubstructureMatchCount($B80,"FC(CCN)([H])[H]")</f>
        <v>#VALUE!</v>
      </c>
      <c r="AK80" s="2" t="e">
        <f t="array" ref="AK80">[1]!JCSubstructureMatchCount($B80,"FC(CCCN)([H])[H]")</f>
        <v>#VALUE!</v>
      </c>
      <c r="AL80" s="2" t="e">
        <f t="array" ref="AL80">[1]!JCSubstructureMatchCount($B80,"FC(CCCCN)([H])[H]")</f>
        <v>#VALUE!</v>
      </c>
      <c r="AM80" s="2" t="e">
        <f t="array" ref="AM80">[1]!JCSubstructureMatchCount($B80,"FC(CCCCCN)([H])[H]")</f>
        <v>#VALUE!</v>
      </c>
      <c r="AN80" s="2" t="e">
        <f t="array" ref="AN80">[1]!JCSubstructureMatchCount($B80,"FC(CN)(F)C")</f>
        <v>#VALUE!</v>
      </c>
      <c r="AO80" s="2" t="e">
        <f t="array" ref="AO80">[1]!JCSubstructureMatchCount($B80,"FC(CCN)(F)C")+[1]!JCSubstructureMatchCount($B80,"FC(F)(C1)C1N")</f>
        <v>#VALUE!</v>
      </c>
      <c r="AP80" s="2" t="e">
        <f t="array" ref="AP80">[1]!JCSubstructureMatchCount($B80,"FC(CCCN)(F)C")+[1]!JCSubstructureMatchCount($B80,"FC(F)(CC1)C1N")</f>
        <v>#VALUE!</v>
      </c>
      <c r="AQ80" s="2" t="e">
        <f t="array" ref="AQ80">[1]!JCSubstructureMatchCount($B80,"FC(CCCCN)(F)C")+[1]!JCSubstructureMatchCount($B80,"FC(F)(CCC1)C1N")</f>
        <v>#VALUE!</v>
      </c>
      <c r="AR80" s="2" t="e">
        <f t="array" ref="AR80">[1]!JCSubstructureMatchCount($B80,"FC(CCCCCN)(F)C")+[1]!JCSubstructureMatchCount($B80,"FC(F)(CCCC1)C1N")</f>
        <v>#VALUE!</v>
      </c>
      <c r="AS80" s="2" t="e">
        <f t="array" ref="AS80">[1]!JCSubstructureMatchCount($B80,"FC(CN)([H])C")</f>
        <v>#VALUE!</v>
      </c>
      <c r="AT80" s="2" t="e">
        <f t="array" ref="AT80">[1]!JCSubstructureMatchCount($B80,"FC(CCN)([H])C")</f>
        <v>#VALUE!</v>
      </c>
      <c r="AU80" s="2" t="e">
        <f t="array" ref="AU80">[1]!JCSubstructureMatchCount($B80,"FC(CCCN)([H])C")</f>
        <v>#VALUE!</v>
      </c>
      <c r="AV80" s="2" t="e">
        <f t="array" ref="AV80">[1]!JCSubstructureMatchCount($B80,"FC(CCCCN)([H])C")</f>
        <v>#VALUE!</v>
      </c>
      <c r="AW80" s="2" t="e">
        <f t="array" ref="AW80">[1]!JCSubstructureMatchCount($B80,"FC(CCCCCN)([H])C")</f>
        <v>#VALUE!</v>
      </c>
      <c r="AX80" s="2" t="e">
        <f t="array" ref="AX80">[1]!JCSubstructureMatchCount($B80,"FC(CC(O)=O)(F)F")</f>
        <v>#VALUE!</v>
      </c>
      <c r="AY80" s="2" t="e">
        <f t="array" ref="AY80">[1]!JCSubstructureMatchCount($B80,"FC(CCC(O)=O)(F)F")</f>
        <v>#VALUE!</v>
      </c>
      <c r="AZ80" s="2" t="e">
        <f t="array" ref="AZ80">[1]!JCSubstructureMatchCount($B80,"FC(CCCC(O)=O)(F)F")</f>
        <v>#VALUE!</v>
      </c>
      <c r="BA80" s="2" t="e">
        <f t="array" ref="BA80">[1]!JCSubstructureMatchCount($B80,"FC(CCCCC(O)=O)(F)F")</f>
        <v>#VALUE!</v>
      </c>
      <c r="BB80" s="2" t="e">
        <f t="array" ref="BB80">[1]!JCSubstructureMatchCount($B80,"FC(CCCCCC(O)=O)(F)F")</f>
        <v>#VALUE!</v>
      </c>
      <c r="BC80" s="2" t="e">
        <f t="array" ref="BC80">[1]!JCSubstructureMatchCount($B80,"FC(CC(O)=O)([H])F")</f>
        <v>#VALUE!</v>
      </c>
      <c r="BD80" s="2" t="e">
        <f t="array" ref="BD80">[1]!JCSubstructureMatchCount($B80,"FC(CCC(O)=O)([H])F")</f>
        <v>#VALUE!</v>
      </c>
      <c r="BE80" s="2" t="e">
        <f t="array" ref="BE80">[1]!JCSubstructureMatchCount($B80,"FC(CCCC(O)=O)([H])F")</f>
        <v>#VALUE!</v>
      </c>
      <c r="BF80" s="2" t="e">
        <f t="array" ref="BF80">[1]!JCSubstructureMatchCount($B80,"FC(CCCCC(O)=O)([H])F")</f>
        <v>#VALUE!</v>
      </c>
      <c r="BG80" s="2" t="e">
        <f t="array" ref="BG80">[1]!JCSubstructureMatchCount($B80,"FC(CCCCCC(O)=O)([H])F")</f>
        <v>#VALUE!</v>
      </c>
      <c r="BH80" s="2" t="e">
        <f t="array" ref="BH80">[1]!JCSubstructureMatchCount($B80,"FC(CC(O)=O)([H])[H]")</f>
        <v>#VALUE!</v>
      </c>
      <c r="BI80" s="2" t="e">
        <f t="array" ref="BI80">[1]!JCSubstructureMatchCount($B80,"FC(CCC(O)=O)([H])[H]")</f>
        <v>#VALUE!</v>
      </c>
      <c r="BJ80" s="2" t="e">
        <f t="array" ref="BJ80">[1]!JCSubstructureMatchCount($B80,"FC(CCCC(O)=O)([H])[H]")</f>
        <v>#VALUE!</v>
      </c>
      <c r="BK80" s="2" t="e">
        <f t="array" ref="BK80">[1]!JCSubstructureMatchCount($B80,"FC(CCCCC(O)=O)([H])[H]")</f>
        <v>#VALUE!</v>
      </c>
      <c r="BL80" s="2" t="e">
        <f t="array" ref="BL80">[1]!JCSubstructureMatchCount($B80,"FC(CCCCCC(O)=O)([H])[H]")</f>
        <v>#VALUE!</v>
      </c>
      <c r="BM80" s="2" t="e">
        <f t="array" ref="BM80">[1]!JCSubstructureMatchCount($B80,"FC(CC(O)=O)(F)C")</f>
        <v>#VALUE!</v>
      </c>
      <c r="BN80" s="2" t="e">
        <f t="array" ref="BN80">[1]!JCSubstructureMatchCount($B80,"FC(CCC(O)=O)(F)C")+[1]!JCSubstructureMatchCount($B80,"FC1(F)CC1C(O)=O")</f>
        <v>#VALUE!</v>
      </c>
      <c r="BO80" s="2" t="e">
        <f t="array" ref="BO80">[1]!JCSubstructureMatchCount($B80,"FC(CCCC(O)=O)(F)C")+[1]!JCSubstructureMatchCount($B80,"FC1(F)CCC1C(O)=O")</f>
        <v>#VALUE!</v>
      </c>
      <c r="BP80" s="2" t="e">
        <f t="array" ref="BP80">[1]!JCSubstructureMatchCount($B80,"FC(CCCCC(O)=O)(F)C")+[1]!JCSubstructureMatchCount($B80,"FC1(F)CCCC1C(O)=O")</f>
        <v>#VALUE!</v>
      </c>
      <c r="BQ80" s="2" t="e">
        <f t="array" ref="BQ80">[1]!JCSubstructureMatchCount($B80,"FC(CCCCCC(O)=O)(F)C")+[1]!JCSubstructureMatchCount($B80,"FC1(F)CCCCC1C(O)=O")</f>
        <v>#VALUE!</v>
      </c>
      <c r="BR80" s="2" t="e">
        <f t="array" ref="BR80">[1]!JCSubstructureMatchCount($B80,"FC(CC(O)=O)([H])C")</f>
        <v>#VALUE!</v>
      </c>
      <c r="BS80" s="2" t="e">
        <f t="array" ref="BS80">[1]!JCSubstructureMatchCount($B80,"FC(CCC(O)=O)([H])C")</f>
        <v>#VALUE!</v>
      </c>
      <c r="BT80" s="2" t="e">
        <f t="array" ref="BT80">[1]!JCSubstructureMatchCount($B80,"FC(CCCC(O)=O)([H])C")</f>
        <v>#VALUE!</v>
      </c>
      <c r="BU80" s="2" t="e">
        <f t="array" ref="BU80">[1]!JCSubstructureMatchCount($B80,"FC(CCCCC(O)=O)([H])C")</f>
        <v>#VALUE!</v>
      </c>
      <c r="BV80" s="2" t="e">
        <f t="array" ref="BV80">[1]!JCSubstructureMatchCount($B80,"FC(CCCCCC(O)=O)([H])C")</f>
        <v>#VALUE!</v>
      </c>
      <c r="BW80" t="e">
        <f t="shared" si="26"/>
        <v>#VALUE!</v>
      </c>
      <c r="BX80" t="e">
        <f t="shared" si="27"/>
        <v>#VALUE!</v>
      </c>
      <c r="BY80" t="e">
        <f t="shared" si="28"/>
        <v>#VALUE!</v>
      </c>
      <c r="BZ80" t="e">
        <f t="shared" si="29"/>
        <v>#VALUE!</v>
      </c>
      <c r="CA80" t="e">
        <f t="shared" si="30"/>
        <v>#VALUE!</v>
      </c>
      <c r="CB80" t="e">
        <f t="shared" si="31"/>
        <v>#VALUE!</v>
      </c>
      <c r="CC80" t="e">
        <f t="shared" si="32"/>
        <v>#VALUE!</v>
      </c>
      <c r="CD80" t="e">
        <f t="shared" si="33"/>
        <v>#VALUE!</v>
      </c>
      <c r="CE80" t="e">
        <f t="shared" si="34"/>
        <v>#VALUE!</v>
      </c>
      <c r="CF80" t="e">
        <f t="shared" si="35"/>
        <v>#VALUE!</v>
      </c>
      <c r="CG80" t="e">
        <f t="shared" si="36"/>
        <v>#VALUE!</v>
      </c>
    </row>
    <row r="81" spans="1:85" ht="30" customHeight="1" x14ac:dyDescent="0.25">
      <c r="A81" s="1" t="s">
        <v>83</v>
      </c>
      <c r="B81" t="s">
        <v>89</v>
      </c>
      <c r="C81">
        <v>1.88</v>
      </c>
      <c r="D81">
        <v>7.78</v>
      </c>
      <c r="E81" s="15" t="e">
        <f t="array" ref="E81">[1]!JCStructure(B81)</f>
        <v>#VALUE!</v>
      </c>
      <c r="F81" t="e">
        <f t="array" ref="F81">[1]!JCMass(B81)</f>
        <v>#VALUE!</v>
      </c>
      <c r="G81" t="e">
        <f t="array" ref="G81">[1]!JCIUPACName(R81)</f>
        <v>#VALUE!</v>
      </c>
      <c r="H81" s="2" t="e">
        <f t="array" ref="H81">IF([1]!JCSubstructureMatch($B81,"C(O)=O"),"Acid", "Amine")</f>
        <v>#VALUE!</v>
      </c>
      <c r="I81" s="2" t="e">
        <f t="shared" ca="1" si="19"/>
        <v>#NAME?</v>
      </c>
      <c r="K81" s="2" t="e">
        <f t="shared" si="20"/>
        <v>#VALUE!</v>
      </c>
      <c r="L81" s="2" t="e">
        <f t="shared" si="21"/>
        <v>#VALUE!</v>
      </c>
      <c r="M81" s="2" t="e">
        <f t="shared" si="22"/>
        <v>#VALUE!</v>
      </c>
      <c r="N81" s="2" t="e">
        <f t="shared" si="23"/>
        <v>#VALUE!</v>
      </c>
      <c r="O81" s="2" t="e">
        <f t="shared" si="24"/>
        <v>#VALUE!</v>
      </c>
      <c r="P81" s="2" t="e">
        <f t="shared" si="25"/>
        <v>#VALUE!</v>
      </c>
      <c r="Q81" s="2" t="e">
        <f t="array" ref="Q81">[1]!JCRingAtomCount(B81)</f>
        <v>#VALUE!</v>
      </c>
      <c r="R81" s="15" t="e">
        <f t="array" ref="R81">[1]!JCBemisMurckoStructure(B81)</f>
        <v>#VALUE!</v>
      </c>
      <c r="S81" t="e">
        <f t="array" ref="S81">[1]!JCSubstructureMatch(B81,"FC(C)(F)C")</f>
        <v>#VALUE!</v>
      </c>
      <c r="T81" t="e">
        <f t="array" ref="T81">[1]!JCSubstructureMatch(B81,"FC(C)(F)F")</f>
        <v>#VALUE!</v>
      </c>
      <c r="U81" t="e">
        <f t="array" ref="U81">[1]!JCSubstructureMatch(B81,"FC(C)(F)[H]")</f>
        <v>#VALUE!</v>
      </c>
      <c r="V81" t="e">
        <f t="array" ref="V81">[1]!JCSubstructureMatch(B81,"FC(C)([H])[H]")</f>
        <v>#VALUE!</v>
      </c>
      <c r="W81" t="e">
        <f t="array" ref="W81">[1]!JCSubstructureMatch(B81,"FC(C)(C)[H]")</f>
        <v>#VALUE!</v>
      </c>
      <c r="X81" s="15" t="e">
        <f t="array" ref="X81">[1]!JC3DCleanStructure(B81)</f>
        <v>#VALUE!</v>
      </c>
      <c r="Y81" s="2" t="e">
        <f t="array" ref="Y81">[1]!JCSubstructureMatchCount(B81,"FC(CN)(F)F")</f>
        <v>#VALUE!</v>
      </c>
      <c r="Z81" s="2" t="e">
        <f t="array" ref="Z81">[1]!JCSubstructureMatchCount($B81,"FC(CCN)(F)F")</f>
        <v>#VALUE!</v>
      </c>
      <c r="AA81" s="2" t="e">
        <f t="array" ref="AA81">[1]!JCSubstructureMatchCount($B81,"FC(CCCN)(F)F")</f>
        <v>#VALUE!</v>
      </c>
      <c r="AB81" s="2" t="e">
        <f t="array" ref="AB81">[1]!JCSubstructureMatchCount($B81,"FC(CCCCN)(F)F")</f>
        <v>#VALUE!</v>
      </c>
      <c r="AC81" s="2" t="e">
        <f t="array" ref="AC81">[1]!JCSubstructureMatchCount($B81,"FC(CCCCCN)(F)F")</f>
        <v>#VALUE!</v>
      </c>
      <c r="AD81" s="2" t="e">
        <f t="array" ref="AD81">[1]!JCSubstructureMatchCount($B81,"FC(CN)([H])F")</f>
        <v>#VALUE!</v>
      </c>
      <c r="AE81" s="2" t="e">
        <f t="array" ref="AE81">[1]!JCSubstructureMatchCount($B81,"FC(CCN)([H])F")</f>
        <v>#VALUE!</v>
      </c>
      <c r="AF81" s="2" t="e">
        <f t="array" ref="AF81">[1]!JCSubstructureMatchCount($B81,"FC(CCCN)([H])F")</f>
        <v>#VALUE!</v>
      </c>
      <c r="AG81" s="2" t="e">
        <f t="array" ref="AG81">[1]!JCSubstructureMatchCount($B81,"FC(CCCCN)([H])F")</f>
        <v>#VALUE!</v>
      </c>
      <c r="AH81" s="2" t="e">
        <f t="array" ref="AH81">[1]!JCSubstructureMatchCount($B81,"FC(CCCCCN)([H])F")</f>
        <v>#VALUE!</v>
      </c>
      <c r="AI81" s="2" t="e">
        <f t="array" ref="AI81">[1]!JCSubstructureMatchCount($B81,"FC(CN)([H])[H]")</f>
        <v>#VALUE!</v>
      </c>
      <c r="AJ81" s="2" t="e">
        <f t="array" ref="AJ81">[1]!JCSubstructureMatchCount($B81,"FC(CCN)([H])[H]")</f>
        <v>#VALUE!</v>
      </c>
      <c r="AK81" s="2" t="e">
        <f t="array" ref="AK81">[1]!JCSubstructureMatchCount($B81,"FC(CCCN)([H])[H]")</f>
        <v>#VALUE!</v>
      </c>
      <c r="AL81" s="2" t="e">
        <f t="array" ref="AL81">[1]!JCSubstructureMatchCount($B81,"FC(CCCCN)([H])[H]")</f>
        <v>#VALUE!</v>
      </c>
      <c r="AM81" s="2" t="e">
        <f t="array" ref="AM81">[1]!JCSubstructureMatchCount($B81,"FC(CCCCCN)([H])[H]")</f>
        <v>#VALUE!</v>
      </c>
      <c r="AN81" s="2" t="e">
        <f t="array" ref="AN81">[1]!JCSubstructureMatchCount($B81,"FC(CN)(F)C")</f>
        <v>#VALUE!</v>
      </c>
      <c r="AO81" s="2" t="e">
        <f t="array" ref="AO81">[1]!JCSubstructureMatchCount($B81,"FC(CCN)(F)C")+[1]!JCSubstructureMatchCount($B81,"FC(F)(C1)C1N")</f>
        <v>#VALUE!</v>
      </c>
      <c r="AP81" s="2" t="e">
        <f t="array" ref="AP81">[1]!JCSubstructureMatchCount($B81,"FC(CCCN)(F)C")+[1]!JCSubstructureMatchCount($B81,"FC(F)(CC1)C1N")</f>
        <v>#VALUE!</v>
      </c>
      <c r="AQ81" s="2" t="e">
        <f t="array" ref="AQ81">[1]!JCSubstructureMatchCount($B81,"FC(CCCCN)(F)C")+[1]!JCSubstructureMatchCount($B81,"FC(F)(CCC1)C1N")</f>
        <v>#VALUE!</v>
      </c>
      <c r="AR81" s="2" t="e">
        <f t="array" ref="AR81">[1]!JCSubstructureMatchCount($B81,"FC(CCCCCN)(F)C")+[1]!JCSubstructureMatchCount($B81,"FC(F)(CCCC1)C1N")</f>
        <v>#VALUE!</v>
      </c>
      <c r="AS81" s="2" t="e">
        <f t="array" ref="AS81">[1]!JCSubstructureMatchCount($B81,"FC(CN)([H])C")</f>
        <v>#VALUE!</v>
      </c>
      <c r="AT81" s="2" t="e">
        <f t="array" ref="AT81">[1]!JCSubstructureMatchCount($B81,"FC(CCN)([H])C")</f>
        <v>#VALUE!</v>
      </c>
      <c r="AU81" s="2" t="e">
        <f t="array" ref="AU81">[1]!JCSubstructureMatchCount($B81,"FC(CCCN)([H])C")</f>
        <v>#VALUE!</v>
      </c>
      <c r="AV81" s="2" t="e">
        <f t="array" ref="AV81">[1]!JCSubstructureMatchCount($B81,"FC(CCCCN)([H])C")</f>
        <v>#VALUE!</v>
      </c>
      <c r="AW81" s="2" t="e">
        <f t="array" ref="AW81">[1]!JCSubstructureMatchCount($B81,"FC(CCCCCN)([H])C")</f>
        <v>#VALUE!</v>
      </c>
      <c r="AX81" s="2" t="e">
        <f t="array" ref="AX81">[1]!JCSubstructureMatchCount($B81,"FC(CC(O)=O)(F)F")</f>
        <v>#VALUE!</v>
      </c>
      <c r="AY81" s="2" t="e">
        <f t="array" ref="AY81">[1]!JCSubstructureMatchCount($B81,"FC(CCC(O)=O)(F)F")</f>
        <v>#VALUE!</v>
      </c>
      <c r="AZ81" s="2" t="e">
        <f t="array" ref="AZ81">[1]!JCSubstructureMatchCount($B81,"FC(CCCC(O)=O)(F)F")</f>
        <v>#VALUE!</v>
      </c>
      <c r="BA81" s="2" t="e">
        <f t="array" ref="BA81">[1]!JCSubstructureMatchCount($B81,"FC(CCCCC(O)=O)(F)F")</f>
        <v>#VALUE!</v>
      </c>
      <c r="BB81" s="2" t="e">
        <f t="array" ref="BB81">[1]!JCSubstructureMatchCount($B81,"FC(CCCCCC(O)=O)(F)F")</f>
        <v>#VALUE!</v>
      </c>
      <c r="BC81" s="2" t="e">
        <f t="array" ref="BC81">[1]!JCSubstructureMatchCount($B81,"FC(CC(O)=O)([H])F")</f>
        <v>#VALUE!</v>
      </c>
      <c r="BD81" s="2" t="e">
        <f t="array" ref="BD81">[1]!JCSubstructureMatchCount($B81,"FC(CCC(O)=O)([H])F")</f>
        <v>#VALUE!</v>
      </c>
      <c r="BE81" s="2" t="e">
        <f t="array" ref="BE81">[1]!JCSubstructureMatchCount($B81,"FC(CCCC(O)=O)([H])F")</f>
        <v>#VALUE!</v>
      </c>
      <c r="BF81" s="2" t="e">
        <f t="array" ref="BF81">[1]!JCSubstructureMatchCount($B81,"FC(CCCCC(O)=O)([H])F")</f>
        <v>#VALUE!</v>
      </c>
      <c r="BG81" s="2" t="e">
        <f t="array" ref="BG81">[1]!JCSubstructureMatchCount($B81,"FC(CCCCCC(O)=O)([H])F")</f>
        <v>#VALUE!</v>
      </c>
      <c r="BH81" s="2" t="e">
        <f t="array" ref="BH81">[1]!JCSubstructureMatchCount($B81,"FC(CC(O)=O)([H])[H]")</f>
        <v>#VALUE!</v>
      </c>
      <c r="BI81" s="2" t="e">
        <f t="array" ref="BI81">[1]!JCSubstructureMatchCount($B81,"FC(CCC(O)=O)([H])[H]")</f>
        <v>#VALUE!</v>
      </c>
      <c r="BJ81" s="2" t="e">
        <f t="array" ref="BJ81">[1]!JCSubstructureMatchCount($B81,"FC(CCCC(O)=O)([H])[H]")</f>
        <v>#VALUE!</v>
      </c>
      <c r="BK81" s="2" t="e">
        <f t="array" ref="BK81">[1]!JCSubstructureMatchCount($B81,"FC(CCCCC(O)=O)([H])[H]")</f>
        <v>#VALUE!</v>
      </c>
      <c r="BL81" s="2" t="e">
        <f t="array" ref="BL81">[1]!JCSubstructureMatchCount($B81,"FC(CCCCCC(O)=O)([H])[H]")</f>
        <v>#VALUE!</v>
      </c>
      <c r="BM81" s="2" t="e">
        <f t="array" ref="BM81">[1]!JCSubstructureMatchCount($B81,"FC(CC(O)=O)(F)C")</f>
        <v>#VALUE!</v>
      </c>
      <c r="BN81" s="2" t="e">
        <f t="array" ref="BN81">[1]!JCSubstructureMatchCount($B81,"FC(CCC(O)=O)(F)C")+[1]!JCSubstructureMatchCount($B81,"FC1(F)CC1C(O)=O")</f>
        <v>#VALUE!</v>
      </c>
      <c r="BO81" s="2" t="e">
        <f t="array" ref="BO81">[1]!JCSubstructureMatchCount($B81,"FC(CCCC(O)=O)(F)C")+[1]!JCSubstructureMatchCount($B81,"FC1(F)CCC1C(O)=O")</f>
        <v>#VALUE!</v>
      </c>
      <c r="BP81" s="2" t="e">
        <f t="array" ref="BP81">[1]!JCSubstructureMatchCount($B81,"FC(CCCCC(O)=O)(F)C")+[1]!JCSubstructureMatchCount($B81,"FC1(F)CCCC1C(O)=O")</f>
        <v>#VALUE!</v>
      </c>
      <c r="BQ81" s="2" t="e">
        <f t="array" ref="BQ81">[1]!JCSubstructureMatchCount($B81,"FC(CCCCCC(O)=O)(F)C")+[1]!JCSubstructureMatchCount($B81,"FC1(F)CCCCC1C(O)=O")</f>
        <v>#VALUE!</v>
      </c>
      <c r="BR81" s="2" t="e">
        <f t="array" ref="BR81">[1]!JCSubstructureMatchCount($B81,"FC(CC(O)=O)([H])C")</f>
        <v>#VALUE!</v>
      </c>
      <c r="BS81" s="2" t="e">
        <f t="array" ref="BS81">[1]!JCSubstructureMatchCount($B81,"FC(CCC(O)=O)([H])C")</f>
        <v>#VALUE!</v>
      </c>
      <c r="BT81" s="2" t="e">
        <f t="array" ref="BT81">[1]!JCSubstructureMatchCount($B81,"FC(CCCC(O)=O)([H])C")</f>
        <v>#VALUE!</v>
      </c>
      <c r="BU81" s="2" t="e">
        <f t="array" ref="BU81">[1]!JCSubstructureMatchCount($B81,"FC(CCCCC(O)=O)([H])C")</f>
        <v>#VALUE!</v>
      </c>
      <c r="BV81" s="2" t="e">
        <f t="array" ref="BV81">[1]!JCSubstructureMatchCount($B81,"FC(CCCCCC(O)=O)([H])C")</f>
        <v>#VALUE!</v>
      </c>
      <c r="BW81" t="e">
        <f t="shared" si="26"/>
        <v>#VALUE!</v>
      </c>
      <c r="BX81" t="e">
        <f t="shared" si="27"/>
        <v>#VALUE!</v>
      </c>
      <c r="BY81" t="e">
        <f t="shared" si="28"/>
        <v>#VALUE!</v>
      </c>
      <c r="BZ81" t="e">
        <f t="shared" si="29"/>
        <v>#VALUE!</v>
      </c>
      <c r="CA81" t="e">
        <f t="shared" si="30"/>
        <v>#VALUE!</v>
      </c>
      <c r="CB81" t="e">
        <f t="shared" si="31"/>
        <v>#VALUE!</v>
      </c>
      <c r="CC81" t="e">
        <f t="shared" si="32"/>
        <v>#VALUE!</v>
      </c>
      <c r="CD81" t="e">
        <f t="shared" si="33"/>
        <v>#VALUE!</v>
      </c>
      <c r="CE81" t="e">
        <f t="shared" si="34"/>
        <v>#VALUE!</v>
      </c>
      <c r="CF81" t="e">
        <f t="shared" si="35"/>
        <v>#VALUE!</v>
      </c>
      <c r="CG81" t="e">
        <f t="shared" si="36"/>
        <v>#VALUE!</v>
      </c>
    </row>
    <row r="82" spans="1:85" ht="30" customHeight="1" x14ac:dyDescent="0.25">
      <c r="A82" s="1" t="s">
        <v>83</v>
      </c>
      <c r="B82" t="s">
        <v>90</v>
      </c>
      <c r="C82">
        <v>1.75</v>
      </c>
      <c r="D82">
        <v>9.5500000000000007</v>
      </c>
      <c r="E82" s="15" t="e">
        <f t="array" ref="E82">[1]!JCStructure(B82)</f>
        <v>#VALUE!</v>
      </c>
      <c r="F82" t="e">
        <f t="array" ref="F82">[1]!JCMass(B82)</f>
        <v>#VALUE!</v>
      </c>
      <c r="G82" t="e">
        <f t="array" ref="G82">[1]!JCIUPACName(R82)</f>
        <v>#VALUE!</v>
      </c>
      <c r="H82" s="2" t="e">
        <f t="array" ref="H82">IF([1]!JCSubstructureMatch($B82,"C(O)=O"),"Acid", "Amine")</f>
        <v>#VALUE!</v>
      </c>
      <c r="I82" s="2" t="e">
        <f t="shared" ca="1" si="19"/>
        <v>#NAME?</v>
      </c>
      <c r="K82" s="2" t="e">
        <f t="shared" si="20"/>
        <v>#VALUE!</v>
      </c>
      <c r="L82" s="2" t="e">
        <f t="shared" si="21"/>
        <v>#VALUE!</v>
      </c>
      <c r="M82" s="2" t="e">
        <f t="shared" si="22"/>
        <v>#VALUE!</v>
      </c>
      <c r="N82" s="2" t="e">
        <f t="shared" si="23"/>
        <v>#VALUE!</v>
      </c>
      <c r="O82" s="2" t="e">
        <f t="shared" si="24"/>
        <v>#VALUE!</v>
      </c>
      <c r="P82" s="2" t="e">
        <f t="shared" si="25"/>
        <v>#VALUE!</v>
      </c>
      <c r="Q82" s="2" t="e">
        <f t="array" ref="Q82">[1]!JCRingAtomCount(B82)</f>
        <v>#VALUE!</v>
      </c>
      <c r="R82" s="15" t="e">
        <f t="array" ref="R82">[1]!JCBemisMurckoStructure(B82)</f>
        <v>#VALUE!</v>
      </c>
      <c r="S82" t="e">
        <f t="array" ref="S82">[1]!JCSubstructureMatch(B82,"FC(C)(F)C")</f>
        <v>#VALUE!</v>
      </c>
      <c r="T82" t="e">
        <f t="array" ref="T82">[1]!JCSubstructureMatch(B82,"FC(C)(F)F")</f>
        <v>#VALUE!</v>
      </c>
      <c r="U82" t="e">
        <f t="array" ref="U82">[1]!JCSubstructureMatch(B82,"FC(C)(F)[H]")</f>
        <v>#VALUE!</v>
      </c>
      <c r="V82" t="e">
        <f t="array" ref="V82">[1]!JCSubstructureMatch(B82,"FC(C)([H])[H]")</f>
        <v>#VALUE!</v>
      </c>
      <c r="W82" t="e">
        <f t="array" ref="W82">[1]!JCSubstructureMatch(B82,"FC(C)(C)[H]")</f>
        <v>#VALUE!</v>
      </c>
      <c r="X82" s="15" t="e">
        <f t="array" ref="X82">[1]!JC3DCleanStructure(B82)</f>
        <v>#VALUE!</v>
      </c>
      <c r="Y82" s="2" t="e">
        <f t="array" ref="Y82">[1]!JCSubstructureMatchCount(B82,"FC(CN)(F)F")</f>
        <v>#VALUE!</v>
      </c>
      <c r="Z82" s="2" t="e">
        <f t="array" ref="Z82">[1]!JCSubstructureMatchCount($B82,"FC(CCN)(F)F")</f>
        <v>#VALUE!</v>
      </c>
      <c r="AA82" s="2" t="e">
        <f t="array" ref="AA82">[1]!JCSubstructureMatchCount($B82,"FC(CCCN)(F)F")</f>
        <v>#VALUE!</v>
      </c>
      <c r="AB82" s="2" t="e">
        <f t="array" ref="AB82">[1]!JCSubstructureMatchCount($B82,"FC(CCCCN)(F)F")</f>
        <v>#VALUE!</v>
      </c>
      <c r="AC82" s="2" t="e">
        <f t="array" ref="AC82">[1]!JCSubstructureMatchCount($B82,"FC(CCCCCN)(F)F")</f>
        <v>#VALUE!</v>
      </c>
      <c r="AD82" s="2" t="e">
        <f t="array" ref="AD82">[1]!JCSubstructureMatchCount($B82,"FC(CN)([H])F")</f>
        <v>#VALUE!</v>
      </c>
      <c r="AE82" s="2" t="e">
        <f t="array" ref="AE82">[1]!JCSubstructureMatchCount($B82,"FC(CCN)([H])F")</f>
        <v>#VALUE!</v>
      </c>
      <c r="AF82" s="2" t="e">
        <f t="array" ref="AF82">[1]!JCSubstructureMatchCount($B82,"FC(CCCN)([H])F")</f>
        <v>#VALUE!</v>
      </c>
      <c r="AG82" s="2" t="e">
        <f t="array" ref="AG82">[1]!JCSubstructureMatchCount($B82,"FC(CCCCN)([H])F")</f>
        <v>#VALUE!</v>
      </c>
      <c r="AH82" s="2" t="e">
        <f t="array" ref="AH82">[1]!JCSubstructureMatchCount($B82,"FC(CCCCCN)([H])F")</f>
        <v>#VALUE!</v>
      </c>
      <c r="AI82" s="2" t="e">
        <f t="array" ref="AI82">[1]!JCSubstructureMatchCount($B82,"FC(CN)([H])[H]")</f>
        <v>#VALUE!</v>
      </c>
      <c r="AJ82" s="2" t="e">
        <f t="array" ref="AJ82">[1]!JCSubstructureMatchCount($B82,"FC(CCN)([H])[H]")</f>
        <v>#VALUE!</v>
      </c>
      <c r="AK82" s="2" t="e">
        <f t="array" ref="AK82">[1]!JCSubstructureMatchCount($B82,"FC(CCCN)([H])[H]")</f>
        <v>#VALUE!</v>
      </c>
      <c r="AL82" s="2" t="e">
        <f t="array" ref="AL82">[1]!JCSubstructureMatchCount($B82,"FC(CCCCN)([H])[H]")</f>
        <v>#VALUE!</v>
      </c>
      <c r="AM82" s="2" t="e">
        <f t="array" ref="AM82">[1]!JCSubstructureMatchCount($B82,"FC(CCCCCN)([H])[H]")</f>
        <v>#VALUE!</v>
      </c>
      <c r="AN82" s="2" t="e">
        <f t="array" ref="AN82">[1]!JCSubstructureMatchCount($B82,"FC(CN)(F)C")</f>
        <v>#VALUE!</v>
      </c>
      <c r="AO82" s="2" t="e">
        <f t="array" ref="AO82">[1]!JCSubstructureMatchCount($B82,"FC(CCN)(F)C")+[1]!JCSubstructureMatchCount($B82,"FC(F)(C1)C1N")</f>
        <v>#VALUE!</v>
      </c>
      <c r="AP82" s="2" t="e">
        <f t="array" ref="AP82">[1]!JCSubstructureMatchCount($B82,"FC(CCCN)(F)C")+[1]!JCSubstructureMatchCount($B82,"FC(F)(CC1)C1N")</f>
        <v>#VALUE!</v>
      </c>
      <c r="AQ82" s="2" t="e">
        <f t="array" ref="AQ82">[1]!JCSubstructureMatchCount($B82,"FC(CCCCN)(F)C")+[1]!JCSubstructureMatchCount($B82,"FC(F)(CCC1)C1N")</f>
        <v>#VALUE!</v>
      </c>
      <c r="AR82" s="2" t="e">
        <f t="array" ref="AR82">[1]!JCSubstructureMatchCount($B82,"FC(CCCCCN)(F)C")+[1]!JCSubstructureMatchCount($B82,"FC(F)(CCCC1)C1N")</f>
        <v>#VALUE!</v>
      </c>
      <c r="AS82" s="2" t="e">
        <f t="array" ref="AS82">[1]!JCSubstructureMatchCount($B82,"FC(CN)([H])C")</f>
        <v>#VALUE!</v>
      </c>
      <c r="AT82" s="2" t="e">
        <f t="array" ref="AT82">[1]!JCSubstructureMatchCount($B82,"FC(CCN)([H])C")</f>
        <v>#VALUE!</v>
      </c>
      <c r="AU82" s="2" t="e">
        <f t="array" ref="AU82">[1]!JCSubstructureMatchCount($B82,"FC(CCCN)([H])C")</f>
        <v>#VALUE!</v>
      </c>
      <c r="AV82" s="2" t="e">
        <f t="array" ref="AV82">[1]!JCSubstructureMatchCount($B82,"FC(CCCCN)([H])C")</f>
        <v>#VALUE!</v>
      </c>
      <c r="AW82" s="2" t="e">
        <f t="array" ref="AW82">[1]!JCSubstructureMatchCount($B82,"FC(CCCCCN)([H])C")</f>
        <v>#VALUE!</v>
      </c>
      <c r="AX82" s="2" t="e">
        <f t="array" ref="AX82">[1]!JCSubstructureMatchCount($B82,"FC(CC(O)=O)(F)F")</f>
        <v>#VALUE!</v>
      </c>
      <c r="AY82" s="2" t="e">
        <f t="array" ref="AY82">[1]!JCSubstructureMatchCount($B82,"FC(CCC(O)=O)(F)F")</f>
        <v>#VALUE!</v>
      </c>
      <c r="AZ82" s="2" t="e">
        <f t="array" ref="AZ82">[1]!JCSubstructureMatchCount($B82,"FC(CCCC(O)=O)(F)F")</f>
        <v>#VALUE!</v>
      </c>
      <c r="BA82" s="2" t="e">
        <f t="array" ref="BA82">[1]!JCSubstructureMatchCount($B82,"FC(CCCCC(O)=O)(F)F")</f>
        <v>#VALUE!</v>
      </c>
      <c r="BB82" s="2" t="e">
        <f t="array" ref="BB82">[1]!JCSubstructureMatchCount($B82,"FC(CCCCCC(O)=O)(F)F")</f>
        <v>#VALUE!</v>
      </c>
      <c r="BC82" s="2" t="e">
        <f t="array" ref="BC82">[1]!JCSubstructureMatchCount($B82,"FC(CC(O)=O)([H])F")</f>
        <v>#VALUE!</v>
      </c>
      <c r="BD82" s="2" t="e">
        <f t="array" ref="BD82">[1]!JCSubstructureMatchCount($B82,"FC(CCC(O)=O)([H])F")</f>
        <v>#VALUE!</v>
      </c>
      <c r="BE82" s="2" t="e">
        <f t="array" ref="BE82">[1]!JCSubstructureMatchCount($B82,"FC(CCCC(O)=O)([H])F")</f>
        <v>#VALUE!</v>
      </c>
      <c r="BF82" s="2" t="e">
        <f t="array" ref="BF82">[1]!JCSubstructureMatchCount($B82,"FC(CCCCC(O)=O)([H])F")</f>
        <v>#VALUE!</v>
      </c>
      <c r="BG82" s="2" t="e">
        <f t="array" ref="BG82">[1]!JCSubstructureMatchCount($B82,"FC(CCCCCC(O)=O)([H])F")</f>
        <v>#VALUE!</v>
      </c>
      <c r="BH82" s="2" t="e">
        <f t="array" ref="BH82">[1]!JCSubstructureMatchCount($B82,"FC(CC(O)=O)([H])[H]")</f>
        <v>#VALUE!</v>
      </c>
      <c r="BI82" s="2" t="e">
        <f t="array" ref="BI82">[1]!JCSubstructureMatchCount($B82,"FC(CCC(O)=O)([H])[H]")</f>
        <v>#VALUE!</v>
      </c>
      <c r="BJ82" s="2" t="e">
        <f t="array" ref="BJ82">[1]!JCSubstructureMatchCount($B82,"FC(CCCC(O)=O)([H])[H]")</f>
        <v>#VALUE!</v>
      </c>
      <c r="BK82" s="2" t="e">
        <f t="array" ref="BK82">[1]!JCSubstructureMatchCount($B82,"FC(CCCCC(O)=O)([H])[H]")</f>
        <v>#VALUE!</v>
      </c>
      <c r="BL82" s="2" t="e">
        <f t="array" ref="BL82">[1]!JCSubstructureMatchCount($B82,"FC(CCCCCC(O)=O)([H])[H]")</f>
        <v>#VALUE!</v>
      </c>
      <c r="BM82" s="2" t="e">
        <f t="array" ref="BM82">[1]!JCSubstructureMatchCount($B82,"FC(CC(O)=O)(F)C")</f>
        <v>#VALUE!</v>
      </c>
      <c r="BN82" s="2" t="e">
        <f t="array" ref="BN82">[1]!JCSubstructureMatchCount($B82,"FC(CCC(O)=O)(F)C")+[1]!JCSubstructureMatchCount($B82,"FC1(F)CC1C(O)=O")</f>
        <v>#VALUE!</v>
      </c>
      <c r="BO82" s="2" t="e">
        <f t="array" ref="BO82">[1]!JCSubstructureMatchCount($B82,"FC(CCCC(O)=O)(F)C")+[1]!JCSubstructureMatchCount($B82,"FC1(F)CCC1C(O)=O")</f>
        <v>#VALUE!</v>
      </c>
      <c r="BP82" s="2" t="e">
        <f t="array" ref="BP82">[1]!JCSubstructureMatchCount($B82,"FC(CCCCC(O)=O)(F)C")+[1]!JCSubstructureMatchCount($B82,"FC1(F)CCCC1C(O)=O")</f>
        <v>#VALUE!</v>
      </c>
      <c r="BQ82" s="2" t="e">
        <f t="array" ref="BQ82">[1]!JCSubstructureMatchCount($B82,"FC(CCCCCC(O)=O)(F)C")+[1]!JCSubstructureMatchCount($B82,"FC1(F)CCCCC1C(O)=O")</f>
        <v>#VALUE!</v>
      </c>
      <c r="BR82" s="2" t="e">
        <f t="array" ref="BR82">[1]!JCSubstructureMatchCount($B82,"FC(CC(O)=O)([H])C")</f>
        <v>#VALUE!</v>
      </c>
      <c r="BS82" s="2" t="e">
        <f t="array" ref="BS82">[1]!JCSubstructureMatchCount($B82,"FC(CCC(O)=O)([H])C")</f>
        <v>#VALUE!</v>
      </c>
      <c r="BT82" s="2" t="e">
        <f t="array" ref="BT82">[1]!JCSubstructureMatchCount($B82,"FC(CCCC(O)=O)([H])C")</f>
        <v>#VALUE!</v>
      </c>
      <c r="BU82" s="2" t="e">
        <f t="array" ref="BU82">[1]!JCSubstructureMatchCount($B82,"FC(CCCCC(O)=O)([H])C")</f>
        <v>#VALUE!</v>
      </c>
      <c r="BV82" s="2" t="e">
        <f t="array" ref="BV82">[1]!JCSubstructureMatchCount($B82,"FC(CCCCCC(O)=O)([H])C")</f>
        <v>#VALUE!</v>
      </c>
      <c r="BW82" t="e">
        <f t="shared" si="26"/>
        <v>#VALUE!</v>
      </c>
      <c r="BX82" t="e">
        <f t="shared" si="27"/>
        <v>#VALUE!</v>
      </c>
      <c r="BY82" t="e">
        <f t="shared" si="28"/>
        <v>#VALUE!</v>
      </c>
      <c r="BZ82" t="e">
        <f t="shared" si="29"/>
        <v>#VALUE!</v>
      </c>
      <c r="CA82" t="e">
        <f t="shared" si="30"/>
        <v>#VALUE!</v>
      </c>
      <c r="CB82" t="e">
        <f t="shared" si="31"/>
        <v>#VALUE!</v>
      </c>
      <c r="CC82" t="e">
        <f t="shared" si="32"/>
        <v>#VALUE!</v>
      </c>
      <c r="CD82" t="e">
        <f t="shared" si="33"/>
        <v>#VALUE!</v>
      </c>
      <c r="CE82" t="e">
        <f t="shared" si="34"/>
        <v>#VALUE!</v>
      </c>
      <c r="CF82" t="e">
        <f t="shared" si="35"/>
        <v>#VALUE!</v>
      </c>
      <c r="CG82" t="e">
        <f t="shared" si="36"/>
        <v>#VALUE!</v>
      </c>
    </row>
    <row r="83" spans="1:85" ht="30" customHeight="1" x14ac:dyDescent="0.25">
      <c r="A83" s="1" t="s">
        <v>83</v>
      </c>
      <c r="B83" t="s">
        <v>91</v>
      </c>
      <c r="C83">
        <v>1.19</v>
      </c>
      <c r="D83">
        <v>11.31</v>
      </c>
      <c r="E83" s="15" t="e">
        <f t="array" ref="E83">[1]!JCStructure(B83)</f>
        <v>#VALUE!</v>
      </c>
      <c r="F83" t="e">
        <f t="array" ref="F83">[1]!JCMass(B83)</f>
        <v>#VALUE!</v>
      </c>
      <c r="G83" t="e">
        <f t="array" ref="G83">[1]!JCIUPACName(R83)</f>
        <v>#VALUE!</v>
      </c>
      <c r="H83" s="2" t="e">
        <f t="array" ref="H83">IF([1]!JCSubstructureMatch($B83,"C(O)=O"),"Acid", "Amine")</f>
        <v>#VALUE!</v>
      </c>
      <c r="I83" s="2" t="e">
        <f t="shared" ca="1" si="19"/>
        <v>#NAME?</v>
      </c>
      <c r="K83" s="2" t="e">
        <f t="shared" si="20"/>
        <v>#VALUE!</v>
      </c>
      <c r="L83" s="2" t="e">
        <f t="shared" si="21"/>
        <v>#VALUE!</v>
      </c>
      <c r="M83" s="2" t="e">
        <f t="shared" si="22"/>
        <v>#VALUE!</v>
      </c>
      <c r="N83" s="2" t="e">
        <f t="shared" si="23"/>
        <v>#VALUE!</v>
      </c>
      <c r="O83" s="2" t="e">
        <f t="shared" si="24"/>
        <v>#VALUE!</v>
      </c>
      <c r="P83" s="2" t="e">
        <f t="shared" si="25"/>
        <v>#VALUE!</v>
      </c>
      <c r="Q83" s="2" t="e">
        <f t="array" ref="Q83">[1]!JCRingAtomCount(B83)</f>
        <v>#VALUE!</v>
      </c>
      <c r="R83" s="15" t="e">
        <f t="array" ref="R83">[1]!JCBemisMurckoStructure(B83)</f>
        <v>#VALUE!</v>
      </c>
      <c r="S83" t="e">
        <f t="array" ref="S83">[1]!JCSubstructureMatch(B83,"FC(C)(F)C")</f>
        <v>#VALUE!</v>
      </c>
      <c r="T83" t="e">
        <f t="array" ref="T83">[1]!JCSubstructureMatch(B83,"FC(C)(F)F")</f>
        <v>#VALUE!</v>
      </c>
      <c r="U83" t="e">
        <f t="array" ref="U83">[1]!JCSubstructureMatch(B83,"FC(C)(F)[H]")</f>
        <v>#VALUE!</v>
      </c>
      <c r="V83" t="e">
        <f t="array" ref="V83">[1]!JCSubstructureMatch(B83,"FC(C)([H])[H]")</f>
        <v>#VALUE!</v>
      </c>
      <c r="W83" t="e">
        <f t="array" ref="W83">[1]!JCSubstructureMatch(B83,"FC(C)(C)[H]")</f>
        <v>#VALUE!</v>
      </c>
      <c r="X83" s="15" t="e">
        <f t="array" ref="X83">[1]!JC3DCleanStructure(B83)</f>
        <v>#VALUE!</v>
      </c>
      <c r="Y83" s="2" t="e">
        <f t="array" ref="Y83">[1]!JCSubstructureMatchCount(B83,"FC(CN)(F)F")</f>
        <v>#VALUE!</v>
      </c>
      <c r="Z83" s="2" t="e">
        <f t="array" ref="Z83">[1]!JCSubstructureMatchCount($B83,"FC(CCN)(F)F")</f>
        <v>#VALUE!</v>
      </c>
      <c r="AA83" s="2" t="e">
        <f t="array" ref="AA83">[1]!JCSubstructureMatchCount($B83,"FC(CCCN)(F)F")</f>
        <v>#VALUE!</v>
      </c>
      <c r="AB83" s="2" t="e">
        <f t="array" ref="AB83">[1]!JCSubstructureMatchCount($B83,"FC(CCCCN)(F)F")</f>
        <v>#VALUE!</v>
      </c>
      <c r="AC83" s="2" t="e">
        <f t="array" ref="AC83">[1]!JCSubstructureMatchCount($B83,"FC(CCCCCN)(F)F")</f>
        <v>#VALUE!</v>
      </c>
      <c r="AD83" s="2" t="e">
        <f t="array" ref="AD83">[1]!JCSubstructureMatchCount($B83,"FC(CN)([H])F")</f>
        <v>#VALUE!</v>
      </c>
      <c r="AE83" s="2" t="e">
        <f t="array" ref="AE83">[1]!JCSubstructureMatchCount($B83,"FC(CCN)([H])F")</f>
        <v>#VALUE!</v>
      </c>
      <c r="AF83" s="2" t="e">
        <f t="array" ref="AF83">[1]!JCSubstructureMatchCount($B83,"FC(CCCN)([H])F")</f>
        <v>#VALUE!</v>
      </c>
      <c r="AG83" s="2" t="e">
        <f t="array" ref="AG83">[1]!JCSubstructureMatchCount($B83,"FC(CCCCN)([H])F")</f>
        <v>#VALUE!</v>
      </c>
      <c r="AH83" s="2" t="e">
        <f t="array" ref="AH83">[1]!JCSubstructureMatchCount($B83,"FC(CCCCCN)([H])F")</f>
        <v>#VALUE!</v>
      </c>
      <c r="AI83" s="2" t="e">
        <f t="array" ref="AI83">[1]!JCSubstructureMatchCount($B83,"FC(CN)([H])[H]")</f>
        <v>#VALUE!</v>
      </c>
      <c r="AJ83" s="2" t="e">
        <f t="array" ref="AJ83">[1]!JCSubstructureMatchCount($B83,"FC(CCN)([H])[H]")</f>
        <v>#VALUE!</v>
      </c>
      <c r="AK83" s="2" t="e">
        <f t="array" ref="AK83">[1]!JCSubstructureMatchCount($B83,"FC(CCCN)([H])[H]")</f>
        <v>#VALUE!</v>
      </c>
      <c r="AL83" s="2" t="e">
        <f t="array" ref="AL83">[1]!JCSubstructureMatchCount($B83,"FC(CCCCN)([H])[H]")</f>
        <v>#VALUE!</v>
      </c>
      <c r="AM83" s="2" t="e">
        <f t="array" ref="AM83">[1]!JCSubstructureMatchCount($B83,"FC(CCCCCN)([H])[H]")</f>
        <v>#VALUE!</v>
      </c>
      <c r="AN83" s="2" t="e">
        <f t="array" ref="AN83">[1]!JCSubstructureMatchCount($B83,"FC(CN)(F)C")</f>
        <v>#VALUE!</v>
      </c>
      <c r="AO83" s="2" t="e">
        <f t="array" ref="AO83">[1]!JCSubstructureMatchCount($B83,"FC(CCN)(F)C")+[1]!JCSubstructureMatchCount($B83,"FC(F)(C1)C1N")</f>
        <v>#VALUE!</v>
      </c>
      <c r="AP83" s="2" t="e">
        <f t="array" ref="AP83">[1]!JCSubstructureMatchCount($B83,"FC(CCCN)(F)C")+[1]!JCSubstructureMatchCount($B83,"FC(F)(CC1)C1N")</f>
        <v>#VALUE!</v>
      </c>
      <c r="AQ83" s="2" t="e">
        <f t="array" ref="AQ83">[1]!JCSubstructureMatchCount($B83,"FC(CCCCN)(F)C")+[1]!JCSubstructureMatchCount($B83,"FC(F)(CCC1)C1N")</f>
        <v>#VALUE!</v>
      </c>
      <c r="AR83" s="2" t="e">
        <f t="array" ref="AR83">[1]!JCSubstructureMatchCount($B83,"FC(CCCCCN)(F)C")+[1]!JCSubstructureMatchCount($B83,"FC(F)(CCCC1)C1N")</f>
        <v>#VALUE!</v>
      </c>
      <c r="AS83" s="2" t="e">
        <f t="array" ref="AS83">[1]!JCSubstructureMatchCount($B83,"FC(CN)([H])C")</f>
        <v>#VALUE!</v>
      </c>
      <c r="AT83" s="2" t="e">
        <f t="array" ref="AT83">[1]!JCSubstructureMatchCount($B83,"FC(CCN)([H])C")</f>
        <v>#VALUE!</v>
      </c>
      <c r="AU83" s="2" t="e">
        <f t="array" ref="AU83">[1]!JCSubstructureMatchCount($B83,"FC(CCCN)([H])C")</f>
        <v>#VALUE!</v>
      </c>
      <c r="AV83" s="2" t="e">
        <f t="array" ref="AV83">[1]!JCSubstructureMatchCount($B83,"FC(CCCCN)([H])C")</f>
        <v>#VALUE!</v>
      </c>
      <c r="AW83" s="2" t="e">
        <f t="array" ref="AW83">[1]!JCSubstructureMatchCount($B83,"FC(CCCCCN)([H])C")</f>
        <v>#VALUE!</v>
      </c>
      <c r="AX83" s="2" t="e">
        <f t="array" ref="AX83">[1]!JCSubstructureMatchCount($B83,"FC(CC(O)=O)(F)F")</f>
        <v>#VALUE!</v>
      </c>
      <c r="AY83" s="2" t="e">
        <f t="array" ref="AY83">[1]!JCSubstructureMatchCount($B83,"FC(CCC(O)=O)(F)F")</f>
        <v>#VALUE!</v>
      </c>
      <c r="AZ83" s="2" t="e">
        <f t="array" ref="AZ83">[1]!JCSubstructureMatchCount($B83,"FC(CCCC(O)=O)(F)F")</f>
        <v>#VALUE!</v>
      </c>
      <c r="BA83" s="2" t="e">
        <f t="array" ref="BA83">[1]!JCSubstructureMatchCount($B83,"FC(CCCCC(O)=O)(F)F")</f>
        <v>#VALUE!</v>
      </c>
      <c r="BB83" s="2" t="e">
        <f t="array" ref="BB83">[1]!JCSubstructureMatchCount($B83,"FC(CCCCCC(O)=O)(F)F")</f>
        <v>#VALUE!</v>
      </c>
      <c r="BC83" s="2" t="e">
        <f t="array" ref="BC83">[1]!JCSubstructureMatchCount($B83,"FC(CC(O)=O)([H])F")</f>
        <v>#VALUE!</v>
      </c>
      <c r="BD83" s="2" t="e">
        <f t="array" ref="BD83">[1]!JCSubstructureMatchCount($B83,"FC(CCC(O)=O)([H])F")</f>
        <v>#VALUE!</v>
      </c>
      <c r="BE83" s="2" t="e">
        <f t="array" ref="BE83">[1]!JCSubstructureMatchCount($B83,"FC(CCCC(O)=O)([H])F")</f>
        <v>#VALUE!</v>
      </c>
      <c r="BF83" s="2" t="e">
        <f t="array" ref="BF83">[1]!JCSubstructureMatchCount($B83,"FC(CCCCC(O)=O)([H])F")</f>
        <v>#VALUE!</v>
      </c>
      <c r="BG83" s="2" t="e">
        <f t="array" ref="BG83">[1]!JCSubstructureMatchCount($B83,"FC(CCCCCC(O)=O)([H])F")</f>
        <v>#VALUE!</v>
      </c>
      <c r="BH83" s="2" t="e">
        <f t="array" ref="BH83">[1]!JCSubstructureMatchCount($B83,"FC(CC(O)=O)([H])[H]")</f>
        <v>#VALUE!</v>
      </c>
      <c r="BI83" s="2" t="e">
        <f t="array" ref="BI83">[1]!JCSubstructureMatchCount($B83,"FC(CCC(O)=O)([H])[H]")</f>
        <v>#VALUE!</v>
      </c>
      <c r="BJ83" s="2" t="e">
        <f t="array" ref="BJ83">[1]!JCSubstructureMatchCount($B83,"FC(CCCC(O)=O)([H])[H]")</f>
        <v>#VALUE!</v>
      </c>
      <c r="BK83" s="2" t="e">
        <f t="array" ref="BK83">[1]!JCSubstructureMatchCount($B83,"FC(CCCCC(O)=O)([H])[H]")</f>
        <v>#VALUE!</v>
      </c>
      <c r="BL83" s="2" t="e">
        <f t="array" ref="BL83">[1]!JCSubstructureMatchCount($B83,"FC(CCCCCC(O)=O)([H])[H]")</f>
        <v>#VALUE!</v>
      </c>
      <c r="BM83" s="2" t="e">
        <f t="array" ref="BM83">[1]!JCSubstructureMatchCount($B83,"FC(CC(O)=O)(F)C")</f>
        <v>#VALUE!</v>
      </c>
      <c r="BN83" s="2" t="e">
        <f t="array" ref="BN83">[1]!JCSubstructureMatchCount($B83,"FC(CCC(O)=O)(F)C")+[1]!JCSubstructureMatchCount($B83,"FC1(F)CC1C(O)=O")</f>
        <v>#VALUE!</v>
      </c>
      <c r="BO83" s="2" t="e">
        <f t="array" ref="BO83">[1]!JCSubstructureMatchCount($B83,"FC(CCCC(O)=O)(F)C")+[1]!JCSubstructureMatchCount($B83,"FC1(F)CCC1C(O)=O")</f>
        <v>#VALUE!</v>
      </c>
      <c r="BP83" s="2" t="e">
        <f t="array" ref="BP83">[1]!JCSubstructureMatchCount($B83,"FC(CCCCC(O)=O)(F)C")+[1]!JCSubstructureMatchCount($B83,"FC1(F)CCCC1C(O)=O")</f>
        <v>#VALUE!</v>
      </c>
      <c r="BQ83" s="2" t="e">
        <f t="array" ref="BQ83">[1]!JCSubstructureMatchCount($B83,"FC(CCCCCC(O)=O)(F)C")+[1]!JCSubstructureMatchCount($B83,"FC1(F)CCCCC1C(O)=O")</f>
        <v>#VALUE!</v>
      </c>
      <c r="BR83" s="2" t="e">
        <f t="array" ref="BR83">[1]!JCSubstructureMatchCount($B83,"FC(CC(O)=O)([H])C")</f>
        <v>#VALUE!</v>
      </c>
      <c r="BS83" s="2" t="e">
        <f t="array" ref="BS83">[1]!JCSubstructureMatchCount($B83,"FC(CCC(O)=O)([H])C")</f>
        <v>#VALUE!</v>
      </c>
      <c r="BT83" s="2" t="e">
        <f t="array" ref="BT83">[1]!JCSubstructureMatchCount($B83,"FC(CCCC(O)=O)([H])C")</f>
        <v>#VALUE!</v>
      </c>
      <c r="BU83" s="2" t="e">
        <f t="array" ref="BU83">[1]!JCSubstructureMatchCount($B83,"FC(CCCCC(O)=O)([H])C")</f>
        <v>#VALUE!</v>
      </c>
      <c r="BV83" s="2" t="e">
        <f t="array" ref="BV83">[1]!JCSubstructureMatchCount($B83,"FC(CCCCCC(O)=O)([H])C")</f>
        <v>#VALUE!</v>
      </c>
      <c r="BW83" t="e">
        <f t="shared" si="26"/>
        <v>#VALUE!</v>
      </c>
      <c r="BX83" t="e">
        <f t="shared" si="27"/>
        <v>#VALUE!</v>
      </c>
      <c r="BY83" t="e">
        <f t="shared" si="28"/>
        <v>#VALUE!</v>
      </c>
      <c r="BZ83" t="e">
        <f t="shared" si="29"/>
        <v>#VALUE!</v>
      </c>
      <c r="CA83" t="e">
        <f t="shared" si="30"/>
        <v>#VALUE!</v>
      </c>
      <c r="CB83" t="e">
        <f t="shared" si="31"/>
        <v>#VALUE!</v>
      </c>
      <c r="CC83" t="e">
        <f t="shared" si="32"/>
        <v>#VALUE!</v>
      </c>
      <c r="CD83" t="e">
        <f t="shared" si="33"/>
        <v>#VALUE!</v>
      </c>
      <c r="CE83" t="e">
        <f t="shared" si="34"/>
        <v>#VALUE!</v>
      </c>
      <c r="CF83" t="e">
        <f t="shared" si="35"/>
        <v>#VALUE!</v>
      </c>
      <c r="CG83" t="e">
        <f t="shared" si="36"/>
        <v>#VALUE!</v>
      </c>
    </row>
    <row r="84" spans="1:85" ht="30" customHeight="1" x14ac:dyDescent="0.25">
      <c r="A84" s="1" t="s">
        <v>83</v>
      </c>
      <c r="B84" t="s">
        <v>92</v>
      </c>
      <c r="C84">
        <v>1.75</v>
      </c>
      <c r="D84">
        <v>5.84</v>
      </c>
      <c r="E84" s="15" t="e">
        <f t="array" ref="E84">[1]!JCStructure(B84)</f>
        <v>#VALUE!</v>
      </c>
      <c r="F84" t="e">
        <f t="array" ref="F84">[1]!JCMass(B84)</f>
        <v>#VALUE!</v>
      </c>
      <c r="G84" t="e">
        <f t="array" ref="G84">[1]!JCIUPACName(R84)</f>
        <v>#VALUE!</v>
      </c>
      <c r="H84" s="2" t="e">
        <f t="array" ref="H84">IF([1]!JCSubstructureMatch($B84,"C(O)=O"),"Acid", "Amine")</f>
        <v>#VALUE!</v>
      </c>
      <c r="I84" s="2" t="e">
        <f t="shared" ca="1" si="19"/>
        <v>#NAME?</v>
      </c>
      <c r="K84" s="2" t="e">
        <f t="shared" si="20"/>
        <v>#VALUE!</v>
      </c>
      <c r="L84" s="2" t="e">
        <f t="shared" si="21"/>
        <v>#VALUE!</v>
      </c>
      <c r="M84" s="2" t="e">
        <f t="shared" si="22"/>
        <v>#VALUE!</v>
      </c>
      <c r="N84" s="2" t="e">
        <f t="shared" si="23"/>
        <v>#VALUE!</v>
      </c>
      <c r="O84" s="2" t="e">
        <f t="shared" si="24"/>
        <v>#VALUE!</v>
      </c>
      <c r="P84" s="2" t="e">
        <f t="shared" si="25"/>
        <v>#VALUE!</v>
      </c>
      <c r="Q84" s="2" t="e">
        <f t="array" ref="Q84">[1]!JCRingAtomCount(B84)</f>
        <v>#VALUE!</v>
      </c>
      <c r="R84" s="15" t="e">
        <f t="array" ref="R84">[1]!JCBemisMurckoStructure(B84)</f>
        <v>#VALUE!</v>
      </c>
      <c r="S84" t="e">
        <f t="array" ref="S84">[1]!JCSubstructureMatch(B84,"FC(C)(F)C")</f>
        <v>#VALUE!</v>
      </c>
      <c r="T84" t="e">
        <f t="array" ref="T84">[1]!JCSubstructureMatch(B84,"FC(C)(F)F")</f>
        <v>#VALUE!</v>
      </c>
      <c r="U84" t="e">
        <f t="array" ref="U84">[1]!JCSubstructureMatch(B84,"FC(C)(F)[H]")</f>
        <v>#VALUE!</v>
      </c>
      <c r="V84" t="e">
        <f t="array" ref="V84">[1]!JCSubstructureMatch(B84,"FC(C)([H])[H]")</f>
        <v>#VALUE!</v>
      </c>
      <c r="W84" t="e">
        <f t="array" ref="W84">[1]!JCSubstructureMatch(B84,"FC(C)(C)[H]")</f>
        <v>#VALUE!</v>
      </c>
      <c r="X84" s="15" t="e">
        <f t="array" ref="X84">[1]!JC3DCleanStructure(B84)</f>
        <v>#VALUE!</v>
      </c>
      <c r="Y84" s="2" t="e">
        <f t="array" ref="Y84">[1]!JCSubstructureMatchCount(B84,"FC(CN)(F)F")</f>
        <v>#VALUE!</v>
      </c>
      <c r="Z84" s="2" t="e">
        <f t="array" ref="Z84">[1]!JCSubstructureMatchCount($B84,"FC(CCN)(F)F")</f>
        <v>#VALUE!</v>
      </c>
      <c r="AA84" s="2" t="e">
        <f t="array" ref="AA84">[1]!JCSubstructureMatchCount($B84,"FC(CCCN)(F)F")</f>
        <v>#VALUE!</v>
      </c>
      <c r="AB84" s="2" t="e">
        <f t="array" ref="AB84">[1]!JCSubstructureMatchCount($B84,"FC(CCCCN)(F)F")</f>
        <v>#VALUE!</v>
      </c>
      <c r="AC84" s="2" t="e">
        <f t="array" ref="AC84">[1]!JCSubstructureMatchCount($B84,"FC(CCCCCN)(F)F")</f>
        <v>#VALUE!</v>
      </c>
      <c r="AD84" s="2" t="e">
        <f t="array" ref="AD84">[1]!JCSubstructureMatchCount($B84,"FC(CN)([H])F")</f>
        <v>#VALUE!</v>
      </c>
      <c r="AE84" s="2" t="e">
        <f t="array" ref="AE84">[1]!JCSubstructureMatchCount($B84,"FC(CCN)([H])F")</f>
        <v>#VALUE!</v>
      </c>
      <c r="AF84" s="2" t="e">
        <f t="array" ref="AF84">[1]!JCSubstructureMatchCount($B84,"FC(CCCN)([H])F")</f>
        <v>#VALUE!</v>
      </c>
      <c r="AG84" s="2" t="e">
        <f t="array" ref="AG84">[1]!JCSubstructureMatchCount($B84,"FC(CCCCN)([H])F")</f>
        <v>#VALUE!</v>
      </c>
      <c r="AH84" s="2" t="e">
        <f t="array" ref="AH84">[1]!JCSubstructureMatchCount($B84,"FC(CCCCCN)([H])F")</f>
        <v>#VALUE!</v>
      </c>
      <c r="AI84" s="2" t="e">
        <f t="array" ref="AI84">[1]!JCSubstructureMatchCount($B84,"FC(CN)([H])[H]")</f>
        <v>#VALUE!</v>
      </c>
      <c r="AJ84" s="2" t="e">
        <f t="array" ref="AJ84">[1]!JCSubstructureMatchCount($B84,"FC(CCN)([H])[H]")</f>
        <v>#VALUE!</v>
      </c>
      <c r="AK84" s="2" t="e">
        <f t="array" ref="AK84">[1]!JCSubstructureMatchCount($B84,"FC(CCCN)([H])[H]")</f>
        <v>#VALUE!</v>
      </c>
      <c r="AL84" s="2" t="e">
        <f t="array" ref="AL84">[1]!JCSubstructureMatchCount($B84,"FC(CCCCN)([H])[H]")</f>
        <v>#VALUE!</v>
      </c>
      <c r="AM84" s="2" t="e">
        <f t="array" ref="AM84">[1]!JCSubstructureMatchCount($B84,"FC(CCCCCN)([H])[H]")</f>
        <v>#VALUE!</v>
      </c>
      <c r="AN84" s="2" t="e">
        <f t="array" ref="AN84">[1]!JCSubstructureMatchCount($B84,"FC(CN)(F)C")</f>
        <v>#VALUE!</v>
      </c>
      <c r="AO84" s="2" t="e">
        <f t="array" ref="AO84">[1]!JCSubstructureMatchCount($B84,"FC(CCN)(F)C")+[1]!JCSubstructureMatchCount($B84,"FC(F)(C1)C1N")</f>
        <v>#VALUE!</v>
      </c>
      <c r="AP84" s="2" t="e">
        <f t="array" ref="AP84">[1]!JCSubstructureMatchCount($B84,"FC(CCCN)(F)C")+[1]!JCSubstructureMatchCount($B84,"FC(F)(CC1)C1N")</f>
        <v>#VALUE!</v>
      </c>
      <c r="AQ84" s="2" t="e">
        <f t="array" ref="AQ84">[1]!JCSubstructureMatchCount($B84,"FC(CCCCN)(F)C")+[1]!JCSubstructureMatchCount($B84,"FC(F)(CCC1)C1N")</f>
        <v>#VALUE!</v>
      </c>
      <c r="AR84" s="2" t="e">
        <f t="array" ref="AR84">[1]!JCSubstructureMatchCount($B84,"FC(CCCCCN)(F)C")+[1]!JCSubstructureMatchCount($B84,"FC(F)(CCCC1)C1N")</f>
        <v>#VALUE!</v>
      </c>
      <c r="AS84" s="2" t="e">
        <f t="array" ref="AS84">[1]!JCSubstructureMatchCount($B84,"FC(CN)([H])C")</f>
        <v>#VALUE!</v>
      </c>
      <c r="AT84" s="2" t="e">
        <f t="array" ref="AT84">[1]!JCSubstructureMatchCount($B84,"FC(CCN)([H])C")</f>
        <v>#VALUE!</v>
      </c>
      <c r="AU84" s="2" t="e">
        <f t="array" ref="AU84">[1]!JCSubstructureMatchCount($B84,"FC(CCCN)([H])C")</f>
        <v>#VALUE!</v>
      </c>
      <c r="AV84" s="2" t="e">
        <f t="array" ref="AV84">[1]!JCSubstructureMatchCount($B84,"FC(CCCCN)([H])C")</f>
        <v>#VALUE!</v>
      </c>
      <c r="AW84" s="2" t="e">
        <f t="array" ref="AW84">[1]!JCSubstructureMatchCount($B84,"FC(CCCCCN)([H])C")</f>
        <v>#VALUE!</v>
      </c>
      <c r="AX84" s="2" t="e">
        <f t="array" ref="AX84">[1]!JCSubstructureMatchCount($B84,"FC(CC(O)=O)(F)F")</f>
        <v>#VALUE!</v>
      </c>
      <c r="AY84" s="2" t="e">
        <f t="array" ref="AY84">[1]!JCSubstructureMatchCount($B84,"FC(CCC(O)=O)(F)F")</f>
        <v>#VALUE!</v>
      </c>
      <c r="AZ84" s="2" t="e">
        <f t="array" ref="AZ84">[1]!JCSubstructureMatchCount($B84,"FC(CCCC(O)=O)(F)F")</f>
        <v>#VALUE!</v>
      </c>
      <c r="BA84" s="2" t="e">
        <f t="array" ref="BA84">[1]!JCSubstructureMatchCount($B84,"FC(CCCCC(O)=O)(F)F")</f>
        <v>#VALUE!</v>
      </c>
      <c r="BB84" s="2" t="e">
        <f t="array" ref="BB84">[1]!JCSubstructureMatchCount($B84,"FC(CCCCCC(O)=O)(F)F")</f>
        <v>#VALUE!</v>
      </c>
      <c r="BC84" s="2" t="e">
        <f t="array" ref="BC84">[1]!JCSubstructureMatchCount($B84,"FC(CC(O)=O)([H])F")</f>
        <v>#VALUE!</v>
      </c>
      <c r="BD84" s="2" t="e">
        <f t="array" ref="BD84">[1]!JCSubstructureMatchCount($B84,"FC(CCC(O)=O)([H])F")</f>
        <v>#VALUE!</v>
      </c>
      <c r="BE84" s="2" t="e">
        <f t="array" ref="BE84">[1]!JCSubstructureMatchCount($B84,"FC(CCCC(O)=O)([H])F")</f>
        <v>#VALUE!</v>
      </c>
      <c r="BF84" s="2" t="e">
        <f t="array" ref="BF84">[1]!JCSubstructureMatchCount($B84,"FC(CCCCC(O)=O)([H])F")</f>
        <v>#VALUE!</v>
      </c>
      <c r="BG84" s="2" t="e">
        <f t="array" ref="BG84">[1]!JCSubstructureMatchCount($B84,"FC(CCCCCC(O)=O)([H])F")</f>
        <v>#VALUE!</v>
      </c>
      <c r="BH84" s="2" t="e">
        <f t="array" ref="BH84">[1]!JCSubstructureMatchCount($B84,"FC(CC(O)=O)([H])[H]")</f>
        <v>#VALUE!</v>
      </c>
      <c r="BI84" s="2" t="e">
        <f t="array" ref="BI84">[1]!JCSubstructureMatchCount($B84,"FC(CCC(O)=O)([H])[H]")</f>
        <v>#VALUE!</v>
      </c>
      <c r="BJ84" s="2" t="e">
        <f t="array" ref="BJ84">[1]!JCSubstructureMatchCount($B84,"FC(CCCC(O)=O)([H])[H]")</f>
        <v>#VALUE!</v>
      </c>
      <c r="BK84" s="2" t="e">
        <f t="array" ref="BK84">[1]!JCSubstructureMatchCount($B84,"FC(CCCCC(O)=O)([H])[H]")</f>
        <v>#VALUE!</v>
      </c>
      <c r="BL84" s="2" t="e">
        <f t="array" ref="BL84">[1]!JCSubstructureMatchCount($B84,"FC(CCCCCC(O)=O)([H])[H]")</f>
        <v>#VALUE!</v>
      </c>
      <c r="BM84" s="2" t="e">
        <f t="array" ref="BM84">[1]!JCSubstructureMatchCount($B84,"FC(CC(O)=O)(F)C")</f>
        <v>#VALUE!</v>
      </c>
      <c r="BN84" s="2" t="e">
        <f t="array" ref="BN84">[1]!JCSubstructureMatchCount($B84,"FC(CCC(O)=O)(F)C")+[1]!JCSubstructureMatchCount($B84,"FC1(F)CC1C(O)=O")</f>
        <v>#VALUE!</v>
      </c>
      <c r="BO84" s="2" t="e">
        <f t="array" ref="BO84">[1]!JCSubstructureMatchCount($B84,"FC(CCCC(O)=O)(F)C")+[1]!JCSubstructureMatchCount($B84,"FC1(F)CCC1C(O)=O")</f>
        <v>#VALUE!</v>
      </c>
      <c r="BP84" s="2" t="e">
        <f t="array" ref="BP84">[1]!JCSubstructureMatchCount($B84,"FC(CCCCC(O)=O)(F)C")+[1]!JCSubstructureMatchCount($B84,"FC1(F)CCCC1C(O)=O")</f>
        <v>#VALUE!</v>
      </c>
      <c r="BQ84" s="2" t="e">
        <f t="array" ref="BQ84">[1]!JCSubstructureMatchCount($B84,"FC(CCCCCC(O)=O)(F)C")+[1]!JCSubstructureMatchCount($B84,"FC1(F)CCCCC1C(O)=O")</f>
        <v>#VALUE!</v>
      </c>
      <c r="BR84" s="2" t="e">
        <f t="array" ref="BR84">[1]!JCSubstructureMatchCount($B84,"FC(CC(O)=O)([H])C")</f>
        <v>#VALUE!</v>
      </c>
      <c r="BS84" s="2" t="e">
        <f t="array" ref="BS84">[1]!JCSubstructureMatchCount($B84,"FC(CCC(O)=O)([H])C")</f>
        <v>#VALUE!</v>
      </c>
      <c r="BT84" s="2" t="e">
        <f t="array" ref="BT84">[1]!JCSubstructureMatchCount($B84,"FC(CCCC(O)=O)([H])C")</f>
        <v>#VALUE!</v>
      </c>
      <c r="BU84" s="2" t="e">
        <f t="array" ref="BU84">[1]!JCSubstructureMatchCount($B84,"FC(CCCCC(O)=O)([H])C")</f>
        <v>#VALUE!</v>
      </c>
      <c r="BV84" s="2" t="e">
        <f t="array" ref="BV84">[1]!JCSubstructureMatchCount($B84,"FC(CCCCCC(O)=O)([H])C")</f>
        <v>#VALUE!</v>
      </c>
      <c r="BW84" t="e">
        <f t="shared" si="26"/>
        <v>#VALUE!</v>
      </c>
      <c r="BX84" t="e">
        <f t="shared" si="27"/>
        <v>#VALUE!</v>
      </c>
      <c r="BY84" t="e">
        <f t="shared" si="28"/>
        <v>#VALUE!</v>
      </c>
      <c r="BZ84" t="e">
        <f t="shared" si="29"/>
        <v>#VALUE!</v>
      </c>
      <c r="CA84" t="e">
        <f t="shared" si="30"/>
        <v>#VALUE!</v>
      </c>
      <c r="CB84" t="e">
        <f t="shared" si="31"/>
        <v>#VALUE!</v>
      </c>
      <c r="CC84" t="e">
        <f t="shared" si="32"/>
        <v>#VALUE!</v>
      </c>
      <c r="CD84" t="e">
        <f t="shared" si="33"/>
        <v>#VALUE!</v>
      </c>
      <c r="CE84" t="e">
        <f t="shared" si="34"/>
        <v>#VALUE!</v>
      </c>
      <c r="CF84" t="e">
        <f t="shared" si="35"/>
        <v>#VALUE!</v>
      </c>
      <c r="CG84" t="e">
        <f t="shared" si="36"/>
        <v>#VALUE!</v>
      </c>
    </row>
    <row r="85" spans="1:85" ht="30" customHeight="1" x14ac:dyDescent="0.25">
      <c r="A85" s="1" t="s">
        <v>83</v>
      </c>
      <c r="B85" t="s">
        <v>93</v>
      </c>
      <c r="C85">
        <v>1.51</v>
      </c>
      <c r="D85">
        <v>7.83</v>
      </c>
      <c r="E85" s="15" t="e">
        <f t="array" ref="E85">[1]!JCStructure(B85)</f>
        <v>#VALUE!</v>
      </c>
      <c r="F85" t="e">
        <f t="array" ref="F85">[1]!JCMass(B85)</f>
        <v>#VALUE!</v>
      </c>
      <c r="G85" t="e">
        <f t="array" ref="G85">[1]!JCIUPACName(R85)</f>
        <v>#VALUE!</v>
      </c>
      <c r="H85" s="2" t="e">
        <f t="array" ref="H85">IF([1]!JCSubstructureMatch($B85,"C(O)=O"),"Acid", "Amine")</f>
        <v>#VALUE!</v>
      </c>
      <c r="I85" s="2" t="e">
        <f t="shared" ca="1" si="19"/>
        <v>#NAME?</v>
      </c>
      <c r="K85" s="2" t="e">
        <f t="shared" si="20"/>
        <v>#VALUE!</v>
      </c>
      <c r="L85" s="2" t="e">
        <f t="shared" si="21"/>
        <v>#VALUE!</v>
      </c>
      <c r="M85" s="2" t="e">
        <f t="shared" si="22"/>
        <v>#VALUE!</v>
      </c>
      <c r="N85" s="2" t="e">
        <f t="shared" si="23"/>
        <v>#VALUE!</v>
      </c>
      <c r="O85" s="2" t="e">
        <f t="shared" si="24"/>
        <v>#VALUE!</v>
      </c>
      <c r="P85" s="2" t="e">
        <f t="shared" si="25"/>
        <v>#VALUE!</v>
      </c>
      <c r="Q85" s="2" t="e">
        <f t="array" ref="Q85">[1]!JCRingAtomCount(B85)</f>
        <v>#VALUE!</v>
      </c>
      <c r="R85" s="15" t="e">
        <f t="array" ref="R85">[1]!JCBemisMurckoStructure(B85)</f>
        <v>#VALUE!</v>
      </c>
      <c r="S85" t="e">
        <f t="array" ref="S85">[1]!JCSubstructureMatch(B85,"FC(C)(F)C")</f>
        <v>#VALUE!</v>
      </c>
      <c r="T85" t="e">
        <f t="array" ref="T85">[1]!JCSubstructureMatch(B85,"FC(C)(F)F")</f>
        <v>#VALUE!</v>
      </c>
      <c r="U85" t="e">
        <f t="array" ref="U85">[1]!JCSubstructureMatch(B85,"FC(C)(F)[H]")</f>
        <v>#VALUE!</v>
      </c>
      <c r="V85" t="e">
        <f t="array" ref="V85">[1]!JCSubstructureMatch(B85,"FC(C)([H])[H]")</f>
        <v>#VALUE!</v>
      </c>
      <c r="W85" t="e">
        <f t="array" ref="W85">[1]!JCSubstructureMatch(B85,"FC(C)(C)[H]")</f>
        <v>#VALUE!</v>
      </c>
      <c r="X85" s="15" t="e">
        <f t="array" ref="X85">[1]!JC3DCleanStructure(B85)</f>
        <v>#VALUE!</v>
      </c>
      <c r="Y85" s="2" t="e">
        <f t="array" ref="Y85">[1]!JCSubstructureMatchCount(B85,"FC(CN)(F)F")</f>
        <v>#VALUE!</v>
      </c>
      <c r="Z85" s="2" t="e">
        <f t="array" ref="Z85">[1]!JCSubstructureMatchCount($B85,"FC(CCN)(F)F")</f>
        <v>#VALUE!</v>
      </c>
      <c r="AA85" s="2" t="e">
        <f t="array" ref="AA85">[1]!JCSubstructureMatchCount($B85,"FC(CCCN)(F)F")</f>
        <v>#VALUE!</v>
      </c>
      <c r="AB85" s="2" t="e">
        <f t="array" ref="AB85">[1]!JCSubstructureMatchCount($B85,"FC(CCCCN)(F)F")</f>
        <v>#VALUE!</v>
      </c>
      <c r="AC85" s="2" t="e">
        <f t="array" ref="AC85">[1]!JCSubstructureMatchCount($B85,"FC(CCCCCN)(F)F")</f>
        <v>#VALUE!</v>
      </c>
      <c r="AD85" s="2" t="e">
        <f t="array" ref="AD85">[1]!JCSubstructureMatchCount($B85,"FC(CN)([H])F")</f>
        <v>#VALUE!</v>
      </c>
      <c r="AE85" s="2" t="e">
        <f t="array" ref="AE85">[1]!JCSubstructureMatchCount($B85,"FC(CCN)([H])F")</f>
        <v>#VALUE!</v>
      </c>
      <c r="AF85" s="2" t="e">
        <f t="array" ref="AF85">[1]!JCSubstructureMatchCount($B85,"FC(CCCN)([H])F")</f>
        <v>#VALUE!</v>
      </c>
      <c r="AG85" s="2" t="e">
        <f t="array" ref="AG85">[1]!JCSubstructureMatchCount($B85,"FC(CCCCN)([H])F")</f>
        <v>#VALUE!</v>
      </c>
      <c r="AH85" s="2" t="e">
        <f t="array" ref="AH85">[1]!JCSubstructureMatchCount($B85,"FC(CCCCCN)([H])F")</f>
        <v>#VALUE!</v>
      </c>
      <c r="AI85" s="2" t="e">
        <f t="array" ref="AI85">[1]!JCSubstructureMatchCount($B85,"FC(CN)([H])[H]")</f>
        <v>#VALUE!</v>
      </c>
      <c r="AJ85" s="2" t="e">
        <f t="array" ref="AJ85">[1]!JCSubstructureMatchCount($B85,"FC(CCN)([H])[H]")</f>
        <v>#VALUE!</v>
      </c>
      <c r="AK85" s="2" t="e">
        <f t="array" ref="AK85">[1]!JCSubstructureMatchCount($B85,"FC(CCCN)([H])[H]")</f>
        <v>#VALUE!</v>
      </c>
      <c r="AL85" s="2" t="e">
        <f t="array" ref="AL85">[1]!JCSubstructureMatchCount($B85,"FC(CCCCN)([H])[H]")</f>
        <v>#VALUE!</v>
      </c>
      <c r="AM85" s="2" t="e">
        <f t="array" ref="AM85">[1]!JCSubstructureMatchCount($B85,"FC(CCCCCN)([H])[H]")</f>
        <v>#VALUE!</v>
      </c>
      <c r="AN85" s="2" t="e">
        <f t="array" ref="AN85">[1]!JCSubstructureMatchCount($B85,"FC(CN)(F)C")</f>
        <v>#VALUE!</v>
      </c>
      <c r="AO85" s="2" t="e">
        <f t="array" ref="AO85">[1]!JCSubstructureMatchCount($B85,"FC(CCN)(F)C")+[1]!JCSubstructureMatchCount($B85,"FC(F)(C1)C1N")</f>
        <v>#VALUE!</v>
      </c>
      <c r="AP85" s="2" t="e">
        <f t="array" ref="AP85">[1]!JCSubstructureMatchCount($B85,"FC(CCCN)(F)C")+[1]!JCSubstructureMatchCount($B85,"FC(F)(CC1)C1N")</f>
        <v>#VALUE!</v>
      </c>
      <c r="AQ85" s="2" t="e">
        <f t="array" ref="AQ85">[1]!JCSubstructureMatchCount($B85,"FC(CCCCN)(F)C")+[1]!JCSubstructureMatchCount($B85,"FC(F)(CCC1)C1N")</f>
        <v>#VALUE!</v>
      </c>
      <c r="AR85" s="2" t="e">
        <f t="array" ref="AR85">[1]!JCSubstructureMatchCount($B85,"FC(CCCCCN)(F)C")+[1]!JCSubstructureMatchCount($B85,"FC(F)(CCCC1)C1N")</f>
        <v>#VALUE!</v>
      </c>
      <c r="AS85" s="2" t="e">
        <f t="array" ref="AS85">[1]!JCSubstructureMatchCount($B85,"FC(CN)([H])C")</f>
        <v>#VALUE!</v>
      </c>
      <c r="AT85" s="2" t="e">
        <f t="array" ref="AT85">[1]!JCSubstructureMatchCount($B85,"FC(CCN)([H])C")</f>
        <v>#VALUE!</v>
      </c>
      <c r="AU85" s="2" t="e">
        <f t="array" ref="AU85">[1]!JCSubstructureMatchCount($B85,"FC(CCCN)([H])C")</f>
        <v>#VALUE!</v>
      </c>
      <c r="AV85" s="2" t="e">
        <f t="array" ref="AV85">[1]!JCSubstructureMatchCount($B85,"FC(CCCCN)([H])C")</f>
        <v>#VALUE!</v>
      </c>
      <c r="AW85" s="2" t="e">
        <f t="array" ref="AW85">[1]!JCSubstructureMatchCount($B85,"FC(CCCCCN)([H])C")</f>
        <v>#VALUE!</v>
      </c>
      <c r="AX85" s="2" t="e">
        <f t="array" ref="AX85">[1]!JCSubstructureMatchCount($B85,"FC(CC(O)=O)(F)F")</f>
        <v>#VALUE!</v>
      </c>
      <c r="AY85" s="2" t="e">
        <f t="array" ref="AY85">[1]!JCSubstructureMatchCount($B85,"FC(CCC(O)=O)(F)F")</f>
        <v>#VALUE!</v>
      </c>
      <c r="AZ85" s="2" t="e">
        <f t="array" ref="AZ85">[1]!JCSubstructureMatchCount($B85,"FC(CCCC(O)=O)(F)F")</f>
        <v>#VALUE!</v>
      </c>
      <c r="BA85" s="2" t="e">
        <f t="array" ref="BA85">[1]!JCSubstructureMatchCount($B85,"FC(CCCCC(O)=O)(F)F")</f>
        <v>#VALUE!</v>
      </c>
      <c r="BB85" s="2" t="e">
        <f t="array" ref="BB85">[1]!JCSubstructureMatchCount($B85,"FC(CCCCCC(O)=O)(F)F")</f>
        <v>#VALUE!</v>
      </c>
      <c r="BC85" s="2" t="e">
        <f t="array" ref="BC85">[1]!JCSubstructureMatchCount($B85,"FC(CC(O)=O)([H])F")</f>
        <v>#VALUE!</v>
      </c>
      <c r="BD85" s="2" t="e">
        <f t="array" ref="BD85">[1]!JCSubstructureMatchCount($B85,"FC(CCC(O)=O)([H])F")</f>
        <v>#VALUE!</v>
      </c>
      <c r="BE85" s="2" t="e">
        <f t="array" ref="BE85">[1]!JCSubstructureMatchCount($B85,"FC(CCCC(O)=O)([H])F")</f>
        <v>#VALUE!</v>
      </c>
      <c r="BF85" s="2" t="e">
        <f t="array" ref="BF85">[1]!JCSubstructureMatchCount($B85,"FC(CCCCC(O)=O)([H])F")</f>
        <v>#VALUE!</v>
      </c>
      <c r="BG85" s="2" t="e">
        <f t="array" ref="BG85">[1]!JCSubstructureMatchCount($B85,"FC(CCCCCC(O)=O)([H])F")</f>
        <v>#VALUE!</v>
      </c>
      <c r="BH85" s="2" t="e">
        <f t="array" ref="BH85">[1]!JCSubstructureMatchCount($B85,"FC(CC(O)=O)([H])[H]")</f>
        <v>#VALUE!</v>
      </c>
      <c r="BI85" s="2" t="e">
        <f t="array" ref="BI85">[1]!JCSubstructureMatchCount($B85,"FC(CCC(O)=O)([H])[H]")</f>
        <v>#VALUE!</v>
      </c>
      <c r="BJ85" s="2" t="e">
        <f t="array" ref="BJ85">[1]!JCSubstructureMatchCount($B85,"FC(CCCC(O)=O)([H])[H]")</f>
        <v>#VALUE!</v>
      </c>
      <c r="BK85" s="2" t="e">
        <f t="array" ref="BK85">[1]!JCSubstructureMatchCount($B85,"FC(CCCCC(O)=O)([H])[H]")</f>
        <v>#VALUE!</v>
      </c>
      <c r="BL85" s="2" t="e">
        <f t="array" ref="BL85">[1]!JCSubstructureMatchCount($B85,"FC(CCCCCC(O)=O)([H])[H]")</f>
        <v>#VALUE!</v>
      </c>
      <c r="BM85" s="2" t="e">
        <f t="array" ref="BM85">[1]!JCSubstructureMatchCount($B85,"FC(CC(O)=O)(F)C")</f>
        <v>#VALUE!</v>
      </c>
      <c r="BN85" s="2" t="e">
        <f t="array" ref="BN85">[1]!JCSubstructureMatchCount($B85,"FC(CCC(O)=O)(F)C")+[1]!JCSubstructureMatchCount($B85,"FC1(F)CC1C(O)=O")</f>
        <v>#VALUE!</v>
      </c>
      <c r="BO85" s="2" t="e">
        <f t="array" ref="BO85">[1]!JCSubstructureMatchCount($B85,"FC(CCCC(O)=O)(F)C")+[1]!JCSubstructureMatchCount($B85,"FC1(F)CCC1C(O)=O")</f>
        <v>#VALUE!</v>
      </c>
      <c r="BP85" s="2" t="e">
        <f t="array" ref="BP85">[1]!JCSubstructureMatchCount($B85,"FC(CCCCC(O)=O)(F)C")+[1]!JCSubstructureMatchCount($B85,"FC1(F)CCCC1C(O)=O")</f>
        <v>#VALUE!</v>
      </c>
      <c r="BQ85" s="2" t="e">
        <f t="array" ref="BQ85">[1]!JCSubstructureMatchCount($B85,"FC(CCCCCC(O)=O)(F)C")+[1]!JCSubstructureMatchCount($B85,"FC1(F)CCCCC1C(O)=O")</f>
        <v>#VALUE!</v>
      </c>
      <c r="BR85" s="2" t="e">
        <f t="array" ref="BR85">[1]!JCSubstructureMatchCount($B85,"FC(CC(O)=O)([H])C")</f>
        <v>#VALUE!</v>
      </c>
      <c r="BS85" s="2" t="e">
        <f t="array" ref="BS85">[1]!JCSubstructureMatchCount($B85,"FC(CCC(O)=O)([H])C")</f>
        <v>#VALUE!</v>
      </c>
      <c r="BT85" s="2" t="e">
        <f t="array" ref="BT85">[1]!JCSubstructureMatchCount($B85,"FC(CCCC(O)=O)([H])C")</f>
        <v>#VALUE!</v>
      </c>
      <c r="BU85" s="2" t="e">
        <f t="array" ref="BU85">[1]!JCSubstructureMatchCount($B85,"FC(CCCCC(O)=O)([H])C")</f>
        <v>#VALUE!</v>
      </c>
      <c r="BV85" s="2" t="e">
        <f t="array" ref="BV85">[1]!JCSubstructureMatchCount($B85,"FC(CCCCCC(O)=O)([H])C")</f>
        <v>#VALUE!</v>
      </c>
      <c r="BW85" t="e">
        <f t="shared" si="26"/>
        <v>#VALUE!</v>
      </c>
      <c r="BX85" t="e">
        <f t="shared" si="27"/>
        <v>#VALUE!</v>
      </c>
      <c r="BY85" t="e">
        <f t="shared" si="28"/>
        <v>#VALUE!</v>
      </c>
      <c r="BZ85" t="e">
        <f t="shared" si="29"/>
        <v>#VALUE!</v>
      </c>
      <c r="CA85" t="e">
        <f t="shared" si="30"/>
        <v>#VALUE!</v>
      </c>
      <c r="CB85" t="e">
        <f t="shared" si="31"/>
        <v>#VALUE!</v>
      </c>
      <c r="CC85" t="e">
        <f t="shared" si="32"/>
        <v>#VALUE!</v>
      </c>
      <c r="CD85" t="e">
        <f t="shared" si="33"/>
        <v>#VALUE!</v>
      </c>
      <c r="CE85" t="e">
        <f t="shared" si="34"/>
        <v>#VALUE!</v>
      </c>
      <c r="CF85" t="e">
        <f t="shared" si="35"/>
        <v>#VALUE!</v>
      </c>
      <c r="CG85" t="e">
        <f t="shared" si="36"/>
        <v>#VALUE!</v>
      </c>
    </row>
    <row r="86" spans="1:85" ht="30" customHeight="1" x14ac:dyDescent="0.25">
      <c r="A86" s="1" t="s">
        <v>83</v>
      </c>
      <c r="B86" t="s">
        <v>94</v>
      </c>
      <c r="C86">
        <v>1.4</v>
      </c>
      <c r="D86">
        <v>9.67</v>
      </c>
      <c r="E86" s="15" t="e">
        <f t="array" ref="E86">[1]!JCStructure(B86)</f>
        <v>#VALUE!</v>
      </c>
      <c r="F86" t="e">
        <f t="array" ref="F86">[1]!JCMass(B86)</f>
        <v>#VALUE!</v>
      </c>
      <c r="G86" t="e">
        <f t="array" ref="G86">[1]!JCIUPACName(R86)</f>
        <v>#VALUE!</v>
      </c>
      <c r="H86" s="2" t="e">
        <f t="array" ref="H86">IF([1]!JCSubstructureMatch($B86,"C(O)=O"),"Acid", "Amine")</f>
        <v>#VALUE!</v>
      </c>
      <c r="I86" s="2" t="e">
        <f t="shared" ca="1" si="19"/>
        <v>#NAME?</v>
      </c>
      <c r="K86" s="2" t="e">
        <f t="shared" si="20"/>
        <v>#VALUE!</v>
      </c>
      <c r="L86" s="2" t="e">
        <f t="shared" si="21"/>
        <v>#VALUE!</v>
      </c>
      <c r="M86" s="2" t="e">
        <f t="shared" si="22"/>
        <v>#VALUE!</v>
      </c>
      <c r="N86" s="2" t="e">
        <f t="shared" si="23"/>
        <v>#VALUE!</v>
      </c>
      <c r="O86" s="2" t="e">
        <f t="shared" si="24"/>
        <v>#VALUE!</v>
      </c>
      <c r="P86" s="2" t="e">
        <f t="shared" si="25"/>
        <v>#VALUE!</v>
      </c>
      <c r="Q86" s="2" t="e">
        <f t="array" ref="Q86">[1]!JCRingAtomCount(B86)</f>
        <v>#VALUE!</v>
      </c>
      <c r="R86" s="15" t="e">
        <f t="array" ref="R86">[1]!JCBemisMurckoStructure(B86)</f>
        <v>#VALUE!</v>
      </c>
      <c r="S86" t="e">
        <f t="array" ref="S86">[1]!JCSubstructureMatch(B86,"FC(C)(F)C")</f>
        <v>#VALUE!</v>
      </c>
      <c r="T86" t="e">
        <f t="array" ref="T86">[1]!JCSubstructureMatch(B86,"FC(C)(F)F")</f>
        <v>#VALUE!</v>
      </c>
      <c r="U86" t="e">
        <f t="array" ref="U86">[1]!JCSubstructureMatch(B86,"FC(C)(F)[H]")</f>
        <v>#VALUE!</v>
      </c>
      <c r="V86" t="e">
        <f t="array" ref="V86">[1]!JCSubstructureMatch(B86,"FC(C)([H])[H]")</f>
        <v>#VALUE!</v>
      </c>
      <c r="W86" t="e">
        <f t="array" ref="W86">[1]!JCSubstructureMatch(B86,"FC(C)(C)[H]")</f>
        <v>#VALUE!</v>
      </c>
      <c r="X86" s="15" t="e">
        <f t="array" ref="X86">[1]!JC3DCleanStructure(B86)</f>
        <v>#VALUE!</v>
      </c>
      <c r="Y86" s="2" t="e">
        <f t="array" ref="Y86">[1]!JCSubstructureMatchCount(B86,"FC(CN)(F)F")</f>
        <v>#VALUE!</v>
      </c>
      <c r="Z86" s="2" t="e">
        <f t="array" ref="Z86">[1]!JCSubstructureMatchCount($B86,"FC(CCN)(F)F")</f>
        <v>#VALUE!</v>
      </c>
      <c r="AA86" s="2" t="e">
        <f t="array" ref="AA86">[1]!JCSubstructureMatchCount($B86,"FC(CCCN)(F)F")</f>
        <v>#VALUE!</v>
      </c>
      <c r="AB86" s="2" t="e">
        <f t="array" ref="AB86">[1]!JCSubstructureMatchCount($B86,"FC(CCCCN)(F)F")</f>
        <v>#VALUE!</v>
      </c>
      <c r="AC86" s="2" t="e">
        <f t="array" ref="AC86">[1]!JCSubstructureMatchCount($B86,"FC(CCCCCN)(F)F")</f>
        <v>#VALUE!</v>
      </c>
      <c r="AD86" s="2" t="e">
        <f t="array" ref="AD86">[1]!JCSubstructureMatchCount($B86,"FC(CN)([H])F")</f>
        <v>#VALUE!</v>
      </c>
      <c r="AE86" s="2" t="e">
        <f t="array" ref="AE86">[1]!JCSubstructureMatchCount($B86,"FC(CCN)([H])F")</f>
        <v>#VALUE!</v>
      </c>
      <c r="AF86" s="2" t="e">
        <f t="array" ref="AF86">[1]!JCSubstructureMatchCount($B86,"FC(CCCN)([H])F")</f>
        <v>#VALUE!</v>
      </c>
      <c r="AG86" s="2" t="e">
        <f t="array" ref="AG86">[1]!JCSubstructureMatchCount($B86,"FC(CCCCN)([H])F")</f>
        <v>#VALUE!</v>
      </c>
      <c r="AH86" s="2" t="e">
        <f t="array" ref="AH86">[1]!JCSubstructureMatchCount($B86,"FC(CCCCCN)([H])F")</f>
        <v>#VALUE!</v>
      </c>
      <c r="AI86" s="2" t="e">
        <f t="array" ref="AI86">[1]!JCSubstructureMatchCount($B86,"FC(CN)([H])[H]")</f>
        <v>#VALUE!</v>
      </c>
      <c r="AJ86" s="2" t="e">
        <f t="array" ref="AJ86">[1]!JCSubstructureMatchCount($B86,"FC(CCN)([H])[H]")</f>
        <v>#VALUE!</v>
      </c>
      <c r="AK86" s="2" t="e">
        <f t="array" ref="AK86">[1]!JCSubstructureMatchCount($B86,"FC(CCCN)([H])[H]")</f>
        <v>#VALUE!</v>
      </c>
      <c r="AL86" s="2" t="e">
        <f t="array" ref="AL86">[1]!JCSubstructureMatchCount($B86,"FC(CCCCN)([H])[H]")</f>
        <v>#VALUE!</v>
      </c>
      <c r="AM86" s="2" t="e">
        <f t="array" ref="AM86">[1]!JCSubstructureMatchCount($B86,"FC(CCCCCN)([H])[H]")</f>
        <v>#VALUE!</v>
      </c>
      <c r="AN86" s="2" t="e">
        <f t="array" ref="AN86">[1]!JCSubstructureMatchCount($B86,"FC(CN)(F)C")</f>
        <v>#VALUE!</v>
      </c>
      <c r="AO86" s="2" t="e">
        <f t="array" ref="AO86">[1]!JCSubstructureMatchCount($B86,"FC(CCN)(F)C")+[1]!JCSubstructureMatchCount($B86,"FC(F)(C1)C1N")</f>
        <v>#VALUE!</v>
      </c>
      <c r="AP86" s="2" t="e">
        <f t="array" ref="AP86">[1]!JCSubstructureMatchCount($B86,"FC(CCCN)(F)C")+[1]!JCSubstructureMatchCount($B86,"FC(F)(CC1)C1N")</f>
        <v>#VALUE!</v>
      </c>
      <c r="AQ86" s="2" t="e">
        <f t="array" ref="AQ86">[1]!JCSubstructureMatchCount($B86,"FC(CCCCN)(F)C")+[1]!JCSubstructureMatchCount($B86,"FC(F)(CCC1)C1N")</f>
        <v>#VALUE!</v>
      </c>
      <c r="AR86" s="2" t="e">
        <f t="array" ref="AR86">[1]!JCSubstructureMatchCount($B86,"FC(CCCCCN)(F)C")+[1]!JCSubstructureMatchCount($B86,"FC(F)(CCCC1)C1N")</f>
        <v>#VALUE!</v>
      </c>
      <c r="AS86" s="2" t="e">
        <f t="array" ref="AS86">[1]!JCSubstructureMatchCount($B86,"FC(CN)([H])C")</f>
        <v>#VALUE!</v>
      </c>
      <c r="AT86" s="2" t="e">
        <f t="array" ref="AT86">[1]!JCSubstructureMatchCount($B86,"FC(CCN)([H])C")</f>
        <v>#VALUE!</v>
      </c>
      <c r="AU86" s="2" t="e">
        <f t="array" ref="AU86">[1]!JCSubstructureMatchCount($B86,"FC(CCCN)([H])C")</f>
        <v>#VALUE!</v>
      </c>
      <c r="AV86" s="2" t="e">
        <f t="array" ref="AV86">[1]!JCSubstructureMatchCount($B86,"FC(CCCCN)([H])C")</f>
        <v>#VALUE!</v>
      </c>
      <c r="AW86" s="2" t="e">
        <f t="array" ref="AW86">[1]!JCSubstructureMatchCount($B86,"FC(CCCCCN)([H])C")</f>
        <v>#VALUE!</v>
      </c>
      <c r="AX86" s="2" t="e">
        <f t="array" ref="AX86">[1]!JCSubstructureMatchCount($B86,"FC(CC(O)=O)(F)F")</f>
        <v>#VALUE!</v>
      </c>
      <c r="AY86" s="2" t="e">
        <f t="array" ref="AY86">[1]!JCSubstructureMatchCount($B86,"FC(CCC(O)=O)(F)F")</f>
        <v>#VALUE!</v>
      </c>
      <c r="AZ86" s="2" t="e">
        <f t="array" ref="AZ86">[1]!JCSubstructureMatchCount($B86,"FC(CCCC(O)=O)(F)F")</f>
        <v>#VALUE!</v>
      </c>
      <c r="BA86" s="2" t="e">
        <f t="array" ref="BA86">[1]!JCSubstructureMatchCount($B86,"FC(CCCCC(O)=O)(F)F")</f>
        <v>#VALUE!</v>
      </c>
      <c r="BB86" s="2" t="e">
        <f t="array" ref="BB86">[1]!JCSubstructureMatchCount($B86,"FC(CCCCCC(O)=O)(F)F")</f>
        <v>#VALUE!</v>
      </c>
      <c r="BC86" s="2" t="e">
        <f t="array" ref="BC86">[1]!JCSubstructureMatchCount($B86,"FC(CC(O)=O)([H])F")</f>
        <v>#VALUE!</v>
      </c>
      <c r="BD86" s="2" t="e">
        <f t="array" ref="BD86">[1]!JCSubstructureMatchCount($B86,"FC(CCC(O)=O)([H])F")</f>
        <v>#VALUE!</v>
      </c>
      <c r="BE86" s="2" t="e">
        <f t="array" ref="BE86">[1]!JCSubstructureMatchCount($B86,"FC(CCCC(O)=O)([H])F")</f>
        <v>#VALUE!</v>
      </c>
      <c r="BF86" s="2" t="e">
        <f t="array" ref="BF86">[1]!JCSubstructureMatchCount($B86,"FC(CCCCC(O)=O)([H])F")</f>
        <v>#VALUE!</v>
      </c>
      <c r="BG86" s="2" t="e">
        <f t="array" ref="BG86">[1]!JCSubstructureMatchCount($B86,"FC(CCCCCC(O)=O)([H])F")</f>
        <v>#VALUE!</v>
      </c>
      <c r="BH86" s="2" t="e">
        <f t="array" ref="BH86">[1]!JCSubstructureMatchCount($B86,"FC(CC(O)=O)([H])[H]")</f>
        <v>#VALUE!</v>
      </c>
      <c r="BI86" s="2" t="e">
        <f t="array" ref="BI86">[1]!JCSubstructureMatchCount($B86,"FC(CCC(O)=O)([H])[H]")</f>
        <v>#VALUE!</v>
      </c>
      <c r="BJ86" s="2" t="e">
        <f t="array" ref="BJ86">[1]!JCSubstructureMatchCount($B86,"FC(CCCC(O)=O)([H])[H]")</f>
        <v>#VALUE!</v>
      </c>
      <c r="BK86" s="2" t="e">
        <f t="array" ref="BK86">[1]!JCSubstructureMatchCount($B86,"FC(CCCCC(O)=O)([H])[H]")</f>
        <v>#VALUE!</v>
      </c>
      <c r="BL86" s="2" t="e">
        <f t="array" ref="BL86">[1]!JCSubstructureMatchCount($B86,"FC(CCCCCC(O)=O)([H])[H]")</f>
        <v>#VALUE!</v>
      </c>
      <c r="BM86" s="2" t="e">
        <f t="array" ref="BM86">[1]!JCSubstructureMatchCount($B86,"FC(CC(O)=O)(F)C")</f>
        <v>#VALUE!</v>
      </c>
      <c r="BN86" s="2" t="e">
        <f t="array" ref="BN86">[1]!JCSubstructureMatchCount($B86,"FC(CCC(O)=O)(F)C")+[1]!JCSubstructureMatchCount($B86,"FC1(F)CC1C(O)=O")</f>
        <v>#VALUE!</v>
      </c>
      <c r="BO86" s="2" t="e">
        <f t="array" ref="BO86">[1]!JCSubstructureMatchCount($B86,"FC(CCCC(O)=O)(F)C")+[1]!JCSubstructureMatchCount($B86,"FC1(F)CCC1C(O)=O")</f>
        <v>#VALUE!</v>
      </c>
      <c r="BP86" s="2" t="e">
        <f t="array" ref="BP86">[1]!JCSubstructureMatchCount($B86,"FC(CCCCC(O)=O)(F)C")+[1]!JCSubstructureMatchCount($B86,"FC1(F)CCCC1C(O)=O")</f>
        <v>#VALUE!</v>
      </c>
      <c r="BQ86" s="2" t="e">
        <f t="array" ref="BQ86">[1]!JCSubstructureMatchCount($B86,"FC(CCCCCC(O)=O)(F)C")+[1]!JCSubstructureMatchCount($B86,"FC1(F)CCCCC1C(O)=O")</f>
        <v>#VALUE!</v>
      </c>
      <c r="BR86" s="2" t="e">
        <f t="array" ref="BR86">[1]!JCSubstructureMatchCount($B86,"FC(CC(O)=O)([H])C")</f>
        <v>#VALUE!</v>
      </c>
      <c r="BS86" s="2" t="e">
        <f t="array" ref="BS86">[1]!JCSubstructureMatchCount($B86,"FC(CCC(O)=O)([H])C")</f>
        <v>#VALUE!</v>
      </c>
      <c r="BT86" s="2" t="e">
        <f t="array" ref="BT86">[1]!JCSubstructureMatchCount($B86,"FC(CCCC(O)=O)([H])C")</f>
        <v>#VALUE!</v>
      </c>
      <c r="BU86" s="2" t="e">
        <f t="array" ref="BU86">[1]!JCSubstructureMatchCount($B86,"FC(CCCCC(O)=O)([H])C")</f>
        <v>#VALUE!</v>
      </c>
      <c r="BV86" s="2" t="e">
        <f t="array" ref="BV86">[1]!JCSubstructureMatchCount($B86,"FC(CCCCCC(O)=O)([H])C")</f>
        <v>#VALUE!</v>
      </c>
      <c r="BW86" t="e">
        <f t="shared" si="26"/>
        <v>#VALUE!</v>
      </c>
      <c r="BX86" t="e">
        <f t="shared" si="27"/>
        <v>#VALUE!</v>
      </c>
      <c r="BY86" t="e">
        <f t="shared" si="28"/>
        <v>#VALUE!</v>
      </c>
      <c r="BZ86" t="e">
        <f t="shared" si="29"/>
        <v>#VALUE!</v>
      </c>
      <c r="CA86" t="e">
        <f t="shared" si="30"/>
        <v>#VALUE!</v>
      </c>
      <c r="CB86" t="e">
        <f t="shared" si="31"/>
        <v>#VALUE!</v>
      </c>
      <c r="CC86" t="e">
        <f t="shared" si="32"/>
        <v>#VALUE!</v>
      </c>
      <c r="CD86" t="e">
        <f t="shared" si="33"/>
        <v>#VALUE!</v>
      </c>
      <c r="CE86" t="e">
        <f t="shared" si="34"/>
        <v>#VALUE!</v>
      </c>
      <c r="CF86" t="e">
        <f t="shared" si="35"/>
        <v>#VALUE!</v>
      </c>
      <c r="CG86" t="e">
        <f t="shared" si="36"/>
        <v>#VALUE!</v>
      </c>
    </row>
    <row r="87" spans="1:85" ht="30" customHeight="1" x14ac:dyDescent="0.25">
      <c r="A87" s="1" t="s">
        <v>83</v>
      </c>
      <c r="B87" t="s">
        <v>95</v>
      </c>
      <c r="C87">
        <v>1.1299999999999999</v>
      </c>
      <c r="D87">
        <v>11.29</v>
      </c>
      <c r="E87" s="15" t="e">
        <f t="array" ref="E87">[1]!JCStructure(B87)</f>
        <v>#VALUE!</v>
      </c>
      <c r="F87" t="e">
        <f t="array" ref="F87">[1]!JCMass(B87)</f>
        <v>#VALUE!</v>
      </c>
      <c r="G87" t="e">
        <f t="array" ref="G87">[1]!JCIUPACName(R87)</f>
        <v>#VALUE!</v>
      </c>
      <c r="H87" s="2" t="e">
        <f t="array" ref="H87">IF([1]!JCSubstructureMatch($B87,"C(O)=O"),"Acid", "Amine")</f>
        <v>#VALUE!</v>
      </c>
      <c r="I87" s="2" t="e">
        <f t="shared" ca="1" si="19"/>
        <v>#NAME?</v>
      </c>
      <c r="K87" s="2" t="e">
        <f t="shared" si="20"/>
        <v>#VALUE!</v>
      </c>
      <c r="L87" s="2" t="e">
        <f t="shared" si="21"/>
        <v>#VALUE!</v>
      </c>
      <c r="M87" s="2" t="e">
        <f t="shared" si="22"/>
        <v>#VALUE!</v>
      </c>
      <c r="N87" s="2" t="e">
        <f t="shared" si="23"/>
        <v>#VALUE!</v>
      </c>
      <c r="O87" s="2" t="e">
        <f t="shared" si="24"/>
        <v>#VALUE!</v>
      </c>
      <c r="P87" s="2" t="e">
        <f t="shared" si="25"/>
        <v>#VALUE!</v>
      </c>
      <c r="Q87" s="2" t="e">
        <f t="array" ref="Q87">[1]!JCRingAtomCount(B87)</f>
        <v>#VALUE!</v>
      </c>
      <c r="R87" s="15" t="e">
        <f t="array" ref="R87">[1]!JCBemisMurckoStructure(B87)</f>
        <v>#VALUE!</v>
      </c>
      <c r="S87" t="e">
        <f t="array" ref="S87">[1]!JCSubstructureMatch(B87,"FC(C)(F)C")</f>
        <v>#VALUE!</v>
      </c>
      <c r="T87" t="e">
        <f t="array" ref="T87">[1]!JCSubstructureMatch(B87,"FC(C)(F)F")</f>
        <v>#VALUE!</v>
      </c>
      <c r="U87" t="e">
        <f t="array" ref="U87">[1]!JCSubstructureMatch(B87,"FC(C)(F)[H]")</f>
        <v>#VALUE!</v>
      </c>
      <c r="V87" t="e">
        <f t="array" ref="V87">[1]!JCSubstructureMatch(B87,"FC(C)([H])[H]")</f>
        <v>#VALUE!</v>
      </c>
      <c r="W87" t="e">
        <f t="array" ref="W87">[1]!JCSubstructureMatch(B87,"FC(C)(C)[H]")</f>
        <v>#VALUE!</v>
      </c>
      <c r="X87" s="15" t="e">
        <f t="array" ref="X87">[1]!JC3DCleanStructure(B87)</f>
        <v>#VALUE!</v>
      </c>
      <c r="Y87" s="2" t="e">
        <f t="array" ref="Y87">[1]!JCSubstructureMatchCount(B87,"FC(CN)(F)F")</f>
        <v>#VALUE!</v>
      </c>
      <c r="Z87" s="2" t="e">
        <f t="array" ref="Z87">[1]!JCSubstructureMatchCount($B87,"FC(CCN)(F)F")</f>
        <v>#VALUE!</v>
      </c>
      <c r="AA87" s="2" t="e">
        <f t="array" ref="AA87">[1]!JCSubstructureMatchCount($B87,"FC(CCCN)(F)F")</f>
        <v>#VALUE!</v>
      </c>
      <c r="AB87" s="2" t="e">
        <f t="array" ref="AB87">[1]!JCSubstructureMatchCount($B87,"FC(CCCCN)(F)F")</f>
        <v>#VALUE!</v>
      </c>
      <c r="AC87" s="2" t="e">
        <f t="array" ref="AC87">[1]!JCSubstructureMatchCount($B87,"FC(CCCCCN)(F)F")</f>
        <v>#VALUE!</v>
      </c>
      <c r="AD87" s="2" t="e">
        <f t="array" ref="AD87">[1]!JCSubstructureMatchCount($B87,"FC(CN)([H])F")</f>
        <v>#VALUE!</v>
      </c>
      <c r="AE87" s="2" t="e">
        <f t="array" ref="AE87">[1]!JCSubstructureMatchCount($B87,"FC(CCN)([H])F")</f>
        <v>#VALUE!</v>
      </c>
      <c r="AF87" s="2" t="e">
        <f t="array" ref="AF87">[1]!JCSubstructureMatchCount($B87,"FC(CCCN)([H])F")</f>
        <v>#VALUE!</v>
      </c>
      <c r="AG87" s="2" t="e">
        <f t="array" ref="AG87">[1]!JCSubstructureMatchCount($B87,"FC(CCCCN)([H])F")</f>
        <v>#VALUE!</v>
      </c>
      <c r="AH87" s="2" t="e">
        <f t="array" ref="AH87">[1]!JCSubstructureMatchCount($B87,"FC(CCCCCN)([H])F")</f>
        <v>#VALUE!</v>
      </c>
      <c r="AI87" s="2" t="e">
        <f t="array" ref="AI87">[1]!JCSubstructureMatchCount($B87,"FC(CN)([H])[H]")</f>
        <v>#VALUE!</v>
      </c>
      <c r="AJ87" s="2" t="e">
        <f t="array" ref="AJ87">[1]!JCSubstructureMatchCount($B87,"FC(CCN)([H])[H]")</f>
        <v>#VALUE!</v>
      </c>
      <c r="AK87" s="2" t="e">
        <f t="array" ref="AK87">[1]!JCSubstructureMatchCount($B87,"FC(CCCN)([H])[H]")</f>
        <v>#VALUE!</v>
      </c>
      <c r="AL87" s="2" t="e">
        <f t="array" ref="AL87">[1]!JCSubstructureMatchCount($B87,"FC(CCCCN)([H])[H]")</f>
        <v>#VALUE!</v>
      </c>
      <c r="AM87" s="2" t="e">
        <f t="array" ref="AM87">[1]!JCSubstructureMatchCount($B87,"FC(CCCCCN)([H])[H]")</f>
        <v>#VALUE!</v>
      </c>
      <c r="AN87" s="2" t="e">
        <f t="array" ref="AN87">[1]!JCSubstructureMatchCount($B87,"FC(CN)(F)C")</f>
        <v>#VALUE!</v>
      </c>
      <c r="AO87" s="2" t="e">
        <f t="array" ref="AO87">[1]!JCSubstructureMatchCount($B87,"FC(CCN)(F)C")+[1]!JCSubstructureMatchCount($B87,"FC(F)(C1)C1N")</f>
        <v>#VALUE!</v>
      </c>
      <c r="AP87" s="2" t="e">
        <f t="array" ref="AP87">[1]!JCSubstructureMatchCount($B87,"FC(CCCN)(F)C")+[1]!JCSubstructureMatchCount($B87,"FC(F)(CC1)C1N")</f>
        <v>#VALUE!</v>
      </c>
      <c r="AQ87" s="2" t="e">
        <f t="array" ref="AQ87">[1]!JCSubstructureMatchCount($B87,"FC(CCCCN)(F)C")+[1]!JCSubstructureMatchCount($B87,"FC(F)(CCC1)C1N")</f>
        <v>#VALUE!</v>
      </c>
      <c r="AR87" s="2" t="e">
        <f t="array" ref="AR87">[1]!JCSubstructureMatchCount($B87,"FC(CCCCCN)(F)C")+[1]!JCSubstructureMatchCount($B87,"FC(F)(CCCC1)C1N")</f>
        <v>#VALUE!</v>
      </c>
      <c r="AS87" s="2" t="e">
        <f t="array" ref="AS87">[1]!JCSubstructureMatchCount($B87,"FC(CN)([H])C")</f>
        <v>#VALUE!</v>
      </c>
      <c r="AT87" s="2" t="e">
        <f t="array" ref="AT87">[1]!JCSubstructureMatchCount($B87,"FC(CCN)([H])C")</f>
        <v>#VALUE!</v>
      </c>
      <c r="AU87" s="2" t="e">
        <f t="array" ref="AU87">[1]!JCSubstructureMatchCount($B87,"FC(CCCN)([H])C")</f>
        <v>#VALUE!</v>
      </c>
      <c r="AV87" s="2" t="e">
        <f t="array" ref="AV87">[1]!JCSubstructureMatchCount($B87,"FC(CCCCN)([H])C")</f>
        <v>#VALUE!</v>
      </c>
      <c r="AW87" s="2" t="e">
        <f t="array" ref="AW87">[1]!JCSubstructureMatchCount($B87,"FC(CCCCCN)([H])C")</f>
        <v>#VALUE!</v>
      </c>
      <c r="AX87" s="2" t="e">
        <f t="array" ref="AX87">[1]!JCSubstructureMatchCount($B87,"FC(CC(O)=O)(F)F")</f>
        <v>#VALUE!</v>
      </c>
      <c r="AY87" s="2" t="e">
        <f t="array" ref="AY87">[1]!JCSubstructureMatchCount($B87,"FC(CCC(O)=O)(F)F")</f>
        <v>#VALUE!</v>
      </c>
      <c r="AZ87" s="2" t="e">
        <f t="array" ref="AZ87">[1]!JCSubstructureMatchCount($B87,"FC(CCCC(O)=O)(F)F")</f>
        <v>#VALUE!</v>
      </c>
      <c r="BA87" s="2" t="e">
        <f t="array" ref="BA87">[1]!JCSubstructureMatchCount($B87,"FC(CCCCC(O)=O)(F)F")</f>
        <v>#VALUE!</v>
      </c>
      <c r="BB87" s="2" t="e">
        <f t="array" ref="BB87">[1]!JCSubstructureMatchCount($B87,"FC(CCCCCC(O)=O)(F)F")</f>
        <v>#VALUE!</v>
      </c>
      <c r="BC87" s="2" t="e">
        <f t="array" ref="BC87">[1]!JCSubstructureMatchCount($B87,"FC(CC(O)=O)([H])F")</f>
        <v>#VALUE!</v>
      </c>
      <c r="BD87" s="2" t="e">
        <f t="array" ref="BD87">[1]!JCSubstructureMatchCount($B87,"FC(CCC(O)=O)([H])F")</f>
        <v>#VALUE!</v>
      </c>
      <c r="BE87" s="2" t="e">
        <f t="array" ref="BE87">[1]!JCSubstructureMatchCount($B87,"FC(CCCC(O)=O)([H])F")</f>
        <v>#VALUE!</v>
      </c>
      <c r="BF87" s="2" t="e">
        <f t="array" ref="BF87">[1]!JCSubstructureMatchCount($B87,"FC(CCCCC(O)=O)([H])F")</f>
        <v>#VALUE!</v>
      </c>
      <c r="BG87" s="2" t="e">
        <f t="array" ref="BG87">[1]!JCSubstructureMatchCount($B87,"FC(CCCCCC(O)=O)([H])F")</f>
        <v>#VALUE!</v>
      </c>
      <c r="BH87" s="2" t="e">
        <f t="array" ref="BH87">[1]!JCSubstructureMatchCount($B87,"FC(CC(O)=O)([H])[H]")</f>
        <v>#VALUE!</v>
      </c>
      <c r="BI87" s="2" t="e">
        <f t="array" ref="BI87">[1]!JCSubstructureMatchCount($B87,"FC(CCC(O)=O)([H])[H]")</f>
        <v>#VALUE!</v>
      </c>
      <c r="BJ87" s="2" t="e">
        <f t="array" ref="BJ87">[1]!JCSubstructureMatchCount($B87,"FC(CCCC(O)=O)([H])[H]")</f>
        <v>#VALUE!</v>
      </c>
      <c r="BK87" s="2" t="e">
        <f t="array" ref="BK87">[1]!JCSubstructureMatchCount($B87,"FC(CCCCC(O)=O)([H])[H]")</f>
        <v>#VALUE!</v>
      </c>
      <c r="BL87" s="2" t="e">
        <f t="array" ref="BL87">[1]!JCSubstructureMatchCount($B87,"FC(CCCCCC(O)=O)([H])[H]")</f>
        <v>#VALUE!</v>
      </c>
      <c r="BM87" s="2" t="e">
        <f t="array" ref="BM87">[1]!JCSubstructureMatchCount($B87,"FC(CC(O)=O)(F)C")</f>
        <v>#VALUE!</v>
      </c>
      <c r="BN87" s="2" t="e">
        <f t="array" ref="BN87">[1]!JCSubstructureMatchCount($B87,"FC(CCC(O)=O)(F)C")+[1]!JCSubstructureMatchCount($B87,"FC1(F)CC1C(O)=O")</f>
        <v>#VALUE!</v>
      </c>
      <c r="BO87" s="2" t="e">
        <f t="array" ref="BO87">[1]!JCSubstructureMatchCount($B87,"FC(CCCC(O)=O)(F)C")+[1]!JCSubstructureMatchCount($B87,"FC1(F)CCC1C(O)=O")</f>
        <v>#VALUE!</v>
      </c>
      <c r="BP87" s="2" t="e">
        <f t="array" ref="BP87">[1]!JCSubstructureMatchCount($B87,"FC(CCCCC(O)=O)(F)C")+[1]!JCSubstructureMatchCount($B87,"FC1(F)CCCC1C(O)=O")</f>
        <v>#VALUE!</v>
      </c>
      <c r="BQ87" s="2" t="e">
        <f t="array" ref="BQ87">[1]!JCSubstructureMatchCount($B87,"FC(CCCCCC(O)=O)(F)C")+[1]!JCSubstructureMatchCount($B87,"FC1(F)CCCCC1C(O)=O")</f>
        <v>#VALUE!</v>
      </c>
      <c r="BR87" s="2" t="e">
        <f t="array" ref="BR87">[1]!JCSubstructureMatchCount($B87,"FC(CC(O)=O)([H])C")</f>
        <v>#VALUE!</v>
      </c>
      <c r="BS87" s="2" t="e">
        <f t="array" ref="BS87">[1]!JCSubstructureMatchCount($B87,"FC(CCC(O)=O)([H])C")</f>
        <v>#VALUE!</v>
      </c>
      <c r="BT87" s="2" t="e">
        <f t="array" ref="BT87">[1]!JCSubstructureMatchCount($B87,"FC(CCCC(O)=O)([H])C")</f>
        <v>#VALUE!</v>
      </c>
      <c r="BU87" s="2" t="e">
        <f t="array" ref="BU87">[1]!JCSubstructureMatchCount($B87,"FC(CCCCC(O)=O)([H])C")</f>
        <v>#VALUE!</v>
      </c>
      <c r="BV87" s="2" t="e">
        <f t="array" ref="BV87">[1]!JCSubstructureMatchCount($B87,"FC(CCCCCC(O)=O)([H])C")</f>
        <v>#VALUE!</v>
      </c>
      <c r="BW87" t="e">
        <f t="shared" si="26"/>
        <v>#VALUE!</v>
      </c>
      <c r="BX87" t="e">
        <f t="shared" si="27"/>
        <v>#VALUE!</v>
      </c>
      <c r="BY87" t="e">
        <f t="shared" si="28"/>
        <v>#VALUE!</v>
      </c>
      <c r="BZ87" t="e">
        <f t="shared" si="29"/>
        <v>#VALUE!</v>
      </c>
      <c r="CA87" t="e">
        <f t="shared" si="30"/>
        <v>#VALUE!</v>
      </c>
      <c r="CB87" t="e">
        <f t="shared" si="31"/>
        <v>#VALUE!</v>
      </c>
      <c r="CC87" t="e">
        <f t="shared" si="32"/>
        <v>#VALUE!</v>
      </c>
      <c r="CD87" t="e">
        <f t="shared" si="33"/>
        <v>#VALUE!</v>
      </c>
      <c r="CE87" t="e">
        <f t="shared" si="34"/>
        <v>#VALUE!</v>
      </c>
      <c r="CF87" t="e">
        <f t="shared" si="35"/>
        <v>#VALUE!</v>
      </c>
      <c r="CG87" t="e">
        <f t="shared" si="36"/>
        <v>#VALUE!</v>
      </c>
    </row>
    <row r="88" spans="1:85" ht="30" customHeight="1" x14ac:dyDescent="0.25">
      <c r="A88" s="1" t="s">
        <v>83</v>
      </c>
      <c r="B88" t="s">
        <v>96</v>
      </c>
      <c r="C88">
        <v>1.76</v>
      </c>
      <c r="D88">
        <v>5.56</v>
      </c>
      <c r="E88" s="15" t="e">
        <f t="array" ref="E88">[1]!JCStructure(B88)</f>
        <v>#VALUE!</v>
      </c>
      <c r="F88" t="e">
        <f t="array" ref="F88">[1]!JCMass(B88)</f>
        <v>#VALUE!</v>
      </c>
      <c r="G88" t="e">
        <f t="array" ref="G88">[1]!JCIUPACName(R88)</f>
        <v>#VALUE!</v>
      </c>
      <c r="H88" s="2" t="e">
        <f t="array" ref="H88">IF([1]!JCSubstructureMatch($B88,"C(O)=O"),"Acid", "Amine")</f>
        <v>#VALUE!</v>
      </c>
      <c r="I88" s="2" t="e">
        <f t="shared" ca="1" si="19"/>
        <v>#NAME?</v>
      </c>
      <c r="K88" s="2" t="e">
        <f t="shared" si="20"/>
        <v>#VALUE!</v>
      </c>
      <c r="L88" s="2" t="e">
        <f t="shared" si="21"/>
        <v>#VALUE!</v>
      </c>
      <c r="M88" s="2" t="e">
        <f t="shared" si="22"/>
        <v>#VALUE!</v>
      </c>
      <c r="N88" s="2" t="e">
        <f t="shared" si="23"/>
        <v>#VALUE!</v>
      </c>
      <c r="O88" s="2" t="e">
        <f t="shared" si="24"/>
        <v>#VALUE!</v>
      </c>
      <c r="P88" s="2" t="e">
        <f t="shared" si="25"/>
        <v>#VALUE!</v>
      </c>
      <c r="Q88" s="2" t="e">
        <f t="array" ref="Q88">[1]!JCRingAtomCount(B88)</f>
        <v>#VALUE!</v>
      </c>
      <c r="R88" s="15" t="e">
        <f t="array" ref="R88">[1]!JCBemisMurckoStructure(B88)</f>
        <v>#VALUE!</v>
      </c>
      <c r="S88" t="e">
        <f t="array" ref="S88">[1]!JCSubstructureMatch(B88,"FC(C)(F)C")</f>
        <v>#VALUE!</v>
      </c>
      <c r="T88" t="e">
        <f t="array" ref="T88">[1]!JCSubstructureMatch(B88,"FC(C)(F)F")</f>
        <v>#VALUE!</v>
      </c>
      <c r="U88" t="e">
        <f t="array" ref="U88">[1]!JCSubstructureMatch(B88,"FC(C)(F)[H]")</f>
        <v>#VALUE!</v>
      </c>
      <c r="V88" t="e">
        <f t="array" ref="V88">[1]!JCSubstructureMatch(B88,"FC(C)([H])[H]")</f>
        <v>#VALUE!</v>
      </c>
      <c r="W88" t="e">
        <f t="array" ref="W88">[1]!JCSubstructureMatch(B88,"FC(C)(C)[H]")</f>
        <v>#VALUE!</v>
      </c>
      <c r="X88" s="15" t="e">
        <f t="array" ref="X88">[1]!JC3DCleanStructure(B88)</f>
        <v>#VALUE!</v>
      </c>
      <c r="Y88" s="2" t="e">
        <f t="array" ref="Y88">[1]!JCSubstructureMatchCount(B88,"FC(CN)(F)F")</f>
        <v>#VALUE!</v>
      </c>
      <c r="Z88" s="2" t="e">
        <f t="array" ref="Z88">[1]!JCSubstructureMatchCount($B88,"FC(CCN)(F)F")</f>
        <v>#VALUE!</v>
      </c>
      <c r="AA88" s="2" t="e">
        <f t="array" ref="AA88">[1]!JCSubstructureMatchCount($B88,"FC(CCCN)(F)F")</f>
        <v>#VALUE!</v>
      </c>
      <c r="AB88" s="2" t="e">
        <f t="array" ref="AB88">[1]!JCSubstructureMatchCount($B88,"FC(CCCCN)(F)F")</f>
        <v>#VALUE!</v>
      </c>
      <c r="AC88" s="2" t="e">
        <f t="array" ref="AC88">[1]!JCSubstructureMatchCount($B88,"FC(CCCCCN)(F)F")</f>
        <v>#VALUE!</v>
      </c>
      <c r="AD88" s="2" t="e">
        <f t="array" ref="AD88">[1]!JCSubstructureMatchCount($B88,"FC(CN)([H])F")</f>
        <v>#VALUE!</v>
      </c>
      <c r="AE88" s="2" t="e">
        <f t="array" ref="AE88">[1]!JCSubstructureMatchCount($B88,"FC(CCN)([H])F")</f>
        <v>#VALUE!</v>
      </c>
      <c r="AF88" s="2" t="e">
        <f t="array" ref="AF88">[1]!JCSubstructureMatchCount($B88,"FC(CCCN)([H])F")</f>
        <v>#VALUE!</v>
      </c>
      <c r="AG88" s="2" t="e">
        <f t="array" ref="AG88">[1]!JCSubstructureMatchCount($B88,"FC(CCCCN)([H])F")</f>
        <v>#VALUE!</v>
      </c>
      <c r="AH88" s="2" t="e">
        <f t="array" ref="AH88">[1]!JCSubstructureMatchCount($B88,"FC(CCCCCN)([H])F")</f>
        <v>#VALUE!</v>
      </c>
      <c r="AI88" s="2" t="e">
        <f t="array" ref="AI88">[1]!JCSubstructureMatchCount($B88,"FC(CN)([H])[H]")</f>
        <v>#VALUE!</v>
      </c>
      <c r="AJ88" s="2" t="e">
        <f t="array" ref="AJ88">[1]!JCSubstructureMatchCount($B88,"FC(CCN)([H])[H]")</f>
        <v>#VALUE!</v>
      </c>
      <c r="AK88" s="2" t="e">
        <f t="array" ref="AK88">[1]!JCSubstructureMatchCount($B88,"FC(CCCN)([H])[H]")</f>
        <v>#VALUE!</v>
      </c>
      <c r="AL88" s="2" t="e">
        <f t="array" ref="AL88">[1]!JCSubstructureMatchCount($B88,"FC(CCCCN)([H])[H]")</f>
        <v>#VALUE!</v>
      </c>
      <c r="AM88" s="2" t="e">
        <f t="array" ref="AM88">[1]!JCSubstructureMatchCount($B88,"FC(CCCCCN)([H])[H]")</f>
        <v>#VALUE!</v>
      </c>
      <c r="AN88" s="2" t="e">
        <f t="array" ref="AN88">[1]!JCSubstructureMatchCount($B88,"FC(CN)(F)C")</f>
        <v>#VALUE!</v>
      </c>
      <c r="AO88" s="2" t="e">
        <f t="array" ref="AO88">[1]!JCSubstructureMatchCount($B88,"FC(CCN)(F)C")+[1]!JCSubstructureMatchCount($B88,"FC(F)(C1)C1N")</f>
        <v>#VALUE!</v>
      </c>
      <c r="AP88" s="2" t="e">
        <f t="array" ref="AP88">[1]!JCSubstructureMatchCount($B88,"FC(CCCN)(F)C")+[1]!JCSubstructureMatchCount($B88,"FC(F)(CC1)C1N")</f>
        <v>#VALUE!</v>
      </c>
      <c r="AQ88" s="2" t="e">
        <f t="array" ref="AQ88">[1]!JCSubstructureMatchCount($B88,"FC(CCCCN)(F)C")+[1]!JCSubstructureMatchCount($B88,"FC(F)(CCC1)C1N")</f>
        <v>#VALUE!</v>
      </c>
      <c r="AR88" s="2" t="e">
        <f t="array" ref="AR88">[1]!JCSubstructureMatchCount($B88,"FC(CCCCCN)(F)C")+[1]!JCSubstructureMatchCount($B88,"FC(F)(CCCC1)C1N")</f>
        <v>#VALUE!</v>
      </c>
      <c r="AS88" s="2" t="e">
        <f t="array" ref="AS88">[1]!JCSubstructureMatchCount($B88,"FC(CN)([H])C")</f>
        <v>#VALUE!</v>
      </c>
      <c r="AT88" s="2" t="e">
        <f t="array" ref="AT88">[1]!JCSubstructureMatchCount($B88,"FC(CCN)([H])C")</f>
        <v>#VALUE!</v>
      </c>
      <c r="AU88" s="2" t="e">
        <f t="array" ref="AU88">[1]!JCSubstructureMatchCount($B88,"FC(CCCN)([H])C")</f>
        <v>#VALUE!</v>
      </c>
      <c r="AV88" s="2" t="e">
        <f t="array" ref="AV88">[1]!JCSubstructureMatchCount($B88,"FC(CCCCN)([H])C")</f>
        <v>#VALUE!</v>
      </c>
      <c r="AW88" s="2" t="e">
        <f t="array" ref="AW88">[1]!JCSubstructureMatchCount($B88,"FC(CCCCCN)([H])C")</f>
        <v>#VALUE!</v>
      </c>
      <c r="AX88" s="2" t="e">
        <f t="array" ref="AX88">[1]!JCSubstructureMatchCount($B88,"FC(CC(O)=O)(F)F")</f>
        <v>#VALUE!</v>
      </c>
      <c r="AY88" s="2" t="e">
        <f t="array" ref="AY88">[1]!JCSubstructureMatchCount($B88,"FC(CCC(O)=O)(F)F")</f>
        <v>#VALUE!</v>
      </c>
      <c r="AZ88" s="2" t="e">
        <f t="array" ref="AZ88">[1]!JCSubstructureMatchCount($B88,"FC(CCCC(O)=O)(F)F")</f>
        <v>#VALUE!</v>
      </c>
      <c r="BA88" s="2" t="e">
        <f t="array" ref="BA88">[1]!JCSubstructureMatchCount($B88,"FC(CCCCC(O)=O)(F)F")</f>
        <v>#VALUE!</v>
      </c>
      <c r="BB88" s="2" t="e">
        <f t="array" ref="BB88">[1]!JCSubstructureMatchCount($B88,"FC(CCCCCC(O)=O)(F)F")</f>
        <v>#VALUE!</v>
      </c>
      <c r="BC88" s="2" t="e">
        <f t="array" ref="BC88">[1]!JCSubstructureMatchCount($B88,"FC(CC(O)=O)([H])F")</f>
        <v>#VALUE!</v>
      </c>
      <c r="BD88" s="2" t="e">
        <f t="array" ref="BD88">[1]!JCSubstructureMatchCount($B88,"FC(CCC(O)=O)([H])F")</f>
        <v>#VALUE!</v>
      </c>
      <c r="BE88" s="2" t="e">
        <f t="array" ref="BE88">[1]!JCSubstructureMatchCount($B88,"FC(CCCC(O)=O)([H])F")</f>
        <v>#VALUE!</v>
      </c>
      <c r="BF88" s="2" t="e">
        <f t="array" ref="BF88">[1]!JCSubstructureMatchCount($B88,"FC(CCCCC(O)=O)([H])F")</f>
        <v>#VALUE!</v>
      </c>
      <c r="BG88" s="2" t="e">
        <f t="array" ref="BG88">[1]!JCSubstructureMatchCount($B88,"FC(CCCCCC(O)=O)([H])F")</f>
        <v>#VALUE!</v>
      </c>
      <c r="BH88" s="2" t="e">
        <f t="array" ref="BH88">[1]!JCSubstructureMatchCount($B88,"FC(CC(O)=O)([H])[H]")</f>
        <v>#VALUE!</v>
      </c>
      <c r="BI88" s="2" t="e">
        <f t="array" ref="BI88">[1]!JCSubstructureMatchCount($B88,"FC(CCC(O)=O)([H])[H]")</f>
        <v>#VALUE!</v>
      </c>
      <c r="BJ88" s="2" t="e">
        <f t="array" ref="BJ88">[1]!JCSubstructureMatchCount($B88,"FC(CCCC(O)=O)([H])[H]")</f>
        <v>#VALUE!</v>
      </c>
      <c r="BK88" s="2" t="e">
        <f t="array" ref="BK88">[1]!JCSubstructureMatchCount($B88,"FC(CCCCC(O)=O)([H])[H]")</f>
        <v>#VALUE!</v>
      </c>
      <c r="BL88" s="2" t="e">
        <f t="array" ref="BL88">[1]!JCSubstructureMatchCount($B88,"FC(CCCCCC(O)=O)([H])[H]")</f>
        <v>#VALUE!</v>
      </c>
      <c r="BM88" s="2" t="e">
        <f t="array" ref="BM88">[1]!JCSubstructureMatchCount($B88,"FC(CC(O)=O)(F)C")</f>
        <v>#VALUE!</v>
      </c>
      <c r="BN88" s="2" t="e">
        <f t="array" ref="BN88">[1]!JCSubstructureMatchCount($B88,"FC(CCC(O)=O)(F)C")+[1]!JCSubstructureMatchCount($B88,"FC1(F)CC1C(O)=O")</f>
        <v>#VALUE!</v>
      </c>
      <c r="BO88" s="2" t="e">
        <f t="array" ref="BO88">[1]!JCSubstructureMatchCount($B88,"FC(CCCC(O)=O)(F)C")+[1]!JCSubstructureMatchCount($B88,"FC1(F)CCC1C(O)=O")</f>
        <v>#VALUE!</v>
      </c>
      <c r="BP88" s="2" t="e">
        <f t="array" ref="BP88">[1]!JCSubstructureMatchCount($B88,"FC(CCCCC(O)=O)(F)C")+[1]!JCSubstructureMatchCount($B88,"FC1(F)CCCC1C(O)=O")</f>
        <v>#VALUE!</v>
      </c>
      <c r="BQ88" s="2" t="e">
        <f t="array" ref="BQ88">[1]!JCSubstructureMatchCount($B88,"FC(CCCCCC(O)=O)(F)C")+[1]!JCSubstructureMatchCount($B88,"FC1(F)CCCCC1C(O)=O")</f>
        <v>#VALUE!</v>
      </c>
      <c r="BR88" s="2" t="e">
        <f t="array" ref="BR88">[1]!JCSubstructureMatchCount($B88,"FC(CC(O)=O)([H])C")</f>
        <v>#VALUE!</v>
      </c>
      <c r="BS88" s="2" t="e">
        <f t="array" ref="BS88">[1]!JCSubstructureMatchCount($B88,"FC(CCC(O)=O)([H])C")</f>
        <v>#VALUE!</v>
      </c>
      <c r="BT88" s="2" t="e">
        <f t="array" ref="BT88">[1]!JCSubstructureMatchCount($B88,"FC(CCCC(O)=O)([H])C")</f>
        <v>#VALUE!</v>
      </c>
      <c r="BU88" s="2" t="e">
        <f t="array" ref="BU88">[1]!JCSubstructureMatchCount($B88,"FC(CCCCC(O)=O)([H])C")</f>
        <v>#VALUE!</v>
      </c>
      <c r="BV88" s="2" t="e">
        <f t="array" ref="BV88">[1]!JCSubstructureMatchCount($B88,"FC(CCCCCC(O)=O)([H])C")</f>
        <v>#VALUE!</v>
      </c>
      <c r="BW88" t="e">
        <f t="shared" si="26"/>
        <v>#VALUE!</v>
      </c>
      <c r="BX88" t="e">
        <f t="shared" si="27"/>
        <v>#VALUE!</v>
      </c>
      <c r="BY88" t="e">
        <f t="shared" si="28"/>
        <v>#VALUE!</v>
      </c>
      <c r="BZ88" t="e">
        <f t="shared" si="29"/>
        <v>#VALUE!</v>
      </c>
      <c r="CA88" t="e">
        <f t="shared" si="30"/>
        <v>#VALUE!</v>
      </c>
      <c r="CB88" t="e">
        <f t="shared" si="31"/>
        <v>#VALUE!</v>
      </c>
      <c r="CC88" t="e">
        <f t="shared" si="32"/>
        <v>#VALUE!</v>
      </c>
      <c r="CD88" t="e">
        <f t="shared" si="33"/>
        <v>#VALUE!</v>
      </c>
      <c r="CE88" t="e">
        <f t="shared" si="34"/>
        <v>#VALUE!</v>
      </c>
      <c r="CF88" t="e">
        <f t="shared" si="35"/>
        <v>#VALUE!</v>
      </c>
      <c r="CG88" t="e">
        <f t="shared" si="36"/>
        <v>#VALUE!</v>
      </c>
    </row>
    <row r="89" spans="1:85" ht="30" customHeight="1" x14ac:dyDescent="0.25">
      <c r="A89" s="1" t="s">
        <v>83</v>
      </c>
      <c r="B89" t="s">
        <v>97</v>
      </c>
      <c r="C89">
        <v>1.37</v>
      </c>
      <c r="D89">
        <v>7.2</v>
      </c>
      <c r="E89" s="15" t="e">
        <f t="array" ref="E89">[1]!JCStructure(B89)</f>
        <v>#VALUE!</v>
      </c>
      <c r="F89" t="e">
        <f t="array" ref="F89">[1]!JCMass(B89)</f>
        <v>#VALUE!</v>
      </c>
      <c r="G89" t="e">
        <f t="array" ref="G89">[1]!JCIUPACName(R89)</f>
        <v>#VALUE!</v>
      </c>
      <c r="H89" s="2" t="e">
        <f t="array" ref="H89">IF([1]!JCSubstructureMatch($B89,"C(O)=O"),"Acid", "Amine")</f>
        <v>#VALUE!</v>
      </c>
      <c r="I89" s="2" t="e">
        <f t="shared" ca="1" si="19"/>
        <v>#NAME?</v>
      </c>
      <c r="K89" s="2" t="e">
        <f t="shared" si="20"/>
        <v>#VALUE!</v>
      </c>
      <c r="L89" s="2" t="e">
        <f t="shared" si="21"/>
        <v>#VALUE!</v>
      </c>
      <c r="M89" s="2" t="e">
        <f t="shared" si="22"/>
        <v>#VALUE!</v>
      </c>
      <c r="N89" s="2" t="e">
        <f t="shared" si="23"/>
        <v>#VALUE!</v>
      </c>
      <c r="O89" s="2" t="e">
        <f t="shared" si="24"/>
        <v>#VALUE!</v>
      </c>
      <c r="P89" s="2" t="e">
        <f t="shared" si="25"/>
        <v>#VALUE!</v>
      </c>
      <c r="Q89" s="2" t="e">
        <f t="array" ref="Q89">[1]!JCRingAtomCount(B89)</f>
        <v>#VALUE!</v>
      </c>
      <c r="R89" s="15" t="e">
        <f t="array" ref="R89">[1]!JCBemisMurckoStructure(B89)</f>
        <v>#VALUE!</v>
      </c>
      <c r="S89" t="e">
        <f t="array" ref="S89">[1]!JCSubstructureMatch(B89,"FC(C)(F)C")</f>
        <v>#VALUE!</v>
      </c>
      <c r="T89" t="e">
        <f t="array" ref="T89">[1]!JCSubstructureMatch(B89,"FC(C)(F)F")</f>
        <v>#VALUE!</v>
      </c>
      <c r="U89" t="e">
        <f t="array" ref="U89">[1]!JCSubstructureMatch(B89,"FC(C)(F)[H]")</f>
        <v>#VALUE!</v>
      </c>
      <c r="V89" t="e">
        <f t="array" ref="V89">[1]!JCSubstructureMatch(B89,"FC(C)([H])[H]")</f>
        <v>#VALUE!</v>
      </c>
      <c r="W89" t="e">
        <f t="array" ref="W89">[1]!JCSubstructureMatch(B89,"FC(C)(C)[H]")</f>
        <v>#VALUE!</v>
      </c>
      <c r="X89" s="15" t="e">
        <f t="array" ref="X89">[1]!JC3DCleanStructure(B89)</f>
        <v>#VALUE!</v>
      </c>
      <c r="Y89" s="2" t="e">
        <f t="array" ref="Y89">[1]!JCSubstructureMatchCount(B89,"FC(CN)(F)F")</f>
        <v>#VALUE!</v>
      </c>
      <c r="Z89" s="2" t="e">
        <f t="array" ref="Z89">[1]!JCSubstructureMatchCount($B89,"FC(CCN)(F)F")</f>
        <v>#VALUE!</v>
      </c>
      <c r="AA89" s="2" t="e">
        <f t="array" ref="AA89">[1]!JCSubstructureMatchCount($B89,"FC(CCCN)(F)F")</f>
        <v>#VALUE!</v>
      </c>
      <c r="AB89" s="2" t="e">
        <f t="array" ref="AB89">[1]!JCSubstructureMatchCount($B89,"FC(CCCCN)(F)F")</f>
        <v>#VALUE!</v>
      </c>
      <c r="AC89" s="2" t="e">
        <f t="array" ref="AC89">[1]!JCSubstructureMatchCount($B89,"FC(CCCCCN)(F)F")</f>
        <v>#VALUE!</v>
      </c>
      <c r="AD89" s="2" t="e">
        <f t="array" ref="AD89">[1]!JCSubstructureMatchCount($B89,"FC(CN)([H])F")</f>
        <v>#VALUE!</v>
      </c>
      <c r="AE89" s="2" t="e">
        <f t="array" ref="AE89">[1]!JCSubstructureMatchCount($B89,"FC(CCN)([H])F")</f>
        <v>#VALUE!</v>
      </c>
      <c r="AF89" s="2" t="e">
        <f t="array" ref="AF89">[1]!JCSubstructureMatchCount($B89,"FC(CCCN)([H])F")</f>
        <v>#VALUE!</v>
      </c>
      <c r="AG89" s="2" t="e">
        <f t="array" ref="AG89">[1]!JCSubstructureMatchCount($B89,"FC(CCCCN)([H])F")</f>
        <v>#VALUE!</v>
      </c>
      <c r="AH89" s="2" t="e">
        <f t="array" ref="AH89">[1]!JCSubstructureMatchCount($B89,"FC(CCCCCN)([H])F")</f>
        <v>#VALUE!</v>
      </c>
      <c r="AI89" s="2" t="e">
        <f t="array" ref="AI89">[1]!JCSubstructureMatchCount($B89,"FC(CN)([H])[H]")</f>
        <v>#VALUE!</v>
      </c>
      <c r="AJ89" s="2" t="e">
        <f t="array" ref="AJ89">[1]!JCSubstructureMatchCount($B89,"FC(CCN)([H])[H]")</f>
        <v>#VALUE!</v>
      </c>
      <c r="AK89" s="2" t="e">
        <f t="array" ref="AK89">[1]!JCSubstructureMatchCount($B89,"FC(CCCN)([H])[H]")</f>
        <v>#VALUE!</v>
      </c>
      <c r="AL89" s="2" t="e">
        <f t="array" ref="AL89">[1]!JCSubstructureMatchCount($B89,"FC(CCCCN)([H])[H]")</f>
        <v>#VALUE!</v>
      </c>
      <c r="AM89" s="2" t="e">
        <f t="array" ref="AM89">[1]!JCSubstructureMatchCount($B89,"FC(CCCCCN)([H])[H]")</f>
        <v>#VALUE!</v>
      </c>
      <c r="AN89" s="2" t="e">
        <f t="array" ref="AN89">[1]!JCSubstructureMatchCount($B89,"FC(CN)(F)C")</f>
        <v>#VALUE!</v>
      </c>
      <c r="AO89" s="2" t="e">
        <f t="array" ref="AO89">[1]!JCSubstructureMatchCount($B89,"FC(CCN)(F)C")+[1]!JCSubstructureMatchCount($B89,"FC(F)(C1)C1N")</f>
        <v>#VALUE!</v>
      </c>
      <c r="AP89" s="2" t="e">
        <f t="array" ref="AP89">[1]!JCSubstructureMatchCount($B89,"FC(CCCN)(F)C")+[1]!JCSubstructureMatchCount($B89,"FC(F)(CC1)C1N")</f>
        <v>#VALUE!</v>
      </c>
      <c r="AQ89" s="2" t="e">
        <f t="array" ref="AQ89">[1]!JCSubstructureMatchCount($B89,"FC(CCCCN)(F)C")+[1]!JCSubstructureMatchCount($B89,"FC(F)(CCC1)C1N")</f>
        <v>#VALUE!</v>
      </c>
      <c r="AR89" s="2" t="e">
        <f t="array" ref="AR89">[1]!JCSubstructureMatchCount($B89,"FC(CCCCCN)(F)C")+[1]!JCSubstructureMatchCount($B89,"FC(F)(CCCC1)C1N")</f>
        <v>#VALUE!</v>
      </c>
      <c r="AS89" s="2" t="e">
        <f t="array" ref="AS89">[1]!JCSubstructureMatchCount($B89,"FC(CN)([H])C")</f>
        <v>#VALUE!</v>
      </c>
      <c r="AT89" s="2" t="e">
        <f t="array" ref="AT89">[1]!JCSubstructureMatchCount($B89,"FC(CCN)([H])C")</f>
        <v>#VALUE!</v>
      </c>
      <c r="AU89" s="2" t="e">
        <f t="array" ref="AU89">[1]!JCSubstructureMatchCount($B89,"FC(CCCN)([H])C")</f>
        <v>#VALUE!</v>
      </c>
      <c r="AV89" s="2" t="e">
        <f t="array" ref="AV89">[1]!JCSubstructureMatchCount($B89,"FC(CCCCN)([H])C")</f>
        <v>#VALUE!</v>
      </c>
      <c r="AW89" s="2" t="e">
        <f t="array" ref="AW89">[1]!JCSubstructureMatchCount($B89,"FC(CCCCCN)([H])C")</f>
        <v>#VALUE!</v>
      </c>
      <c r="AX89" s="2" t="e">
        <f t="array" ref="AX89">[1]!JCSubstructureMatchCount($B89,"FC(CC(O)=O)(F)F")</f>
        <v>#VALUE!</v>
      </c>
      <c r="AY89" s="2" t="e">
        <f t="array" ref="AY89">[1]!JCSubstructureMatchCount($B89,"FC(CCC(O)=O)(F)F")</f>
        <v>#VALUE!</v>
      </c>
      <c r="AZ89" s="2" t="e">
        <f t="array" ref="AZ89">[1]!JCSubstructureMatchCount($B89,"FC(CCCC(O)=O)(F)F")</f>
        <v>#VALUE!</v>
      </c>
      <c r="BA89" s="2" t="e">
        <f t="array" ref="BA89">[1]!JCSubstructureMatchCount($B89,"FC(CCCCC(O)=O)(F)F")</f>
        <v>#VALUE!</v>
      </c>
      <c r="BB89" s="2" t="e">
        <f t="array" ref="BB89">[1]!JCSubstructureMatchCount($B89,"FC(CCCCCC(O)=O)(F)F")</f>
        <v>#VALUE!</v>
      </c>
      <c r="BC89" s="2" t="e">
        <f t="array" ref="BC89">[1]!JCSubstructureMatchCount($B89,"FC(CC(O)=O)([H])F")</f>
        <v>#VALUE!</v>
      </c>
      <c r="BD89" s="2" t="e">
        <f t="array" ref="BD89">[1]!JCSubstructureMatchCount($B89,"FC(CCC(O)=O)([H])F")</f>
        <v>#VALUE!</v>
      </c>
      <c r="BE89" s="2" t="e">
        <f t="array" ref="BE89">[1]!JCSubstructureMatchCount($B89,"FC(CCCC(O)=O)([H])F")</f>
        <v>#VALUE!</v>
      </c>
      <c r="BF89" s="2" t="e">
        <f t="array" ref="BF89">[1]!JCSubstructureMatchCount($B89,"FC(CCCCC(O)=O)([H])F")</f>
        <v>#VALUE!</v>
      </c>
      <c r="BG89" s="2" t="e">
        <f t="array" ref="BG89">[1]!JCSubstructureMatchCount($B89,"FC(CCCCCC(O)=O)([H])F")</f>
        <v>#VALUE!</v>
      </c>
      <c r="BH89" s="2" t="e">
        <f t="array" ref="BH89">[1]!JCSubstructureMatchCount($B89,"FC(CC(O)=O)([H])[H]")</f>
        <v>#VALUE!</v>
      </c>
      <c r="BI89" s="2" t="e">
        <f t="array" ref="BI89">[1]!JCSubstructureMatchCount($B89,"FC(CCC(O)=O)([H])[H]")</f>
        <v>#VALUE!</v>
      </c>
      <c r="BJ89" s="2" t="e">
        <f t="array" ref="BJ89">[1]!JCSubstructureMatchCount($B89,"FC(CCCC(O)=O)([H])[H]")</f>
        <v>#VALUE!</v>
      </c>
      <c r="BK89" s="2" t="e">
        <f t="array" ref="BK89">[1]!JCSubstructureMatchCount($B89,"FC(CCCCC(O)=O)([H])[H]")</f>
        <v>#VALUE!</v>
      </c>
      <c r="BL89" s="2" t="e">
        <f t="array" ref="BL89">[1]!JCSubstructureMatchCount($B89,"FC(CCCCCC(O)=O)([H])[H]")</f>
        <v>#VALUE!</v>
      </c>
      <c r="BM89" s="2" t="e">
        <f t="array" ref="BM89">[1]!JCSubstructureMatchCount($B89,"FC(CC(O)=O)(F)C")</f>
        <v>#VALUE!</v>
      </c>
      <c r="BN89" s="2" t="e">
        <f t="array" ref="BN89">[1]!JCSubstructureMatchCount($B89,"FC(CCC(O)=O)(F)C")+[1]!JCSubstructureMatchCount($B89,"FC1(F)CC1C(O)=O")</f>
        <v>#VALUE!</v>
      </c>
      <c r="BO89" s="2" t="e">
        <f t="array" ref="BO89">[1]!JCSubstructureMatchCount($B89,"FC(CCCC(O)=O)(F)C")+[1]!JCSubstructureMatchCount($B89,"FC1(F)CCC1C(O)=O")</f>
        <v>#VALUE!</v>
      </c>
      <c r="BP89" s="2" t="e">
        <f t="array" ref="BP89">[1]!JCSubstructureMatchCount($B89,"FC(CCCCC(O)=O)(F)C")+[1]!JCSubstructureMatchCount($B89,"FC1(F)CCCC1C(O)=O")</f>
        <v>#VALUE!</v>
      </c>
      <c r="BQ89" s="2" t="e">
        <f t="array" ref="BQ89">[1]!JCSubstructureMatchCount($B89,"FC(CCCCCC(O)=O)(F)C")+[1]!JCSubstructureMatchCount($B89,"FC1(F)CCCCC1C(O)=O")</f>
        <v>#VALUE!</v>
      </c>
      <c r="BR89" s="2" t="e">
        <f t="array" ref="BR89">[1]!JCSubstructureMatchCount($B89,"FC(CC(O)=O)([H])C")</f>
        <v>#VALUE!</v>
      </c>
      <c r="BS89" s="2" t="e">
        <f t="array" ref="BS89">[1]!JCSubstructureMatchCount($B89,"FC(CCC(O)=O)([H])C")</f>
        <v>#VALUE!</v>
      </c>
      <c r="BT89" s="2" t="e">
        <f t="array" ref="BT89">[1]!JCSubstructureMatchCount($B89,"FC(CCCC(O)=O)([H])C")</f>
        <v>#VALUE!</v>
      </c>
      <c r="BU89" s="2" t="e">
        <f t="array" ref="BU89">[1]!JCSubstructureMatchCount($B89,"FC(CCCCC(O)=O)([H])C")</f>
        <v>#VALUE!</v>
      </c>
      <c r="BV89" s="2" t="e">
        <f t="array" ref="BV89">[1]!JCSubstructureMatchCount($B89,"FC(CCCCCC(O)=O)([H])C")</f>
        <v>#VALUE!</v>
      </c>
      <c r="BW89" t="e">
        <f t="shared" si="26"/>
        <v>#VALUE!</v>
      </c>
      <c r="BX89" t="e">
        <f t="shared" si="27"/>
        <v>#VALUE!</v>
      </c>
      <c r="BY89" t="e">
        <f t="shared" si="28"/>
        <v>#VALUE!</v>
      </c>
      <c r="BZ89" t="e">
        <f t="shared" si="29"/>
        <v>#VALUE!</v>
      </c>
      <c r="CA89" t="e">
        <f t="shared" si="30"/>
        <v>#VALUE!</v>
      </c>
      <c r="CB89" t="e">
        <f t="shared" si="31"/>
        <v>#VALUE!</v>
      </c>
      <c r="CC89" t="e">
        <f t="shared" si="32"/>
        <v>#VALUE!</v>
      </c>
      <c r="CD89" t="e">
        <f t="shared" si="33"/>
        <v>#VALUE!</v>
      </c>
      <c r="CE89" t="e">
        <f t="shared" si="34"/>
        <v>#VALUE!</v>
      </c>
      <c r="CF89" t="e">
        <f t="shared" si="35"/>
        <v>#VALUE!</v>
      </c>
      <c r="CG89" t="e">
        <f t="shared" si="36"/>
        <v>#VALUE!</v>
      </c>
    </row>
    <row r="90" spans="1:85" ht="30" customHeight="1" x14ac:dyDescent="0.25">
      <c r="A90" s="1" t="s">
        <v>83</v>
      </c>
      <c r="B90" t="s">
        <v>98</v>
      </c>
      <c r="C90">
        <v>1.07</v>
      </c>
      <c r="D90">
        <v>8.9600000000000009</v>
      </c>
      <c r="E90" s="15" t="e">
        <f t="array" ref="E90">[1]!JCStructure(B90)</f>
        <v>#VALUE!</v>
      </c>
      <c r="F90" t="e">
        <f t="array" ref="F90">[1]!JCMass(B90)</f>
        <v>#VALUE!</v>
      </c>
      <c r="G90" t="e">
        <f t="array" ref="G90">[1]!JCIUPACName(R90)</f>
        <v>#VALUE!</v>
      </c>
      <c r="H90" s="2" t="e">
        <f t="array" ref="H90">IF([1]!JCSubstructureMatch($B90,"C(O)=O"),"Acid", "Amine")</f>
        <v>#VALUE!</v>
      </c>
      <c r="I90" s="2" t="e">
        <f t="shared" ca="1" si="19"/>
        <v>#NAME?</v>
      </c>
      <c r="K90" s="2" t="e">
        <f t="shared" si="20"/>
        <v>#VALUE!</v>
      </c>
      <c r="L90" s="2" t="e">
        <f t="shared" si="21"/>
        <v>#VALUE!</v>
      </c>
      <c r="M90" s="2" t="e">
        <f t="shared" si="22"/>
        <v>#VALUE!</v>
      </c>
      <c r="N90" s="2" t="e">
        <f t="shared" si="23"/>
        <v>#VALUE!</v>
      </c>
      <c r="O90" s="2" t="e">
        <f t="shared" si="24"/>
        <v>#VALUE!</v>
      </c>
      <c r="P90" s="2" t="e">
        <f t="shared" si="25"/>
        <v>#VALUE!</v>
      </c>
      <c r="Q90" s="2" t="e">
        <f t="array" ref="Q90">[1]!JCRingAtomCount(B90)</f>
        <v>#VALUE!</v>
      </c>
      <c r="R90" s="15" t="e">
        <f t="array" ref="R90">[1]!JCBemisMurckoStructure(B90)</f>
        <v>#VALUE!</v>
      </c>
      <c r="S90" t="e">
        <f t="array" ref="S90">[1]!JCSubstructureMatch(B90,"FC(C)(F)C")</f>
        <v>#VALUE!</v>
      </c>
      <c r="T90" t="e">
        <f t="array" ref="T90">[1]!JCSubstructureMatch(B90,"FC(C)(F)F")</f>
        <v>#VALUE!</v>
      </c>
      <c r="U90" t="e">
        <f t="array" ref="U90">[1]!JCSubstructureMatch(B90,"FC(C)(F)[H]")</f>
        <v>#VALUE!</v>
      </c>
      <c r="V90" t="e">
        <f t="array" ref="V90">[1]!JCSubstructureMatch(B90,"FC(C)([H])[H]")</f>
        <v>#VALUE!</v>
      </c>
      <c r="W90" t="e">
        <f t="array" ref="W90">[1]!JCSubstructureMatch(B90,"FC(C)(C)[H]")</f>
        <v>#VALUE!</v>
      </c>
      <c r="X90" s="15" t="e">
        <f t="array" ref="X90">[1]!JC3DCleanStructure(B90)</f>
        <v>#VALUE!</v>
      </c>
      <c r="Y90" s="2" t="e">
        <f t="array" ref="Y90">[1]!JCSubstructureMatchCount(B90,"FC(CN)(F)F")</f>
        <v>#VALUE!</v>
      </c>
      <c r="Z90" s="2" t="e">
        <f t="array" ref="Z90">[1]!JCSubstructureMatchCount($B90,"FC(CCN)(F)F")</f>
        <v>#VALUE!</v>
      </c>
      <c r="AA90" s="2" t="e">
        <f t="array" ref="AA90">[1]!JCSubstructureMatchCount($B90,"FC(CCCN)(F)F")</f>
        <v>#VALUE!</v>
      </c>
      <c r="AB90" s="2" t="e">
        <f t="array" ref="AB90">[1]!JCSubstructureMatchCount($B90,"FC(CCCCN)(F)F")</f>
        <v>#VALUE!</v>
      </c>
      <c r="AC90" s="2" t="e">
        <f t="array" ref="AC90">[1]!JCSubstructureMatchCount($B90,"FC(CCCCCN)(F)F")</f>
        <v>#VALUE!</v>
      </c>
      <c r="AD90" s="2" t="e">
        <f t="array" ref="AD90">[1]!JCSubstructureMatchCount($B90,"FC(CN)([H])F")</f>
        <v>#VALUE!</v>
      </c>
      <c r="AE90" s="2" t="e">
        <f t="array" ref="AE90">[1]!JCSubstructureMatchCount($B90,"FC(CCN)([H])F")</f>
        <v>#VALUE!</v>
      </c>
      <c r="AF90" s="2" t="e">
        <f t="array" ref="AF90">[1]!JCSubstructureMatchCount($B90,"FC(CCCN)([H])F")</f>
        <v>#VALUE!</v>
      </c>
      <c r="AG90" s="2" t="e">
        <f t="array" ref="AG90">[1]!JCSubstructureMatchCount($B90,"FC(CCCCN)([H])F")</f>
        <v>#VALUE!</v>
      </c>
      <c r="AH90" s="2" t="e">
        <f t="array" ref="AH90">[1]!JCSubstructureMatchCount($B90,"FC(CCCCCN)([H])F")</f>
        <v>#VALUE!</v>
      </c>
      <c r="AI90" s="2" t="e">
        <f t="array" ref="AI90">[1]!JCSubstructureMatchCount($B90,"FC(CN)([H])[H]")</f>
        <v>#VALUE!</v>
      </c>
      <c r="AJ90" s="2" t="e">
        <f t="array" ref="AJ90">[1]!JCSubstructureMatchCount($B90,"FC(CCN)([H])[H]")</f>
        <v>#VALUE!</v>
      </c>
      <c r="AK90" s="2" t="e">
        <f t="array" ref="AK90">[1]!JCSubstructureMatchCount($B90,"FC(CCCN)([H])[H]")</f>
        <v>#VALUE!</v>
      </c>
      <c r="AL90" s="2" t="e">
        <f t="array" ref="AL90">[1]!JCSubstructureMatchCount($B90,"FC(CCCCN)([H])[H]")</f>
        <v>#VALUE!</v>
      </c>
      <c r="AM90" s="2" t="e">
        <f t="array" ref="AM90">[1]!JCSubstructureMatchCount($B90,"FC(CCCCCN)([H])[H]")</f>
        <v>#VALUE!</v>
      </c>
      <c r="AN90" s="2" t="e">
        <f t="array" ref="AN90">[1]!JCSubstructureMatchCount($B90,"FC(CN)(F)C")</f>
        <v>#VALUE!</v>
      </c>
      <c r="AO90" s="2" t="e">
        <f t="array" ref="AO90">[1]!JCSubstructureMatchCount($B90,"FC(CCN)(F)C")+[1]!JCSubstructureMatchCount($B90,"FC(F)(C1)C1N")</f>
        <v>#VALUE!</v>
      </c>
      <c r="AP90" s="2" t="e">
        <f t="array" ref="AP90">[1]!JCSubstructureMatchCount($B90,"FC(CCCN)(F)C")+[1]!JCSubstructureMatchCount($B90,"FC(F)(CC1)C1N")</f>
        <v>#VALUE!</v>
      </c>
      <c r="AQ90" s="2" t="e">
        <f t="array" ref="AQ90">[1]!JCSubstructureMatchCount($B90,"FC(CCCCN)(F)C")+[1]!JCSubstructureMatchCount($B90,"FC(F)(CCC1)C1N")</f>
        <v>#VALUE!</v>
      </c>
      <c r="AR90" s="2" t="e">
        <f t="array" ref="AR90">[1]!JCSubstructureMatchCount($B90,"FC(CCCCCN)(F)C")+[1]!JCSubstructureMatchCount($B90,"FC(F)(CCCC1)C1N")</f>
        <v>#VALUE!</v>
      </c>
      <c r="AS90" s="2" t="e">
        <f t="array" ref="AS90">[1]!JCSubstructureMatchCount($B90,"FC(CN)([H])C")</f>
        <v>#VALUE!</v>
      </c>
      <c r="AT90" s="2" t="e">
        <f t="array" ref="AT90">[1]!JCSubstructureMatchCount($B90,"FC(CCN)([H])C")</f>
        <v>#VALUE!</v>
      </c>
      <c r="AU90" s="2" t="e">
        <f t="array" ref="AU90">[1]!JCSubstructureMatchCount($B90,"FC(CCCN)([H])C")</f>
        <v>#VALUE!</v>
      </c>
      <c r="AV90" s="2" t="e">
        <f t="array" ref="AV90">[1]!JCSubstructureMatchCount($B90,"FC(CCCCN)([H])C")</f>
        <v>#VALUE!</v>
      </c>
      <c r="AW90" s="2" t="e">
        <f t="array" ref="AW90">[1]!JCSubstructureMatchCount($B90,"FC(CCCCCN)([H])C")</f>
        <v>#VALUE!</v>
      </c>
      <c r="AX90" s="2" t="e">
        <f t="array" ref="AX90">[1]!JCSubstructureMatchCount($B90,"FC(CC(O)=O)(F)F")</f>
        <v>#VALUE!</v>
      </c>
      <c r="AY90" s="2" t="e">
        <f t="array" ref="AY90">[1]!JCSubstructureMatchCount($B90,"FC(CCC(O)=O)(F)F")</f>
        <v>#VALUE!</v>
      </c>
      <c r="AZ90" s="2" t="e">
        <f t="array" ref="AZ90">[1]!JCSubstructureMatchCount($B90,"FC(CCCC(O)=O)(F)F")</f>
        <v>#VALUE!</v>
      </c>
      <c r="BA90" s="2" t="e">
        <f t="array" ref="BA90">[1]!JCSubstructureMatchCount($B90,"FC(CCCCC(O)=O)(F)F")</f>
        <v>#VALUE!</v>
      </c>
      <c r="BB90" s="2" t="e">
        <f t="array" ref="BB90">[1]!JCSubstructureMatchCount($B90,"FC(CCCCCC(O)=O)(F)F")</f>
        <v>#VALUE!</v>
      </c>
      <c r="BC90" s="2" t="e">
        <f t="array" ref="BC90">[1]!JCSubstructureMatchCount($B90,"FC(CC(O)=O)([H])F")</f>
        <v>#VALUE!</v>
      </c>
      <c r="BD90" s="2" t="e">
        <f t="array" ref="BD90">[1]!JCSubstructureMatchCount($B90,"FC(CCC(O)=O)([H])F")</f>
        <v>#VALUE!</v>
      </c>
      <c r="BE90" s="2" t="e">
        <f t="array" ref="BE90">[1]!JCSubstructureMatchCount($B90,"FC(CCCC(O)=O)([H])F")</f>
        <v>#VALUE!</v>
      </c>
      <c r="BF90" s="2" t="e">
        <f t="array" ref="BF90">[1]!JCSubstructureMatchCount($B90,"FC(CCCCC(O)=O)([H])F")</f>
        <v>#VALUE!</v>
      </c>
      <c r="BG90" s="2" t="e">
        <f t="array" ref="BG90">[1]!JCSubstructureMatchCount($B90,"FC(CCCCCC(O)=O)([H])F")</f>
        <v>#VALUE!</v>
      </c>
      <c r="BH90" s="2" t="e">
        <f t="array" ref="BH90">[1]!JCSubstructureMatchCount($B90,"FC(CC(O)=O)([H])[H]")</f>
        <v>#VALUE!</v>
      </c>
      <c r="BI90" s="2" t="e">
        <f t="array" ref="BI90">[1]!JCSubstructureMatchCount($B90,"FC(CCC(O)=O)([H])[H]")</f>
        <v>#VALUE!</v>
      </c>
      <c r="BJ90" s="2" t="e">
        <f t="array" ref="BJ90">[1]!JCSubstructureMatchCount($B90,"FC(CCCC(O)=O)([H])[H]")</f>
        <v>#VALUE!</v>
      </c>
      <c r="BK90" s="2" t="e">
        <f t="array" ref="BK90">[1]!JCSubstructureMatchCount($B90,"FC(CCCCC(O)=O)([H])[H]")</f>
        <v>#VALUE!</v>
      </c>
      <c r="BL90" s="2" t="e">
        <f t="array" ref="BL90">[1]!JCSubstructureMatchCount($B90,"FC(CCCCCC(O)=O)([H])[H]")</f>
        <v>#VALUE!</v>
      </c>
      <c r="BM90" s="2" t="e">
        <f t="array" ref="BM90">[1]!JCSubstructureMatchCount($B90,"FC(CC(O)=O)(F)C")</f>
        <v>#VALUE!</v>
      </c>
      <c r="BN90" s="2" t="e">
        <f t="array" ref="BN90">[1]!JCSubstructureMatchCount($B90,"FC(CCC(O)=O)(F)C")+[1]!JCSubstructureMatchCount($B90,"FC1(F)CC1C(O)=O")</f>
        <v>#VALUE!</v>
      </c>
      <c r="BO90" s="2" t="e">
        <f t="array" ref="BO90">[1]!JCSubstructureMatchCount($B90,"FC(CCCC(O)=O)(F)C")+[1]!JCSubstructureMatchCount($B90,"FC1(F)CCC1C(O)=O")</f>
        <v>#VALUE!</v>
      </c>
      <c r="BP90" s="2" t="e">
        <f t="array" ref="BP90">[1]!JCSubstructureMatchCount($B90,"FC(CCCCC(O)=O)(F)C")+[1]!JCSubstructureMatchCount($B90,"FC1(F)CCCC1C(O)=O")</f>
        <v>#VALUE!</v>
      </c>
      <c r="BQ90" s="2" t="e">
        <f t="array" ref="BQ90">[1]!JCSubstructureMatchCount($B90,"FC(CCCCCC(O)=O)(F)C")+[1]!JCSubstructureMatchCount($B90,"FC1(F)CCCCC1C(O)=O")</f>
        <v>#VALUE!</v>
      </c>
      <c r="BR90" s="2" t="e">
        <f t="array" ref="BR90">[1]!JCSubstructureMatchCount($B90,"FC(CC(O)=O)([H])C")</f>
        <v>#VALUE!</v>
      </c>
      <c r="BS90" s="2" t="e">
        <f t="array" ref="BS90">[1]!JCSubstructureMatchCount($B90,"FC(CCC(O)=O)([H])C")</f>
        <v>#VALUE!</v>
      </c>
      <c r="BT90" s="2" t="e">
        <f t="array" ref="BT90">[1]!JCSubstructureMatchCount($B90,"FC(CCCC(O)=O)([H])C")</f>
        <v>#VALUE!</v>
      </c>
      <c r="BU90" s="2" t="e">
        <f t="array" ref="BU90">[1]!JCSubstructureMatchCount($B90,"FC(CCCCC(O)=O)([H])C")</f>
        <v>#VALUE!</v>
      </c>
      <c r="BV90" s="2" t="e">
        <f t="array" ref="BV90">[1]!JCSubstructureMatchCount($B90,"FC(CCCCCC(O)=O)([H])C")</f>
        <v>#VALUE!</v>
      </c>
      <c r="BW90" t="e">
        <f t="shared" si="26"/>
        <v>#VALUE!</v>
      </c>
      <c r="BX90" t="e">
        <f t="shared" si="27"/>
        <v>#VALUE!</v>
      </c>
      <c r="BY90" t="e">
        <f t="shared" si="28"/>
        <v>#VALUE!</v>
      </c>
      <c r="BZ90" t="e">
        <f t="shared" si="29"/>
        <v>#VALUE!</v>
      </c>
      <c r="CA90" t="e">
        <f t="shared" si="30"/>
        <v>#VALUE!</v>
      </c>
      <c r="CB90" t="e">
        <f t="shared" si="31"/>
        <v>#VALUE!</v>
      </c>
      <c r="CC90" t="e">
        <f t="shared" si="32"/>
        <v>#VALUE!</v>
      </c>
      <c r="CD90" t="e">
        <f t="shared" si="33"/>
        <v>#VALUE!</v>
      </c>
      <c r="CE90" t="e">
        <f t="shared" si="34"/>
        <v>#VALUE!</v>
      </c>
      <c r="CF90" t="e">
        <f t="shared" si="35"/>
        <v>#VALUE!</v>
      </c>
      <c r="CG90" t="e">
        <f t="shared" si="36"/>
        <v>#VALUE!</v>
      </c>
    </row>
    <row r="91" spans="1:85" ht="30" customHeight="1" x14ac:dyDescent="0.25">
      <c r="A91" s="1" t="s">
        <v>83</v>
      </c>
      <c r="B91" t="s">
        <v>99</v>
      </c>
      <c r="C91">
        <v>1.03</v>
      </c>
      <c r="D91">
        <v>10.78</v>
      </c>
      <c r="E91" s="15" t="e">
        <f t="array" ref="E91">[1]!JCStructure(B91)</f>
        <v>#VALUE!</v>
      </c>
      <c r="F91" t="e">
        <f t="array" ref="F91">[1]!JCMass(B91)</f>
        <v>#VALUE!</v>
      </c>
      <c r="G91" t="e">
        <f t="array" ref="G91">[1]!JCIUPACName(R91)</f>
        <v>#VALUE!</v>
      </c>
      <c r="H91" s="2" t="e">
        <f t="array" ref="H91">IF([1]!JCSubstructureMatch($B91,"C(O)=O"),"Acid", "Amine")</f>
        <v>#VALUE!</v>
      </c>
      <c r="I91" s="2" t="e">
        <f t="shared" ca="1" si="19"/>
        <v>#NAME?</v>
      </c>
      <c r="K91" s="2" t="e">
        <f t="shared" si="20"/>
        <v>#VALUE!</v>
      </c>
      <c r="L91" s="2" t="e">
        <f t="shared" si="21"/>
        <v>#VALUE!</v>
      </c>
      <c r="M91" s="2" t="e">
        <f t="shared" si="22"/>
        <v>#VALUE!</v>
      </c>
      <c r="N91" s="2" t="e">
        <f t="shared" si="23"/>
        <v>#VALUE!</v>
      </c>
      <c r="O91" s="2" t="e">
        <f t="shared" si="24"/>
        <v>#VALUE!</v>
      </c>
      <c r="P91" s="2" t="e">
        <f t="shared" si="25"/>
        <v>#VALUE!</v>
      </c>
      <c r="Q91" s="2" t="e">
        <f t="array" ref="Q91">[1]!JCRingAtomCount(B91)</f>
        <v>#VALUE!</v>
      </c>
      <c r="R91" s="15" t="e">
        <f t="array" ref="R91">[1]!JCBemisMurckoStructure(B91)</f>
        <v>#VALUE!</v>
      </c>
      <c r="S91" t="e">
        <f t="array" ref="S91">[1]!JCSubstructureMatch(B91,"FC(C)(F)C")</f>
        <v>#VALUE!</v>
      </c>
      <c r="T91" t="e">
        <f t="array" ref="T91">[1]!JCSubstructureMatch(B91,"FC(C)(F)F")</f>
        <v>#VALUE!</v>
      </c>
      <c r="U91" t="e">
        <f t="array" ref="U91">[1]!JCSubstructureMatch(B91,"FC(C)(F)[H]")</f>
        <v>#VALUE!</v>
      </c>
      <c r="V91" t="e">
        <f t="array" ref="V91">[1]!JCSubstructureMatch(B91,"FC(C)([H])[H]")</f>
        <v>#VALUE!</v>
      </c>
      <c r="W91" t="e">
        <f t="array" ref="W91">[1]!JCSubstructureMatch(B91,"FC(C)(C)[H]")</f>
        <v>#VALUE!</v>
      </c>
      <c r="X91" s="15" t="e">
        <f t="array" ref="X91">[1]!JC3DCleanStructure(B91)</f>
        <v>#VALUE!</v>
      </c>
      <c r="Y91" s="2" t="e">
        <f t="array" ref="Y91">[1]!JCSubstructureMatchCount(B91,"FC(CN)(F)F")</f>
        <v>#VALUE!</v>
      </c>
      <c r="Z91" s="2" t="e">
        <f t="array" ref="Z91">[1]!JCSubstructureMatchCount($B91,"FC(CCN)(F)F")</f>
        <v>#VALUE!</v>
      </c>
      <c r="AA91" s="2" t="e">
        <f t="array" ref="AA91">[1]!JCSubstructureMatchCount($B91,"FC(CCCN)(F)F")</f>
        <v>#VALUE!</v>
      </c>
      <c r="AB91" s="2" t="e">
        <f t="array" ref="AB91">[1]!JCSubstructureMatchCount($B91,"FC(CCCCN)(F)F")</f>
        <v>#VALUE!</v>
      </c>
      <c r="AC91" s="2" t="e">
        <f t="array" ref="AC91">[1]!JCSubstructureMatchCount($B91,"FC(CCCCCN)(F)F")</f>
        <v>#VALUE!</v>
      </c>
      <c r="AD91" s="2" t="e">
        <f t="array" ref="AD91">[1]!JCSubstructureMatchCount($B91,"FC(CN)([H])F")</f>
        <v>#VALUE!</v>
      </c>
      <c r="AE91" s="2" t="e">
        <f t="array" ref="AE91">[1]!JCSubstructureMatchCount($B91,"FC(CCN)([H])F")</f>
        <v>#VALUE!</v>
      </c>
      <c r="AF91" s="2" t="e">
        <f t="array" ref="AF91">[1]!JCSubstructureMatchCount($B91,"FC(CCCN)([H])F")</f>
        <v>#VALUE!</v>
      </c>
      <c r="AG91" s="2" t="e">
        <f t="array" ref="AG91">[1]!JCSubstructureMatchCount($B91,"FC(CCCCN)([H])F")</f>
        <v>#VALUE!</v>
      </c>
      <c r="AH91" s="2" t="e">
        <f t="array" ref="AH91">[1]!JCSubstructureMatchCount($B91,"FC(CCCCCN)([H])F")</f>
        <v>#VALUE!</v>
      </c>
      <c r="AI91" s="2" t="e">
        <f t="array" ref="AI91">[1]!JCSubstructureMatchCount($B91,"FC(CN)([H])[H]")</f>
        <v>#VALUE!</v>
      </c>
      <c r="AJ91" s="2" t="e">
        <f t="array" ref="AJ91">[1]!JCSubstructureMatchCount($B91,"FC(CCN)([H])[H]")</f>
        <v>#VALUE!</v>
      </c>
      <c r="AK91" s="2" t="e">
        <f t="array" ref="AK91">[1]!JCSubstructureMatchCount($B91,"FC(CCCN)([H])[H]")</f>
        <v>#VALUE!</v>
      </c>
      <c r="AL91" s="2" t="e">
        <f t="array" ref="AL91">[1]!JCSubstructureMatchCount($B91,"FC(CCCCN)([H])[H]")</f>
        <v>#VALUE!</v>
      </c>
      <c r="AM91" s="2" t="e">
        <f t="array" ref="AM91">[1]!JCSubstructureMatchCount($B91,"FC(CCCCCN)([H])[H]")</f>
        <v>#VALUE!</v>
      </c>
      <c r="AN91" s="2" t="e">
        <f t="array" ref="AN91">[1]!JCSubstructureMatchCount($B91,"FC(CN)(F)C")</f>
        <v>#VALUE!</v>
      </c>
      <c r="AO91" s="2" t="e">
        <f t="array" ref="AO91">[1]!JCSubstructureMatchCount($B91,"FC(CCN)(F)C")+[1]!JCSubstructureMatchCount($B91,"FC(F)(C1)C1N")</f>
        <v>#VALUE!</v>
      </c>
      <c r="AP91" s="2" t="e">
        <f t="array" ref="AP91">[1]!JCSubstructureMatchCount($B91,"FC(CCCN)(F)C")+[1]!JCSubstructureMatchCount($B91,"FC(F)(CC1)C1N")</f>
        <v>#VALUE!</v>
      </c>
      <c r="AQ91" s="2" t="e">
        <f t="array" ref="AQ91">[1]!JCSubstructureMatchCount($B91,"FC(CCCCN)(F)C")+[1]!JCSubstructureMatchCount($B91,"FC(F)(CCC1)C1N")</f>
        <v>#VALUE!</v>
      </c>
      <c r="AR91" s="2" t="e">
        <f t="array" ref="AR91">[1]!JCSubstructureMatchCount($B91,"FC(CCCCCN)(F)C")+[1]!JCSubstructureMatchCount($B91,"FC(F)(CCCC1)C1N")</f>
        <v>#VALUE!</v>
      </c>
      <c r="AS91" s="2" t="e">
        <f t="array" ref="AS91">[1]!JCSubstructureMatchCount($B91,"FC(CN)([H])C")</f>
        <v>#VALUE!</v>
      </c>
      <c r="AT91" s="2" t="e">
        <f t="array" ref="AT91">[1]!JCSubstructureMatchCount($B91,"FC(CCN)([H])C")</f>
        <v>#VALUE!</v>
      </c>
      <c r="AU91" s="2" t="e">
        <f t="array" ref="AU91">[1]!JCSubstructureMatchCount($B91,"FC(CCCN)([H])C")</f>
        <v>#VALUE!</v>
      </c>
      <c r="AV91" s="2" t="e">
        <f t="array" ref="AV91">[1]!JCSubstructureMatchCount($B91,"FC(CCCCN)([H])C")</f>
        <v>#VALUE!</v>
      </c>
      <c r="AW91" s="2" t="e">
        <f t="array" ref="AW91">[1]!JCSubstructureMatchCount($B91,"FC(CCCCCN)([H])C")</f>
        <v>#VALUE!</v>
      </c>
      <c r="AX91" s="2" t="e">
        <f t="array" ref="AX91">[1]!JCSubstructureMatchCount($B91,"FC(CC(O)=O)(F)F")</f>
        <v>#VALUE!</v>
      </c>
      <c r="AY91" s="2" t="e">
        <f t="array" ref="AY91">[1]!JCSubstructureMatchCount($B91,"FC(CCC(O)=O)(F)F")</f>
        <v>#VALUE!</v>
      </c>
      <c r="AZ91" s="2" t="e">
        <f t="array" ref="AZ91">[1]!JCSubstructureMatchCount($B91,"FC(CCCC(O)=O)(F)F")</f>
        <v>#VALUE!</v>
      </c>
      <c r="BA91" s="2" t="e">
        <f t="array" ref="BA91">[1]!JCSubstructureMatchCount($B91,"FC(CCCCC(O)=O)(F)F")</f>
        <v>#VALUE!</v>
      </c>
      <c r="BB91" s="2" t="e">
        <f t="array" ref="BB91">[1]!JCSubstructureMatchCount($B91,"FC(CCCCCC(O)=O)(F)F")</f>
        <v>#VALUE!</v>
      </c>
      <c r="BC91" s="2" t="e">
        <f t="array" ref="BC91">[1]!JCSubstructureMatchCount($B91,"FC(CC(O)=O)([H])F")</f>
        <v>#VALUE!</v>
      </c>
      <c r="BD91" s="2" t="e">
        <f t="array" ref="BD91">[1]!JCSubstructureMatchCount($B91,"FC(CCC(O)=O)([H])F")</f>
        <v>#VALUE!</v>
      </c>
      <c r="BE91" s="2" t="e">
        <f t="array" ref="BE91">[1]!JCSubstructureMatchCount($B91,"FC(CCCC(O)=O)([H])F")</f>
        <v>#VALUE!</v>
      </c>
      <c r="BF91" s="2" t="e">
        <f t="array" ref="BF91">[1]!JCSubstructureMatchCount($B91,"FC(CCCCC(O)=O)([H])F")</f>
        <v>#VALUE!</v>
      </c>
      <c r="BG91" s="2" t="e">
        <f t="array" ref="BG91">[1]!JCSubstructureMatchCount($B91,"FC(CCCCCC(O)=O)([H])F")</f>
        <v>#VALUE!</v>
      </c>
      <c r="BH91" s="2" t="e">
        <f t="array" ref="BH91">[1]!JCSubstructureMatchCount($B91,"FC(CC(O)=O)([H])[H]")</f>
        <v>#VALUE!</v>
      </c>
      <c r="BI91" s="2" t="e">
        <f t="array" ref="BI91">[1]!JCSubstructureMatchCount($B91,"FC(CCC(O)=O)([H])[H]")</f>
        <v>#VALUE!</v>
      </c>
      <c r="BJ91" s="2" t="e">
        <f t="array" ref="BJ91">[1]!JCSubstructureMatchCount($B91,"FC(CCCC(O)=O)([H])[H]")</f>
        <v>#VALUE!</v>
      </c>
      <c r="BK91" s="2" t="e">
        <f t="array" ref="BK91">[1]!JCSubstructureMatchCount($B91,"FC(CCCCC(O)=O)([H])[H]")</f>
        <v>#VALUE!</v>
      </c>
      <c r="BL91" s="2" t="e">
        <f t="array" ref="BL91">[1]!JCSubstructureMatchCount($B91,"FC(CCCCCC(O)=O)([H])[H]")</f>
        <v>#VALUE!</v>
      </c>
      <c r="BM91" s="2" t="e">
        <f t="array" ref="BM91">[1]!JCSubstructureMatchCount($B91,"FC(CC(O)=O)(F)C")</f>
        <v>#VALUE!</v>
      </c>
      <c r="BN91" s="2" t="e">
        <f t="array" ref="BN91">[1]!JCSubstructureMatchCount($B91,"FC(CCC(O)=O)(F)C")+[1]!JCSubstructureMatchCount($B91,"FC1(F)CC1C(O)=O")</f>
        <v>#VALUE!</v>
      </c>
      <c r="BO91" s="2" t="e">
        <f t="array" ref="BO91">[1]!JCSubstructureMatchCount($B91,"FC(CCCC(O)=O)(F)C")+[1]!JCSubstructureMatchCount($B91,"FC1(F)CCC1C(O)=O")</f>
        <v>#VALUE!</v>
      </c>
      <c r="BP91" s="2" t="e">
        <f t="array" ref="BP91">[1]!JCSubstructureMatchCount($B91,"FC(CCCCC(O)=O)(F)C")+[1]!JCSubstructureMatchCount($B91,"FC1(F)CCCC1C(O)=O")</f>
        <v>#VALUE!</v>
      </c>
      <c r="BQ91" s="2" t="e">
        <f t="array" ref="BQ91">[1]!JCSubstructureMatchCount($B91,"FC(CCCCCC(O)=O)(F)C")+[1]!JCSubstructureMatchCount($B91,"FC1(F)CCCCC1C(O)=O")</f>
        <v>#VALUE!</v>
      </c>
      <c r="BR91" s="2" t="e">
        <f t="array" ref="BR91">[1]!JCSubstructureMatchCount($B91,"FC(CC(O)=O)([H])C")</f>
        <v>#VALUE!</v>
      </c>
      <c r="BS91" s="2" t="e">
        <f t="array" ref="BS91">[1]!JCSubstructureMatchCount($B91,"FC(CCC(O)=O)([H])C")</f>
        <v>#VALUE!</v>
      </c>
      <c r="BT91" s="2" t="e">
        <f t="array" ref="BT91">[1]!JCSubstructureMatchCount($B91,"FC(CCCC(O)=O)([H])C")</f>
        <v>#VALUE!</v>
      </c>
      <c r="BU91" s="2" t="e">
        <f t="array" ref="BU91">[1]!JCSubstructureMatchCount($B91,"FC(CCCCC(O)=O)([H])C")</f>
        <v>#VALUE!</v>
      </c>
      <c r="BV91" s="2" t="e">
        <f t="array" ref="BV91">[1]!JCSubstructureMatchCount($B91,"FC(CCCCCC(O)=O)([H])C")</f>
        <v>#VALUE!</v>
      </c>
      <c r="BW91" t="e">
        <f t="shared" si="26"/>
        <v>#VALUE!</v>
      </c>
      <c r="BX91" t="e">
        <f t="shared" si="27"/>
        <v>#VALUE!</v>
      </c>
      <c r="BY91" t="e">
        <f t="shared" si="28"/>
        <v>#VALUE!</v>
      </c>
      <c r="BZ91" t="e">
        <f t="shared" si="29"/>
        <v>#VALUE!</v>
      </c>
      <c r="CA91" t="e">
        <f t="shared" si="30"/>
        <v>#VALUE!</v>
      </c>
      <c r="CB91" t="e">
        <f t="shared" si="31"/>
        <v>#VALUE!</v>
      </c>
      <c r="CC91" t="e">
        <f t="shared" si="32"/>
        <v>#VALUE!</v>
      </c>
      <c r="CD91" t="e">
        <f t="shared" si="33"/>
        <v>#VALUE!</v>
      </c>
      <c r="CE91" t="e">
        <f t="shared" si="34"/>
        <v>#VALUE!</v>
      </c>
      <c r="CF91" t="e">
        <f t="shared" si="35"/>
        <v>#VALUE!</v>
      </c>
      <c r="CG91" t="e">
        <f t="shared" si="36"/>
        <v>#VALUE!</v>
      </c>
    </row>
    <row r="92" spans="1:85" ht="30" customHeight="1" x14ac:dyDescent="0.25">
      <c r="A92" s="1" t="s">
        <v>83</v>
      </c>
      <c r="B92" t="s">
        <v>100</v>
      </c>
      <c r="C92">
        <v>2.21</v>
      </c>
      <c r="D92">
        <v>9.01</v>
      </c>
      <c r="E92" s="15" t="e">
        <f t="array" ref="E92">[1]!JCStructure(B92)</f>
        <v>#VALUE!</v>
      </c>
      <c r="F92" t="e">
        <f t="array" ref="F92">[1]!JCMass(B92)</f>
        <v>#VALUE!</v>
      </c>
      <c r="G92" t="e">
        <f t="array" ref="G92">[1]!JCIUPACName(R92)</f>
        <v>#VALUE!</v>
      </c>
      <c r="H92" s="2" t="e">
        <f t="array" ref="H92">IF([1]!JCSubstructureMatch($B92,"C(O)=O"),"Acid", "Amine")</f>
        <v>#VALUE!</v>
      </c>
      <c r="I92" s="2" t="e">
        <f t="shared" ca="1" si="19"/>
        <v>#NAME?</v>
      </c>
      <c r="K92" s="2" t="e">
        <f t="shared" si="20"/>
        <v>#VALUE!</v>
      </c>
      <c r="L92" s="2" t="e">
        <f t="shared" si="21"/>
        <v>#VALUE!</v>
      </c>
      <c r="M92" s="2" t="e">
        <f t="shared" si="22"/>
        <v>#VALUE!</v>
      </c>
      <c r="N92" s="2" t="e">
        <f t="shared" si="23"/>
        <v>#VALUE!</v>
      </c>
      <c r="O92" s="2" t="e">
        <f t="shared" si="24"/>
        <v>#VALUE!</v>
      </c>
      <c r="P92" s="2" t="e">
        <f t="shared" si="25"/>
        <v>#VALUE!</v>
      </c>
      <c r="Q92" s="2" t="e">
        <f t="array" ref="Q92">[1]!JCRingAtomCount(B92)</f>
        <v>#VALUE!</v>
      </c>
      <c r="R92" s="15" t="e">
        <f t="array" ref="R92">[1]!JCBemisMurckoStructure(B92)</f>
        <v>#VALUE!</v>
      </c>
      <c r="S92" t="e">
        <f t="array" ref="S92">[1]!JCSubstructureMatch(B92,"FC(C)(F)C")</f>
        <v>#VALUE!</v>
      </c>
      <c r="T92" t="e">
        <f t="array" ref="T92">[1]!JCSubstructureMatch(B92,"FC(C)(F)F")</f>
        <v>#VALUE!</v>
      </c>
      <c r="U92" t="e">
        <f t="array" ref="U92">[1]!JCSubstructureMatch(B92,"FC(C)(F)[H]")</f>
        <v>#VALUE!</v>
      </c>
      <c r="V92" t="e">
        <f t="array" ref="V92">[1]!JCSubstructureMatch(B92,"FC(C)([H])[H]")</f>
        <v>#VALUE!</v>
      </c>
      <c r="W92" t="e">
        <f t="array" ref="W92">[1]!JCSubstructureMatch(B92,"FC(C)(C)[H]")</f>
        <v>#VALUE!</v>
      </c>
      <c r="X92" s="15" t="e">
        <f t="array" ref="X92">[1]!JC3DCleanStructure(B92)</f>
        <v>#VALUE!</v>
      </c>
      <c r="Y92" s="2" t="e">
        <f t="array" ref="Y92">[1]!JCSubstructureMatchCount(B92,"FC(CN)(F)F")</f>
        <v>#VALUE!</v>
      </c>
      <c r="Z92" s="2" t="e">
        <f t="array" ref="Z92">[1]!JCSubstructureMatchCount($B92,"FC(CCN)(F)F")</f>
        <v>#VALUE!</v>
      </c>
      <c r="AA92" s="2" t="e">
        <f t="array" ref="AA92">[1]!JCSubstructureMatchCount($B92,"FC(CCCN)(F)F")</f>
        <v>#VALUE!</v>
      </c>
      <c r="AB92" s="2" t="e">
        <f t="array" ref="AB92">[1]!JCSubstructureMatchCount($B92,"FC(CCCCN)(F)F")</f>
        <v>#VALUE!</v>
      </c>
      <c r="AC92" s="2" t="e">
        <f t="array" ref="AC92">[1]!JCSubstructureMatchCount($B92,"FC(CCCCCN)(F)F")</f>
        <v>#VALUE!</v>
      </c>
      <c r="AD92" s="2" t="e">
        <f t="array" ref="AD92">[1]!JCSubstructureMatchCount($B92,"FC(CN)([H])F")</f>
        <v>#VALUE!</v>
      </c>
      <c r="AE92" s="2" t="e">
        <f t="array" ref="AE92">[1]!JCSubstructureMatchCount($B92,"FC(CCN)([H])F")</f>
        <v>#VALUE!</v>
      </c>
      <c r="AF92" s="2" t="e">
        <f t="array" ref="AF92">[1]!JCSubstructureMatchCount($B92,"FC(CCCN)([H])F")</f>
        <v>#VALUE!</v>
      </c>
      <c r="AG92" s="2" t="e">
        <f t="array" ref="AG92">[1]!JCSubstructureMatchCount($B92,"FC(CCCCN)([H])F")</f>
        <v>#VALUE!</v>
      </c>
      <c r="AH92" s="2" t="e">
        <f t="array" ref="AH92">[1]!JCSubstructureMatchCount($B92,"FC(CCCCCN)([H])F")</f>
        <v>#VALUE!</v>
      </c>
      <c r="AI92" s="2" t="e">
        <f t="array" ref="AI92">[1]!JCSubstructureMatchCount($B92,"FC(CN)([H])[H]")</f>
        <v>#VALUE!</v>
      </c>
      <c r="AJ92" s="2" t="e">
        <f t="array" ref="AJ92">[1]!JCSubstructureMatchCount($B92,"FC(CCN)([H])[H]")</f>
        <v>#VALUE!</v>
      </c>
      <c r="AK92" s="2" t="e">
        <f t="array" ref="AK92">[1]!JCSubstructureMatchCount($B92,"FC(CCCN)([H])[H]")</f>
        <v>#VALUE!</v>
      </c>
      <c r="AL92" s="2" t="e">
        <f t="array" ref="AL92">[1]!JCSubstructureMatchCount($B92,"FC(CCCCN)([H])[H]")</f>
        <v>#VALUE!</v>
      </c>
      <c r="AM92" s="2" t="e">
        <f t="array" ref="AM92">[1]!JCSubstructureMatchCount($B92,"FC(CCCCCN)([H])[H]")</f>
        <v>#VALUE!</v>
      </c>
      <c r="AN92" s="2" t="e">
        <f t="array" ref="AN92">[1]!JCSubstructureMatchCount($B92,"FC(CN)(F)C")</f>
        <v>#VALUE!</v>
      </c>
      <c r="AO92" s="2" t="e">
        <f t="array" ref="AO92">[1]!JCSubstructureMatchCount($B92,"FC(CCN)(F)C")+[1]!JCSubstructureMatchCount($B92,"FC(F)(C1)C1N")</f>
        <v>#VALUE!</v>
      </c>
      <c r="AP92" s="2" t="e">
        <f t="array" ref="AP92">[1]!JCSubstructureMatchCount($B92,"FC(CCCN)(F)C")+[1]!JCSubstructureMatchCount($B92,"FC(F)(CC1)C1N")</f>
        <v>#VALUE!</v>
      </c>
      <c r="AQ92" s="2" t="e">
        <f t="array" ref="AQ92">[1]!JCSubstructureMatchCount($B92,"FC(CCCCN)(F)C")+[1]!JCSubstructureMatchCount($B92,"FC(F)(CCC1)C1N")</f>
        <v>#VALUE!</v>
      </c>
      <c r="AR92" s="2" t="e">
        <f t="array" ref="AR92">[1]!JCSubstructureMatchCount($B92,"FC(CCCCCN)(F)C")+[1]!JCSubstructureMatchCount($B92,"FC(F)(CCCC1)C1N")</f>
        <v>#VALUE!</v>
      </c>
      <c r="AS92" s="2" t="e">
        <f t="array" ref="AS92">[1]!JCSubstructureMatchCount($B92,"FC(CN)([H])C")</f>
        <v>#VALUE!</v>
      </c>
      <c r="AT92" s="2" t="e">
        <f t="array" ref="AT92">[1]!JCSubstructureMatchCount($B92,"FC(CCN)([H])C")</f>
        <v>#VALUE!</v>
      </c>
      <c r="AU92" s="2" t="e">
        <f t="array" ref="AU92">[1]!JCSubstructureMatchCount($B92,"FC(CCCN)([H])C")</f>
        <v>#VALUE!</v>
      </c>
      <c r="AV92" s="2" t="e">
        <f t="array" ref="AV92">[1]!JCSubstructureMatchCount($B92,"FC(CCCCN)([H])C")</f>
        <v>#VALUE!</v>
      </c>
      <c r="AW92" s="2" t="e">
        <f t="array" ref="AW92">[1]!JCSubstructureMatchCount($B92,"FC(CCCCCN)([H])C")</f>
        <v>#VALUE!</v>
      </c>
      <c r="AX92" s="2" t="e">
        <f t="array" ref="AX92">[1]!JCSubstructureMatchCount($B92,"FC(CC(O)=O)(F)F")</f>
        <v>#VALUE!</v>
      </c>
      <c r="AY92" s="2" t="e">
        <f t="array" ref="AY92">[1]!JCSubstructureMatchCount($B92,"FC(CCC(O)=O)(F)F")</f>
        <v>#VALUE!</v>
      </c>
      <c r="AZ92" s="2" t="e">
        <f t="array" ref="AZ92">[1]!JCSubstructureMatchCount($B92,"FC(CCCC(O)=O)(F)F")</f>
        <v>#VALUE!</v>
      </c>
      <c r="BA92" s="2" t="e">
        <f t="array" ref="BA92">[1]!JCSubstructureMatchCount($B92,"FC(CCCCC(O)=O)(F)F")</f>
        <v>#VALUE!</v>
      </c>
      <c r="BB92" s="2" t="e">
        <f t="array" ref="BB92">[1]!JCSubstructureMatchCount($B92,"FC(CCCCCC(O)=O)(F)F")</f>
        <v>#VALUE!</v>
      </c>
      <c r="BC92" s="2" t="e">
        <f t="array" ref="BC92">[1]!JCSubstructureMatchCount($B92,"FC(CC(O)=O)([H])F")</f>
        <v>#VALUE!</v>
      </c>
      <c r="BD92" s="2" t="e">
        <f t="array" ref="BD92">[1]!JCSubstructureMatchCount($B92,"FC(CCC(O)=O)([H])F")</f>
        <v>#VALUE!</v>
      </c>
      <c r="BE92" s="2" t="e">
        <f t="array" ref="BE92">[1]!JCSubstructureMatchCount($B92,"FC(CCCC(O)=O)([H])F")</f>
        <v>#VALUE!</v>
      </c>
      <c r="BF92" s="2" t="e">
        <f t="array" ref="BF92">[1]!JCSubstructureMatchCount($B92,"FC(CCCCC(O)=O)([H])F")</f>
        <v>#VALUE!</v>
      </c>
      <c r="BG92" s="2" t="e">
        <f t="array" ref="BG92">[1]!JCSubstructureMatchCount($B92,"FC(CCCCCC(O)=O)([H])F")</f>
        <v>#VALUE!</v>
      </c>
      <c r="BH92" s="2" t="e">
        <f t="array" ref="BH92">[1]!JCSubstructureMatchCount($B92,"FC(CC(O)=O)([H])[H]")</f>
        <v>#VALUE!</v>
      </c>
      <c r="BI92" s="2" t="e">
        <f t="array" ref="BI92">[1]!JCSubstructureMatchCount($B92,"FC(CCC(O)=O)([H])[H]")</f>
        <v>#VALUE!</v>
      </c>
      <c r="BJ92" s="2" t="e">
        <f t="array" ref="BJ92">[1]!JCSubstructureMatchCount($B92,"FC(CCCC(O)=O)([H])[H]")</f>
        <v>#VALUE!</v>
      </c>
      <c r="BK92" s="2" t="e">
        <f t="array" ref="BK92">[1]!JCSubstructureMatchCount($B92,"FC(CCCCC(O)=O)([H])[H]")</f>
        <v>#VALUE!</v>
      </c>
      <c r="BL92" s="2" t="e">
        <f t="array" ref="BL92">[1]!JCSubstructureMatchCount($B92,"FC(CCCCCC(O)=O)([H])[H]")</f>
        <v>#VALUE!</v>
      </c>
      <c r="BM92" s="2" t="e">
        <f t="array" ref="BM92">[1]!JCSubstructureMatchCount($B92,"FC(CC(O)=O)(F)C")</f>
        <v>#VALUE!</v>
      </c>
      <c r="BN92" s="2" t="e">
        <f t="array" ref="BN92">[1]!JCSubstructureMatchCount($B92,"FC(CCC(O)=O)(F)C")+[1]!JCSubstructureMatchCount($B92,"FC1(F)CC1C(O)=O")</f>
        <v>#VALUE!</v>
      </c>
      <c r="BO92" s="2" t="e">
        <f t="array" ref="BO92">[1]!JCSubstructureMatchCount($B92,"FC(CCCC(O)=O)(F)C")+[1]!JCSubstructureMatchCount($B92,"FC1(F)CCC1C(O)=O")</f>
        <v>#VALUE!</v>
      </c>
      <c r="BP92" s="2" t="e">
        <f t="array" ref="BP92">[1]!JCSubstructureMatchCount($B92,"FC(CCCCC(O)=O)(F)C")+[1]!JCSubstructureMatchCount($B92,"FC1(F)CCCC1C(O)=O")</f>
        <v>#VALUE!</v>
      </c>
      <c r="BQ92" s="2" t="e">
        <f t="array" ref="BQ92">[1]!JCSubstructureMatchCount($B92,"FC(CCCCCC(O)=O)(F)C")+[1]!JCSubstructureMatchCount($B92,"FC1(F)CCCCC1C(O)=O")</f>
        <v>#VALUE!</v>
      </c>
      <c r="BR92" s="2" t="e">
        <f t="array" ref="BR92">[1]!JCSubstructureMatchCount($B92,"FC(CC(O)=O)([H])C")</f>
        <v>#VALUE!</v>
      </c>
      <c r="BS92" s="2" t="e">
        <f t="array" ref="BS92">[1]!JCSubstructureMatchCount($B92,"FC(CCC(O)=O)([H])C")</f>
        <v>#VALUE!</v>
      </c>
      <c r="BT92" s="2" t="e">
        <f t="array" ref="BT92">[1]!JCSubstructureMatchCount($B92,"FC(CCCC(O)=O)([H])C")</f>
        <v>#VALUE!</v>
      </c>
      <c r="BU92" s="2" t="e">
        <f t="array" ref="BU92">[1]!JCSubstructureMatchCount($B92,"FC(CCCCC(O)=O)([H])C")</f>
        <v>#VALUE!</v>
      </c>
      <c r="BV92" s="2" t="e">
        <f t="array" ref="BV92">[1]!JCSubstructureMatchCount($B92,"FC(CCCCCC(O)=O)([H])C")</f>
        <v>#VALUE!</v>
      </c>
      <c r="BW92" t="e">
        <f t="shared" si="26"/>
        <v>#VALUE!</v>
      </c>
      <c r="BX92" t="e">
        <f t="shared" si="27"/>
        <v>#VALUE!</v>
      </c>
      <c r="BY92" t="e">
        <f t="shared" si="28"/>
        <v>#VALUE!</v>
      </c>
      <c r="BZ92" t="e">
        <f t="shared" si="29"/>
        <v>#VALUE!</v>
      </c>
      <c r="CA92" t="e">
        <f t="shared" si="30"/>
        <v>#VALUE!</v>
      </c>
      <c r="CB92" t="e">
        <f t="shared" si="31"/>
        <v>#VALUE!</v>
      </c>
      <c r="CC92" t="e">
        <f t="shared" si="32"/>
        <v>#VALUE!</v>
      </c>
      <c r="CD92" t="e">
        <f t="shared" si="33"/>
        <v>#VALUE!</v>
      </c>
      <c r="CE92" t="e">
        <f t="shared" si="34"/>
        <v>#VALUE!</v>
      </c>
      <c r="CF92" t="e">
        <f t="shared" si="35"/>
        <v>#VALUE!</v>
      </c>
      <c r="CG92" t="e">
        <f t="shared" si="36"/>
        <v>#VALUE!</v>
      </c>
    </row>
    <row r="93" spans="1:85" ht="30" customHeight="1" x14ac:dyDescent="0.25">
      <c r="A93" s="1" t="s">
        <v>83</v>
      </c>
      <c r="B93" t="s">
        <v>101</v>
      </c>
      <c r="C93">
        <v>1.73</v>
      </c>
      <c r="D93">
        <v>9.5500000000000007</v>
      </c>
      <c r="E93" s="15" t="e">
        <f t="array" ref="E93">[1]!JCStructure(B93)</f>
        <v>#VALUE!</v>
      </c>
      <c r="F93" t="e">
        <f t="array" ref="F93">[1]!JCMass(B93)</f>
        <v>#VALUE!</v>
      </c>
      <c r="G93" t="e">
        <f t="array" ref="G93">[1]!JCIUPACName(R93)</f>
        <v>#VALUE!</v>
      </c>
      <c r="H93" s="2" t="e">
        <f t="array" ref="H93">IF([1]!JCSubstructureMatch($B93,"C(O)=O"),"Acid", "Amine")</f>
        <v>#VALUE!</v>
      </c>
      <c r="I93" s="2" t="e">
        <f t="shared" ca="1" si="19"/>
        <v>#NAME?</v>
      </c>
      <c r="K93" s="2" t="e">
        <f t="shared" si="20"/>
        <v>#VALUE!</v>
      </c>
      <c r="L93" s="2" t="e">
        <f t="shared" si="21"/>
        <v>#VALUE!</v>
      </c>
      <c r="M93" s="2" t="e">
        <f t="shared" si="22"/>
        <v>#VALUE!</v>
      </c>
      <c r="N93" s="2" t="e">
        <f t="shared" si="23"/>
        <v>#VALUE!</v>
      </c>
      <c r="O93" s="2" t="e">
        <f t="shared" si="24"/>
        <v>#VALUE!</v>
      </c>
      <c r="P93" s="2" t="e">
        <f t="shared" si="25"/>
        <v>#VALUE!</v>
      </c>
      <c r="Q93" s="2" t="e">
        <f t="array" ref="Q93">[1]!JCRingAtomCount(B93)</f>
        <v>#VALUE!</v>
      </c>
      <c r="R93" s="15" t="e">
        <f t="array" ref="R93">[1]!JCBemisMurckoStructure(B93)</f>
        <v>#VALUE!</v>
      </c>
      <c r="S93" t="e">
        <f t="array" ref="S93">[1]!JCSubstructureMatch(B93,"FC(C)(F)C")</f>
        <v>#VALUE!</v>
      </c>
      <c r="T93" t="e">
        <f t="array" ref="T93">[1]!JCSubstructureMatch(B93,"FC(C)(F)F")</f>
        <v>#VALUE!</v>
      </c>
      <c r="U93" t="e">
        <f t="array" ref="U93">[1]!JCSubstructureMatch(B93,"FC(C)(F)[H]")</f>
        <v>#VALUE!</v>
      </c>
      <c r="V93" t="e">
        <f t="array" ref="V93">[1]!JCSubstructureMatch(B93,"FC(C)([H])[H]")</f>
        <v>#VALUE!</v>
      </c>
      <c r="W93" t="e">
        <f t="array" ref="W93">[1]!JCSubstructureMatch(B93,"FC(C)(C)[H]")</f>
        <v>#VALUE!</v>
      </c>
      <c r="X93" s="15" t="e">
        <f t="array" ref="X93">[1]!JC3DCleanStructure(B93)</f>
        <v>#VALUE!</v>
      </c>
      <c r="Y93" s="2" t="e">
        <f t="array" ref="Y93">[1]!JCSubstructureMatchCount(B93,"FC(CN)(F)F")</f>
        <v>#VALUE!</v>
      </c>
      <c r="Z93" s="2" t="e">
        <f t="array" ref="Z93">[1]!JCSubstructureMatchCount($B93,"FC(CCN)(F)F")</f>
        <v>#VALUE!</v>
      </c>
      <c r="AA93" s="2" t="e">
        <f t="array" ref="AA93">[1]!JCSubstructureMatchCount($B93,"FC(CCCN)(F)F")</f>
        <v>#VALUE!</v>
      </c>
      <c r="AB93" s="2" t="e">
        <f t="array" ref="AB93">[1]!JCSubstructureMatchCount($B93,"FC(CCCCN)(F)F")</f>
        <v>#VALUE!</v>
      </c>
      <c r="AC93" s="2" t="e">
        <f t="array" ref="AC93">[1]!JCSubstructureMatchCount($B93,"FC(CCCCCN)(F)F")</f>
        <v>#VALUE!</v>
      </c>
      <c r="AD93" s="2" t="e">
        <f t="array" ref="AD93">[1]!JCSubstructureMatchCount($B93,"FC(CN)([H])F")</f>
        <v>#VALUE!</v>
      </c>
      <c r="AE93" s="2" t="e">
        <f t="array" ref="AE93">[1]!JCSubstructureMatchCount($B93,"FC(CCN)([H])F")</f>
        <v>#VALUE!</v>
      </c>
      <c r="AF93" s="2" t="e">
        <f t="array" ref="AF93">[1]!JCSubstructureMatchCount($B93,"FC(CCCN)([H])F")</f>
        <v>#VALUE!</v>
      </c>
      <c r="AG93" s="2" t="e">
        <f t="array" ref="AG93">[1]!JCSubstructureMatchCount($B93,"FC(CCCCN)([H])F")</f>
        <v>#VALUE!</v>
      </c>
      <c r="AH93" s="2" t="e">
        <f t="array" ref="AH93">[1]!JCSubstructureMatchCount($B93,"FC(CCCCCN)([H])F")</f>
        <v>#VALUE!</v>
      </c>
      <c r="AI93" s="2" t="e">
        <f t="array" ref="AI93">[1]!JCSubstructureMatchCount($B93,"FC(CN)([H])[H]")</f>
        <v>#VALUE!</v>
      </c>
      <c r="AJ93" s="2" t="e">
        <f t="array" ref="AJ93">[1]!JCSubstructureMatchCount($B93,"FC(CCN)([H])[H]")</f>
        <v>#VALUE!</v>
      </c>
      <c r="AK93" s="2" t="e">
        <f t="array" ref="AK93">[1]!JCSubstructureMatchCount($B93,"FC(CCCN)([H])[H]")</f>
        <v>#VALUE!</v>
      </c>
      <c r="AL93" s="2" t="e">
        <f t="array" ref="AL93">[1]!JCSubstructureMatchCount($B93,"FC(CCCCN)([H])[H]")</f>
        <v>#VALUE!</v>
      </c>
      <c r="AM93" s="2" t="e">
        <f t="array" ref="AM93">[1]!JCSubstructureMatchCount($B93,"FC(CCCCCN)([H])[H]")</f>
        <v>#VALUE!</v>
      </c>
      <c r="AN93" s="2" t="e">
        <f t="array" ref="AN93">[1]!JCSubstructureMatchCount($B93,"FC(CN)(F)C")</f>
        <v>#VALUE!</v>
      </c>
      <c r="AO93" s="2" t="e">
        <f t="array" ref="AO93">[1]!JCSubstructureMatchCount($B93,"FC(CCN)(F)C")+[1]!JCSubstructureMatchCount($B93,"FC(F)(C1)C1N")</f>
        <v>#VALUE!</v>
      </c>
      <c r="AP93" s="2" t="e">
        <f t="array" ref="AP93">[1]!JCSubstructureMatchCount($B93,"FC(CCCN)(F)C")+[1]!JCSubstructureMatchCount($B93,"FC(F)(CC1)C1N")</f>
        <v>#VALUE!</v>
      </c>
      <c r="AQ93" s="2" t="e">
        <f t="array" ref="AQ93">[1]!JCSubstructureMatchCount($B93,"FC(CCCCN)(F)C")+[1]!JCSubstructureMatchCount($B93,"FC(F)(CCC1)C1N")</f>
        <v>#VALUE!</v>
      </c>
      <c r="AR93" s="2" t="e">
        <f t="array" ref="AR93">[1]!JCSubstructureMatchCount($B93,"FC(CCCCCN)(F)C")+[1]!JCSubstructureMatchCount($B93,"FC(F)(CCCC1)C1N")</f>
        <v>#VALUE!</v>
      </c>
      <c r="AS93" s="2" t="e">
        <f t="array" ref="AS93">[1]!JCSubstructureMatchCount($B93,"FC(CN)([H])C")</f>
        <v>#VALUE!</v>
      </c>
      <c r="AT93" s="2" t="e">
        <f t="array" ref="AT93">[1]!JCSubstructureMatchCount($B93,"FC(CCN)([H])C")</f>
        <v>#VALUE!</v>
      </c>
      <c r="AU93" s="2" t="e">
        <f t="array" ref="AU93">[1]!JCSubstructureMatchCount($B93,"FC(CCCN)([H])C")</f>
        <v>#VALUE!</v>
      </c>
      <c r="AV93" s="2" t="e">
        <f t="array" ref="AV93">[1]!JCSubstructureMatchCount($B93,"FC(CCCCN)([H])C")</f>
        <v>#VALUE!</v>
      </c>
      <c r="AW93" s="2" t="e">
        <f t="array" ref="AW93">[1]!JCSubstructureMatchCount($B93,"FC(CCCCCN)([H])C")</f>
        <v>#VALUE!</v>
      </c>
      <c r="AX93" s="2" t="e">
        <f t="array" ref="AX93">[1]!JCSubstructureMatchCount($B93,"FC(CC(O)=O)(F)F")</f>
        <v>#VALUE!</v>
      </c>
      <c r="AY93" s="2" t="e">
        <f t="array" ref="AY93">[1]!JCSubstructureMatchCount($B93,"FC(CCC(O)=O)(F)F")</f>
        <v>#VALUE!</v>
      </c>
      <c r="AZ93" s="2" t="e">
        <f t="array" ref="AZ93">[1]!JCSubstructureMatchCount($B93,"FC(CCCC(O)=O)(F)F")</f>
        <v>#VALUE!</v>
      </c>
      <c r="BA93" s="2" t="e">
        <f t="array" ref="BA93">[1]!JCSubstructureMatchCount($B93,"FC(CCCCC(O)=O)(F)F")</f>
        <v>#VALUE!</v>
      </c>
      <c r="BB93" s="2" t="e">
        <f t="array" ref="BB93">[1]!JCSubstructureMatchCount($B93,"FC(CCCCCC(O)=O)(F)F")</f>
        <v>#VALUE!</v>
      </c>
      <c r="BC93" s="2" t="e">
        <f t="array" ref="BC93">[1]!JCSubstructureMatchCount($B93,"FC(CC(O)=O)([H])F")</f>
        <v>#VALUE!</v>
      </c>
      <c r="BD93" s="2" t="e">
        <f t="array" ref="BD93">[1]!JCSubstructureMatchCount($B93,"FC(CCC(O)=O)([H])F")</f>
        <v>#VALUE!</v>
      </c>
      <c r="BE93" s="2" t="e">
        <f t="array" ref="BE93">[1]!JCSubstructureMatchCount($B93,"FC(CCCC(O)=O)([H])F")</f>
        <v>#VALUE!</v>
      </c>
      <c r="BF93" s="2" t="e">
        <f t="array" ref="BF93">[1]!JCSubstructureMatchCount($B93,"FC(CCCCC(O)=O)([H])F")</f>
        <v>#VALUE!</v>
      </c>
      <c r="BG93" s="2" t="e">
        <f t="array" ref="BG93">[1]!JCSubstructureMatchCount($B93,"FC(CCCCCC(O)=O)([H])F")</f>
        <v>#VALUE!</v>
      </c>
      <c r="BH93" s="2" t="e">
        <f t="array" ref="BH93">[1]!JCSubstructureMatchCount($B93,"FC(CC(O)=O)([H])[H]")</f>
        <v>#VALUE!</v>
      </c>
      <c r="BI93" s="2" t="e">
        <f t="array" ref="BI93">[1]!JCSubstructureMatchCount($B93,"FC(CCC(O)=O)([H])[H]")</f>
        <v>#VALUE!</v>
      </c>
      <c r="BJ93" s="2" t="e">
        <f t="array" ref="BJ93">[1]!JCSubstructureMatchCount($B93,"FC(CCCC(O)=O)([H])[H]")</f>
        <v>#VALUE!</v>
      </c>
      <c r="BK93" s="2" t="e">
        <f t="array" ref="BK93">[1]!JCSubstructureMatchCount($B93,"FC(CCCCC(O)=O)([H])[H]")</f>
        <v>#VALUE!</v>
      </c>
      <c r="BL93" s="2" t="e">
        <f t="array" ref="BL93">[1]!JCSubstructureMatchCount($B93,"FC(CCCCCC(O)=O)([H])[H]")</f>
        <v>#VALUE!</v>
      </c>
      <c r="BM93" s="2" t="e">
        <f t="array" ref="BM93">[1]!JCSubstructureMatchCount($B93,"FC(CC(O)=O)(F)C")</f>
        <v>#VALUE!</v>
      </c>
      <c r="BN93" s="2" t="e">
        <f t="array" ref="BN93">[1]!JCSubstructureMatchCount($B93,"FC(CCC(O)=O)(F)C")+[1]!JCSubstructureMatchCount($B93,"FC1(F)CC1C(O)=O")</f>
        <v>#VALUE!</v>
      </c>
      <c r="BO93" s="2" t="e">
        <f t="array" ref="BO93">[1]!JCSubstructureMatchCount($B93,"FC(CCCC(O)=O)(F)C")+[1]!JCSubstructureMatchCount($B93,"FC1(F)CCC1C(O)=O")</f>
        <v>#VALUE!</v>
      </c>
      <c r="BP93" s="2" t="e">
        <f t="array" ref="BP93">[1]!JCSubstructureMatchCount($B93,"FC(CCCCC(O)=O)(F)C")+[1]!JCSubstructureMatchCount($B93,"FC1(F)CCCC1C(O)=O")</f>
        <v>#VALUE!</v>
      </c>
      <c r="BQ93" s="2" t="e">
        <f t="array" ref="BQ93">[1]!JCSubstructureMatchCount($B93,"FC(CCCCCC(O)=O)(F)C")+[1]!JCSubstructureMatchCount($B93,"FC1(F)CCCCC1C(O)=O")</f>
        <v>#VALUE!</v>
      </c>
      <c r="BR93" s="2" t="e">
        <f t="array" ref="BR93">[1]!JCSubstructureMatchCount($B93,"FC(CC(O)=O)([H])C")</f>
        <v>#VALUE!</v>
      </c>
      <c r="BS93" s="2" t="e">
        <f t="array" ref="BS93">[1]!JCSubstructureMatchCount($B93,"FC(CCC(O)=O)([H])C")</f>
        <v>#VALUE!</v>
      </c>
      <c r="BT93" s="2" t="e">
        <f t="array" ref="BT93">[1]!JCSubstructureMatchCount($B93,"FC(CCCC(O)=O)([H])C")</f>
        <v>#VALUE!</v>
      </c>
      <c r="BU93" s="2" t="e">
        <f t="array" ref="BU93">[1]!JCSubstructureMatchCount($B93,"FC(CCCCC(O)=O)([H])C")</f>
        <v>#VALUE!</v>
      </c>
      <c r="BV93" s="2" t="e">
        <f t="array" ref="BV93">[1]!JCSubstructureMatchCount($B93,"FC(CCCCCC(O)=O)([H])C")</f>
        <v>#VALUE!</v>
      </c>
      <c r="BW93" t="e">
        <f t="shared" si="26"/>
        <v>#VALUE!</v>
      </c>
      <c r="BX93" t="e">
        <f t="shared" si="27"/>
        <v>#VALUE!</v>
      </c>
      <c r="BY93" t="e">
        <f t="shared" si="28"/>
        <v>#VALUE!</v>
      </c>
      <c r="BZ93" t="e">
        <f t="shared" si="29"/>
        <v>#VALUE!</v>
      </c>
      <c r="CA93" t="e">
        <f t="shared" si="30"/>
        <v>#VALUE!</v>
      </c>
      <c r="CB93" t="e">
        <f t="shared" si="31"/>
        <v>#VALUE!</v>
      </c>
      <c r="CC93" t="e">
        <f t="shared" si="32"/>
        <v>#VALUE!</v>
      </c>
      <c r="CD93" t="e">
        <f t="shared" si="33"/>
        <v>#VALUE!</v>
      </c>
      <c r="CE93" t="e">
        <f t="shared" si="34"/>
        <v>#VALUE!</v>
      </c>
      <c r="CF93" t="e">
        <f t="shared" si="35"/>
        <v>#VALUE!</v>
      </c>
      <c r="CG93" t="e">
        <f t="shared" si="36"/>
        <v>#VALUE!</v>
      </c>
    </row>
    <row r="94" spans="1:85" ht="30" customHeight="1" x14ac:dyDescent="0.25">
      <c r="A94" s="1" t="s">
        <v>83</v>
      </c>
      <c r="B94" t="s">
        <v>102</v>
      </c>
      <c r="C94">
        <v>1.52</v>
      </c>
      <c r="D94">
        <v>10.32</v>
      </c>
      <c r="E94" s="15" t="e">
        <f t="array" ref="E94">[1]!JCStructure(B94)</f>
        <v>#VALUE!</v>
      </c>
      <c r="F94" t="e">
        <f t="array" ref="F94">[1]!JCMass(B94)</f>
        <v>#VALUE!</v>
      </c>
      <c r="G94" t="e">
        <f t="array" ref="G94">[1]!JCIUPACName(R94)</f>
        <v>#VALUE!</v>
      </c>
      <c r="H94" s="2" t="e">
        <f t="array" ref="H94">IF([1]!JCSubstructureMatch($B94,"C(O)=O"),"Acid", "Amine")</f>
        <v>#VALUE!</v>
      </c>
      <c r="I94" s="2" t="e">
        <f t="shared" ca="1" si="19"/>
        <v>#NAME?</v>
      </c>
      <c r="K94" s="2" t="e">
        <f t="shared" si="20"/>
        <v>#VALUE!</v>
      </c>
      <c r="L94" s="2" t="e">
        <f t="shared" si="21"/>
        <v>#VALUE!</v>
      </c>
      <c r="M94" s="2" t="e">
        <f t="shared" si="22"/>
        <v>#VALUE!</v>
      </c>
      <c r="N94" s="2" t="e">
        <f t="shared" si="23"/>
        <v>#VALUE!</v>
      </c>
      <c r="O94" s="2" t="e">
        <f t="shared" si="24"/>
        <v>#VALUE!</v>
      </c>
      <c r="P94" s="2" t="e">
        <f t="shared" si="25"/>
        <v>#VALUE!</v>
      </c>
      <c r="Q94" s="2" t="e">
        <f t="array" ref="Q94">[1]!JCRingAtomCount(B94)</f>
        <v>#VALUE!</v>
      </c>
      <c r="R94" s="15" t="e">
        <f t="array" ref="R94">[1]!JCBemisMurckoStructure(B94)</f>
        <v>#VALUE!</v>
      </c>
      <c r="S94" t="e">
        <f t="array" ref="S94">[1]!JCSubstructureMatch(B94,"FC(C)(F)C")</f>
        <v>#VALUE!</v>
      </c>
      <c r="T94" t="e">
        <f t="array" ref="T94">[1]!JCSubstructureMatch(B94,"FC(C)(F)F")</f>
        <v>#VALUE!</v>
      </c>
      <c r="U94" t="e">
        <f t="array" ref="U94">[1]!JCSubstructureMatch(B94,"FC(C)(F)[H]")</f>
        <v>#VALUE!</v>
      </c>
      <c r="V94" t="e">
        <f t="array" ref="V94">[1]!JCSubstructureMatch(B94,"FC(C)([H])[H]")</f>
        <v>#VALUE!</v>
      </c>
      <c r="W94" t="e">
        <f t="array" ref="W94">[1]!JCSubstructureMatch(B94,"FC(C)(C)[H]")</f>
        <v>#VALUE!</v>
      </c>
      <c r="X94" s="15" t="e">
        <f t="array" ref="X94">[1]!JC3DCleanStructure(B94)</f>
        <v>#VALUE!</v>
      </c>
      <c r="Y94" s="2" t="e">
        <f t="array" ref="Y94">[1]!JCSubstructureMatchCount(B94,"FC(CN)(F)F")</f>
        <v>#VALUE!</v>
      </c>
      <c r="Z94" s="2" t="e">
        <f t="array" ref="Z94">[1]!JCSubstructureMatchCount($B94,"FC(CCN)(F)F")</f>
        <v>#VALUE!</v>
      </c>
      <c r="AA94" s="2" t="e">
        <f t="array" ref="AA94">[1]!JCSubstructureMatchCount($B94,"FC(CCCN)(F)F")</f>
        <v>#VALUE!</v>
      </c>
      <c r="AB94" s="2" t="e">
        <f t="array" ref="AB94">[1]!JCSubstructureMatchCount($B94,"FC(CCCCN)(F)F")</f>
        <v>#VALUE!</v>
      </c>
      <c r="AC94" s="2" t="e">
        <f t="array" ref="AC94">[1]!JCSubstructureMatchCount($B94,"FC(CCCCCN)(F)F")</f>
        <v>#VALUE!</v>
      </c>
      <c r="AD94" s="2" t="e">
        <f t="array" ref="AD94">[1]!JCSubstructureMatchCount($B94,"FC(CN)([H])F")</f>
        <v>#VALUE!</v>
      </c>
      <c r="AE94" s="2" t="e">
        <f t="array" ref="AE94">[1]!JCSubstructureMatchCount($B94,"FC(CCN)([H])F")</f>
        <v>#VALUE!</v>
      </c>
      <c r="AF94" s="2" t="e">
        <f t="array" ref="AF94">[1]!JCSubstructureMatchCount($B94,"FC(CCCN)([H])F")</f>
        <v>#VALUE!</v>
      </c>
      <c r="AG94" s="2" t="e">
        <f t="array" ref="AG94">[1]!JCSubstructureMatchCount($B94,"FC(CCCCN)([H])F")</f>
        <v>#VALUE!</v>
      </c>
      <c r="AH94" s="2" t="e">
        <f t="array" ref="AH94">[1]!JCSubstructureMatchCount($B94,"FC(CCCCCN)([H])F")</f>
        <v>#VALUE!</v>
      </c>
      <c r="AI94" s="2" t="e">
        <f t="array" ref="AI94">[1]!JCSubstructureMatchCount($B94,"FC(CN)([H])[H]")</f>
        <v>#VALUE!</v>
      </c>
      <c r="AJ94" s="2" t="e">
        <f t="array" ref="AJ94">[1]!JCSubstructureMatchCount($B94,"FC(CCN)([H])[H]")</f>
        <v>#VALUE!</v>
      </c>
      <c r="AK94" s="2" t="e">
        <f t="array" ref="AK94">[1]!JCSubstructureMatchCount($B94,"FC(CCCN)([H])[H]")</f>
        <v>#VALUE!</v>
      </c>
      <c r="AL94" s="2" t="e">
        <f t="array" ref="AL94">[1]!JCSubstructureMatchCount($B94,"FC(CCCCN)([H])[H]")</f>
        <v>#VALUE!</v>
      </c>
      <c r="AM94" s="2" t="e">
        <f t="array" ref="AM94">[1]!JCSubstructureMatchCount($B94,"FC(CCCCCN)([H])[H]")</f>
        <v>#VALUE!</v>
      </c>
      <c r="AN94" s="2" t="e">
        <f t="array" ref="AN94">[1]!JCSubstructureMatchCount($B94,"FC(CN)(F)C")</f>
        <v>#VALUE!</v>
      </c>
      <c r="AO94" s="2" t="e">
        <f t="array" ref="AO94">[1]!JCSubstructureMatchCount($B94,"FC(CCN)(F)C")+[1]!JCSubstructureMatchCount($B94,"FC(F)(C1)C1N")</f>
        <v>#VALUE!</v>
      </c>
      <c r="AP94" s="2" t="e">
        <f t="array" ref="AP94">[1]!JCSubstructureMatchCount($B94,"FC(CCCN)(F)C")+[1]!JCSubstructureMatchCount($B94,"FC(F)(CC1)C1N")</f>
        <v>#VALUE!</v>
      </c>
      <c r="AQ94" s="2" t="e">
        <f t="array" ref="AQ94">[1]!JCSubstructureMatchCount($B94,"FC(CCCCN)(F)C")+[1]!JCSubstructureMatchCount($B94,"FC(F)(CCC1)C1N")</f>
        <v>#VALUE!</v>
      </c>
      <c r="AR94" s="2" t="e">
        <f t="array" ref="AR94">[1]!JCSubstructureMatchCount($B94,"FC(CCCCCN)(F)C")+[1]!JCSubstructureMatchCount($B94,"FC(F)(CCCC1)C1N")</f>
        <v>#VALUE!</v>
      </c>
      <c r="AS94" s="2" t="e">
        <f t="array" ref="AS94">[1]!JCSubstructureMatchCount($B94,"FC(CN)([H])C")</f>
        <v>#VALUE!</v>
      </c>
      <c r="AT94" s="2" t="e">
        <f t="array" ref="AT94">[1]!JCSubstructureMatchCount($B94,"FC(CCN)([H])C")</f>
        <v>#VALUE!</v>
      </c>
      <c r="AU94" s="2" t="e">
        <f t="array" ref="AU94">[1]!JCSubstructureMatchCount($B94,"FC(CCCN)([H])C")</f>
        <v>#VALUE!</v>
      </c>
      <c r="AV94" s="2" t="e">
        <f t="array" ref="AV94">[1]!JCSubstructureMatchCount($B94,"FC(CCCCN)([H])C")</f>
        <v>#VALUE!</v>
      </c>
      <c r="AW94" s="2" t="e">
        <f t="array" ref="AW94">[1]!JCSubstructureMatchCount($B94,"FC(CCCCCN)([H])C")</f>
        <v>#VALUE!</v>
      </c>
      <c r="AX94" s="2" t="e">
        <f t="array" ref="AX94">[1]!JCSubstructureMatchCount($B94,"FC(CC(O)=O)(F)F")</f>
        <v>#VALUE!</v>
      </c>
      <c r="AY94" s="2" t="e">
        <f t="array" ref="AY94">[1]!JCSubstructureMatchCount($B94,"FC(CCC(O)=O)(F)F")</f>
        <v>#VALUE!</v>
      </c>
      <c r="AZ94" s="2" t="e">
        <f t="array" ref="AZ94">[1]!JCSubstructureMatchCount($B94,"FC(CCCC(O)=O)(F)F")</f>
        <v>#VALUE!</v>
      </c>
      <c r="BA94" s="2" t="e">
        <f t="array" ref="BA94">[1]!JCSubstructureMatchCount($B94,"FC(CCCCC(O)=O)(F)F")</f>
        <v>#VALUE!</v>
      </c>
      <c r="BB94" s="2" t="e">
        <f t="array" ref="BB94">[1]!JCSubstructureMatchCount($B94,"FC(CCCCCC(O)=O)(F)F")</f>
        <v>#VALUE!</v>
      </c>
      <c r="BC94" s="2" t="e">
        <f t="array" ref="BC94">[1]!JCSubstructureMatchCount($B94,"FC(CC(O)=O)([H])F")</f>
        <v>#VALUE!</v>
      </c>
      <c r="BD94" s="2" t="e">
        <f t="array" ref="BD94">[1]!JCSubstructureMatchCount($B94,"FC(CCC(O)=O)([H])F")</f>
        <v>#VALUE!</v>
      </c>
      <c r="BE94" s="2" t="e">
        <f t="array" ref="BE94">[1]!JCSubstructureMatchCount($B94,"FC(CCCC(O)=O)([H])F")</f>
        <v>#VALUE!</v>
      </c>
      <c r="BF94" s="2" t="e">
        <f t="array" ref="BF94">[1]!JCSubstructureMatchCount($B94,"FC(CCCCC(O)=O)([H])F")</f>
        <v>#VALUE!</v>
      </c>
      <c r="BG94" s="2" t="e">
        <f t="array" ref="BG94">[1]!JCSubstructureMatchCount($B94,"FC(CCCCCC(O)=O)([H])F")</f>
        <v>#VALUE!</v>
      </c>
      <c r="BH94" s="2" t="e">
        <f t="array" ref="BH94">[1]!JCSubstructureMatchCount($B94,"FC(CC(O)=O)([H])[H]")</f>
        <v>#VALUE!</v>
      </c>
      <c r="BI94" s="2" t="e">
        <f t="array" ref="BI94">[1]!JCSubstructureMatchCount($B94,"FC(CCC(O)=O)([H])[H]")</f>
        <v>#VALUE!</v>
      </c>
      <c r="BJ94" s="2" t="e">
        <f t="array" ref="BJ94">[1]!JCSubstructureMatchCount($B94,"FC(CCCC(O)=O)([H])[H]")</f>
        <v>#VALUE!</v>
      </c>
      <c r="BK94" s="2" t="e">
        <f t="array" ref="BK94">[1]!JCSubstructureMatchCount($B94,"FC(CCCCC(O)=O)([H])[H]")</f>
        <v>#VALUE!</v>
      </c>
      <c r="BL94" s="2" t="e">
        <f t="array" ref="BL94">[1]!JCSubstructureMatchCount($B94,"FC(CCCCCC(O)=O)([H])[H]")</f>
        <v>#VALUE!</v>
      </c>
      <c r="BM94" s="2" t="e">
        <f t="array" ref="BM94">[1]!JCSubstructureMatchCount($B94,"FC(CC(O)=O)(F)C")</f>
        <v>#VALUE!</v>
      </c>
      <c r="BN94" s="2" t="e">
        <f t="array" ref="BN94">[1]!JCSubstructureMatchCount($B94,"FC(CCC(O)=O)(F)C")+[1]!JCSubstructureMatchCount($B94,"FC1(F)CC1C(O)=O")</f>
        <v>#VALUE!</v>
      </c>
      <c r="BO94" s="2" t="e">
        <f t="array" ref="BO94">[1]!JCSubstructureMatchCount($B94,"FC(CCCC(O)=O)(F)C")+[1]!JCSubstructureMatchCount($B94,"FC1(F)CCC1C(O)=O")</f>
        <v>#VALUE!</v>
      </c>
      <c r="BP94" s="2" t="e">
        <f t="array" ref="BP94">[1]!JCSubstructureMatchCount($B94,"FC(CCCCC(O)=O)(F)C")+[1]!JCSubstructureMatchCount($B94,"FC1(F)CCCC1C(O)=O")</f>
        <v>#VALUE!</v>
      </c>
      <c r="BQ94" s="2" t="e">
        <f t="array" ref="BQ94">[1]!JCSubstructureMatchCount($B94,"FC(CCCCCC(O)=O)(F)C")+[1]!JCSubstructureMatchCount($B94,"FC1(F)CCCCC1C(O)=O")</f>
        <v>#VALUE!</v>
      </c>
      <c r="BR94" s="2" t="e">
        <f t="array" ref="BR94">[1]!JCSubstructureMatchCount($B94,"FC(CC(O)=O)([H])C")</f>
        <v>#VALUE!</v>
      </c>
      <c r="BS94" s="2" t="e">
        <f t="array" ref="BS94">[1]!JCSubstructureMatchCount($B94,"FC(CCC(O)=O)([H])C")</f>
        <v>#VALUE!</v>
      </c>
      <c r="BT94" s="2" t="e">
        <f t="array" ref="BT94">[1]!JCSubstructureMatchCount($B94,"FC(CCCC(O)=O)([H])C")</f>
        <v>#VALUE!</v>
      </c>
      <c r="BU94" s="2" t="e">
        <f t="array" ref="BU94">[1]!JCSubstructureMatchCount($B94,"FC(CCCCC(O)=O)([H])C")</f>
        <v>#VALUE!</v>
      </c>
      <c r="BV94" s="2" t="e">
        <f t="array" ref="BV94">[1]!JCSubstructureMatchCount($B94,"FC(CCCCCC(O)=O)([H])C")</f>
        <v>#VALUE!</v>
      </c>
      <c r="BW94" t="e">
        <f t="shared" si="26"/>
        <v>#VALUE!</v>
      </c>
      <c r="BX94" t="e">
        <f t="shared" si="27"/>
        <v>#VALUE!</v>
      </c>
      <c r="BY94" t="e">
        <f t="shared" si="28"/>
        <v>#VALUE!</v>
      </c>
      <c r="BZ94" t="e">
        <f t="shared" si="29"/>
        <v>#VALUE!</v>
      </c>
      <c r="CA94" t="e">
        <f t="shared" si="30"/>
        <v>#VALUE!</v>
      </c>
      <c r="CB94" t="e">
        <f t="shared" si="31"/>
        <v>#VALUE!</v>
      </c>
      <c r="CC94" t="e">
        <f t="shared" si="32"/>
        <v>#VALUE!</v>
      </c>
      <c r="CD94" t="e">
        <f t="shared" si="33"/>
        <v>#VALUE!</v>
      </c>
      <c r="CE94" t="e">
        <f t="shared" si="34"/>
        <v>#VALUE!</v>
      </c>
      <c r="CF94" t="e">
        <f t="shared" si="35"/>
        <v>#VALUE!</v>
      </c>
      <c r="CG94" t="e">
        <f t="shared" si="36"/>
        <v>#VALUE!</v>
      </c>
    </row>
    <row r="95" spans="1:85" ht="30" customHeight="1" x14ac:dyDescent="0.25">
      <c r="A95" s="1" t="s">
        <v>83</v>
      </c>
      <c r="B95" t="s">
        <v>103</v>
      </c>
      <c r="C95">
        <v>1.7</v>
      </c>
      <c r="D95">
        <v>8.9700000000000006</v>
      </c>
      <c r="E95" s="15" t="e">
        <f t="array" ref="E95">[1]!JCStructure(B95)</f>
        <v>#VALUE!</v>
      </c>
      <c r="F95" t="e">
        <f t="array" ref="F95">[1]!JCMass(B95)</f>
        <v>#VALUE!</v>
      </c>
      <c r="G95" t="e">
        <f t="array" ref="G95">[1]!JCIUPACName(R95)</f>
        <v>#VALUE!</v>
      </c>
      <c r="H95" s="2" t="e">
        <f t="array" ref="H95">IF([1]!JCSubstructureMatch($B95,"C(O)=O"),"Acid", "Amine")</f>
        <v>#VALUE!</v>
      </c>
      <c r="I95" s="2" t="e">
        <f t="shared" ca="1" si="19"/>
        <v>#NAME?</v>
      </c>
      <c r="K95" s="2" t="e">
        <f t="shared" si="20"/>
        <v>#VALUE!</v>
      </c>
      <c r="L95" s="2" t="e">
        <f t="shared" si="21"/>
        <v>#VALUE!</v>
      </c>
      <c r="M95" s="2" t="e">
        <f t="shared" si="22"/>
        <v>#VALUE!</v>
      </c>
      <c r="N95" s="2" t="e">
        <f t="shared" si="23"/>
        <v>#VALUE!</v>
      </c>
      <c r="O95" s="2" t="e">
        <f t="shared" si="24"/>
        <v>#VALUE!</v>
      </c>
      <c r="P95" s="2" t="e">
        <f t="shared" si="25"/>
        <v>#VALUE!</v>
      </c>
      <c r="Q95" s="2" t="e">
        <f t="array" ref="Q95">[1]!JCRingAtomCount(B95)</f>
        <v>#VALUE!</v>
      </c>
      <c r="R95" s="15" t="e">
        <f t="array" ref="R95">[1]!JCBemisMurckoStructure(B95)</f>
        <v>#VALUE!</v>
      </c>
      <c r="S95" t="e">
        <f t="array" ref="S95">[1]!JCSubstructureMatch(B95,"FC(C)(F)C")</f>
        <v>#VALUE!</v>
      </c>
      <c r="T95" t="e">
        <f t="array" ref="T95">[1]!JCSubstructureMatch(B95,"FC(C)(F)F")</f>
        <v>#VALUE!</v>
      </c>
      <c r="U95" t="e">
        <f t="array" ref="U95">[1]!JCSubstructureMatch(B95,"FC(C)(F)[H]")</f>
        <v>#VALUE!</v>
      </c>
      <c r="V95" t="e">
        <f t="array" ref="V95">[1]!JCSubstructureMatch(B95,"FC(C)([H])[H]")</f>
        <v>#VALUE!</v>
      </c>
      <c r="W95" t="e">
        <f t="array" ref="W95">[1]!JCSubstructureMatch(B95,"FC(C)(C)[H]")</f>
        <v>#VALUE!</v>
      </c>
      <c r="X95" s="15" t="e">
        <f t="array" ref="X95">[1]!JC3DCleanStructure(B95)</f>
        <v>#VALUE!</v>
      </c>
      <c r="Y95" s="2" t="e">
        <f t="array" ref="Y95">[1]!JCSubstructureMatchCount(B95,"FC(CN)(F)F")</f>
        <v>#VALUE!</v>
      </c>
      <c r="Z95" s="2" t="e">
        <f t="array" ref="Z95">[1]!JCSubstructureMatchCount($B95,"FC(CCN)(F)F")</f>
        <v>#VALUE!</v>
      </c>
      <c r="AA95" s="2" t="e">
        <f t="array" ref="AA95">[1]!JCSubstructureMatchCount($B95,"FC(CCCN)(F)F")</f>
        <v>#VALUE!</v>
      </c>
      <c r="AB95" s="2" t="e">
        <f t="array" ref="AB95">[1]!JCSubstructureMatchCount($B95,"FC(CCCCN)(F)F")</f>
        <v>#VALUE!</v>
      </c>
      <c r="AC95" s="2" t="e">
        <f t="array" ref="AC95">[1]!JCSubstructureMatchCount($B95,"FC(CCCCCN)(F)F")</f>
        <v>#VALUE!</v>
      </c>
      <c r="AD95" s="2" t="e">
        <f t="array" ref="AD95">[1]!JCSubstructureMatchCount($B95,"FC(CN)([H])F")</f>
        <v>#VALUE!</v>
      </c>
      <c r="AE95" s="2" t="e">
        <f t="array" ref="AE95">[1]!JCSubstructureMatchCount($B95,"FC(CCN)([H])F")</f>
        <v>#VALUE!</v>
      </c>
      <c r="AF95" s="2" t="e">
        <f t="array" ref="AF95">[1]!JCSubstructureMatchCount($B95,"FC(CCCN)([H])F")</f>
        <v>#VALUE!</v>
      </c>
      <c r="AG95" s="2" t="e">
        <f t="array" ref="AG95">[1]!JCSubstructureMatchCount($B95,"FC(CCCCN)([H])F")</f>
        <v>#VALUE!</v>
      </c>
      <c r="AH95" s="2" t="e">
        <f t="array" ref="AH95">[1]!JCSubstructureMatchCount($B95,"FC(CCCCCN)([H])F")</f>
        <v>#VALUE!</v>
      </c>
      <c r="AI95" s="2" t="e">
        <f t="array" ref="AI95">[1]!JCSubstructureMatchCount($B95,"FC(CN)([H])[H]")</f>
        <v>#VALUE!</v>
      </c>
      <c r="AJ95" s="2" t="e">
        <f t="array" ref="AJ95">[1]!JCSubstructureMatchCount($B95,"FC(CCN)([H])[H]")</f>
        <v>#VALUE!</v>
      </c>
      <c r="AK95" s="2" t="e">
        <f t="array" ref="AK95">[1]!JCSubstructureMatchCount($B95,"FC(CCCN)([H])[H]")</f>
        <v>#VALUE!</v>
      </c>
      <c r="AL95" s="2" t="e">
        <f t="array" ref="AL95">[1]!JCSubstructureMatchCount($B95,"FC(CCCCN)([H])[H]")</f>
        <v>#VALUE!</v>
      </c>
      <c r="AM95" s="2" t="e">
        <f t="array" ref="AM95">[1]!JCSubstructureMatchCount($B95,"FC(CCCCCN)([H])[H]")</f>
        <v>#VALUE!</v>
      </c>
      <c r="AN95" s="2" t="e">
        <f t="array" ref="AN95">[1]!JCSubstructureMatchCount($B95,"FC(CN)(F)C")</f>
        <v>#VALUE!</v>
      </c>
      <c r="AO95" s="2" t="e">
        <f t="array" ref="AO95">[1]!JCSubstructureMatchCount($B95,"FC(CCN)(F)C")+[1]!JCSubstructureMatchCount($B95,"FC(F)(C1)C1N")</f>
        <v>#VALUE!</v>
      </c>
      <c r="AP95" s="2" t="e">
        <f t="array" ref="AP95">[1]!JCSubstructureMatchCount($B95,"FC(CCCN)(F)C")+[1]!JCSubstructureMatchCount($B95,"FC(F)(CC1)C1N")</f>
        <v>#VALUE!</v>
      </c>
      <c r="AQ95" s="2" t="e">
        <f t="array" ref="AQ95">[1]!JCSubstructureMatchCount($B95,"FC(CCCCN)(F)C")+[1]!JCSubstructureMatchCount($B95,"FC(F)(CCC1)C1N")</f>
        <v>#VALUE!</v>
      </c>
      <c r="AR95" s="2" t="e">
        <f t="array" ref="AR95">[1]!JCSubstructureMatchCount($B95,"FC(CCCCCN)(F)C")+[1]!JCSubstructureMatchCount($B95,"FC(F)(CCCC1)C1N")</f>
        <v>#VALUE!</v>
      </c>
      <c r="AS95" s="2" t="e">
        <f t="array" ref="AS95">[1]!JCSubstructureMatchCount($B95,"FC(CN)([H])C")</f>
        <v>#VALUE!</v>
      </c>
      <c r="AT95" s="2" t="e">
        <f t="array" ref="AT95">[1]!JCSubstructureMatchCount($B95,"FC(CCN)([H])C")</f>
        <v>#VALUE!</v>
      </c>
      <c r="AU95" s="2" t="e">
        <f t="array" ref="AU95">[1]!JCSubstructureMatchCount($B95,"FC(CCCN)([H])C")</f>
        <v>#VALUE!</v>
      </c>
      <c r="AV95" s="2" t="e">
        <f t="array" ref="AV95">[1]!JCSubstructureMatchCount($B95,"FC(CCCCN)([H])C")</f>
        <v>#VALUE!</v>
      </c>
      <c r="AW95" s="2" t="e">
        <f t="array" ref="AW95">[1]!JCSubstructureMatchCount($B95,"FC(CCCCCN)([H])C")</f>
        <v>#VALUE!</v>
      </c>
      <c r="AX95" s="2" t="e">
        <f t="array" ref="AX95">[1]!JCSubstructureMatchCount($B95,"FC(CC(O)=O)(F)F")</f>
        <v>#VALUE!</v>
      </c>
      <c r="AY95" s="2" t="e">
        <f t="array" ref="AY95">[1]!JCSubstructureMatchCount($B95,"FC(CCC(O)=O)(F)F")</f>
        <v>#VALUE!</v>
      </c>
      <c r="AZ95" s="2" t="e">
        <f t="array" ref="AZ95">[1]!JCSubstructureMatchCount($B95,"FC(CCCC(O)=O)(F)F")</f>
        <v>#VALUE!</v>
      </c>
      <c r="BA95" s="2" t="e">
        <f t="array" ref="BA95">[1]!JCSubstructureMatchCount($B95,"FC(CCCCC(O)=O)(F)F")</f>
        <v>#VALUE!</v>
      </c>
      <c r="BB95" s="2" t="e">
        <f t="array" ref="BB95">[1]!JCSubstructureMatchCount($B95,"FC(CCCCCC(O)=O)(F)F")</f>
        <v>#VALUE!</v>
      </c>
      <c r="BC95" s="2" t="e">
        <f t="array" ref="BC95">[1]!JCSubstructureMatchCount($B95,"FC(CC(O)=O)([H])F")</f>
        <v>#VALUE!</v>
      </c>
      <c r="BD95" s="2" t="e">
        <f t="array" ref="BD95">[1]!JCSubstructureMatchCount($B95,"FC(CCC(O)=O)([H])F")</f>
        <v>#VALUE!</v>
      </c>
      <c r="BE95" s="2" t="e">
        <f t="array" ref="BE95">[1]!JCSubstructureMatchCount($B95,"FC(CCCC(O)=O)([H])F")</f>
        <v>#VALUE!</v>
      </c>
      <c r="BF95" s="2" t="e">
        <f t="array" ref="BF95">[1]!JCSubstructureMatchCount($B95,"FC(CCCCC(O)=O)([H])F")</f>
        <v>#VALUE!</v>
      </c>
      <c r="BG95" s="2" t="e">
        <f t="array" ref="BG95">[1]!JCSubstructureMatchCount($B95,"FC(CCCCCC(O)=O)([H])F")</f>
        <v>#VALUE!</v>
      </c>
      <c r="BH95" s="2" t="e">
        <f t="array" ref="BH95">[1]!JCSubstructureMatchCount($B95,"FC(CC(O)=O)([H])[H]")</f>
        <v>#VALUE!</v>
      </c>
      <c r="BI95" s="2" t="e">
        <f t="array" ref="BI95">[1]!JCSubstructureMatchCount($B95,"FC(CCC(O)=O)([H])[H]")</f>
        <v>#VALUE!</v>
      </c>
      <c r="BJ95" s="2" t="e">
        <f t="array" ref="BJ95">[1]!JCSubstructureMatchCount($B95,"FC(CCCC(O)=O)([H])[H]")</f>
        <v>#VALUE!</v>
      </c>
      <c r="BK95" s="2" t="e">
        <f t="array" ref="BK95">[1]!JCSubstructureMatchCount($B95,"FC(CCCCC(O)=O)([H])[H]")</f>
        <v>#VALUE!</v>
      </c>
      <c r="BL95" s="2" t="e">
        <f t="array" ref="BL95">[1]!JCSubstructureMatchCount($B95,"FC(CCCCCC(O)=O)([H])[H]")</f>
        <v>#VALUE!</v>
      </c>
      <c r="BM95" s="2" t="e">
        <f t="array" ref="BM95">[1]!JCSubstructureMatchCount($B95,"FC(CC(O)=O)(F)C")</f>
        <v>#VALUE!</v>
      </c>
      <c r="BN95" s="2" t="e">
        <f t="array" ref="BN95">[1]!JCSubstructureMatchCount($B95,"FC(CCC(O)=O)(F)C")+[1]!JCSubstructureMatchCount($B95,"FC1(F)CC1C(O)=O")</f>
        <v>#VALUE!</v>
      </c>
      <c r="BO95" s="2" t="e">
        <f t="array" ref="BO95">[1]!JCSubstructureMatchCount($B95,"FC(CCCC(O)=O)(F)C")+[1]!JCSubstructureMatchCount($B95,"FC1(F)CCC1C(O)=O")</f>
        <v>#VALUE!</v>
      </c>
      <c r="BP95" s="2" t="e">
        <f t="array" ref="BP95">[1]!JCSubstructureMatchCount($B95,"FC(CCCCC(O)=O)(F)C")+[1]!JCSubstructureMatchCount($B95,"FC1(F)CCCC1C(O)=O")</f>
        <v>#VALUE!</v>
      </c>
      <c r="BQ95" s="2" t="e">
        <f t="array" ref="BQ95">[1]!JCSubstructureMatchCount($B95,"FC(CCCCCC(O)=O)(F)C")+[1]!JCSubstructureMatchCount($B95,"FC1(F)CCCCC1C(O)=O")</f>
        <v>#VALUE!</v>
      </c>
      <c r="BR95" s="2" t="e">
        <f t="array" ref="BR95">[1]!JCSubstructureMatchCount($B95,"FC(CC(O)=O)([H])C")</f>
        <v>#VALUE!</v>
      </c>
      <c r="BS95" s="2" t="e">
        <f t="array" ref="BS95">[1]!JCSubstructureMatchCount($B95,"FC(CCC(O)=O)([H])C")</f>
        <v>#VALUE!</v>
      </c>
      <c r="BT95" s="2" t="e">
        <f t="array" ref="BT95">[1]!JCSubstructureMatchCount($B95,"FC(CCCC(O)=O)([H])C")</f>
        <v>#VALUE!</v>
      </c>
      <c r="BU95" s="2" t="e">
        <f t="array" ref="BU95">[1]!JCSubstructureMatchCount($B95,"FC(CCCCC(O)=O)([H])C")</f>
        <v>#VALUE!</v>
      </c>
      <c r="BV95" s="2" t="e">
        <f t="array" ref="BV95">[1]!JCSubstructureMatchCount($B95,"FC(CCCCCC(O)=O)([H])C")</f>
        <v>#VALUE!</v>
      </c>
      <c r="BW95" t="e">
        <f t="shared" si="26"/>
        <v>#VALUE!</v>
      </c>
      <c r="BX95" t="e">
        <f t="shared" si="27"/>
        <v>#VALUE!</v>
      </c>
      <c r="BY95" t="e">
        <f t="shared" si="28"/>
        <v>#VALUE!</v>
      </c>
      <c r="BZ95" t="e">
        <f t="shared" si="29"/>
        <v>#VALUE!</v>
      </c>
      <c r="CA95" t="e">
        <f t="shared" si="30"/>
        <v>#VALUE!</v>
      </c>
      <c r="CB95" t="e">
        <f t="shared" si="31"/>
        <v>#VALUE!</v>
      </c>
      <c r="CC95" t="e">
        <f t="shared" si="32"/>
        <v>#VALUE!</v>
      </c>
      <c r="CD95" t="e">
        <f t="shared" si="33"/>
        <v>#VALUE!</v>
      </c>
      <c r="CE95" t="e">
        <f t="shared" si="34"/>
        <v>#VALUE!</v>
      </c>
      <c r="CF95" t="e">
        <f t="shared" si="35"/>
        <v>#VALUE!</v>
      </c>
      <c r="CG95" t="e">
        <f t="shared" si="36"/>
        <v>#VALUE!</v>
      </c>
    </row>
    <row r="96" spans="1:85" ht="30" customHeight="1" x14ac:dyDescent="0.25">
      <c r="A96" s="1" t="s">
        <v>83</v>
      </c>
      <c r="B96" t="s">
        <v>104</v>
      </c>
      <c r="C96">
        <v>1.4</v>
      </c>
      <c r="D96">
        <v>9.75</v>
      </c>
      <c r="E96" s="15" t="e">
        <f t="array" ref="E96">[1]!JCStructure(B96)</f>
        <v>#VALUE!</v>
      </c>
      <c r="F96" t="e">
        <f t="array" ref="F96">[1]!JCMass(B96)</f>
        <v>#VALUE!</v>
      </c>
      <c r="G96" t="e">
        <f t="array" ref="G96">[1]!JCIUPACName(R96)</f>
        <v>#VALUE!</v>
      </c>
      <c r="H96" s="2" t="e">
        <f t="array" ref="H96">IF([1]!JCSubstructureMatch($B96,"C(O)=O"),"Acid", "Amine")</f>
        <v>#VALUE!</v>
      </c>
      <c r="I96" s="2" t="e">
        <f t="shared" ca="1" si="19"/>
        <v>#NAME?</v>
      </c>
      <c r="K96" s="2" t="e">
        <f t="shared" si="20"/>
        <v>#VALUE!</v>
      </c>
      <c r="L96" s="2" t="e">
        <f t="shared" si="21"/>
        <v>#VALUE!</v>
      </c>
      <c r="M96" s="2" t="e">
        <f t="shared" si="22"/>
        <v>#VALUE!</v>
      </c>
      <c r="N96" s="2" t="e">
        <f t="shared" si="23"/>
        <v>#VALUE!</v>
      </c>
      <c r="O96" s="2" t="e">
        <f t="shared" si="24"/>
        <v>#VALUE!</v>
      </c>
      <c r="P96" s="2" t="e">
        <f t="shared" si="25"/>
        <v>#VALUE!</v>
      </c>
      <c r="Q96" s="2" t="e">
        <f t="array" ref="Q96">[1]!JCRingAtomCount(B96)</f>
        <v>#VALUE!</v>
      </c>
      <c r="R96" s="15" t="e">
        <f t="array" ref="R96">[1]!JCBemisMurckoStructure(B96)</f>
        <v>#VALUE!</v>
      </c>
      <c r="S96" t="e">
        <f t="array" ref="S96">[1]!JCSubstructureMatch(B96,"FC(C)(F)C")</f>
        <v>#VALUE!</v>
      </c>
      <c r="T96" t="e">
        <f t="array" ref="T96">[1]!JCSubstructureMatch(B96,"FC(C)(F)F")</f>
        <v>#VALUE!</v>
      </c>
      <c r="U96" t="e">
        <f t="array" ref="U96">[1]!JCSubstructureMatch(B96,"FC(C)(F)[H]")</f>
        <v>#VALUE!</v>
      </c>
      <c r="V96" t="e">
        <f t="array" ref="V96">[1]!JCSubstructureMatch(B96,"FC(C)([H])[H]")</f>
        <v>#VALUE!</v>
      </c>
      <c r="W96" t="e">
        <f t="array" ref="W96">[1]!JCSubstructureMatch(B96,"FC(C)(C)[H]")</f>
        <v>#VALUE!</v>
      </c>
      <c r="X96" s="15" t="e">
        <f t="array" ref="X96">[1]!JC3DCleanStructure(B96)</f>
        <v>#VALUE!</v>
      </c>
      <c r="Y96" s="2" t="e">
        <f t="array" ref="Y96">[1]!JCSubstructureMatchCount(B96,"FC(CN)(F)F")</f>
        <v>#VALUE!</v>
      </c>
      <c r="Z96" s="2" t="e">
        <f t="array" ref="Z96">[1]!JCSubstructureMatchCount($B96,"FC(CCN)(F)F")</f>
        <v>#VALUE!</v>
      </c>
      <c r="AA96" s="2" t="e">
        <f t="array" ref="AA96">[1]!JCSubstructureMatchCount($B96,"FC(CCCN)(F)F")</f>
        <v>#VALUE!</v>
      </c>
      <c r="AB96" s="2" t="e">
        <f t="array" ref="AB96">[1]!JCSubstructureMatchCount($B96,"FC(CCCCN)(F)F")</f>
        <v>#VALUE!</v>
      </c>
      <c r="AC96" s="2" t="e">
        <f t="array" ref="AC96">[1]!JCSubstructureMatchCount($B96,"FC(CCCCCN)(F)F")</f>
        <v>#VALUE!</v>
      </c>
      <c r="AD96" s="2" t="e">
        <f t="array" ref="AD96">[1]!JCSubstructureMatchCount($B96,"FC(CN)([H])F")</f>
        <v>#VALUE!</v>
      </c>
      <c r="AE96" s="2" t="e">
        <f t="array" ref="AE96">[1]!JCSubstructureMatchCount($B96,"FC(CCN)([H])F")</f>
        <v>#VALUE!</v>
      </c>
      <c r="AF96" s="2" t="e">
        <f t="array" ref="AF96">[1]!JCSubstructureMatchCount($B96,"FC(CCCN)([H])F")</f>
        <v>#VALUE!</v>
      </c>
      <c r="AG96" s="2" t="e">
        <f t="array" ref="AG96">[1]!JCSubstructureMatchCount($B96,"FC(CCCCN)([H])F")</f>
        <v>#VALUE!</v>
      </c>
      <c r="AH96" s="2" t="e">
        <f t="array" ref="AH96">[1]!JCSubstructureMatchCount($B96,"FC(CCCCCN)([H])F")</f>
        <v>#VALUE!</v>
      </c>
      <c r="AI96" s="2" t="e">
        <f t="array" ref="AI96">[1]!JCSubstructureMatchCount($B96,"FC(CN)([H])[H]")</f>
        <v>#VALUE!</v>
      </c>
      <c r="AJ96" s="2" t="e">
        <f t="array" ref="AJ96">[1]!JCSubstructureMatchCount($B96,"FC(CCN)([H])[H]")</f>
        <v>#VALUE!</v>
      </c>
      <c r="AK96" s="2" t="e">
        <f t="array" ref="AK96">[1]!JCSubstructureMatchCount($B96,"FC(CCCN)([H])[H]")</f>
        <v>#VALUE!</v>
      </c>
      <c r="AL96" s="2" t="e">
        <f t="array" ref="AL96">[1]!JCSubstructureMatchCount($B96,"FC(CCCCN)([H])[H]")</f>
        <v>#VALUE!</v>
      </c>
      <c r="AM96" s="2" t="e">
        <f t="array" ref="AM96">[1]!JCSubstructureMatchCount($B96,"FC(CCCCCN)([H])[H]")</f>
        <v>#VALUE!</v>
      </c>
      <c r="AN96" s="2" t="e">
        <f t="array" ref="AN96">[1]!JCSubstructureMatchCount($B96,"FC(CN)(F)C")</f>
        <v>#VALUE!</v>
      </c>
      <c r="AO96" s="2" t="e">
        <f t="array" ref="AO96">[1]!JCSubstructureMatchCount($B96,"FC(CCN)(F)C")+[1]!JCSubstructureMatchCount($B96,"FC(F)(C1)C1N")</f>
        <v>#VALUE!</v>
      </c>
      <c r="AP96" s="2" t="e">
        <f t="array" ref="AP96">[1]!JCSubstructureMatchCount($B96,"FC(CCCN)(F)C")+[1]!JCSubstructureMatchCount($B96,"FC(F)(CC1)C1N")</f>
        <v>#VALUE!</v>
      </c>
      <c r="AQ96" s="2" t="e">
        <f t="array" ref="AQ96">[1]!JCSubstructureMatchCount($B96,"FC(CCCCN)(F)C")+[1]!JCSubstructureMatchCount($B96,"FC(F)(CCC1)C1N")</f>
        <v>#VALUE!</v>
      </c>
      <c r="AR96" s="2" t="e">
        <f t="array" ref="AR96">[1]!JCSubstructureMatchCount($B96,"FC(CCCCCN)(F)C")+[1]!JCSubstructureMatchCount($B96,"FC(F)(CCCC1)C1N")</f>
        <v>#VALUE!</v>
      </c>
      <c r="AS96" s="2" t="e">
        <f t="array" ref="AS96">[1]!JCSubstructureMatchCount($B96,"FC(CN)([H])C")</f>
        <v>#VALUE!</v>
      </c>
      <c r="AT96" s="2" t="e">
        <f t="array" ref="AT96">[1]!JCSubstructureMatchCount($B96,"FC(CCN)([H])C")</f>
        <v>#VALUE!</v>
      </c>
      <c r="AU96" s="2" t="e">
        <f t="array" ref="AU96">[1]!JCSubstructureMatchCount($B96,"FC(CCCN)([H])C")</f>
        <v>#VALUE!</v>
      </c>
      <c r="AV96" s="2" t="e">
        <f t="array" ref="AV96">[1]!JCSubstructureMatchCount($B96,"FC(CCCCN)([H])C")</f>
        <v>#VALUE!</v>
      </c>
      <c r="AW96" s="2" t="e">
        <f t="array" ref="AW96">[1]!JCSubstructureMatchCount($B96,"FC(CCCCCN)([H])C")</f>
        <v>#VALUE!</v>
      </c>
      <c r="AX96" s="2" t="e">
        <f t="array" ref="AX96">[1]!JCSubstructureMatchCount($B96,"FC(CC(O)=O)(F)F")</f>
        <v>#VALUE!</v>
      </c>
      <c r="AY96" s="2" t="e">
        <f t="array" ref="AY96">[1]!JCSubstructureMatchCount($B96,"FC(CCC(O)=O)(F)F")</f>
        <v>#VALUE!</v>
      </c>
      <c r="AZ96" s="2" t="e">
        <f t="array" ref="AZ96">[1]!JCSubstructureMatchCount($B96,"FC(CCCC(O)=O)(F)F")</f>
        <v>#VALUE!</v>
      </c>
      <c r="BA96" s="2" t="e">
        <f t="array" ref="BA96">[1]!JCSubstructureMatchCount($B96,"FC(CCCCC(O)=O)(F)F")</f>
        <v>#VALUE!</v>
      </c>
      <c r="BB96" s="2" t="e">
        <f t="array" ref="BB96">[1]!JCSubstructureMatchCount($B96,"FC(CCCCCC(O)=O)(F)F")</f>
        <v>#VALUE!</v>
      </c>
      <c r="BC96" s="2" t="e">
        <f t="array" ref="BC96">[1]!JCSubstructureMatchCount($B96,"FC(CC(O)=O)([H])F")</f>
        <v>#VALUE!</v>
      </c>
      <c r="BD96" s="2" t="e">
        <f t="array" ref="BD96">[1]!JCSubstructureMatchCount($B96,"FC(CCC(O)=O)([H])F")</f>
        <v>#VALUE!</v>
      </c>
      <c r="BE96" s="2" t="e">
        <f t="array" ref="BE96">[1]!JCSubstructureMatchCount($B96,"FC(CCCC(O)=O)([H])F")</f>
        <v>#VALUE!</v>
      </c>
      <c r="BF96" s="2" t="e">
        <f t="array" ref="BF96">[1]!JCSubstructureMatchCount($B96,"FC(CCCCC(O)=O)([H])F")</f>
        <v>#VALUE!</v>
      </c>
      <c r="BG96" s="2" t="e">
        <f t="array" ref="BG96">[1]!JCSubstructureMatchCount($B96,"FC(CCCCCC(O)=O)([H])F")</f>
        <v>#VALUE!</v>
      </c>
      <c r="BH96" s="2" t="e">
        <f t="array" ref="BH96">[1]!JCSubstructureMatchCount($B96,"FC(CC(O)=O)([H])[H]")</f>
        <v>#VALUE!</v>
      </c>
      <c r="BI96" s="2" t="e">
        <f t="array" ref="BI96">[1]!JCSubstructureMatchCount($B96,"FC(CCC(O)=O)([H])[H]")</f>
        <v>#VALUE!</v>
      </c>
      <c r="BJ96" s="2" t="e">
        <f t="array" ref="BJ96">[1]!JCSubstructureMatchCount($B96,"FC(CCCC(O)=O)([H])[H]")</f>
        <v>#VALUE!</v>
      </c>
      <c r="BK96" s="2" t="e">
        <f t="array" ref="BK96">[1]!JCSubstructureMatchCount($B96,"FC(CCCCC(O)=O)([H])[H]")</f>
        <v>#VALUE!</v>
      </c>
      <c r="BL96" s="2" t="e">
        <f t="array" ref="BL96">[1]!JCSubstructureMatchCount($B96,"FC(CCCCCC(O)=O)([H])[H]")</f>
        <v>#VALUE!</v>
      </c>
      <c r="BM96" s="2" t="e">
        <f t="array" ref="BM96">[1]!JCSubstructureMatchCount($B96,"FC(CC(O)=O)(F)C")</f>
        <v>#VALUE!</v>
      </c>
      <c r="BN96" s="2" t="e">
        <f t="array" ref="BN96">[1]!JCSubstructureMatchCount($B96,"FC(CCC(O)=O)(F)C")+[1]!JCSubstructureMatchCount($B96,"FC1(F)CC1C(O)=O")</f>
        <v>#VALUE!</v>
      </c>
      <c r="BO96" s="2" t="e">
        <f t="array" ref="BO96">[1]!JCSubstructureMatchCount($B96,"FC(CCCC(O)=O)(F)C")+[1]!JCSubstructureMatchCount($B96,"FC1(F)CCC1C(O)=O")</f>
        <v>#VALUE!</v>
      </c>
      <c r="BP96" s="2" t="e">
        <f t="array" ref="BP96">[1]!JCSubstructureMatchCount($B96,"FC(CCCCC(O)=O)(F)C")+[1]!JCSubstructureMatchCount($B96,"FC1(F)CCCC1C(O)=O")</f>
        <v>#VALUE!</v>
      </c>
      <c r="BQ96" s="2" t="e">
        <f t="array" ref="BQ96">[1]!JCSubstructureMatchCount($B96,"FC(CCCCCC(O)=O)(F)C")+[1]!JCSubstructureMatchCount($B96,"FC1(F)CCCCC1C(O)=O")</f>
        <v>#VALUE!</v>
      </c>
      <c r="BR96" s="2" t="e">
        <f t="array" ref="BR96">[1]!JCSubstructureMatchCount($B96,"FC(CC(O)=O)([H])C")</f>
        <v>#VALUE!</v>
      </c>
      <c r="BS96" s="2" t="e">
        <f t="array" ref="BS96">[1]!JCSubstructureMatchCount($B96,"FC(CCC(O)=O)([H])C")</f>
        <v>#VALUE!</v>
      </c>
      <c r="BT96" s="2" t="e">
        <f t="array" ref="BT96">[1]!JCSubstructureMatchCount($B96,"FC(CCCC(O)=O)([H])C")</f>
        <v>#VALUE!</v>
      </c>
      <c r="BU96" s="2" t="e">
        <f t="array" ref="BU96">[1]!JCSubstructureMatchCount($B96,"FC(CCCCC(O)=O)([H])C")</f>
        <v>#VALUE!</v>
      </c>
      <c r="BV96" s="2" t="e">
        <f t="array" ref="BV96">[1]!JCSubstructureMatchCount($B96,"FC(CCCCCC(O)=O)([H])C")</f>
        <v>#VALUE!</v>
      </c>
      <c r="BW96" t="e">
        <f t="shared" si="26"/>
        <v>#VALUE!</v>
      </c>
      <c r="BX96" t="e">
        <f t="shared" si="27"/>
        <v>#VALUE!</v>
      </c>
      <c r="BY96" t="e">
        <f t="shared" si="28"/>
        <v>#VALUE!</v>
      </c>
      <c r="BZ96" t="e">
        <f t="shared" si="29"/>
        <v>#VALUE!</v>
      </c>
      <c r="CA96" t="e">
        <f t="shared" si="30"/>
        <v>#VALUE!</v>
      </c>
      <c r="CB96" t="e">
        <f t="shared" si="31"/>
        <v>#VALUE!</v>
      </c>
      <c r="CC96" t="e">
        <f t="shared" si="32"/>
        <v>#VALUE!</v>
      </c>
      <c r="CD96" t="e">
        <f t="shared" si="33"/>
        <v>#VALUE!</v>
      </c>
      <c r="CE96" t="e">
        <f t="shared" si="34"/>
        <v>#VALUE!</v>
      </c>
      <c r="CF96" t="e">
        <f t="shared" si="35"/>
        <v>#VALUE!</v>
      </c>
      <c r="CG96" t="e">
        <f t="shared" si="36"/>
        <v>#VALUE!</v>
      </c>
    </row>
    <row r="97" spans="1:85" ht="30" customHeight="1" x14ac:dyDescent="0.25">
      <c r="A97" s="1" t="s">
        <v>83</v>
      </c>
      <c r="B97" t="s">
        <v>105</v>
      </c>
      <c r="C97">
        <v>1.4</v>
      </c>
      <c r="D97">
        <v>10.38</v>
      </c>
      <c r="E97" s="15" t="e">
        <f t="array" ref="E97">[1]!JCStructure(B97)</f>
        <v>#VALUE!</v>
      </c>
      <c r="F97" t="e">
        <f t="array" ref="F97">[1]!JCMass(B97)</f>
        <v>#VALUE!</v>
      </c>
      <c r="G97" t="e">
        <f t="array" ref="G97">[1]!JCIUPACName(R97)</f>
        <v>#VALUE!</v>
      </c>
      <c r="H97" s="2" t="e">
        <f t="array" ref="H97">IF([1]!JCSubstructureMatch($B97,"C(O)=O"),"Acid", "Amine")</f>
        <v>#VALUE!</v>
      </c>
      <c r="I97" s="2" t="e">
        <f t="shared" ca="1" si="19"/>
        <v>#NAME?</v>
      </c>
      <c r="K97" s="2" t="e">
        <f t="shared" si="20"/>
        <v>#VALUE!</v>
      </c>
      <c r="L97" s="2" t="e">
        <f t="shared" si="21"/>
        <v>#VALUE!</v>
      </c>
      <c r="M97" s="2" t="e">
        <f t="shared" si="22"/>
        <v>#VALUE!</v>
      </c>
      <c r="N97" s="2" t="e">
        <f t="shared" si="23"/>
        <v>#VALUE!</v>
      </c>
      <c r="O97" s="2" t="e">
        <f t="shared" si="24"/>
        <v>#VALUE!</v>
      </c>
      <c r="P97" s="2" t="e">
        <f t="shared" si="25"/>
        <v>#VALUE!</v>
      </c>
      <c r="Q97" s="2" t="e">
        <f t="array" ref="Q97">[1]!JCRingAtomCount(B97)</f>
        <v>#VALUE!</v>
      </c>
      <c r="R97" s="15" t="e">
        <f t="array" ref="R97">[1]!JCBemisMurckoStructure(B97)</f>
        <v>#VALUE!</v>
      </c>
      <c r="S97" t="e">
        <f t="array" ref="S97">[1]!JCSubstructureMatch(B97,"FC(C)(F)C")</f>
        <v>#VALUE!</v>
      </c>
      <c r="T97" t="e">
        <f t="array" ref="T97">[1]!JCSubstructureMatch(B97,"FC(C)(F)F")</f>
        <v>#VALUE!</v>
      </c>
      <c r="U97" t="e">
        <f t="array" ref="U97">[1]!JCSubstructureMatch(B97,"FC(C)(F)[H]")</f>
        <v>#VALUE!</v>
      </c>
      <c r="V97" t="e">
        <f t="array" ref="V97">[1]!JCSubstructureMatch(B97,"FC(C)([H])[H]")</f>
        <v>#VALUE!</v>
      </c>
      <c r="W97" t="e">
        <f t="array" ref="W97">[1]!JCSubstructureMatch(B97,"FC(C)(C)[H]")</f>
        <v>#VALUE!</v>
      </c>
      <c r="X97" s="15" t="e">
        <f t="array" ref="X97">[1]!JC3DCleanStructure(B97)</f>
        <v>#VALUE!</v>
      </c>
      <c r="Y97" s="2" t="e">
        <f t="array" ref="Y97">[1]!JCSubstructureMatchCount(B97,"FC(CN)(F)F")</f>
        <v>#VALUE!</v>
      </c>
      <c r="Z97" s="2" t="e">
        <f t="array" ref="Z97">[1]!JCSubstructureMatchCount($B97,"FC(CCN)(F)F")</f>
        <v>#VALUE!</v>
      </c>
      <c r="AA97" s="2" t="e">
        <f t="array" ref="AA97">[1]!JCSubstructureMatchCount($B97,"FC(CCCN)(F)F")</f>
        <v>#VALUE!</v>
      </c>
      <c r="AB97" s="2" t="e">
        <f t="array" ref="AB97">[1]!JCSubstructureMatchCount($B97,"FC(CCCCN)(F)F")</f>
        <v>#VALUE!</v>
      </c>
      <c r="AC97" s="2" t="e">
        <f t="array" ref="AC97">[1]!JCSubstructureMatchCount($B97,"FC(CCCCCN)(F)F")</f>
        <v>#VALUE!</v>
      </c>
      <c r="AD97" s="2" t="e">
        <f t="array" ref="AD97">[1]!JCSubstructureMatchCount($B97,"FC(CN)([H])F")</f>
        <v>#VALUE!</v>
      </c>
      <c r="AE97" s="2" t="e">
        <f t="array" ref="AE97">[1]!JCSubstructureMatchCount($B97,"FC(CCN)([H])F")</f>
        <v>#VALUE!</v>
      </c>
      <c r="AF97" s="2" t="e">
        <f t="array" ref="AF97">[1]!JCSubstructureMatchCount($B97,"FC(CCCN)([H])F")</f>
        <v>#VALUE!</v>
      </c>
      <c r="AG97" s="2" t="e">
        <f t="array" ref="AG97">[1]!JCSubstructureMatchCount($B97,"FC(CCCCN)([H])F")</f>
        <v>#VALUE!</v>
      </c>
      <c r="AH97" s="2" t="e">
        <f t="array" ref="AH97">[1]!JCSubstructureMatchCount($B97,"FC(CCCCCN)([H])F")</f>
        <v>#VALUE!</v>
      </c>
      <c r="AI97" s="2" t="e">
        <f t="array" ref="AI97">[1]!JCSubstructureMatchCount($B97,"FC(CN)([H])[H]")</f>
        <v>#VALUE!</v>
      </c>
      <c r="AJ97" s="2" t="e">
        <f t="array" ref="AJ97">[1]!JCSubstructureMatchCount($B97,"FC(CCN)([H])[H]")</f>
        <v>#VALUE!</v>
      </c>
      <c r="AK97" s="2" t="e">
        <f t="array" ref="AK97">[1]!JCSubstructureMatchCount($B97,"FC(CCCN)([H])[H]")</f>
        <v>#VALUE!</v>
      </c>
      <c r="AL97" s="2" t="e">
        <f t="array" ref="AL97">[1]!JCSubstructureMatchCount($B97,"FC(CCCCN)([H])[H]")</f>
        <v>#VALUE!</v>
      </c>
      <c r="AM97" s="2" t="e">
        <f t="array" ref="AM97">[1]!JCSubstructureMatchCount($B97,"FC(CCCCCN)([H])[H]")</f>
        <v>#VALUE!</v>
      </c>
      <c r="AN97" s="2" t="e">
        <f t="array" ref="AN97">[1]!JCSubstructureMatchCount($B97,"FC(CN)(F)C")</f>
        <v>#VALUE!</v>
      </c>
      <c r="AO97" s="2" t="e">
        <f t="array" ref="AO97">[1]!JCSubstructureMatchCount($B97,"FC(CCN)(F)C")+[1]!JCSubstructureMatchCount($B97,"FC(F)(C1)C1N")</f>
        <v>#VALUE!</v>
      </c>
      <c r="AP97" s="2" t="e">
        <f t="array" ref="AP97">[1]!JCSubstructureMatchCount($B97,"FC(CCCN)(F)C")+[1]!JCSubstructureMatchCount($B97,"FC(F)(CC1)C1N")</f>
        <v>#VALUE!</v>
      </c>
      <c r="AQ97" s="2" t="e">
        <f t="array" ref="AQ97">[1]!JCSubstructureMatchCount($B97,"FC(CCCCN)(F)C")+[1]!JCSubstructureMatchCount($B97,"FC(F)(CCC1)C1N")</f>
        <v>#VALUE!</v>
      </c>
      <c r="AR97" s="2" t="e">
        <f t="array" ref="AR97">[1]!JCSubstructureMatchCount($B97,"FC(CCCCCN)(F)C")+[1]!JCSubstructureMatchCount($B97,"FC(F)(CCCC1)C1N")</f>
        <v>#VALUE!</v>
      </c>
      <c r="AS97" s="2" t="e">
        <f t="array" ref="AS97">[1]!JCSubstructureMatchCount($B97,"FC(CN)([H])C")</f>
        <v>#VALUE!</v>
      </c>
      <c r="AT97" s="2" t="e">
        <f t="array" ref="AT97">[1]!JCSubstructureMatchCount($B97,"FC(CCN)([H])C")</f>
        <v>#VALUE!</v>
      </c>
      <c r="AU97" s="2" t="e">
        <f t="array" ref="AU97">[1]!JCSubstructureMatchCount($B97,"FC(CCCN)([H])C")</f>
        <v>#VALUE!</v>
      </c>
      <c r="AV97" s="2" t="e">
        <f t="array" ref="AV97">[1]!JCSubstructureMatchCount($B97,"FC(CCCCN)([H])C")</f>
        <v>#VALUE!</v>
      </c>
      <c r="AW97" s="2" t="e">
        <f t="array" ref="AW97">[1]!JCSubstructureMatchCount($B97,"FC(CCCCCN)([H])C")</f>
        <v>#VALUE!</v>
      </c>
      <c r="AX97" s="2" t="e">
        <f t="array" ref="AX97">[1]!JCSubstructureMatchCount($B97,"FC(CC(O)=O)(F)F")</f>
        <v>#VALUE!</v>
      </c>
      <c r="AY97" s="2" t="e">
        <f t="array" ref="AY97">[1]!JCSubstructureMatchCount($B97,"FC(CCC(O)=O)(F)F")</f>
        <v>#VALUE!</v>
      </c>
      <c r="AZ97" s="2" t="e">
        <f t="array" ref="AZ97">[1]!JCSubstructureMatchCount($B97,"FC(CCCC(O)=O)(F)F")</f>
        <v>#VALUE!</v>
      </c>
      <c r="BA97" s="2" t="e">
        <f t="array" ref="BA97">[1]!JCSubstructureMatchCount($B97,"FC(CCCCC(O)=O)(F)F")</f>
        <v>#VALUE!</v>
      </c>
      <c r="BB97" s="2" t="e">
        <f t="array" ref="BB97">[1]!JCSubstructureMatchCount($B97,"FC(CCCCCC(O)=O)(F)F")</f>
        <v>#VALUE!</v>
      </c>
      <c r="BC97" s="2" t="e">
        <f t="array" ref="BC97">[1]!JCSubstructureMatchCount($B97,"FC(CC(O)=O)([H])F")</f>
        <v>#VALUE!</v>
      </c>
      <c r="BD97" s="2" t="e">
        <f t="array" ref="BD97">[1]!JCSubstructureMatchCount($B97,"FC(CCC(O)=O)([H])F")</f>
        <v>#VALUE!</v>
      </c>
      <c r="BE97" s="2" t="e">
        <f t="array" ref="BE97">[1]!JCSubstructureMatchCount($B97,"FC(CCCC(O)=O)([H])F")</f>
        <v>#VALUE!</v>
      </c>
      <c r="BF97" s="2" t="e">
        <f t="array" ref="BF97">[1]!JCSubstructureMatchCount($B97,"FC(CCCCC(O)=O)([H])F")</f>
        <v>#VALUE!</v>
      </c>
      <c r="BG97" s="2" t="e">
        <f t="array" ref="BG97">[1]!JCSubstructureMatchCount($B97,"FC(CCCCCC(O)=O)([H])F")</f>
        <v>#VALUE!</v>
      </c>
      <c r="BH97" s="2" t="e">
        <f t="array" ref="BH97">[1]!JCSubstructureMatchCount($B97,"FC(CC(O)=O)([H])[H]")</f>
        <v>#VALUE!</v>
      </c>
      <c r="BI97" s="2" t="e">
        <f t="array" ref="BI97">[1]!JCSubstructureMatchCount($B97,"FC(CCC(O)=O)([H])[H]")</f>
        <v>#VALUE!</v>
      </c>
      <c r="BJ97" s="2" t="e">
        <f t="array" ref="BJ97">[1]!JCSubstructureMatchCount($B97,"FC(CCCC(O)=O)([H])[H]")</f>
        <v>#VALUE!</v>
      </c>
      <c r="BK97" s="2" t="e">
        <f t="array" ref="BK97">[1]!JCSubstructureMatchCount($B97,"FC(CCCCC(O)=O)([H])[H]")</f>
        <v>#VALUE!</v>
      </c>
      <c r="BL97" s="2" t="e">
        <f t="array" ref="BL97">[1]!JCSubstructureMatchCount($B97,"FC(CCCCCC(O)=O)([H])[H]")</f>
        <v>#VALUE!</v>
      </c>
      <c r="BM97" s="2" t="e">
        <f t="array" ref="BM97">[1]!JCSubstructureMatchCount($B97,"FC(CC(O)=O)(F)C")</f>
        <v>#VALUE!</v>
      </c>
      <c r="BN97" s="2" t="e">
        <f t="array" ref="BN97">[1]!JCSubstructureMatchCount($B97,"FC(CCC(O)=O)(F)C")+[1]!JCSubstructureMatchCount($B97,"FC1(F)CC1C(O)=O")</f>
        <v>#VALUE!</v>
      </c>
      <c r="BO97" s="2" t="e">
        <f t="array" ref="BO97">[1]!JCSubstructureMatchCount($B97,"FC(CCCC(O)=O)(F)C")+[1]!JCSubstructureMatchCount($B97,"FC1(F)CCC1C(O)=O")</f>
        <v>#VALUE!</v>
      </c>
      <c r="BP97" s="2" t="e">
        <f t="array" ref="BP97">[1]!JCSubstructureMatchCount($B97,"FC(CCCCC(O)=O)(F)C")+[1]!JCSubstructureMatchCount($B97,"FC1(F)CCCC1C(O)=O")</f>
        <v>#VALUE!</v>
      </c>
      <c r="BQ97" s="2" t="e">
        <f t="array" ref="BQ97">[1]!JCSubstructureMatchCount($B97,"FC(CCCCCC(O)=O)(F)C")+[1]!JCSubstructureMatchCount($B97,"FC1(F)CCCCC1C(O)=O")</f>
        <v>#VALUE!</v>
      </c>
      <c r="BR97" s="2" t="e">
        <f t="array" ref="BR97">[1]!JCSubstructureMatchCount($B97,"FC(CC(O)=O)([H])C")</f>
        <v>#VALUE!</v>
      </c>
      <c r="BS97" s="2" t="e">
        <f t="array" ref="BS97">[1]!JCSubstructureMatchCount($B97,"FC(CCC(O)=O)([H])C")</f>
        <v>#VALUE!</v>
      </c>
      <c r="BT97" s="2" t="e">
        <f t="array" ref="BT97">[1]!JCSubstructureMatchCount($B97,"FC(CCCC(O)=O)([H])C")</f>
        <v>#VALUE!</v>
      </c>
      <c r="BU97" s="2" t="e">
        <f t="array" ref="BU97">[1]!JCSubstructureMatchCount($B97,"FC(CCCCC(O)=O)([H])C")</f>
        <v>#VALUE!</v>
      </c>
      <c r="BV97" s="2" t="e">
        <f t="array" ref="BV97">[1]!JCSubstructureMatchCount($B97,"FC(CCCCCC(O)=O)([H])C")</f>
        <v>#VALUE!</v>
      </c>
      <c r="BW97" t="e">
        <f t="shared" si="26"/>
        <v>#VALUE!</v>
      </c>
      <c r="BX97" t="e">
        <f t="shared" si="27"/>
        <v>#VALUE!</v>
      </c>
      <c r="BY97" t="e">
        <f t="shared" si="28"/>
        <v>#VALUE!</v>
      </c>
      <c r="BZ97" t="e">
        <f t="shared" si="29"/>
        <v>#VALUE!</v>
      </c>
      <c r="CA97" t="e">
        <f t="shared" si="30"/>
        <v>#VALUE!</v>
      </c>
      <c r="CB97" t="e">
        <f t="shared" si="31"/>
        <v>#VALUE!</v>
      </c>
      <c r="CC97" t="e">
        <f t="shared" si="32"/>
        <v>#VALUE!</v>
      </c>
      <c r="CD97" t="e">
        <f t="shared" si="33"/>
        <v>#VALUE!</v>
      </c>
      <c r="CE97" t="e">
        <f t="shared" si="34"/>
        <v>#VALUE!</v>
      </c>
      <c r="CF97" t="e">
        <f t="shared" si="35"/>
        <v>#VALUE!</v>
      </c>
      <c r="CG97" t="e">
        <f t="shared" si="36"/>
        <v>#VALUE!</v>
      </c>
    </row>
    <row r="98" spans="1:85" ht="30" customHeight="1" x14ac:dyDescent="0.25">
      <c r="A98" s="1" t="s">
        <v>83</v>
      </c>
      <c r="B98" t="s">
        <v>106</v>
      </c>
      <c r="C98">
        <v>1.66</v>
      </c>
      <c r="D98">
        <v>8.67</v>
      </c>
      <c r="E98" s="15" t="e">
        <f t="array" ref="E98">[1]!JCStructure(B98)</f>
        <v>#VALUE!</v>
      </c>
      <c r="F98" t="e">
        <f t="array" ref="F98">[1]!JCMass(B98)</f>
        <v>#VALUE!</v>
      </c>
      <c r="G98" t="e">
        <f t="array" ref="G98">[1]!JCIUPACName(R98)</f>
        <v>#VALUE!</v>
      </c>
      <c r="H98" s="2" t="e">
        <f t="array" ref="H98">IF([1]!JCSubstructureMatch($B98,"C(O)=O"),"Acid", "Amine")</f>
        <v>#VALUE!</v>
      </c>
      <c r="I98" s="2" t="e">
        <f t="shared" ca="1" si="19"/>
        <v>#NAME?</v>
      </c>
      <c r="K98" s="2" t="e">
        <f t="shared" si="20"/>
        <v>#VALUE!</v>
      </c>
      <c r="L98" s="2" t="e">
        <f t="shared" si="21"/>
        <v>#VALUE!</v>
      </c>
      <c r="M98" s="2" t="e">
        <f t="shared" si="22"/>
        <v>#VALUE!</v>
      </c>
      <c r="N98" s="2" t="e">
        <f t="shared" si="23"/>
        <v>#VALUE!</v>
      </c>
      <c r="O98" s="2" t="e">
        <f t="shared" si="24"/>
        <v>#VALUE!</v>
      </c>
      <c r="P98" s="2" t="e">
        <f t="shared" si="25"/>
        <v>#VALUE!</v>
      </c>
      <c r="Q98" s="2" t="e">
        <f t="array" ref="Q98">[1]!JCRingAtomCount(B98)</f>
        <v>#VALUE!</v>
      </c>
      <c r="R98" s="15" t="e">
        <f t="array" ref="R98">[1]!JCBemisMurckoStructure(B98)</f>
        <v>#VALUE!</v>
      </c>
      <c r="S98" t="e">
        <f t="array" ref="S98">[1]!JCSubstructureMatch(B98,"FC(C)(F)C")</f>
        <v>#VALUE!</v>
      </c>
      <c r="T98" t="e">
        <f t="array" ref="T98">[1]!JCSubstructureMatch(B98,"FC(C)(F)F")</f>
        <v>#VALUE!</v>
      </c>
      <c r="U98" t="e">
        <f t="array" ref="U98">[1]!JCSubstructureMatch(B98,"FC(C)(F)[H]")</f>
        <v>#VALUE!</v>
      </c>
      <c r="V98" t="e">
        <f t="array" ref="V98">[1]!JCSubstructureMatch(B98,"FC(C)([H])[H]")</f>
        <v>#VALUE!</v>
      </c>
      <c r="W98" t="e">
        <f t="array" ref="W98">[1]!JCSubstructureMatch(B98,"FC(C)(C)[H]")</f>
        <v>#VALUE!</v>
      </c>
      <c r="X98" s="15" t="e">
        <f t="array" ref="X98">[1]!JC3DCleanStructure(B98)</f>
        <v>#VALUE!</v>
      </c>
      <c r="Y98" s="2" t="e">
        <f t="array" ref="Y98">[1]!JCSubstructureMatchCount(B98,"FC(CN)(F)F")</f>
        <v>#VALUE!</v>
      </c>
      <c r="Z98" s="2" t="e">
        <f t="array" ref="Z98">[1]!JCSubstructureMatchCount($B98,"FC(CCN)(F)F")</f>
        <v>#VALUE!</v>
      </c>
      <c r="AA98" s="2" t="e">
        <f t="array" ref="AA98">[1]!JCSubstructureMatchCount($B98,"FC(CCCN)(F)F")</f>
        <v>#VALUE!</v>
      </c>
      <c r="AB98" s="2" t="e">
        <f t="array" ref="AB98">[1]!JCSubstructureMatchCount($B98,"FC(CCCCN)(F)F")</f>
        <v>#VALUE!</v>
      </c>
      <c r="AC98" s="2" t="e">
        <f t="array" ref="AC98">[1]!JCSubstructureMatchCount($B98,"FC(CCCCCN)(F)F")</f>
        <v>#VALUE!</v>
      </c>
      <c r="AD98" s="2" t="e">
        <f t="array" ref="AD98">[1]!JCSubstructureMatchCount($B98,"FC(CN)([H])F")</f>
        <v>#VALUE!</v>
      </c>
      <c r="AE98" s="2" t="e">
        <f t="array" ref="AE98">[1]!JCSubstructureMatchCount($B98,"FC(CCN)([H])F")</f>
        <v>#VALUE!</v>
      </c>
      <c r="AF98" s="2" t="e">
        <f t="array" ref="AF98">[1]!JCSubstructureMatchCount($B98,"FC(CCCN)([H])F")</f>
        <v>#VALUE!</v>
      </c>
      <c r="AG98" s="2" t="e">
        <f t="array" ref="AG98">[1]!JCSubstructureMatchCount($B98,"FC(CCCCN)([H])F")</f>
        <v>#VALUE!</v>
      </c>
      <c r="AH98" s="2" t="e">
        <f t="array" ref="AH98">[1]!JCSubstructureMatchCount($B98,"FC(CCCCCN)([H])F")</f>
        <v>#VALUE!</v>
      </c>
      <c r="AI98" s="2" t="e">
        <f t="array" ref="AI98">[1]!JCSubstructureMatchCount($B98,"FC(CN)([H])[H]")</f>
        <v>#VALUE!</v>
      </c>
      <c r="AJ98" s="2" t="e">
        <f t="array" ref="AJ98">[1]!JCSubstructureMatchCount($B98,"FC(CCN)([H])[H]")</f>
        <v>#VALUE!</v>
      </c>
      <c r="AK98" s="2" t="e">
        <f t="array" ref="AK98">[1]!JCSubstructureMatchCount($B98,"FC(CCCN)([H])[H]")</f>
        <v>#VALUE!</v>
      </c>
      <c r="AL98" s="2" t="e">
        <f t="array" ref="AL98">[1]!JCSubstructureMatchCount($B98,"FC(CCCCN)([H])[H]")</f>
        <v>#VALUE!</v>
      </c>
      <c r="AM98" s="2" t="e">
        <f t="array" ref="AM98">[1]!JCSubstructureMatchCount($B98,"FC(CCCCCN)([H])[H]")</f>
        <v>#VALUE!</v>
      </c>
      <c r="AN98" s="2" t="e">
        <f t="array" ref="AN98">[1]!JCSubstructureMatchCount($B98,"FC(CN)(F)C")</f>
        <v>#VALUE!</v>
      </c>
      <c r="AO98" s="2" t="e">
        <f t="array" ref="AO98">[1]!JCSubstructureMatchCount($B98,"FC(CCN)(F)C")+[1]!JCSubstructureMatchCount($B98,"FC(F)(C1)C1N")</f>
        <v>#VALUE!</v>
      </c>
      <c r="AP98" s="2" t="e">
        <f t="array" ref="AP98">[1]!JCSubstructureMatchCount($B98,"FC(CCCN)(F)C")+[1]!JCSubstructureMatchCount($B98,"FC(F)(CC1)C1N")</f>
        <v>#VALUE!</v>
      </c>
      <c r="AQ98" s="2" t="e">
        <f t="array" ref="AQ98">[1]!JCSubstructureMatchCount($B98,"FC(CCCCN)(F)C")+[1]!JCSubstructureMatchCount($B98,"FC(F)(CCC1)C1N")</f>
        <v>#VALUE!</v>
      </c>
      <c r="AR98" s="2" t="e">
        <f t="array" ref="AR98">[1]!JCSubstructureMatchCount($B98,"FC(CCCCCN)(F)C")+[1]!JCSubstructureMatchCount($B98,"FC(F)(CCCC1)C1N")</f>
        <v>#VALUE!</v>
      </c>
      <c r="AS98" s="2" t="e">
        <f t="array" ref="AS98">[1]!JCSubstructureMatchCount($B98,"FC(CN)([H])C")</f>
        <v>#VALUE!</v>
      </c>
      <c r="AT98" s="2" t="e">
        <f t="array" ref="AT98">[1]!JCSubstructureMatchCount($B98,"FC(CCN)([H])C")</f>
        <v>#VALUE!</v>
      </c>
      <c r="AU98" s="2" t="e">
        <f t="array" ref="AU98">[1]!JCSubstructureMatchCount($B98,"FC(CCCN)([H])C")</f>
        <v>#VALUE!</v>
      </c>
      <c r="AV98" s="2" t="e">
        <f t="array" ref="AV98">[1]!JCSubstructureMatchCount($B98,"FC(CCCCN)([H])C")</f>
        <v>#VALUE!</v>
      </c>
      <c r="AW98" s="2" t="e">
        <f t="array" ref="AW98">[1]!JCSubstructureMatchCount($B98,"FC(CCCCCN)([H])C")</f>
        <v>#VALUE!</v>
      </c>
      <c r="AX98" s="2" t="e">
        <f t="array" ref="AX98">[1]!JCSubstructureMatchCount($B98,"FC(CC(O)=O)(F)F")</f>
        <v>#VALUE!</v>
      </c>
      <c r="AY98" s="2" t="e">
        <f t="array" ref="AY98">[1]!JCSubstructureMatchCount($B98,"FC(CCC(O)=O)(F)F")</f>
        <v>#VALUE!</v>
      </c>
      <c r="AZ98" s="2" t="e">
        <f t="array" ref="AZ98">[1]!JCSubstructureMatchCount($B98,"FC(CCCC(O)=O)(F)F")</f>
        <v>#VALUE!</v>
      </c>
      <c r="BA98" s="2" t="e">
        <f t="array" ref="BA98">[1]!JCSubstructureMatchCount($B98,"FC(CCCCC(O)=O)(F)F")</f>
        <v>#VALUE!</v>
      </c>
      <c r="BB98" s="2" t="e">
        <f t="array" ref="BB98">[1]!JCSubstructureMatchCount($B98,"FC(CCCCCC(O)=O)(F)F")</f>
        <v>#VALUE!</v>
      </c>
      <c r="BC98" s="2" t="e">
        <f t="array" ref="BC98">[1]!JCSubstructureMatchCount($B98,"FC(CC(O)=O)([H])F")</f>
        <v>#VALUE!</v>
      </c>
      <c r="BD98" s="2" t="e">
        <f t="array" ref="BD98">[1]!JCSubstructureMatchCount($B98,"FC(CCC(O)=O)([H])F")</f>
        <v>#VALUE!</v>
      </c>
      <c r="BE98" s="2" t="e">
        <f t="array" ref="BE98">[1]!JCSubstructureMatchCount($B98,"FC(CCCC(O)=O)([H])F")</f>
        <v>#VALUE!</v>
      </c>
      <c r="BF98" s="2" t="e">
        <f t="array" ref="BF98">[1]!JCSubstructureMatchCount($B98,"FC(CCCCC(O)=O)([H])F")</f>
        <v>#VALUE!</v>
      </c>
      <c r="BG98" s="2" t="e">
        <f t="array" ref="BG98">[1]!JCSubstructureMatchCount($B98,"FC(CCCCCC(O)=O)([H])F")</f>
        <v>#VALUE!</v>
      </c>
      <c r="BH98" s="2" t="e">
        <f t="array" ref="BH98">[1]!JCSubstructureMatchCount($B98,"FC(CC(O)=O)([H])[H]")</f>
        <v>#VALUE!</v>
      </c>
      <c r="BI98" s="2" t="e">
        <f t="array" ref="BI98">[1]!JCSubstructureMatchCount($B98,"FC(CCC(O)=O)([H])[H]")</f>
        <v>#VALUE!</v>
      </c>
      <c r="BJ98" s="2" t="e">
        <f t="array" ref="BJ98">[1]!JCSubstructureMatchCount($B98,"FC(CCCC(O)=O)([H])[H]")</f>
        <v>#VALUE!</v>
      </c>
      <c r="BK98" s="2" t="e">
        <f t="array" ref="BK98">[1]!JCSubstructureMatchCount($B98,"FC(CCCCC(O)=O)([H])[H]")</f>
        <v>#VALUE!</v>
      </c>
      <c r="BL98" s="2" t="e">
        <f t="array" ref="BL98">[1]!JCSubstructureMatchCount($B98,"FC(CCCCCC(O)=O)([H])[H]")</f>
        <v>#VALUE!</v>
      </c>
      <c r="BM98" s="2" t="e">
        <f t="array" ref="BM98">[1]!JCSubstructureMatchCount($B98,"FC(CC(O)=O)(F)C")</f>
        <v>#VALUE!</v>
      </c>
      <c r="BN98" s="2" t="e">
        <f t="array" ref="BN98">[1]!JCSubstructureMatchCount($B98,"FC(CCC(O)=O)(F)C")+[1]!JCSubstructureMatchCount($B98,"FC1(F)CC1C(O)=O")</f>
        <v>#VALUE!</v>
      </c>
      <c r="BO98" s="2" t="e">
        <f t="array" ref="BO98">[1]!JCSubstructureMatchCount($B98,"FC(CCCC(O)=O)(F)C")+[1]!JCSubstructureMatchCount($B98,"FC1(F)CCC1C(O)=O")</f>
        <v>#VALUE!</v>
      </c>
      <c r="BP98" s="2" t="e">
        <f t="array" ref="BP98">[1]!JCSubstructureMatchCount($B98,"FC(CCCCC(O)=O)(F)C")+[1]!JCSubstructureMatchCount($B98,"FC1(F)CCCC1C(O)=O")</f>
        <v>#VALUE!</v>
      </c>
      <c r="BQ98" s="2" t="e">
        <f t="array" ref="BQ98">[1]!JCSubstructureMatchCount($B98,"FC(CCCCCC(O)=O)(F)C")+[1]!JCSubstructureMatchCount($B98,"FC1(F)CCCCC1C(O)=O")</f>
        <v>#VALUE!</v>
      </c>
      <c r="BR98" s="2" t="e">
        <f t="array" ref="BR98">[1]!JCSubstructureMatchCount($B98,"FC(CC(O)=O)([H])C")</f>
        <v>#VALUE!</v>
      </c>
      <c r="BS98" s="2" t="e">
        <f t="array" ref="BS98">[1]!JCSubstructureMatchCount($B98,"FC(CCC(O)=O)([H])C")</f>
        <v>#VALUE!</v>
      </c>
      <c r="BT98" s="2" t="e">
        <f t="array" ref="BT98">[1]!JCSubstructureMatchCount($B98,"FC(CCCC(O)=O)([H])C")</f>
        <v>#VALUE!</v>
      </c>
      <c r="BU98" s="2" t="e">
        <f t="array" ref="BU98">[1]!JCSubstructureMatchCount($B98,"FC(CCCCC(O)=O)([H])C")</f>
        <v>#VALUE!</v>
      </c>
      <c r="BV98" s="2" t="e">
        <f t="array" ref="BV98">[1]!JCSubstructureMatchCount($B98,"FC(CCCCCC(O)=O)([H])C")</f>
        <v>#VALUE!</v>
      </c>
      <c r="BW98" t="e">
        <f t="shared" si="26"/>
        <v>#VALUE!</v>
      </c>
      <c r="BX98" t="e">
        <f t="shared" si="27"/>
        <v>#VALUE!</v>
      </c>
      <c r="BY98" t="e">
        <f t="shared" si="28"/>
        <v>#VALUE!</v>
      </c>
      <c r="BZ98" t="e">
        <f t="shared" si="29"/>
        <v>#VALUE!</v>
      </c>
      <c r="CA98" t="e">
        <f t="shared" si="30"/>
        <v>#VALUE!</v>
      </c>
      <c r="CB98" t="e">
        <f t="shared" si="31"/>
        <v>#VALUE!</v>
      </c>
      <c r="CC98" t="e">
        <f t="shared" si="32"/>
        <v>#VALUE!</v>
      </c>
      <c r="CD98" t="e">
        <f t="shared" si="33"/>
        <v>#VALUE!</v>
      </c>
      <c r="CE98" t="e">
        <f t="shared" si="34"/>
        <v>#VALUE!</v>
      </c>
      <c r="CF98" t="e">
        <f t="shared" si="35"/>
        <v>#VALUE!</v>
      </c>
      <c r="CG98" t="e">
        <f t="shared" si="36"/>
        <v>#VALUE!</v>
      </c>
    </row>
    <row r="99" spans="1:85" ht="30" customHeight="1" x14ac:dyDescent="0.25">
      <c r="A99" s="1" t="s">
        <v>83</v>
      </c>
      <c r="B99" t="s">
        <v>107</v>
      </c>
      <c r="C99">
        <v>1.4</v>
      </c>
      <c r="D99">
        <v>9.57</v>
      </c>
      <c r="E99" s="15" t="e">
        <f t="array" ref="E99">[1]!JCStructure(B99)</f>
        <v>#VALUE!</v>
      </c>
      <c r="F99" t="e">
        <f t="array" ref="F99">[1]!JCMass(B99)</f>
        <v>#VALUE!</v>
      </c>
      <c r="G99" t="e">
        <f t="array" ref="G99">[1]!JCIUPACName(R99)</f>
        <v>#VALUE!</v>
      </c>
      <c r="H99" s="2" t="e">
        <f t="array" ref="H99">IF([1]!JCSubstructureMatch($B99,"C(O)=O"),"Acid", "Amine")</f>
        <v>#VALUE!</v>
      </c>
      <c r="I99" s="2" t="e">
        <f t="shared" ref="I99:I130" ca="1" si="37">_xlfn.XLOOKUP(TRUE,S99:W99,$S$1:$W$1,"non-F")</f>
        <v>#NAME?</v>
      </c>
      <c r="K99" s="2" t="e">
        <f t="shared" si="20"/>
        <v>#VALUE!</v>
      </c>
      <c r="L99" s="2" t="e">
        <f t="shared" si="21"/>
        <v>#VALUE!</v>
      </c>
      <c r="M99" s="2" t="e">
        <f t="shared" si="22"/>
        <v>#VALUE!</v>
      </c>
      <c r="N99" s="2" t="e">
        <f t="shared" si="23"/>
        <v>#VALUE!</v>
      </c>
      <c r="O99" s="2" t="e">
        <f t="shared" si="24"/>
        <v>#VALUE!</v>
      </c>
      <c r="P99" s="2" t="e">
        <f t="shared" si="25"/>
        <v>#VALUE!</v>
      </c>
      <c r="Q99" s="2" t="e">
        <f t="array" ref="Q99">[1]!JCRingAtomCount(B99)</f>
        <v>#VALUE!</v>
      </c>
      <c r="R99" s="15" t="e">
        <f t="array" ref="R99">[1]!JCBemisMurckoStructure(B99)</f>
        <v>#VALUE!</v>
      </c>
      <c r="S99" t="e">
        <f t="array" ref="S99">[1]!JCSubstructureMatch(B99,"FC(C)(F)C")</f>
        <v>#VALUE!</v>
      </c>
      <c r="T99" t="e">
        <f t="array" ref="T99">[1]!JCSubstructureMatch(B99,"FC(C)(F)F")</f>
        <v>#VALUE!</v>
      </c>
      <c r="U99" t="e">
        <f t="array" ref="U99">[1]!JCSubstructureMatch(B99,"FC(C)(F)[H]")</f>
        <v>#VALUE!</v>
      </c>
      <c r="V99" t="e">
        <f t="array" ref="V99">[1]!JCSubstructureMatch(B99,"FC(C)([H])[H]")</f>
        <v>#VALUE!</v>
      </c>
      <c r="W99" t="e">
        <f t="array" ref="W99">[1]!JCSubstructureMatch(B99,"FC(C)(C)[H]")</f>
        <v>#VALUE!</v>
      </c>
      <c r="X99" s="15" t="e">
        <f t="array" ref="X99">[1]!JC3DCleanStructure(B99)</f>
        <v>#VALUE!</v>
      </c>
      <c r="Y99" s="2" t="e">
        <f t="array" ref="Y99">[1]!JCSubstructureMatchCount(B99,"FC(CN)(F)F")</f>
        <v>#VALUE!</v>
      </c>
      <c r="Z99" s="2" t="e">
        <f t="array" ref="Z99">[1]!JCSubstructureMatchCount($B99,"FC(CCN)(F)F")</f>
        <v>#VALUE!</v>
      </c>
      <c r="AA99" s="2" t="e">
        <f t="array" ref="AA99">[1]!JCSubstructureMatchCount($B99,"FC(CCCN)(F)F")</f>
        <v>#VALUE!</v>
      </c>
      <c r="AB99" s="2" t="e">
        <f t="array" ref="AB99">[1]!JCSubstructureMatchCount($B99,"FC(CCCCN)(F)F")</f>
        <v>#VALUE!</v>
      </c>
      <c r="AC99" s="2" t="e">
        <f t="array" ref="AC99">[1]!JCSubstructureMatchCount($B99,"FC(CCCCCN)(F)F")</f>
        <v>#VALUE!</v>
      </c>
      <c r="AD99" s="2" t="e">
        <f t="array" ref="AD99">[1]!JCSubstructureMatchCount($B99,"FC(CN)([H])F")</f>
        <v>#VALUE!</v>
      </c>
      <c r="AE99" s="2" t="e">
        <f t="array" ref="AE99">[1]!JCSubstructureMatchCount($B99,"FC(CCN)([H])F")</f>
        <v>#VALUE!</v>
      </c>
      <c r="AF99" s="2" t="e">
        <f t="array" ref="AF99">[1]!JCSubstructureMatchCount($B99,"FC(CCCN)([H])F")</f>
        <v>#VALUE!</v>
      </c>
      <c r="AG99" s="2" t="e">
        <f t="array" ref="AG99">[1]!JCSubstructureMatchCount($B99,"FC(CCCCN)([H])F")</f>
        <v>#VALUE!</v>
      </c>
      <c r="AH99" s="2" t="e">
        <f t="array" ref="AH99">[1]!JCSubstructureMatchCount($B99,"FC(CCCCCN)([H])F")</f>
        <v>#VALUE!</v>
      </c>
      <c r="AI99" s="2" t="e">
        <f t="array" ref="AI99">[1]!JCSubstructureMatchCount($B99,"FC(CN)([H])[H]")</f>
        <v>#VALUE!</v>
      </c>
      <c r="AJ99" s="2" t="e">
        <f t="array" ref="AJ99">[1]!JCSubstructureMatchCount($B99,"FC(CCN)([H])[H]")</f>
        <v>#VALUE!</v>
      </c>
      <c r="AK99" s="2" t="e">
        <f t="array" ref="AK99">[1]!JCSubstructureMatchCount($B99,"FC(CCCN)([H])[H]")</f>
        <v>#VALUE!</v>
      </c>
      <c r="AL99" s="2" t="e">
        <f t="array" ref="AL99">[1]!JCSubstructureMatchCount($B99,"FC(CCCCN)([H])[H]")</f>
        <v>#VALUE!</v>
      </c>
      <c r="AM99" s="2" t="e">
        <f t="array" ref="AM99">[1]!JCSubstructureMatchCount($B99,"FC(CCCCCN)([H])[H]")</f>
        <v>#VALUE!</v>
      </c>
      <c r="AN99" s="2" t="e">
        <f t="array" ref="AN99">[1]!JCSubstructureMatchCount($B99,"FC(CN)(F)C")</f>
        <v>#VALUE!</v>
      </c>
      <c r="AO99" s="2" t="e">
        <f t="array" ref="AO99">[1]!JCSubstructureMatchCount($B99,"FC(CCN)(F)C")+[1]!JCSubstructureMatchCount($B99,"FC(F)(C1)C1N")</f>
        <v>#VALUE!</v>
      </c>
      <c r="AP99" s="2" t="e">
        <f t="array" ref="AP99">[1]!JCSubstructureMatchCount($B99,"FC(CCCN)(F)C")+[1]!JCSubstructureMatchCount($B99,"FC(F)(CC1)C1N")</f>
        <v>#VALUE!</v>
      </c>
      <c r="AQ99" s="2" t="e">
        <f t="array" ref="AQ99">[1]!JCSubstructureMatchCount($B99,"FC(CCCCN)(F)C")+[1]!JCSubstructureMatchCount($B99,"FC(F)(CCC1)C1N")</f>
        <v>#VALUE!</v>
      </c>
      <c r="AR99" s="2" t="e">
        <f t="array" ref="AR99">[1]!JCSubstructureMatchCount($B99,"FC(CCCCCN)(F)C")+[1]!JCSubstructureMatchCount($B99,"FC(F)(CCCC1)C1N")</f>
        <v>#VALUE!</v>
      </c>
      <c r="AS99" s="2" t="e">
        <f t="array" ref="AS99">[1]!JCSubstructureMatchCount($B99,"FC(CN)([H])C")</f>
        <v>#VALUE!</v>
      </c>
      <c r="AT99" s="2" t="e">
        <f t="array" ref="AT99">[1]!JCSubstructureMatchCount($B99,"FC(CCN)([H])C")</f>
        <v>#VALUE!</v>
      </c>
      <c r="AU99" s="2" t="e">
        <f t="array" ref="AU99">[1]!JCSubstructureMatchCount($B99,"FC(CCCN)([H])C")</f>
        <v>#VALUE!</v>
      </c>
      <c r="AV99" s="2" t="e">
        <f t="array" ref="AV99">[1]!JCSubstructureMatchCount($B99,"FC(CCCCN)([H])C")</f>
        <v>#VALUE!</v>
      </c>
      <c r="AW99" s="2" t="e">
        <f t="array" ref="AW99">[1]!JCSubstructureMatchCount($B99,"FC(CCCCCN)([H])C")</f>
        <v>#VALUE!</v>
      </c>
      <c r="AX99" s="2" t="e">
        <f t="array" ref="AX99">[1]!JCSubstructureMatchCount($B99,"FC(CC(O)=O)(F)F")</f>
        <v>#VALUE!</v>
      </c>
      <c r="AY99" s="2" t="e">
        <f t="array" ref="AY99">[1]!JCSubstructureMatchCount($B99,"FC(CCC(O)=O)(F)F")</f>
        <v>#VALUE!</v>
      </c>
      <c r="AZ99" s="2" t="e">
        <f t="array" ref="AZ99">[1]!JCSubstructureMatchCount($B99,"FC(CCCC(O)=O)(F)F")</f>
        <v>#VALUE!</v>
      </c>
      <c r="BA99" s="2" t="e">
        <f t="array" ref="BA99">[1]!JCSubstructureMatchCount($B99,"FC(CCCCC(O)=O)(F)F")</f>
        <v>#VALUE!</v>
      </c>
      <c r="BB99" s="2" t="e">
        <f t="array" ref="BB99">[1]!JCSubstructureMatchCount($B99,"FC(CCCCCC(O)=O)(F)F")</f>
        <v>#VALUE!</v>
      </c>
      <c r="BC99" s="2" t="e">
        <f t="array" ref="BC99">[1]!JCSubstructureMatchCount($B99,"FC(CC(O)=O)([H])F")</f>
        <v>#VALUE!</v>
      </c>
      <c r="BD99" s="2" t="e">
        <f t="array" ref="BD99">[1]!JCSubstructureMatchCount($B99,"FC(CCC(O)=O)([H])F")</f>
        <v>#VALUE!</v>
      </c>
      <c r="BE99" s="2" t="e">
        <f t="array" ref="BE99">[1]!JCSubstructureMatchCount($B99,"FC(CCCC(O)=O)([H])F")</f>
        <v>#VALUE!</v>
      </c>
      <c r="BF99" s="2" t="e">
        <f t="array" ref="BF99">[1]!JCSubstructureMatchCount($B99,"FC(CCCCC(O)=O)([H])F")</f>
        <v>#VALUE!</v>
      </c>
      <c r="BG99" s="2" t="e">
        <f t="array" ref="BG99">[1]!JCSubstructureMatchCount($B99,"FC(CCCCCC(O)=O)([H])F")</f>
        <v>#VALUE!</v>
      </c>
      <c r="BH99" s="2" t="e">
        <f t="array" ref="BH99">[1]!JCSubstructureMatchCount($B99,"FC(CC(O)=O)([H])[H]")</f>
        <v>#VALUE!</v>
      </c>
      <c r="BI99" s="2" t="e">
        <f t="array" ref="BI99">[1]!JCSubstructureMatchCount($B99,"FC(CCC(O)=O)([H])[H]")</f>
        <v>#VALUE!</v>
      </c>
      <c r="BJ99" s="2" t="e">
        <f t="array" ref="BJ99">[1]!JCSubstructureMatchCount($B99,"FC(CCCC(O)=O)([H])[H]")</f>
        <v>#VALUE!</v>
      </c>
      <c r="BK99" s="2" t="e">
        <f t="array" ref="BK99">[1]!JCSubstructureMatchCount($B99,"FC(CCCCC(O)=O)([H])[H]")</f>
        <v>#VALUE!</v>
      </c>
      <c r="BL99" s="2" t="e">
        <f t="array" ref="BL99">[1]!JCSubstructureMatchCount($B99,"FC(CCCCCC(O)=O)([H])[H]")</f>
        <v>#VALUE!</v>
      </c>
      <c r="BM99" s="2" t="e">
        <f t="array" ref="BM99">[1]!JCSubstructureMatchCount($B99,"FC(CC(O)=O)(F)C")</f>
        <v>#VALUE!</v>
      </c>
      <c r="BN99" s="2" t="e">
        <f t="array" ref="BN99">[1]!JCSubstructureMatchCount($B99,"FC(CCC(O)=O)(F)C")+[1]!JCSubstructureMatchCount($B99,"FC1(F)CC1C(O)=O")</f>
        <v>#VALUE!</v>
      </c>
      <c r="BO99" s="2" t="e">
        <f t="array" ref="BO99">[1]!JCSubstructureMatchCount($B99,"FC(CCCC(O)=O)(F)C")+[1]!JCSubstructureMatchCount($B99,"FC1(F)CCC1C(O)=O")</f>
        <v>#VALUE!</v>
      </c>
      <c r="BP99" s="2" t="e">
        <f t="array" ref="BP99">[1]!JCSubstructureMatchCount($B99,"FC(CCCCC(O)=O)(F)C")+[1]!JCSubstructureMatchCount($B99,"FC1(F)CCCC1C(O)=O")</f>
        <v>#VALUE!</v>
      </c>
      <c r="BQ99" s="2" t="e">
        <f t="array" ref="BQ99">[1]!JCSubstructureMatchCount($B99,"FC(CCCCCC(O)=O)(F)C")+[1]!JCSubstructureMatchCount($B99,"FC1(F)CCCCC1C(O)=O")</f>
        <v>#VALUE!</v>
      </c>
      <c r="BR99" s="2" t="e">
        <f t="array" ref="BR99">[1]!JCSubstructureMatchCount($B99,"FC(CC(O)=O)([H])C")</f>
        <v>#VALUE!</v>
      </c>
      <c r="BS99" s="2" t="e">
        <f t="array" ref="BS99">[1]!JCSubstructureMatchCount($B99,"FC(CCC(O)=O)([H])C")</f>
        <v>#VALUE!</v>
      </c>
      <c r="BT99" s="2" t="e">
        <f t="array" ref="BT99">[1]!JCSubstructureMatchCount($B99,"FC(CCCC(O)=O)([H])C")</f>
        <v>#VALUE!</v>
      </c>
      <c r="BU99" s="2" t="e">
        <f t="array" ref="BU99">[1]!JCSubstructureMatchCount($B99,"FC(CCCCC(O)=O)([H])C")</f>
        <v>#VALUE!</v>
      </c>
      <c r="BV99" s="2" t="e">
        <f t="array" ref="BV99">[1]!JCSubstructureMatchCount($B99,"FC(CCCCCC(O)=O)([H])C")</f>
        <v>#VALUE!</v>
      </c>
      <c r="BW99" t="e">
        <f t="shared" si="26"/>
        <v>#VALUE!</v>
      </c>
      <c r="BX99" t="e">
        <f t="shared" si="27"/>
        <v>#VALUE!</v>
      </c>
      <c r="BY99" t="e">
        <f t="shared" si="28"/>
        <v>#VALUE!</v>
      </c>
      <c r="BZ99" t="e">
        <f t="shared" si="29"/>
        <v>#VALUE!</v>
      </c>
      <c r="CA99" t="e">
        <f t="shared" si="30"/>
        <v>#VALUE!</v>
      </c>
      <c r="CB99" t="e">
        <f t="shared" si="31"/>
        <v>#VALUE!</v>
      </c>
      <c r="CC99" t="e">
        <f t="shared" si="32"/>
        <v>#VALUE!</v>
      </c>
      <c r="CD99" t="e">
        <f t="shared" si="33"/>
        <v>#VALUE!</v>
      </c>
      <c r="CE99" t="e">
        <f t="shared" si="34"/>
        <v>#VALUE!</v>
      </c>
      <c r="CF99" t="e">
        <f t="shared" si="35"/>
        <v>#VALUE!</v>
      </c>
      <c r="CG99" t="e">
        <f t="shared" si="36"/>
        <v>#VALUE!</v>
      </c>
    </row>
    <row r="100" spans="1:85" ht="30" customHeight="1" x14ac:dyDescent="0.25">
      <c r="A100" s="1" t="s">
        <v>83</v>
      </c>
      <c r="B100" t="s">
        <v>108</v>
      </c>
      <c r="C100">
        <v>0.93</v>
      </c>
      <c r="D100">
        <v>10.050000000000001</v>
      </c>
      <c r="E100" s="15" t="e">
        <f t="array" ref="E100">[1]!JCStructure(B100)</f>
        <v>#VALUE!</v>
      </c>
      <c r="F100" t="e">
        <f t="array" ref="F100">[1]!JCMass(B100)</f>
        <v>#VALUE!</v>
      </c>
      <c r="G100" t="e">
        <f t="array" ref="G100">[1]!JCIUPACName(R100)</f>
        <v>#VALUE!</v>
      </c>
      <c r="H100" s="2" t="e">
        <f t="array" ref="H100">IF([1]!JCSubstructureMatch($B100,"C(O)=O"),"Acid", "Amine")</f>
        <v>#VALUE!</v>
      </c>
      <c r="I100" s="2" t="e">
        <f t="shared" ca="1" si="37"/>
        <v>#NAME?</v>
      </c>
      <c r="K100" s="2" t="e">
        <f t="shared" si="20"/>
        <v>#VALUE!</v>
      </c>
      <c r="L100" s="2" t="e">
        <f t="shared" si="21"/>
        <v>#VALUE!</v>
      </c>
      <c r="M100" s="2" t="e">
        <f t="shared" si="22"/>
        <v>#VALUE!</v>
      </c>
      <c r="N100" s="2" t="e">
        <f t="shared" si="23"/>
        <v>#VALUE!</v>
      </c>
      <c r="O100" s="2" t="e">
        <f t="shared" si="24"/>
        <v>#VALUE!</v>
      </c>
      <c r="P100" s="2" t="e">
        <f t="shared" si="25"/>
        <v>#VALUE!</v>
      </c>
      <c r="Q100" s="2" t="e">
        <f t="array" ref="Q100">[1]!JCRingAtomCount(B100)</f>
        <v>#VALUE!</v>
      </c>
      <c r="R100" s="15" t="e">
        <f t="array" ref="R100">[1]!JCBemisMurckoStructure(B100)</f>
        <v>#VALUE!</v>
      </c>
      <c r="S100" t="e">
        <f t="array" ref="S100">[1]!JCSubstructureMatch(B100,"FC(C)(F)C")</f>
        <v>#VALUE!</v>
      </c>
      <c r="T100" t="e">
        <f t="array" ref="T100">[1]!JCSubstructureMatch(B100,"FC(C)(F)F")</f>
        <v>#VALUE!</v>
      </c>
      <c r="U100" t="e">
        <f t="array" ref="U100">[1]!JCSubstructureMatch(B100,"FC(C)(F)[H]")</f>
        <v>#VALUE!</v>
      </c>
      <c r="V100" t="e">
        <f t="array" ref="V100">[1]!JCSubstructureMatch(B100,"FC(C)([H])[H]")</f>
        <v>#VALUE!</v>
      </c>
      <c r="W100" t="e">
        <f t="array" ref="W100">[1]!JCSubstructureMatch(B100,"FC(C)(C)[H]")</f>
        <v>#VALUE!</v>
      </c>
      <c r="X100" s="15" t="e">
        <f t="array" ref="X100">[1]!JC3DCleanStructure(B100)</f>
        <v>#VALUE!</v>
      </c>
      <c r="Y100" s="2" t="e">
        <f t="array" ref="Y100">[1]!JCSubstructureMatchCount(B100,"FC(CN)(F)F")</f>
        <v>#VALUE!</v>
      </c>
      <c r="Z100" s="2" t="e">
        <f t="array" ref="Z100">[1]!JCSubstructureMatchCount($B100,"FC(CCN)(F)F")</f>
        <v>#VALUE!</v>
      </c>
      <c r="AA100" s="2" t="e">
        <f t="array" ref="AA100">[1]!JCSubstructureMatchCount($B100,"FC(CCCN)(F)F")</f>
        <v>#VALUE!</v>
      </c>
      <c r="AB100" s="2" t="e">
        <f t="array" ref="AB100">[1]!JCSubstructureMatchCount($B100,"FC(CCCCN)(F)F")</f>
        <v>#VALUE!</v>
      </c>
      <c r="AC100" s="2" t="e">
        <f t="array" ref="AC100">[1]!JCSubstructureMatchCount($B100,"FC(CCCCCN)(F)F")</f>
        <v>#VALUE!</v>
      </c>
      <c r="AD100" s="2" t="e">
        <f t="array" ref="AD100">[1]!JCSubstructureMatchCount($B100,"FC(CN)([H])F")</f>
        <v>#VALUE!</v>
      </c>
      <c r="AE100" s="2" t="e">
        <f t="array" ref="AE100">[1]!JCSubstructureMatchCount($B100,"FC(CCN)([H])F")</f>
        <v>#VALUE!</v>
      </c>
      <c r="AF100" s="2" t="e">
        <f t="array" ref="AF100">[1]!JCSubstructureMatchCount($B100,"FC(CCCN)([H])F")</f>
        <v>#VALUE!</v>
      </c>
      <c r="AG100" s="2" t="e">
        <f t="array" ref="AG100">[1]!JCSubstructureMatchCount($B100,"FC(CCCCN)([H])F")</f>
        <v>#VALUE!</v>
      </c>
      <c r="AH100" s="2" t="e">
        <f t="array" ref="AH100">[1]!JCSubstructureMatchCount($B100,"FC(CCCCCN)([H])F")</f>
        <v>#VALUE!</v>
      </c>
      <c r="AI100" s="2" t="e">
        <f t="array" ref="AI100">[1]!JCSubstructureMatchCount($B100,"FC(CN)([H])[H]")</f>
        <v>#VALUE!</v>
      </c>
      <c r="AJ100" s="2" t="e">
        <f t="array" ref="AJ100">[1]!JCSubstructureMatchCount($B100,"FC(CCN)([H])[H]")</f>
        <v>#VALUE!</v>
      </c>
      <c r="AK100" s="2" t="e">
        <f t="array" ref="AK100">[1]!JCSubstructureMatchCount($B100,"FC(CCCN)([H])[H]")</f>
        <v>#VALUE!</v>
      </c>
      <c r="AL100" s="2" t="e">
        <f t="array" ref="AL100">[1]!JCSubstructureMatchCount($B100,"FC(CCCCN)([H])[H]")</f>
        <v>#VALUE!</v>
      </c>
      <c r="AM100" s="2" t="e">
        <f t="array" ref="AM100">[1]!JCSubstructureMatchCount($B100,"FC(CCCCCN)([H])[H]")</f>
        <v>#VALUE!</v>
      </c>
      <c r="AN100" s="2" t="e">
        <f t="array" ref="AN100">[1]!JCSubstructureMatchCount($B100,"FC(CN)(F)C")</f>
        <v>#VALUE!</v>
      </c>
      <c r="AO100" s="2" t="e">
        <f t="array" ref="AO100">[1]!JCSubstructureMatchCount($B100,"FC(CCN)(F)C")+[1]!JCSubstructureMatchCount($B100,"FC(F)(C1)C1N")</f>
        <v>#VALUE!</v>
      </c>
      <c r="AP100" s="2" t="e">
        <f t="array" ref="AP100">[1]!JCSubstructureMatchCount($B100,"FC(CCCN)(F)C")+[1]!JCSubstructureMatchCount($B100,"FC(F)(CC1)C1N")</f>
        <v>#VALUE!</v>
      </c>
      <c r="AQ100" s="2" t="e">
        <f t="array" ref="AQ100">[1]!JCSubstructureMatchCount($B100,"FC(CCCCN)(F)C")+[1]!JCSubstructureMatchCount($B100,"FC(F)(CCC1)C1N")</f>
        <v>#VALUE!</v>
      </c>
      <c r="AR100" s="2" t="e">
        <f t="array" ref="AR100">[1]!JCSubstructureMatchCount($B100,"FC(CCCCCN)(F)C")+[1]!JCSubstructureMatchCount($B100,"FC(F)(CCCC1)C1N")</f>
        <v>#VALUE!</v>
      </c>
      <c r="AS100" s="2" t="e">
        <f t="array" ref="AS100">[1]!JCSubstructureMatchCount($B100,"FC(CN)([H])C")</f>
        <v>#VALUE!</v>
      </c>
      <c r="AT100" s="2" t="e">
        <f t="array" ref="AT100">[1]!JCSubstructureMatchCount($B100,"FC(CCN)([H])C")</f>
        <v>#VALUE!</v>
      </c>
      <c r="AU100" s="2" t="e">
        <f t="array" ref="AU100">[1]!JCSubstructureMatchCount($B100,"FC(CCCN)([H])C")</f>
        <v>#VALUE!</v>
      </c>
      <c r="AV100" s="2" t="e">
        <f t="array" ref="AV100">[1]!JCSubstructureMatchCount($B100,"FC(CCCCN)([H])C")</f>
        <v>#VALUE!</v>
      </c>
      <c r="AW100" s="2" t="e">
        <f t="array" ref="AW100">[1]!JCSubstructureMatchCount($B100,"FC(CCCCCN)([H])C")</f>
        <v>#VALUE!</v>
      </c>
      <c r="AX100" s="2" t="e">
        <f t="array" ref="AX100">[1]!JCSubstructureMatchCount($B100,"FC(CC(O)=O)(F)F")</f>
        <v>#VALUE!</v>
      </c>
      <c r="AY100" s="2" t="e">
        <f t="array" ref="AY100">[1]!JCSubstructureMatchCount($B100,"FC(CCC(O)=O)(F)F")</f>
        <v>#VALUE!</v>
      </c>
      <c r="AZ100" s="2" t="e">
        <f t="array" ref="AZ100">[1]!JCSubstructureMatchCount($B100,"FC(CCCC(O)=O)(F)F")</f>
        <v>#VALUE!</v>
      </c>
      <c r="BA100" s="2" t="e">
        <f t="array" ref="BA100">[1]!JCSubstructureMatchCount($B100,"FC(CCCCC(O)=O)(F)F")</f>
        <v>#VALUE!</v>
      </c>
      <c r="BB100" s="2" t="e">
        <f t="array" ref="BB100">[1]!JCSubstructureMatchCount($B100,"FC(CCCCCC(O)=O)(F)F")</f>
        <v>#VALUE!</v>
      </c>
      <c r="BC100" s="2" t="e">
        <f t="array" ref="BC100">[1]!JCSubstructureMatchCount($B100,"FC(CC(O)=O)([H])F")</f>
        <v>#VALUE!</v>
      </c>
      <c r="BD100" s="2" t="e">
        <f t="array" ref="BD100">[1]!JCSubstructureMatchCount($B100,"FC(CCC(O)=O)([H])F")</f>
        <v>#VALUE!</v>
      </c>
      <c r="BE100" s="2" t="e">
        <f t="array" ref="BE100">[1]!JCSubstructureMatchCount($B100,"FC(CCCC(O)=O)([H])F")</f>
        <v>#VALUE!</v>
      </c>
      <c r="BF100" s="2" t="e">
        <f t="array" ref="BF100">[1]!JCSubstructureMatchCount($B100,"FC(CCCCC(O)=O)([H])F")</f>
        <v>#VALUE!</v>
      </c>
      <c r="BG100" s="2" t="e">
        <f t="array" ref="BG100">[1]!JCSubstructureMatchCount($B100,"FC(CCCCCC(O)=O)([H])F")</f>
        <v>#VALUE!</v>
      </c>
      <c r="BH100" s="2" t="e">
        <f t="array" ref="BH100">[1]!JCSubstructureMatchCount($B100,"FC(CC(O)=O)([H])[H]")</f>
        <v>#VALUE!</v>
      </c>
      <c r="BI100" s="2" t="e">
        <f t="array" ref="BI100">[1]!JCSubstructureMatchCount($B100,"FC(CCC(O)=O)([H])[H]")</f>
        <v>#VALUE!</v>
      </c>
      <c r="BJ100" s="2" t="e">
        <f t="array" ref="BJ100">[1]!JCSubstructureMatchCount($B100,"FC(CCCC(O)=O)([H])[H]")</f>
        <v>#VALUE!</v>
      </c>
      <c r="BK100" s="2" t="e">
        <f t="array" ref="BK100">[1]!JCSubstructureMatchCount($B100,"FC(CCCCC(O)=O)([H])[H]")</f>
        <v>#VALUE!</v>
      </c>
      <c r="BL100" s="2" t="e">
        <f t="array" ref="BL100">[1]!JCSubstructureMatchCount($B100,"FC(CCCCCC(O)=O)([H])[H]")</f>
        <v>#VALUE!</v>
      </c>
      <c r="BM100" s="2" t="e">
        <f t="array" ref="BM100">[1]!JCSubstructureMatchCount($B100,"FC(CC(O)=O)(F)C")</f>
        <v>#VALUE!</v>
      </c>
      <c r="BN100" s="2" t="e">
        <f t="array" ref="BN100">[1]!JCSubstructureMatchCount($B100,"FC(CCC(O)=O)(F)C")+[1]!JCSubstructureMatchCount($B100,"FC1(F)CC1C(O)=O")</f>
        <v>#VALUE!</v>
      </c>
      <c r="BO100" s="2" t="e">
        <f t="array" ref="BO100">[1]!JCSubstructureMatchCount($B100,"FC(CCCC(O)=O)(F)C")+[1]!JCSubstructureMatchCount($B100,"FC1(F)CCC1C(O)=O")</f>
        <v>#VALUE!</v>
      </c>
      <c r="BP100" s="2" t="e">
        <f t="array" ref="BP100">[1]!JCSubstructureMatchCount($B100,"FC(CCCCC(O)=O)(F)C")+[1]!JCSubstructureMatchCount($B100,"FC1(F)CCCC1C(O)=O")</f>
        <v>#VALUE!</v>
      </c>
      <c r="BQ100" s="2" t="e">
        <f t="array" ref="BQ100">[1]!JCSubstructureMatchCount($B100,"FC(CCCCCC(O)=O)(F)C")+[1]!JCSubstructureMatchCount($B100,"FC1(F)CCCCC1C(O)=O")</f>
        <v>#VALUE!</v>
      </c>
      <c r="BR100" s="2" t="e">
        <f t="array" ref="BR100">[1]!JCSubstructureMatchCount($B100,"FC(CC(O)=O)([H])C")</f>
        <v>#VALUE!</v>
      </c>
      <c r="BS100" s="2" t="e">
        <f t="array" ref="BS100">[1]!JCSubstructureMatchCount($B100,"FC(CCC(O)=O)([H])C")</f>
        <v>#VALUE!</v>
      </c>
      <c r="BT100" s="2" t="e">
        <f t="array" ref="BT100">[1]!JCSubstructureMatchCount($B100,"FC(CCCC(O)=O)([H])C")</f>
        <v>#VALUE!</v>
      </c>
      <c r="BU100" s="2" t="e">
        <f t="array" ref="BU100">[1]!JCSubstructureMatchCount($B100,"FC(CCCCC(O)=O)([H])C")</f>
        <v>#VALUE!</v>
      </c>
      <c r="BV100" s="2" t="e">
        <f t="array" ref="BV100">[1]!JCSubstructureMatchCount($B100,"FC(CCCCCC(O)=O)([H])C")</f>
        <v>#VALUE!</v>
      </c>
      <c r="BW100" t="e">
        <f t="shared" si="26"/>
        <v>#VALUE!</v>
      </c>
      <c r="BX100" t="e">
        <f t="shared" si="27"/>
        <v>#VALUE!</v>
      </c>
      <c r="BY100" t="e">
        <f t="shared" si="28"/>
        <v>#VALUE!</v>
      </c>
      <c r="BZ100" t="e">
        <f t="shared" si="29"/>
        <v>#VALUE!</v>
      </c>
      <c r="CA100" t="e">
        <f t="shared" si="30"/>
        <v>#VALUE!</v>
      </c>
      <c r="CB100" t="e">
        <f t="shared" si="31"/>
        <v>#VALUE!</v>
      </c>
      <c r="CC100" t="e">
        <f t="shared" si="32"/>
        <v>#VALUE!</v>
      </c>
      <c r="CD100" t="e">
        <f t="shared" si="33"/>
        <v>#VALUE!</v>
      </c>
      <c r="CE100" t="e">
        <f t="shared" si="34"/>
        <v>#VALUE!</v>
      </c>
      <c r="CF100" t="e">
        <f t="shared" si="35"/>
        <v>#VALUE!</v>
      </c>
      <c r="CG100" t="e">
        <f t="shared" si="36"/>
        <v>#VALUE!</v>
      </c>
    </row>
    <row r="101" spans="1:85" ht="30" customHeight="1" x14ac:dyDescent="0.25">
      <c r="A101" s="1" t="s">
        <v>83</v>
      </c>
      <c r="B101" t="s">
        <v>109</v>
      </c>
      <c r="C101">
        <v>1.93</v>
      </c>
      <c r="D101">
        <v>8.8800000000000008</v>
      </c>
      <c r="E101" s="15" t="e">
        <f t="array" ref="E101">[1]!JCStructure(B101)</f>
        <v>#VALUE!</v>
      </c>
      <c r="F101" t="e">
        <f t="array" ref="F101">[1]!JCMass(B101)</f>
        <v>#VALUE!</v>
      </c>
      <c r="G101" t="e">
        <f t="array" ref="G101">[1]!JCIUPACName(R101)</f>
        <v>#VALUE!</v>
      </c>
      <c r="H101" s="2" t="e">
        <f t="array" ref="H101">IF([1]!JCSubstructureMatch($B101,"C(O)=O"),"Acid", "Amine")</f>
        <v>#VALUE!</v>
      </c>
      <c r="I101" s="2" t="e">
        <f t="shared" ca="1" si="37"/>
        <v>#NAME?</v>
      </c>
      <c r="K101" s="2" t="e">
        <f t="shared" si="20"/>
        <v>#VALUE!</v>
      </c>
      <c r="L101" s="2" t="e">
        <f t="shared" si="21"/>
        <v>#VALUE!</v>
      </c>
      <c r="M101" s="2" t="e">
        <f t="shared" si="22"/>
        <v>#VALUE!</v>
      </c>
      <c r="N101" s="2" t="e">
        <f t="shared" si="23"/>
        <v>#VALUE!</v>
      </c>
      <c r="O101" s="2" t="e">
        <f t="shared" si="24"/>
        <v>#VALUE!</v>
      </c>
      <c r="P101" s="2" t="e">
        <f t="shared" si="25"/>
        <v>#VALUE!</v>
      </c>
      <c r="Q101" s="2" t="e">
        <f t="array" ref="Q101">[1]!JCRingAtomCount(B101)</f>
        <v>#VALUE!</v>
      </c>
      <c r="R101" s="15" t="e">
        <f t="array" ref="R101">[1]!JCBemisMurckoStructure(B101)</f>
        <v>#VALUE!</v>
      </c>
      <c r="S101" t="e">
        <f t="array" ref="S101">[1]!JCSubstructureMatch(B101,"FC(C)(F)C")</f>
        <v>#VALUE!</v>
      </c>
      <c r="T101" t="e">
        <f t="array" ref="T101">[1]!JCSubstructureMatch(B101,"FC(C)(F)F")</f>
        <v>#VALUE!</v>
      </c>
      <c r="U101" t="e">
        <f t="array" ref="U101">[1]!JCSubstructureMatch(B101,"FC(C)(F)[H]")</f>
        <v>#VALUE!</v>
      </c>
      <c r="V101" t="e">
        <f t="array" ref="V101">[1]!JCSubstructureMatch(B101,"FC(C)([H])[H]")</f>
        <v>#VALUE!</v>
      </c>
      <c r="W101" t="e">
        <f t="array" ref="W101">[1]!JCSubstructureMatch(B101,"FC(C)(C)[H]")</f>
        <v>#VALUE!</v>
      </c>
      <c r="X101" s="15" t="e">
        <f t="array" ref="X101">[1]!JC3DCleanStructure(B101)</f>
        <v>#VALUE!</v>
      </c>
      <c r="Y101" s="2" t="e">
        <f t="array" ref="Y101">[1]!JCSubstructureMatchCount(B101,"FC(CN)(F)F")</f>
        <v>#VALUE!</v>
      </c>
      <c r="Z101" s="2" t="e">
        <f t="array" ref="Z101">[1]!JCSubstructureMatchCount($B101,"FC(CCN)(F)F")</f>
        <v>#VALUE!</v>
      </c>
      <c r="AA101" s="2" t="e">
        <f t="array" ref="AA101">[1]!JCSubstructureMatchCount($B101,"FC(CCCN)(F)F")</f>
        <v>#VALUE!</v>
      </c>
      <c r="AB101" s="2" t="e">
        <f t="array" ref="AB101">[1]!JCSubstructureMatchCount($B101,"FC(CCCCN)(F)F")</f>
        <v>#VALUE!</v>
      </c>
      <c r="AC101" s="2" t="e">
        <f t="array" ref="AC101">[1]!JCSubstructureMatchCount($B101,"FC(CCCCCN)(F)F")</f>
        <v>#VALUE!</v>
      </c>
      <c r="AD101" s="2" t="e">
        <f t="array" ref="AD101">[1]!JCSubstructureMatchCount($B101,"FC(CN)([H])F")</f>
        <v>#VALUE!</v>
      </c>
      <c r="AE101" s="2" t="e">
        <f t="array" ref="AE101">[1]!JCSubstructureMatchCount($B101,"FC(CCN)([H])F")</f>
        <v>#VALUE!</v>
      </c>
      <c r="AF101" s="2" t="e">
        <f t="array" ref="AF101">[1]!JCSubstructureMatchCount($B101,"FC(CCCN)([H])F")</f>
        <v>#VALUE!</v>
      </c>
      <c r="AG101" s="2" t="e">
        <f t="array" ref="AG101">[1]!JCSubstructureMatchCount($B101,"FC(CCCCN)([H])F")</f>
        <v>#VALUE!</v>
      </c>
      <c r="AH101" s="2" t="e">
        <f t="array" ref="AH101">[1]!JCSubstructureMatchCount($B101,"FC(CCCCCN)([H])F")</f>
        <v>#VALUE!</v>
      </c>
      <c r="AI101" s="2" t="e">
        <f t="array" ref="AI101">[1]!JCSubstructureMatchCount($B101,"FC(CN)([H])[H]")</f>
        <v>#VALUE!</v>
      </c>
      <c r="AJ101" s="2" t="e">
        <f t="array" ref="AJ101">[1]!JCSubstructureMatchCount($B101,"FC(CCN)([H])[H]")</f>
        <v>#VALUE!</v>
      </c>
      <c r="AK101" s="2" t="e">
        <f t="array" ref="AK101">[1]!JCSubstructureMatchCount($B101,"FC(CCCN)([H])[H]")</f>
        <v>#VALUE!</v>
      </c>
      <c r="AL101" s="2" t="e">
        <f t="array" ref="AL101">[1]!JCSubstructureMatchCount($B101,"FC(CCCCN)([H])[H]")</f>
        <v>#VALUE!</v>
      </c>
      <c r="AM101" s="2" t="e">
        <f t="array" ref="AM101">[1]!JCSubstructureMatchCount($B101,"FC(CCCCCN)([H])[H]")</f>
        <v>#VALUE!</v>
      </c>
      <c r="AN101" s="2" t="e">
        <f t="array" ref="AN101">[1]!JCSubstructureMatchCount($B101,"FC(CN)(F)C")</f>
        <v>#VALUE!</v>
      </c>
      <c r="AO101" s="2" t="e">
        <f t="array" ref="AO101">[1]!JCSubstructureMatchCount($B101,"FC(CCN)(F)C")+[1]!JCSubstructureMatchCount($B101,"FC(F)(C1)C1N")</f>
        <v>#VALUE!</v>
      </c>
      <c r="AP101" s="2" t="e">
        <f t="array" ref="AP101">[1]!JCSubstructureMatchCount($B101,"FC(CCCN)(F)C")+[1]!JCSubstructureMatchCount($B101,"FC(F)(CC1)C1N")</f>
        <v>#VALUE!</v>
      </c>
      <c r="AQ101" s="2" t="e">
        <f t="array" ref="AQ101">[1]!JCSubstructureMatchCount($B101,"FC(CCCCN)(F)C")+[1]!JCSubstructureMatchCount($B101,"FC(F)(CCC1)C1N")</f>
        <v>#VALUE!</v>
      </c>
      <c r="AR101" s="2" t="e">
        <f t="array" ref="AR101">[1]!JCSubstructureMatchCount($B101,"FC(CCCCCN)(F)C")+[1]!JCSubstructureMatchCount($B101,"FC(F)(CCCC1)C1N")</f>
        <v>#VALUE!</v>
      </c>
      <c r="AS101" s="2" t="e">
        <f t="array" ref="AS101">[1]!JCSubstructureMatchCount($B101,"FC(CN)([H])C")</f>
        <v>#VALUE!</v>
      </c>
      <c r="AT101" s="2" t="e">
        <f t="array" ref="AT101">[1]!JCSubstructureMatchCount($B101,"FC(CCN)([H])C")</f>
        <v>#VALUE!</v>
      </c>
      <c r="AU101" s="2" t="e">
        <f t="array" ref="AU101">[1]!JCSubstructureMatchCount($B101,"FC(CCCN)([H])C")</f>
        <v>#VALUE!</v>
      </c>
      <c r="AV101" s="2" t="e">
        <f t="array" ref="AV101">[1]!JCSubstructureMatchCount($B101,"FC(CCCCN)([H])C")</f>
        <v>#VALUE!</v>
      </c>
      <c r="AW101" s="2" t="e">
        <f t="array" ref="AW101">[1]!JCSubstructureMatchCount($B101,"FC(CCCCCN)([H])C")</f>
        <v>#VALUE!</v>
      </c>
      <c r="AX101" s="2" t="e">
        <f t="array" ref="AX101">[1]!JCSubstructureMatchCount($B101,"FC(CC(O)=O)(F)F")</f>
        <v>#VALUE!</v>
      </c>
      <c r="AY101" s="2" t="e">
        <f t="array" ref="AY101">[1]!JCSubstructureMatchCount($B101,"FC(CCC(O)=O)(F)F")</f>
        <v>#VALUE!</v>
      </c>
      <c r="AZ101" s="2" t="e">
        <f t="array" ref="AZ101">[1]!JCSubstructureMatchCount($B101,"FC(CCCC(O)=O)(F)F")</f>
        <v>#VALUE!</v>
      </c>
      <c r="BA101" s="2" t="e">
        <f t="array" ref="BA101">[1]!JCSubstructureMatchCount($B101,"FC(CCCCC(O)=O)(F)F")</f>
        <v>#VALUE!</v>
      </c>
      <c r="BB101" s="2" t="e">
        <f t="array" ref="BB101">[1]!JCSubstructureMatchCount($B101,"FC(CCCCCC(O)=O)(F)F")</f>
        <v>#VALUE!</v>
      </c>
      <c r="BC101" s="2" t="e">
        <f t="array" ref="BC101">[1]!JCSubstructureMatchCount($B101,"FC(CC(O)=O)([H])F")</f>
        <v>#VALUE!</v>
      </c>
      <c r="BD101" s="2" t="e">
        <f t="array" ref="BD101">[1]!JCSubstructureMatchCount($B101,"FC(CCC(O)=O)([H])F")</f>
        <v>#VALUE!</v>
      </c>
      <c r="BE101" s="2" t="e">
        <f t="array" ref="BE101">[1]!JCSubstructureMatchCount($B101,"FC(CCCC(O)=O)([H])F")</f>
        <v>#VALUE!</v>
      </c>
      <c r="BF101" s="2" t="e">
        <f t="array" ref="BF101">[1]!JCSubstructureMatchCount($B101,"FC(CCCCC(O)=O)([H])F")</f>
        <v>#VALUE!</v>
      </c>
      <c r="BG101" s="2" t="e">
        <f t="array" ref="BG101">[1]!JCSubstructureMatchCount($B101,"FC(CCCCCC(O)=O)([H])F")</f>
        <v>#VALUE!</v>
      </c>
      <c r="BH101" s="2" t="e">
        <f t="array" ref="BH101">[1]!JCSubstructureMatchCount($B101,"FC(CC(O)=O)([H])[H]")</f>
        <v>#VALUE!</v>
      </c>
      <c r="BI101" s="2" t="e">
        <f t="array" ref="BI101">[1]!JCSubstructureMatchCount($B101,"FC(CCC(O)=O)([H])[H]")</f>
        <v>#VALUE!</v>
      </c>
      <c r="BJ101" s="2" t="e">
        <f t="array" ref="BJ101">[1]!JCSubstructureMatchCount($B101,"FC(CCCC(O)=O)([H])[H]")</f>
        <v>#VALUE!</v>
      </c>
      <c r="BK101" s="2" t="e">
        <f t="array" ref="BK101">[1]!JCSubstructureMatchCount($B101,"FC(CCCCC(O)=O)([H])[H]")</f>
        <v>#VALUE!</v>
      </c>
      <c r="BL101" s="2" t="e">
        <f t="array" ref="BL101">[1]!JCSubstructureMatchCount($B101,"FC(CCCCCC(O)=O)([H])[H]")</f>
        <v>#VALUE!</v>
      </c>
      <c r="BM101" s="2" t="e">
        <f t="array" ref="BM101">[1]!JCSubstructureMatchCount($B101,"FC(CC(O)=O)(F)C")</f>
        <v>#VALUE!</v>
      </c>
      <c r="BN101" s="2" t="e">
        <f t="array" ref="BN101">[1]!JCSubstructureMatchCount($B101,"FC(CCC(O)=O)(F)C")+[1]!JCSubstructureMatchCount($B101,"FC1(F)CC1C(O)=O")</f>
        <v>#VALUE!</v>
      </c>
      <c r="BO101" s="2" t="e">
        <f t="array" ref="BO101">[1]!JCSubstructureMatchCount($B101,"FC(CCCC(O)=O)(F)C")+[1]!JCSubstructureMatchCount($B101,"FC1(F)CCC1C(O)=O")</f>
        <v>#VALUE!</v>
      </c>
      <c r="BP101" s="2" t="e">
        <f t="array" ref="BP101">[1]!JCSubstructureMatchCount($B101,"FC(CCCCC(O)=O)(F)C")+[1]!JCSubstructureMatchCount($B101,"FC1(F)CCCC1C(O)=O")</f>
        <v>#VALUE!</v>
      </c>
      <c r="BQ101" s="2" t="e">
        <f t="array" ref="BQ101">[1]!JCSubstructureMatchCount($B101,"FC(CCCCCC(O)=O)(F)C")+[1]!JCSubstructureMatchCount($B101,"FC1(F)CCCCC1C(O)=O")</f>
        <v>#VALUE!</v>
      </c>
      <c r="BR101" s="2" t="e">
        <f t="array" ref="BR101">[1]!JCSubstructureMatchCount($B101,"FC(CC(O)=O)([H])C")</f>
        <v>#VALUE!</v>
      </c>
      <c r="BS101" s="2" t="e">
        <f t="array" ref="BS101">[1]!JCSubstructureMatchCount($B101,"FC(CCC(O)=O)([H])C")</f>
        <v>#VALUE!</v>
      </c>
      <c r="BT101" s="2" t="e">
        <f t="array" ref="BT101">[1]!JCSubstructureMatchCount($B101,"FC(CCCC(O)=O)([H])C")</f>
        <v>#VALUE!</v>
      </c>
      <c r="BU101" s="2" t="e">
        <f t="array" ref="BU101">[1]!JCSubstructureMatchCount($B101,"FC(CCCCC(O)=O)([H])C")</f>
        <v>#VALUE!</v>
      </c>
      <c r="BV101" s="2" t="e">
        <f t="array" ref="BV101">[1]!JCSubstructureMatchCount($B101,"FC(CCCCCC(O)=O)([H])C")</f>
        <v>#VALUE!</v>
      </c>
      <c r="BW101" t="e">
        <f t="shared" si="26"/>
        <v>#VALUE!</v>
      </c>
      <c r="BX101" t="e">
        <f t="shared" si="27"/>
        <v>#VALUE!</v>
      </c>
      <c r="BY101" t="e">
        <f t="shared" si="28"/>
        <v>#VALUE!</v>
      </c>
      <c r="BZ101" t="e">
        <f t="shared" si="29"/>
        <v>#VALUE!</v>
      </c>
      <c r="CA101" t="e">
        <f t="shared" si="30"/>
        <v>#VALUE!</v>
      </c>
      <c r="CB101" t="e">
        <f t="shared" si="31"/>
        <v>#VALUE!</v>
      </c>
      <c r="CC101" t="e">
        <f t="shared" si="32"/>
        <v>#VALUE!</v>
      </c>
      <c r="CD101" t="e">
        <f t="shared" si="33"/>
        <v>#VALUE!</v>
      </c>
      <c r="CE101" t="e">
        <f t="shared" si="34"/>
        <v>#VALUE!</v>
      </c>
      <c r="CF101" t="e">
        <f t="shared" si="35"/>
        <v>#VALUE!</v>
      </c>
      <c r="CG101" t="e">
        <f t="shared" si="36"/>
        <v>#VALUE!</v>
      </c>
    </row>
    <row r="102" spans="1:85" ht="30" customHeight="1" x14ac:dyDescent="0.25">
      <c r="A102" s="1" t="s">
        <v>83</v>
      </c>
      <c r="B102" t="s">
        <v>110</v>
      </c>
      <c r="C102">
        <v>1.49</v>
      </c>
      <c r="D102">
        <v>9.02</v>
      </c>
      <c r="E102" s="15" t="e">
        <f t="array" ref="E102">[1]!JCStructure(B102)</f>
        <v>#VALUE!</v>
      </c>
      <c r="F102" t="e">
        <f t="array" ref="F102">[1]!JCMass(B102)</f>
        <v>#VALUE!</v>
      </c>
      <c r="G102" t="e">
        <f t="array" ref="G102">[1]!JCIUPACName(R102)</f>
        <v>#VALUE!</v>
      </c>
      <c r="H102" s="2" t="e">
        <f t="array" ref="H102">IF([1]!JCSubstructureMatch($B102,"C(O)=O"),"Acid", "Amine")</f>
        <v>#VALUE!</v>
      </c>
      <c r="I102" s="2" t="e">
        <f t="shared" ca="1" si="37"/>
        <v>#NAME?</v>
      </c>
      <c r="K102" s="2" t="e">
        <f t="shared" si="20"/>
        <v>#VALUE!</v>
      </c>
      <c r="L102" s="2" t="e">
        <f t="shared" si="21"/>
        <v>#VALUE!</v>
      </c>
      <c r="M102" s="2" t="e">
        <f t="shared" si="22"/>
        <v>#VALUE!</v>
      </c>
      <c r="N102" s="2" t="e">
        <f t="shared" si="23"/>
        <v>#VALUE!</v>
      </c>
      <c r="O102" s="2" t="e">
        <f t="shared" si="24"/>
        <v>#VALUE!</v>
      </c>
      <c r="P102" s="2" t="e">
        <f t="shared" si="25"/>
        <v>#VALUE!</v>
      </c>
      <c r="Q102" s="2" t="e">
        <f t="array" ref="Q102">[1]!JCRingAtomCount(B102)</f>
        <v>#VALUE!</v>
      </c>
      <c r="R102" s="15" t="e">
        <f t="array" ref="R102">[1]!JCBemisMurckoStructure(B102)</f>
        <v>#VALUE!</v>
      </c>
      <c r="S102" t="e">
        <f t="array" ref="S102">[1]!JCSubstructureMatch(B102,"FC(C)(F)C")</f>
        <v>#VALUE!</v>
      </c>
      <c r="T102" t="e">
        <f t="array" ref="T102">[1]!JCSubstructureMatch(B102,"FC(C)(F)F")</f>
        <v>#VALUE!</v>
      </c>
      <c r="U102" t="e">
        <f t="array" ref="U102">[1]!JCSubstructureMatch(B102,"FC(C)(F)[H]")</f>
        <v>#VALUE!</v>
      </c>
      <c r="V102" t="e">
        <f t="array" ref="V102">[1]!JCSubstructureMatch(B102,"FC(C)([H])[H]")</f>
        <v>#VALUE!</v>
      </c>
      <c r="W102" t="e">
        <f t="array" ref="W102">[1]!JCSubstructureMatch(B102,"FC(C)(C)[H]")</f>
        <v>#VALUE!</v>
      </c>
      <c r="X102" s="15" t="e">
        <f t="array" ref="X102">[1]!JC3DCleanStructure(B102)</f>
        <v>#VALUE!</v>
      </c>
      <c r="Y102" s="2" t="e">
        <f t="array" ref="Y102">[1]!JCSubstructureMatchCount(B102,"FC(CN)(F)F")</f>
        <v>#VALUE!</v>
      </c>
      <c r="Z102" s="2" t="e">
        <f t="array" ref="Z102">[1]!JCSubstructureMatchCount($B102,"FC(CCN)(F)F")</f>
        <v>#VALUE!</v>
      </c>
      <c r="AA102" s="2" t="e">
        <f t="array" ref="AA102">[1]!JCSubstructureMatchCount($B102,"FC(CCCN)(F)F")</f>
        <v>#VALUE!</v>
      </c>
      <c r="AB102" s="2" t="e">
        <f t="array" ref="AB102">[1]!JCSubstructureMatchCount($B102,"FC(CCCCN)(F)F")</f>
        <v>#VALUE!</v>
      </c>
      <c r="AC102" s="2" t="e">
        <f t="array" ref="AC102">[1]!JCSubstructureMatchCount($B102,"FC(CCCCCN)(F)F")</f>
        <v>#VALUE!</v>
      </c>
      <c r="AD102" s="2" t="e">
        <f t="array" ref="AD102">[1]!JCSubstructureMatchCount($B102,"FC(CN)([H])F")</f>
        <v>#VALUE!</v>
      </c>
      <c r="AE102" s="2" t="e">
        <f t="array" ref="AE102">[1]!JCSubstructureMatchCount($B102,"FC(CCN)([H])F")</f>
        <v>#VALUE!</v>
      </c>
      <c r="AF102" s="2" t="e">
        <f t="array" ref="AF102">[1]!JCSubstructureMatchCount($B102,"FC(CCCN)([H])F")</f>
        <v>#VALUE!</v>
      </c>
      <c r="AG102" s="2" t="e">
        <f t="array" ref="AG102">[1]!JCSubstructureMatchCount($B102,"FC(CCCCN)([H])F")</f>
        <v>#VALUE!</v>
      </c>
      <c r="AH102" s="2" t="e">
        <f t="array" ref="AH102">[1]!JCSubstructureMatchCount($B102,"FC(CCCCCN)([H])F")</f>
        <v>#VALUE!</v>
      </c>
      <c r="AI102" s="2" t="e">
        <f t="array" ref="AI102">[1]!JCSubstructureMatchCount($B102,"FC(CN)([H])[H]")</f>
        <v>#VALUE!</v>
      </c>
      <c r="AJ102" s="2" t="e">
        <f t="array" ref="AJ102">[1]!JCSubstructureMatchCount($B102,"FC(CCN)([H])[H]")</f>
        <v>#VALUE!</v>
      </c>
      <c r="AK102" s="2" t="e">
        <f t="array" ref="AK102">[1]!JCSubstructureMatchCount($B102,"FC(CCCN)([H])[H]")</f>
        <v>#VALUE!</v>
      </c>
      <c r="AL102" s="2" t="e">
        <f t="array" ref="AL102">[1]!JCSubstructureMatchCount($B102,"FC(CCCCN)([H])[H]")</f>
        <v>#VALUE!</v>
      </c>
      <c r="AM102" s="2" t="e">
        <f t="array" ref="AM102">[1]!JCSubstructureMatchCount($B102,"FC(CCCCCN)([H])[H]")</f>
        <v>#VALUE!</v>
      </c>
      <c r="AN102" s="2" t="e">
        <f t="array" ref="AN102">[1]!JCSubstructureMatchCount($B102,"FC(CN)(F)C")</f>
        <v>#VALUE!</v>
      </c>
      <c r="AO102" s="2" t="e">
        <f t="array" ref="AO102">[1]!JCSubstructureMatchCount($B102,"FC(CCN)(F)C")+[1]!JCSubstructureMatchCount($B102,"FC(F)(C1)C1N")</f>
        <v>#VALUE!</v>
      </c>
      <c r="AP102" s="2" t="e">
        <f t="array" ref="AP102">[1]!JCSubstructureMatchCount($B102,"FC(CCCN)(F)C")+[1]!JCSubstructureMatchCount($B102,"FC(F)(CC1)C1N")</f>
        <v>#VALUE!</v>
      </c>
      <c r="AQ102" s="2" t="e">
        <f t="array" ref="AQ102">[1]!JCSubstructureMatchCount($B102,"FC(CCCCN)(F)C")+[1]!JCSubstructureMatchCount($B102,"FC(F)(CCC1)C1N")</f>
        <v>#VALUE!</v>
      </c>
      <c r="AR102" s="2" t="e">
        <f t="array" ref="AR102">[1]!JCSubstructureMatchCount($B102,"FC(CCCCCN)(F)C")+[1]!JCSubstructureMatchCount($B102,"FC(F)(CCCC1)C1N")</f>
        <v>#VALUE!</v>
      </c>
      <c r="AS102" s="2" t="e">
        <f t="array" ref="AS102">[1]!JCSubstructureMatchCount($B102,"FC(CN)([H])C")</f>
        <v>#VALUE!</v>
      </c>
      <c r="AT102" s="2" t="e">
        <f t="array" ref="AT102">[1]!JCSubstructureMatchCount($B102,"FC(CCN)([H])C")</f>
        <v>#VALUE!</v>
      </c>
      <c r="AU102" s="2" t="e">
        <f t="array" ref="AU102">[1]!JCSubstructureMatchCount($B102,"FC(CCCN)([H])C")</f>
        <v>#VALUE!</v>
      </c>
      <c r="AV102" s="2" t="e">
        <f t="array" ref="AV102">[1]!JCSubstructureMatchCount($B102,"FC(CCCCN)([H])C")</f>
        <v>#VALUE!</v>
      </c>
      <c r="AW102" s="2" t="e">
        <f t="array" ref="AW102">[1]!JCSubstructureMatchCount($B102,"FC(CCCCCN)([H])C")</f>
        <v>#VALUE!</v>
      </c>
      <c r="AX102" s="2" t="e">
        <f t="array" ref="AX102">[1]!JCSubstructureMatchCount($B102,"FC(CC(O)=O)(F)F")</f>
        <v>#VALUE!</v>
      </c>
      <c r="AY102" s="2" t="e">
        <f t="array" ref="AY102">[1]!JCSubstructureMatchCount($B102,"FC(CCC(O)=O)(F)F")</f>
        <v>#VALUE!</v>
      </c>
      <c r="AZ102" s="2" t="e">
        <f t="array" ref="AZ102">[1]!JCSubstructureMatchCount($B102,"FC(CCCC(O)=O)(F)F")</f>
        <v>#VALUE!</v>
      </c>
      <c r="BA102" s="2" t="e">
        <f t="array" ref="BA102">[1]!JCSubstructureMatchCount($B102,"FC(CCCCC(O)=O)(F)F")</f>
        <v>#VALUE!</v>
      </c>
      <c r="BB102" s="2" t="e">
        <f t="array" ref="BB102">[1]!JCSubstructureMatchCount($B102,"FC(CCCCCC(O)=O)(F)F")</f>
        <v>#VALUE!</v>
      </c>
      <c r="BC102" s="2" t="e">
        <f t="array" ref="BC102">[1]!JCSubstructureMatchCount($B102,"FC(CC(O)=O)([H])F")</f>
        <v>#VALUE!</v>
      </c>
      <c r="BD102" s="2" t="e">
        <f t="array" ref="BD102">[1]!JCSubstructureMatchCount($B102,"FC(CCC(O)=O)([H])F")</f>
        <v>#VALUE!</v>
      </c>
      <c r="BE102" s="2" t="e">
        <f t="array" ref="BE102">[1]!JCSubstructureMatchCount($B102,"FC(CCCC(O)=O)([H])F")</f>
        <v>#VALUE!</v>
      </c>
      <c r="BF102" s="2" t="e">
        <f t="array" ref="BF102">[1]!JCSubstructureMatchCount($B102,"FC(CCCCC(O)=O)([H])F")</f>
        <v>#VALUE!</v>
      </c>
      <c r="BG102" s="2" t="e">
        <f t="array" ref="BG102">[1]!JCSubstructureMatchCount($B102,"FC(CCCCCC(O)=O)([H])F")</f>
        <v>#VALUE!</v>
      </c>
      <c r="BH102" s="2" t="e">
        <f t="array" ref="BH102">[1]!JCSubstructureMatchCount($B102,"FC(CC(O)=O)([H])[H]")</f>
        <v>#VALUE!</v>
      </c>
      <c r="BI102" s="2" t="e">
        <f t="array" ref="BI102">[1]!JCSubstructureMatchCount($B102,"FC(CCC(O)=O)([H])[H]")</f>
        <v>#VALUE!</v>
      </c>
      <c r="BJ102" s="2" t="e">
        <f t="array" ref="BJ102">[1]!JCSubstructureMatchCount($B102,"FC(CCCC(O)=O)([H])[H]")</f>
        <v>#VALUE!</v>
      </c>
      <c r="BK102" s="2" t="e">
        <f t="array" ref="BK102">[1]!JCSubstructureMatchCount($B102,"FC(CCCCC(O)=O)([H])[H]")</f>
        <v>#VALUE!</v>
      </c>
      <c r="BL102" s="2" t="e">
        <f t="array" ref="BL102">[1]!JCSubstructureMatchCount($B102,"FC(CCCCCC(O)=O)([H])[H]")</f>
        <v>#VALUE!</v>
      </c>
      <c r="BM102" s="2" t="e">
        <f t="array" ref="BM102">[1]!JCSubstructureMatchCount($B102,"FC(CC(O)=O)(F)C")</f>
        <v>#VALUE!</v>
      </c>
      <c r="BN102" s="2" t="e">
        <f t="array" ref="BN102">[1]!JCSubstructureMatchCount($B102,"FC(CCC(O)=O)(F)C")+[1]!JCSubstructureMatchCount($B102,"FC1(F)CC1C(O)=O")</f>
        <v>#VALUE!</v>
      </c>
      <c r="BO102" s="2" t="e">
        <f t="array" ref="BO102">[1]!JCSubstructureMatchCount($B102,"FC(CCCC(O)=O)(F)C")+[1]!JCSubstructureMatchCount($B102,"FC1(F)CCC1C(O)=O")</f>
        <v>#VALUE!</v>
      </c>
      <c r="BP102" s="2" t="e">
        <f t="array" ref="BP102">[1]!JCSubstructureMatchCount($B102,"FC(CCCCC(O)=O)(F)C")+[1]!JCSubstructureMatchCount($B102,"FC1(F)CCCC1C(O)=O")</f>
        <v>#VALUE!</v>
      </c>
      <c r="BQ102" s="2" t="e">
        <f t="array" ref="BQ102">[1]!JCSubstructureMatchCount($B102,"FC(CCCCCC(O)=O)(F)C")+[1]!JCSubstructureMatchCount($B102,"FC1(F)CCCCC1C(O)=O")</f>
        <v>#VALUE!</v>
      </c>
      <c r="BR102" s="2" t="e">
        <f t="array" ref="BR102">[1]!JCSubstructureMatchCount($B102,"FC(CC(O)=O)([H])C")</f>
        <v>#VALUE!</v>
      </c>
      <c r="BS102" s="2" t="e">
        <f t="array" ref="BS102">[1]!JCSubstructureMatchCount($B102,"FC(CCC(O)=O)([H])C")</f>
        <v>#VALUE!</v>
      </c>
      <c r="BT102" s="2" t="e">
        <f t="array" ref="BT102">[1]!JCSubstructureMatchCount($B102,"FC(CCCC(O)=O)([H])C")</f>
        <v>#VALUE!</v>
      </c>
      <c r="BU102" s="2" t="e">
        <f t="array" ref="BU102">[1]!JCSubstructureMatchCount($B102,"FC(CCCCC(O)=O)([H])C")</f>
        <v>#VALUE!</v>
      </c>
      <c r="BV102" s="2" t="e">
        <f t="array" ref="BV102">[1]!JCSubstructureMatchCount($B102,"FC(CCCCCC(O)=O)([H])C")</f>
        <v>#VALUE!</v>
      </c>
      <c r="BW102" t="e">
        <f t="shared" si="26"/>
        <v>#VALUE!</v>
      </c>
      <c r="BX102" t="e">
        <f t="shared" si="27"/>
        <v>#VALUE!</v>
      </c>
      <c r="BY102" t="e">
        <f t="shared" si="28"/>
        <v>#VALUE!</v>
      </c>
      <c r="BZ102" t="e">
        <f t="shared" si="29"/>
        <v>#VALUE!</v>
      </c>
      <c r="CA102" t="e">
        <f t="shared" si="30"/>
        <v>#VALUE!</v>
      </c>
      <c r="CB102" t="e">
        <f t="shared" si="31"/>
        <v>#VALUE!</v>
      </c>
      <c r="CC102" t="e">
        <f t="shared" si="32"/>
        <v>#VALUE!</v>
      </c>
      <c r="CD102" t="e">
        <f t="shared" si="33"/>
        <v>#VALUE!</v>
      </c>
      <c r="CE102" t="e">
        <f t="shared" si="34"/>
        <v>#VALUE!</v>
      </c>
      <c r="CF102" t="e">
        <f t="shared" si="35"/>
        <v>#VALUE!</v>
      </c>
      <c r="CG102" t="e">
        <f t="shared" si="36"/>
        <v>#VALUE!</v>
      </c>
    </row>
    <row r="103" spans="1:85" ht="30" customHeight="1" x14ac:dyDescent="0.25">
      <c r="A103" s="1" t="s">
        <v>83</v>
      </c>
      <c r="B103" t="s">
        <v>111</v>
      </c>
      <c r="C103">
        <v>1.28</v>
      </c>
      <c r="D103">
        <v>10.050000000000001</v>
      </c>
      <c r="E103" s="15" t="e">
        <f t="array" ref="E103">[1]!JCStructure(B103)</f>
        <v>#VALUE!</v>
      </c>
      <c r="F103" t="e">
        <f t="array" ref="F103">[1]!JCMass(B103)</f>
        <v>#VALUE!</v>
      </c>
      <c r="G103" t="e">
        <f t="array" ref="G103">[1]!JCIUPACName(R103)</f>
        <v>#VALUE!</v>
      </c>
      <c r="H103" s="2" t="e">
        <f t="array" ref="H103">IF([1]!JCSubstructureMatch($B103,"C(O)=O"),"Acid", "Amine")</f>
        <v>#VALUE!</v>
      </c>
      <c r="I103" s="2" t="e">
        <f t="shared" ca="1" si="37"/>
        <v>#NAME?</v>
      </c>
      <c r="K103" s="2" t="e">
        <f t="shared" si="20"/>
        <v>#VALUE!</v>
      </c>
      <c r="L103" s="2" t="e">
        <f t="shared" si="21"/>
        <v>#VALUE!</v>
      </c>
      <c r="M103" s="2" t="e">
        <f t="shared" si="22"/>
        <v>#VALUE!</v>
      </c>
      <c r="N103" s="2" t="e">
        <f t="shared" si="23"/>
        <v>#VALUE!</v>
      </c>
      <c r="O103" s="2" t="e">
        <f t="shared" si="24"/>
        <v>#VALUE!</v>
      </c>
      <c r="P103" s="2" t="e">
        <f t="shared" si="25"/>
        <v>#VALUE!</v>
      </c>
      <c r="Q103" s="2" t="e">
        <f t="array" ref="Q103">[1]!JCRingAtomCount(B103)</f>
        <v>#VALUE!</v>
      </c>
      <c r="R103" s="15" t="e">
        <f t="array" ref="R103">[1]!JCBemisMurckoStructure(B103)</f>
        <v>#VALUE!</v>
      </c>
      <c r="S103" t="e">
        <f t="array" ref="S103">[1]!JCSubstructureMatch(B103,"FC(C)(F)C")</f>
        <v>#VALUE!</v>
      </c>
      <c r="T103" t="e">
        <f t="array" ref="T103">[1]!JCSubstructureMatch(B103,"FC(C)(F)F")</f>
        <v>#VALUE!</v>
      </c>
      <c r="U103" t="e">
        <f t="array" ref="U103">[1]!JCSubstructureMatch(B103,"FC(C)(F)[H]")</f>
        <v>#VALUE!</v>
      </c>
      <c r="V103" t="e">
        <f t="array" ref="V103">[1]!JCSubstructureMatch(B103,"FC(C)([H])[H]")</f>
        <v>#VALUE!</v>
      </c>
      <c r="W103" t="e">
        <f t="array" ref="W103">[1]!JCSubstructureMatch(B103,"FC(C)(C)[H]")</f>
        <v>#VALUE!</v>
      </c>
      <c r="X103" s="15" t="e">
        <f t="array" ref="X103">[1]!JC3DCleanStructure(B103)</f>
        <v>#VALUE!</v>
      </c>
      <c r="Y103" s="2" t="e">
        <f t="array" ref="Y103">[1]!JCSubstructureMatchCount(B103,"FC(CN)(F)F")</f>
        <v>#VALUE!</v>
      </c>
      <c r="Z103" s="2" t="e">
        <f t="array" ref="Z103">[1]!JCSubstructureMatchCount($B103,"FC(CCN)(F)F")</f>
        <v>#VALUE!</v>
      </c>
      <c r="AA103" s="2" t="e">
        <f t="array" ref="AA103">[1]!JCSubstructureMatchCount($B103,"FC(CCCN)(F)F")</f>
        <v>#VALUE!</v>
      </c>
      <c r="AB103" s="2" t="e">
        <f t="array" ref="AB103">[1]!JCSubstructureMatchCount($B103,"FC(CCCCN)(F)F")</f>
        <v>#VALUE!</v>
      </c>
      <c r="AC103" s="2" t="e">
        <f t="array" ref="AC103">[1]!JCSubstructureMatchCount($B103,"FC(CCCCCN)(F)F")</f>
        <v>#VALUE!</v>
      </c>
      <c r="AD103" s="2" t="e">
        <f t="array" ref="AD103">[1]!JCSubstructureMatchCount($B103,"FC(CN)([H])F")</f>
        <v>#VALUE!</v>
      </c>
      <c r="AE103" s="2" t="e">
        <f t="array" ref="AE103">[1]!JCSubstructureMatchCount($B103,"FC(CCN)([H])F")</f>
        <v>#VALUE!</v>
      </c>
      <c r="AF103" s="2" t="e">
        <f t="array" ref="AF103">[1]!JCSubstructureMatchCount($B103,"FC(CCCN)([H])F")</f>
        <v>#VALUE!</v>
      </c>
      <c r="AG103" s="2" t="e">
        <f t="array" ref="AG103">[1]!JCSubstructureMatchCount($B103,"FC(CCCCN)([H])F")</f>
        <v>#VALUE!</v>
      </c>
      <c r="AH103" s="2" t="e">
        <f t="array" ref="AH103">[1]!JCSubstructureMatchCount($B103,"FC(CCCCCN)([H])F")</f>
        <v>#VALUE!</v>
      </c>
      <c r="AI103" s="2" t="e">
        <f t="array" ref="AI103">[1]!JCSubstructureMatchCount($B103,"FC(CN)([H])[H]")</f>
        <v>#VALUE!</v>
      </c>
      <c r="AJ103" s="2" t="e">
        <f t="array" ref="AJ103">[1]!JCSubstructureMatchCount($B103,"FC(CCN)([H])[H]")</f>
        <v>#VALUE!</v>
      </c>
      <c r="AK103" s="2" t="e">
        <f t="array" ref="AK103">[1]!JCSubstructureMatchCount($B103,"FC(CCCN)([H])[H]")</f>
        <v>#VALUE!</v>
      </c>
      <c r="AL103" s="2" t="e">
        <f t="array" ref="AL103">[1]!JCSubstructureMatchCount($B103,"FC(CCCCN)([H])[H]")</f>
        <v>#VALUE!</v>
      </c>
      <c r="AM103" s="2" t="e">
        <f t="array" ref="AM103">[1]!JCSubstructureMatchCount($B103,"FC(CCCCCN)([H])[H]")</f>
        <v>#VALUE!</v>
      </c>
      <c r="AN103" s="2" t="e">
        <f t="array" ref="AN103">[1]!JCSubstructureMatchCount($B103,"FC(CN)(F)C")</f>
        <v>#VALUE!</v>
      </c>
      <c r="AO103" s="2" t="e">
        <f t="array" ref="AO103">[1]!JCSubstructureMatchCount($B103,"FC(CCN)(F)C")+[1]!JCSubstructureMatchCount($B103,"FC(F)(C1)C1N")</f>
        <v>#VALUE!</v>
      </c>
      <c r="AP103" s="2" t="e">
        <f t="array" ref="AP103">[1]!JCSubstructureMatchCount($B103,"FC(CCCN)(F)C")+[1]!JCSubstructureMatchCount($B103,"FC(F)(CC1)C1N")</f>
        <v>#VALUE!</v>
      </c>
      <c r="AQ103" s="2" t="e">
        <f t="array" ref="AQ103">[1]!JCSubstructureMatchCount($B103,"FC(CCCCN)(F)C")+[1]!JCSubstructureMatchCount($B103,"FC(F)(CCC1)C1N")</f>
        <v>#VALUE!</v>
      </c>
      <c r="AR103" s="2" t="e">
        <f t="array" ref="AR103">[1]!JCSubstructureMatchCount($B103,"FC(CCCCCN)(F)C")+[1]!JCSubstructureMatchCount($B103,"FC(F)(CCCC1)C1N")</f>
        <v>#VALUE!</v>
      </c>
      <c r="AS103" s="2" t="e">
        <f t="array" ref="AS103">[1]!JCSubstructureMatchCount($B103,"FC(CN)([H])C")</f>
        <v>#VALUE!</v>
      </c>
      <c r="AT103" s="2" t="e">
        <f t="array" ref="AT103">[1]!JCSubstructureMatchCount($B103,"FC(CCN)([H])C")</f>
        <v>#VALUE!</v>
      </c>
      <c r="AU103" s="2" t="e">
        <f t="array" ref="AU103">[1]!JCSubstructureMatchCount($B103,"FC(CCCN)([H])C")</f>
        <v>#VALUE!</v>
      </c>
      <c r="AV103" s="2" t="e">
        <f t="array" ref="AV103">[1]!JCSubstructureMatchCount($B103,"FC(CCCCN)([H])C")</f>
        <v>#VALUE!</v>
      </c>
      <c r="AW103" s="2" t="e">
        <f t="array" ref="AW103">[1]!JCSubstructureMatchCount($B103,"FC(CCCCCN)([H])C")</f>
        <v>#VALUE!</v>
      </c>
      <c r="AX103" s="2" t="e">
        <f t="array" ref="AX103">[1]!JCSubstructureMatchCount($B103,"FC(CC(O)=O)(F)F")</f>
        <v>#VALUE!</v>
      </c>
      <c r="AY103" s="2" t="e">
        <f t="array" ref="AY103">[1]!JCSubstructureMatchCount($B103,"FC(CCC(O)=O)(F)F")</f>
        <v>#VALUE!</v>
      </c>
      <c r="AZ103" s="2" t="e">
        <f t="array" ref="AZ103">[1]!JCSubstructureMatchCount($B103,"FC(CCCC(O)=O)(F)F")</f>
        <v>#VALUE!</v>
      </c>
      <c r="BA103" s="2" t="e">
        <f t="array" ref="BA103">[1]!JCSubstructureMatchCount($B103,"FC(CCCCC(O)=O)(F)F")</f>
        <v>#VALUE!</v>
      </c>
      <c r="BB103" s="2" t="e">
        <f t="array" ref="BB103">[1]!JCSubstructureMatchCount($B103,"FC(CCCCCC(O)=O)(F)F")</f>
        <v>#VALUE!</v>
      </c>
      <c r="BC103" s="2" t="e">
        <f t="array" ref="BC103">[1]!JCSubstructureMatchCount($B103,"FC(CC(O)=O)([H])F")</f>
        <v>#VALUE!</v>
      </c>
      <c r="BD103" s="2" t="e">
        <f t="array" ref="BD103">[1]!JCSubstructureMatchCount($B103,"FC(CCC(O)=O)([H])F")</f>
        <v>#VALUE!</v>
      </c>
      <c r="BE103" s="2" t="e">
        <f t="array" ref="BE103">[1]!JCSubstructureMatchCount($B103,"FC(CCCC(O)=O)([H])F")</f>
        <v>#VALUE!</v>
      </c>
      <c r="BF103" s="2" t="e">
        <f t="array" ref="BF103">[1]!JCSubstructureMatchCount($B103,"FC(CCCCC(O)=O)([H])F")</f>
        <v>#VALUE!</v>
      </c>
      <c r="BG103" s="2" t="e">
        <f t="array" ref="BG103">[1]!JCSubstructureMatchCount($B103,"FC(CCCCCC(O)=O)([H])F")</f>
        <v>#VALUE!</v>
      </c>
      <c r="BH103" s="2" t="e">
        <f t="array" ref="BH103">[1]!JCSubstructureMatchCount($B103,"FC(CC(O)=O)([H])[H]")</f>
        <v>#VALUE!</v>
      </c>
      <c r="BI103" s="2" t="e">
        <f t="array" ref="BI103">[1]!JCSubstructureMatchCount($B103,"FC(CCC(O)=O)([H])[H]")</f>
        <v>#VALUE!</v>
      </c>
      <c r="BJ103" s="2" t="e">
        <f t="array" ref="BJ103">[1]!JCSubstructureMatchCount($B103,"FC(CCCC(O)=O)([H])[H]")</f>
        <v>#VALUE!</v>
      </c>
      <c r="BK103" s="2" t="e">
        <f t="array" ref="BK103">[1]!JCSubstructureMatchCount($B103,"FC(CCCCC(O)=O)([H])[H]")</f>
        <v>#VALUE!</v>
      </c>
      <c r="BL103" s="2" t="e">
        <f t="array" ref="BL103">[1]!JCSubstructureMatchCount($B103,"FC(CCCCCC(O)=O)([H])[H]")</f>
        <v>#VALUE!</v>
      </c>
      <c r="BM103" s="2" t="e">
        <f t="array" ref="BM103">[1]!JCSubstructureMatchCount($B103,"FC(CC(O)=O)(F)C")</f>
        <v>#VALUE!</v>
      </c>
      <c r="BN103" s="2" t="e">
        <f t="array" ref="BN103">[1]!JCSubstructureMatchCount($B103,"FC(CCC(O)=O)(F)C")+[1]!JCSubstructureMatchCount($B103,"FC1(F)CC1C(O)=O")</f>
        <v>#VALUE!</v>
      </c>
      <c r="BO103" s="2" t="e">
        <f t="array" ref="BO103">[1]!JCSubstructureMatchCount($B103,"FC(CCCC(O)=O)(F)C")+[1]!JCSubstructureMatchCount($B103,"FC1(F)CCC1C(O)=O")</f>
        <v>#VALUE!</v>
      </c>
      <c r="BP103" s="2" t="e">
        <f t="array" ref="BP103">[1]!JCSubstructureMatchCount($B103,"FC(CCCCC(O)=O)(F)C")+[1]!JCSubstructureMatchCount($B103,"FC1(F)CCCC1C(O)=O")</f>
        <v>#VALUE!</v>
      </c>
      <c r="BQ103" s="2" t="e">
        <f t="array" ref="BQ103">[1]!JCSubstructureMatchCount($B103,"FC(CCCCCC(O)=O)(F)C")+[1]!JCSubstructureMatchCount($B103,"FC1(F)CCCCC1C(O)=O")</f>
        <v>#VALUE!</v>
      </c>
      <c r="BR103" s="2" t="e">
        <f t="array" ref="BR103">[1]!JCSubstructureMatchCount($B103,"FC(CC(O)=O)([H])C")</f>
        <v>#VALUE!</v>
      </c>
      <c r="BS103" s="2" t="e">
        <f t="array" ref="BS103">[1]!JCSubstructureMatchCount($B103,"FC(CCC(O)=O)([H])C")</f>
        <v>#VALUE!</v>
      </c>
      <c r="BT103" s="2" t="e">
        <f t="array" ref="BT103">[1]!JCSubstructureMatchCount($B103,"FC(CCCC(O)=O)([H])C")</f>
        <v>#VALUE!</v>
      </c>
      <c r="BU103" s="2" t="e">
        <f t="array" ref="BU103">[1]!JCSubstructureMatchCount($B103,"FC(CCCCC(O)=O)([H])C")</f>
        <v>#VALUE!</v>
      </c>
      <c r="BV103" s="2" t="e">
        <f t="array" ref="BV103">[1]!JCSubstructureMatchCount($B103,"FC(CCCCCC(O)=O)([H])C")</f>
        <v>#VALUE!</v>
      </c>
      <c r="BW103" t="e">
        <f t="shared" si="26"/>
        <v>#VALUE!</v>
      </c>
      <c r="BX103" t="e">
        <f t="shared" si="27"/>
        <v>#VALUE!</v>
      </c>
      <c r="BY103" t="e">
        <f t="shared" si="28"/>
        <v>#VALUE!</v>
      </c>
      <c r="BZ103" t="e">
        <f t="shared" si="29"/>
        <v>#VALUE!</v>
      </c>
      <c r="CA103" t="e">
        <f t="shared" si="30"/>
        <v>#VALUE!</v>
      </c>
      <c r="CB103" t="e">
        <f t="shared" si="31"/>
        <v>#VALUE!</v>
      </c>
      <c r="CC103" t="e">
        <f t="shared" si="32"/>
        <v>#VALUE!</v>
      </c>
      <c r="CD103" t="e">
        <f t="shared" si="33"/>
        <v>#VALUE!</v>
      </c>
      <c r="CE103" t="e">
        <f t="shared" si="34"/>
        <v>#VALUE!</v>
      </c>
      <c r="CF103" t="e">
        <f t="shared" si="35"/>
        <v>#VALUE!</v>
      </c>
      <c r="CG103" t="e">
        <f t="shared" si="36"/>
        <v>#VALUE!</v>
      </c>
    </row>
    <row r="104" spans="1:85" ht="30" customHeight="1" x14ac:dyDescent="0.25">
      <c r="A104" s="1" t="s">
        <v>83</v>
      </c>
      <c r="B104" t="s">
        <v>112</v>
      </c>
      <c r="C104">
        <v>1.31</v>
      </c>
      <c r="D104">
        <v>10.75</v>
      </c>
      <c r="E104" s="15" t="e">
        <f t="array" ref="E104">[1]!JCStructure(B104)</f>
        <v>#VALUE!</v>
      </c>
      <c r="F104" t="e">
        <f t="array" ref="F104">[1]!JCMass(B104)</f>
        <v>#VALUE!</v>
      </c>
      <c r="G104" t="e">
        <f t="array" ref="G104">[1]!JCIUPACName(R104)</f>
        <v>#VALUE!</v>
      </c>
      <c r="H104" s="2" t="e">
        <f t="array" ref="H104">IF([1]!JCSubstructureMatch($B104,"C(O)=O"),"Acid", "Amine")</f>
        <v>#VALUE!</v>
      </c>
      <c r="I104" s="2" t="e">
        <f t="shared" ca="1" si="37"/>
        <v>#NAME?</v>
      </c>
      <c r="K104" s="2" t="e">
        <f t="shared" si="20"/>
        <v>#VALUE!</v>
      </c>
      <c r="L104" s="2" t="e">
        <f t="shared" si="21"/>
        <v>#VALUE!</v>
      </c>
      <c r="M104" s="2" t="e">
        <f t="shared" si="22"/>
        <v>#VALUE!</v>
      </c>
      <c r="N104" s="2" t="e">
        <f t="shared" si="23"/>
        <v>#VALUE!</v>
      </c>
      <c r="O104" s="2" t="e">
        <f t="shared" si="24"/>
        <v>#VALUE!</v>
      </c>
      <c r="P104" s="2" t="e">
        <f t="shared" si="25"/>
        <v>#VALUE!</v>
      </c>
      <c r="Q104" s="2" t="e">
        <f t="array" ref="Q104">[1]!JCRingAtomCount(B104)</f>
        <v>#VALUE!</v>
      </c>
      <c r="R104" s="15" t="e">
        <f t="array" ref="R104">[1]!JCBemisMurckoStructure(B104)</f>
        <v>#VALUE!</v>
      </c>
      <c r="S104" t="e">
        <f t="array" ref="S104">[1]!JCSubstructureMatch(B104,"FC(C)(F)C")</f>
        <v>#VALUE!</v>
      </c>
      <c r="T104" t="e">
        <f t="array" ref="T104">[1]!JCSubstructureMatch(B104,"FC(C)(F)F")</f>
        <v>#VALUE!</v>
      </c>
      <c r="U104" t="e">
        <f t="array" ref="U104">[1]!JCSubstructureMatch(B104,"FC(C)(F)[H]")</f>
        <v>#VALUE!</v>
      </c>
      <c r="V104" t="e">
        <f t="array" ref="V104">[1]!JCSubstructureMatch(B104,"FC(C)([H])[H]")</f>
        <v>#VALUE!</v>
      </c>
      <c r="W104" t="e">
        <f t="array" ref="W104">[1]!JCSubstructureMatch(B104,"FC(C)(C)[H]")</f>
        <v>#VALUE!</v>
      </c>
      <c r="X104" s="15" t="e">
        <f t="array" ref="X104">[1]!JC3DCleanStructure(B104)</f>
        <v>#VALUE!</v>
      </c>
      <c r="Y104" s="2" t="e">
        <f t="array" ref="Y104">[1]!JCSubstructureMatchCount(B104,"FC(CN)(F)F")</f>
        <v>#VALUE!</v>
      </c>
      <c r="Z104" s="2" t="e">
        <f t="array" ref="Z104">[1]!JCSubstructureMatchCount($B104,"FC(CCN)(F)F")</f>
        <v>#VALUE!</v>
      </c>
      <c r="AA104" s="2" t="e">
        <f t="array" ref="AA104">[1]!JCSubstructureMatchCount($B104,"FC(CCCN)(F)F")</f>
        <v>#VALUE!</v>
      </c>
      <c r="AB104" s="2" t="e">
        <f t="array" ref="AB104">[1]!JCSubstructureMatchCount($B104,"FC(CCCCN)(F)F")</f>
        <v>#VALUE!</v>
      </c>
      <c r="AC104" s="2" t="e">
        <f t="array" ref="AC104">[1]!JCSubstructureMatchCount($B104,"FC(CCCCCN)(F)F")</f>
        <v>#VALUE!</v>
      </c>
      <c r="AD104" s="2" t="e">
        <f t="array" ref="AD104">[1]!JCSubstructureMatchCount($B104,"FC(CN)([H])F")</f>
        <v>#VALUE!</v>
      </c>
      <c r="AE104" s="2" t="e">
        <f t="array" ref="AE104">[1]!JCSubstructureMatchCount($B104,"FC(CCN)([H])F")</f>
        <v>#VALUE!</v>
      </c>
      <c r="AF104" s="2" t="e">
        <f t="array" ref="AF104">[1]!JCSubstructureMatchCount($B104,"FC(CCCN)([H])F")</f>
        <v>#VALUE!</v>
      </c>
      <c r="AG104" s="2" t="e">
        <f t="array" ref="AG104">[1]!JCSubstructureMatchCount($B104,"FC(CCCCN)([H])F")</f>
        <v>#VALUE!</v>
      </c>
      <c r="AH104" s="2" t="e">
        <f t="array" ref="AH104">[1]!JCSubstructureMatchCount($B104,"FC(CCCCCN)([H])F")</f>
        <v>#VALUE!</v>
      </c>
      <c r="AI104" s="2" t="e">
        <f t="array" ref="AI104">[1]!JCSubstructureMatchCount($B104,"FC(CN)([H])[H]")</f>
        <v>#VALUE!</v>
      </c>
      <c r="AJ104" s="2" t="e">
        <f t="array" ref="AJ104">[1]!JCSubstructureMatchCount($B104,"FC(CCN)([H])[H]")</f>
        <v>#VALUE!</v>
      </c>
      <c r="AK104" s="2" t="e">
        <f t="array" ref="AK104">[1]!JCSubstructureMatchCount($B104,"FC(CCCN)([H])[H]")</f>
        <v>#VALUE!</v>
      </c>
      <c r="AL104" s="2" t="e">
        <f t="array" ref="AL104">[1]!JCSubstructureMatchCount($B104,"FC(CCCCN)([H])[H]")</f>
        <v>#VALUE!</v>
      </c>
      <c r="AM104" s="2" t="e">
        <f t="array" ref="AM104">[1]!JCSubstructureMatchCount($B104,"FC(CCCCCN)([H])[H]")</f>
        <v>#VALUE!</v>
      </c>
      <c r="AN104" s="2" t="e">
        <f t="array" ref="AN104">[1]!JCSubstructureMatchCount($B104,"FC(CN)(F)C")</f>
        <v>#VALUE!</v>
      </c>
      <c r="AO104" s="2" t="e">
        <f t="array" ref="AO104">[1]!JCSubstructureMatchCount($B104,"FC(CCN)(F)C")+[1]!JCSubstructureMatchCount($B104,"FC(F)(C1)C1N")</f>
        <v>#VALUE!</v>
      </c>
      <c r="AP104" s="2" t="e">
        <f t="array" ref="AP104">[1]!JCSubstructureMatchCount($B104,"FC(CCCN)(F)C")+[1]!JCSubstructureMatchCount($B104,"FC(F)(CC1)C1N")</f>
        <v>#VALUE!</v>
      </c>
      <c r="AQ104" s="2" t="e">
        <f t="array" ref="AQ104">[1]!JCSubstructureMatchCount($B104,"FC(CCCCN)(F)C")+[1]!JCSubstructureMatchCount($B104,"FC(F)(CCC1)C1N")</f>
        <v>#VALUE!</v>
      </c>
      <c r="AR104" s="2" t="e">
        <f t="array" ref="AR104">[1]!JCSubstructureMatchCount($B104,"FC(CCCCCN)(F)C")+[1]!JCSubstructureMatchCount($B104,"FC(F)(CCCC1)C1N")</f>
        <v>#VALUE!</v>
      </c>
      <c r="AS104" s="2" t="e">
        <f t="array" ref="AS104">[1]!JCSubstructureMatchCount($B104,"FC(CN)([H])C")</f>
        <v>#VALUE!</v>
      </c>
      <c r="AT104" s="2" t="e">
        <f t="array" ref="AT104">[1]!JCSubstructureMatchCount($B104,"FC(CCN)([H])C")</f>
        <v>#VALUE!</v>
      </c>
      <c r="AU104" s="2" t="e">
        <f t="array" ref="AU104">[1]!JCSubstructureMatchCount($B104,"FC(CCCN)([H])C")</f>
        <v>#VALUE!</v>
      </c>
      <c r="AV104" s="2" t="e">
        <f t="array" ref="AV104">[1]!JCSubstructureMatchCount($B104,"FC(CCCCN)([H])C")</f>
        <v>#VALUE!</v>
      </c>
      <c r="AW104" s="2" t="e">
        <f t="array" ref="AW104">[1]!JCSubstructureMatchCount($B104,"FC(CCCCCN)([H])C")</f>
        <v>#VALUE!</v>
      </c>
      <c r="AX104" s="2" t="e">
        <f t="array" ref="AX104">[1]!JCSubstructureMatchCount($B104,"FC(CC(O)=O)(F)F")</f>
        <v>#VALUE!</v>
      </c>
      <c r="AY104" s="2" t="e">
        <f t="array" ref="AY104">[1]!JCSubstructureMatchCount($B104,"FC(CCC(O)=O)(F)F")</f>
        <v>#VALUE!</v>
      </c>
      <c r="AZ104" s="2" t="e">
        <f t="array" ref="AZ104">[1]!JCSubstructureMatchCount($B104,"FC(CCCC(O)=O)(F)F")</f>
        <v>#VALUE!</v>
      </c>
      <c r="BA104" s="2" t="e">
        <f t="array" ref="BA104">[1]!JCSubstructureMatchCount($B104,"FC(CCCCC(O)=O)(F)F")</f>
        <v>#VALUE!</v>
      </c>
      <c r="BB104" s="2" t="e">
        <f t="array" ref="BB104">[1]!JCSubstructureMatchCount($B104,"FC(CCCCCC(O)=O)(F)F")</f>
        <v>#VALUE!</v>
      </c>
      <c r="BC104" s="2" t="e">
        <f t="array" ref="BC104">[1]!JCSubstructureMatchCount($B104,"FC(CC(O)=O)([H])F")</f>
        <v>#VALUE!</v>
      </c>
      <c r="BD104" s="2" t="e">
        <f t="array" ref="BD104">[1]!JCSubstructureMatchCount($B104,"FC(CCC(O)=O)([H])F")</f>
        <v>#VALUE!</v>
      </c>
      <c r="BE104" s="2" t="e">
        <f t="array" ref="BE104">[1]!JCSubstructureMatchCount($B104,"FC(CCCC(O)=O)([H])F")</f>
        <v>#VALUE!</v>
      </c>
      <c r="BF104" s="2" t="e">
        <f t="array" ref="BF104">[1]!JCSubstructureMatchCount($B104,"FC(CCCCC(O)=O)([H])F")</f>
        <v>#VALUE!</v>
      </c>
      <c r="BG104" s="2" t="e">
        <f t="array" ref="BG104">[1]!JCSubstructureMatchCount($B104,"FC(CCCCCC(O)=O)([H])F")</f>
        <v>#VALUE!</v>
      </c>
      <c r="BH104" s="2" t="e">
        <f t="array" ref="BH104">[1]!JCSubstructureMatchCount($B104,"FC(CC(O)=O)([H])[H]")</f>
        <v>#VALUE!</v>
      </c>
      <c r="BI104" s="2" t="e">
        <f t="array" ref="BI104">[1]!JCSubstructureMatchCount($B104,"FC(CCC(O)=O)([H])[H]")</f>
        <v>#VALUE!</v>
      </c>
      <c r="BJ104" s="2" t="e">
        <f t="array" ref="BJ104">[1]!JCSubstructureMatchCount($B104,"FC(CCCC(O)=O)([H])[H]")</f>
        <v>#VALUE!</v>
      </c>
      <c r="BK104" s="2" t="e">
        <f t="array" ref="BK104">[1]!JCSubstructureMatchCount($B104,"FC(CCCCC(O)=O)([H])[H]")</f>
        <v>#VALUE!</v>
      </c>
      <c r="BL104" s="2" t="e">
        <f t="array" ref="BL104">[1]!JCSubstructureMatchCount($B104,"FC(CCCCCC(O)=O)([H])[H]")</f>
        <v>#VALUE!</v>
      </c>
      <c r="BM104" s="2" t="e">
        <f t="array" ref="BM104">[1]!JCSubstructureMatchCount($B104,"FC(CC(O)=O)(F)C")</f>
        <v>#VALUE!</v>
      </c>
      <c r="BN104" s="2" t="e">
        <f t="array" ref="BN104">[1]!JCSubstructureMatchCount($B104,"FC(CCC(O)=O)(F)C")+[1]!JCSubstructureMatchCount($B104,"FC1(F)CC1C(O)=O")</f>
        <v>#VALUE!</v>
      </c>
      <c r="BO104" s="2" t="e">
        <f t="array" ref="BO104">[1]!JCSubstructureMatchCount($B104,"FC(CCCC(O)=O)(F)C")+[1]!JCSubstructureMatchCount($B104,"FC1(F)CCC1C(O)=O")</f>
        <v>#VALUE!</v>
      </c>
      <c r="BP104" s="2" t="e">
        <f t="array" ref="BP104">[1]!JCSubstructureMatchCount($B104,"FC(CCCCC(O)=O)(F)C")+[1]!JCSubstructureMatchCount($B104,"FC1(F)CCCC1C(O)=O")</f>
        <v>#VALUE!</v>
      </c>
      <c r="BQ104" s="2" t="e">
        <f t="array" ref="BQ104">[1]!JCSubstructureMatchCount($B104,"FC(CCCCCC(O)=O)(F)C")+[1]!JCSubstructureMatchCount($B104,"FC1(F)CCCCC1C(O)=O")</f>
        <v>#VALUE!</v>
      </c>
      <c r="BR104" s="2" t="e">
        <f t="array" ref="BR104">[1]!JCSubstructureMatchCount($B104,"FC(CC(O)=O)([H])C")</f>
        <v>#VALUE!</v>
      </c>
      <c r="BS104" s="2" t="e">
        <f t="array" ref="BS104">[1]!JCSubstructureMatchCount($B104,"FC(CCC(O)=O)([H])C")</f>
        <v>#VALUE!</v>
      </c>
      <c r="BT104" s="2" t="e">
        <f t="array" ref="BT104">[1]!JCSubstructureMatchCount($B104,"FC(CCCC(O)=O)([H])C")</f>
        <v>#VALUE!</v>
      </c>
      <c r="BU104" s="2" t="e">
        <f t="array" ref="BU104">[1]!JCSubstructureMatchCount($B104,"FC(CCCCC(O)=O)([H])C")</f>
        <v>#VALUE!</v>
      </c>
      <c r="BV104" s="2" t="e">
        <f t="array" ref="BV104">[1]!JCSubstructureMatchCount($B104,"FC(CCCCCC(O)=O)([H])C")</f>
        <v>#VALUE!</v>
      </c>
      <c r="BW104" t="e">
        <f t="shared" si="26"/>
        <v>#VALUE!</v>
      </c>
      <c r="BX104" t="e">
        <f t="shared" si="27"/>
        <v>#VALUE!</v>
      </c>
      <c r="BY104" t="e">
        <f t="shared" si="28"/>
        <v>#VALUE!</v>
      </c>
      <c r="BZ104" t="e">
        <f t="shared" si="29"/>
        <v>#VALUE!</v>
      </c>
      <c r="CA104" t="e">
        <f t="shared" si="30"/>
        <v>#VALUE!</v>
      </c>
      <c r="CB104" t="e">
        <f t="shared" si="31"/>
        <v>#VALUE!</v>
      </c>
      <c r="CC104" t="e">
        <f t="shared" si="32"/>
        <v>#VALUE!</v>
      </c>
      <c r="CD104" t="e">
        <f t="shared" si="33"/>
        <v>#VALUE!</v>
      </c>
      <c r="CE104" t="e">
        <f t="shared" si="34"/>
        <v>#VALUE!</v>
      </c>
      <c r="CF104" t="e">
        <f t="shared" si="35"/>
        <v>#VALUE!</v>
      </c>
      <c r="CG104" t="e">
        <f t="shared" si="36"/>
        <v>#VALUE!</v>
      </c>
    </row>
    <row r="105" spans="1:85" ht="30" customHeight="1" x14ac:dyDescent="0.25">
      <c r="A105" s="1" t="s">
        <v>83</v>
      </c>
      <c r="B105" t="s">
        <v>113</v>
      </c>
      <c r="C105">
        <v>2.2000000000000002</v>
      </c>
      <c r="D105">
        <v>9.6</v>
      </c>
      <c r="E105" s="15" t="e">
        <f t="array" ref="E105">[1]!JCStructure(B105)</f>
        <v>#VALUE!</v>
      </c>
      <c r="F105" t="e">
        <f t="array" ref="F105">[1]!JCMass(B105)</f>
        <v>#VALUE!</v>
      </c>
      <c r="G105" t="e">
        <f t="array" ref="G105">[1]!JCIUPACName(R105)</f>
        <v>#VALUE!</v>
      </c>
      <c r="H105" s="2" t="e">
        <f t="array" ref="H105">IF([1]!JCSubstructureMatch($B105,"C(O)=O"),"Acid", "Amine")</f>
        <v>#VALUE!</v>
      </c>
      <c r="I105" s="2" t="e">
        <f t="shared" ca="1" si="37"/>
        <v>#NAME?</v>
      </c>
      <c r="K105" s="2" t="e">
        <f t="shared" si="20"/>
        <v>#VALUE!</v>
      </c>
      <c r="L105" s="2" t="e">
        <f t="shared" si="21"/>
        <v>#VALUE!</v>
      </c>
      <c r="M105" s="2" t="e">
        <f t="shared" si="22"/>
        <v>#VALUE!</v>
      </c>
      <c r="N105" s="2" t="e">
        <f t="shared" si="23"/>
        <v>#VALUE!</v>
      </c>
      <c r="O105" s="2" t="e">
        <f t="shared" si="24"/>
        <v>#VALUE!</v>
      </c>
      <c r="P105" s="2" t="e">
        <f t="shared" si="25"/>
        <v>#VALUE!</v>
      </c>
      <c r="Q105" s="2" t="e">
        <f t="array" ref="Q105">[1]!JCRingAtomCount(B105)</f>
        <v>#VALUE!</v>
      </c>
      <c r="R105" s="15" t="e">
        <f t="array" ref="R105">[1]!JCBemisMurckoStructure(B105)</f>
        <v>#VALUE!</v>
      </c>
      <c r="S105" t="e">
        <f t="array" ref="S105">[1]!JCSubstructureMatch(B105,"FC(C)(F)C")</f>
        <v>#VALUE!</v>
      </c>
      <c r="T105" t="e">
        <f t="array" ref="T105">[1]!JCSubstructureMatch(B105,"FC(C)(F)F")</f>
        <v>#VALUE!</v>
      </c>
      <c r="U105" t="e">
        <f t="array" ref="U105">[1]!JCSubstructureMatch(B105,"FC(C)(F)[H]")</f>
        <v>#VALUE!</v>
      </c>
      <c r="V105" t="e">
        <f t="array" ref="V105">[1]!JCSubstructureMatch(B105,"FC(C)([H])[H]")</f>
        <v>#VALUE!</v>
      </c>
      <c r="W105" t="e">
        <f t="array" ref="W105">[1]!JCSubstructureMatch(B105,"FC(C)(C)[H]")</f>
        <v>#VALUE!</v>
      </c>
      <c r="X105" s="15" t="e">
        <f t="array" ref="X105">[1]!JC3DCleanStructure(B105)</f>
        <v>#VALUE!</v>
      </c>
      <c r="Y105" s="2" t="e">
        <f t="array" ref="Y105">[1]!JCSubstructureMatchCount(B105,"FC(CN)(F)F")</f>
        <v>#VALUE!</v>
      </c>
      <c r="Z105" s="2" t="e">
        <f t="array" ref="Z105">[1]!JCSubstructureMatchCount($B105,"FC(CCN)(F)F")</f>
        <v>#VALUE!</v>
      </c>
      <c r="AA105" s="2" t="e">
        <f t="array" ref="AA105">[1]!JCSubstructureMatchCount($B105,"FC(CCCN)(F)F")</f>
        <v>#VALUE!</v>
      </c>
      <c r="AB105" s="2" t="e">
        <f t="array" ref="AB105">[1]!JCSubstructureMatchCount($B105,"FC(CCCCN)(F)F")</f>
        <v>#VALUE!</v>
      </c>
      <c r="AC105" s="2" t="e">
        <f t="array" ref="AC105">[1]!JCSubstructureMatchCount($B105,"FC(CCCCCN)(F)F")</f>
        <v>#VALUE!</v>
      </c>
      <c r="AD105" s="2" t="e">
        <f t="array" ref="AD105">[1]!JCSubstructureMatchCount($B105,"FC(CN)([H])F")</f>
        <v>#VALUE!</v>
      </c>
      <c r="AE105" s="2" t="e">
        <f t="array" ref="AE105">[1]!JCSubstructureMatchCount($B105,"FC(CCN)([H])F")</f>
        <v>#VALUE!</v>
      </c>
      <c r="AF105" s="2" t="e">
        <f t="array" ref="AF105">[1]!JCSubstructureMatchCount($B105,"FC(CCCN)([H])F")</f>
        <v>#VALUE!</v>
      </c>
      <c r="AG105" s="2" t="e">
        <f t="array" ref="AG105">[1]!JCSubstructureMatchCount($B105,"FC(CCCCN)([H])F")</f>
        <v>#VALUE!</v>
      </c>
      <c r="AH105" s="2" t="e">
        <f t="array" ref="AH105">[1]!JCSubstructureMatchCount($B105,"FC(CCCCCN)([H])F")</f>
        <v>#VALUE!</v>
      </c>
      <c r="AI105" s="2" t="e">
        <f t="array" ref="AI105">[1]!JCSubstructureMatchCount($B105,"FC(CN)([H])[H]")</f>
        <v>#VALUE!</v>
      </c>
      <c r="AJ105" s="2" t="e">
        <f t="array" ref="AJ105">[1]!JCSubstructureMatchCount($B105,"FC(CCN)([H])[H]")</f>
        <v>#VALUE!</v>
      </c>
      <c r="AK105" s="2" t="e">
        <f t="array" ref="AK105">[1]!JCSubstructureMatchCount($B105,"FC(CCCN)([H])[H]")</f>
        <v>#VALUE!</v>
      </c>
      <c r="AL105" s="2" t="e">
        <f t="array" ref="AL105">[1]!JCSubstructureMatchCount($B105,"FC(CCCCN)([H])[H]")</f>
        <v>#VALUE!</v>
      </c>
      <c r="AM105" s="2" t="e">
        <f t="array" ref="AM105">[1]!JCSubstructureMatchCount($B105,"FC(CCCCCN)([H])[H]")</f>
        <v>#VALUE!</v>
      </c>
      <c r="AN105" s="2" t="e">
        <f t="array" ref="AN105">[1]!JCSubstructureMatchCount($B105,"FC(CN)(F)C")</f>
        <v>#VALUE!</v>
      </c>
      <c r="AO105" s="2" t="e">
        <f t="array" ref="AO105">[1]!JCSubstructureMatchCount($B105,"FC(CCN)(F)C")+[1]!JCSubstructureMatchCount($B105,"FC(F)(C1)C1N")</f>
        <v>#VALUE!</v>
      </c>
      <c r="AP105" s="2" t="e">
        <f t="array" ref="AP105">[1]!JCSubstructureMatchCount($B105,"FC(CCCN)(F)C")+[1]!JCSubstructureMatchCount($B105,"FC(F)(CC1)C1N")</f>
        <v>#VALUE!</v>
      </c>
      <c r="AQ105" s="2" t="e">
        <f t="array" ref="AQ105">[1]!JCSubstructureMatchCount($B105,"FC(CCCCN)(F)C")+[1]!JCSubstructureMatchCount($B105,"FC(F)(CCC1)C1N")</f>
        <v>#VALUE!</v>
      </c>
      <c r="AR105" s="2" t="e">
        <f t="array" ref="AR105">[1]!JCSubstructureMatchCount($B105,"FC(CCCCCN)(F)C")+[1]!JCSubstructureMatchCount($B105,"FC(F)(CCCC1)C1N")</f>
        <v>#VALUE!</v>
      </c>
      <c r="AS105" s="2" t="e">
        <f t="array" ref="AS105">[1]!JCSubstructureMatchCount($B105,"FC(CN)([H])C")</f>
        <v>#VALUE!</v>
      </c>
      <c r="AT105" s="2" t="e">
        <f t="array" ref="AT105">[1]!JCSubstructureMatchCount($B105,"FC(CCN)([H])C")</f>
        <v>#VALUE!</v>
      </c>
      <c r="AU105" s="2" t="e">
        <f t="array" ref="AU105">[1]!JCSubstructureMatchCount($B105,"FC(CCCN)([H])C")</f>
        <v>#VALUE!</v>
      </c>
      <c r="AV105" s="2" t="e">
        <f t="array" ref="AV105">[1]!JCSubstructureMatchCount($B105,"FC(CCCCN)([H])C")</f>
        <v>#VALUE!</v>
      </c>
      <c r="AW105" s="2" t="e">
        <f t="array" ref="AW105">[1]!JCSubstructureMatchCount($B105,"FC(CCCCCN)([H])C")</f>
        <v>#VALUE!</v>
      </c>
      <c r="AX105" s="2" t="e">
        <f t="array" ref="AX105">[1]!JCSubstructureMatchCount($B105,"FC(CC(O)=O)(F)F")</f>
        <v>#VALUE!</v>
      </c>
      <c r="AY105" s="2" t="e">
        <f t="array" ref="AY105">[1]!JCSubstructureMatchCount($B105,"FC(CCC(O)=O)(F)F")</f>
        <v>#VALUE!</v>
      </c>
      <c r="AZ105" s="2" t="e">
        <f t="array" ref="AZ105">[1]!JCSubstructureMatchCount($B105,"FC(CCCC(O)=O)(F)F")</f>
        <v>#VALUE!</v>
      </c>
      <c r="BA105" s="2" t="e">
        <f t="array" ref="BA105">[1]!JCSubstructureMatchCount($B105,"FC(CCCCC(O)=O)(F)F")</f>
        <v>#VALUE!</v>
      </c>
      <c r="BB105" s="2" t="e">
        <f t="array" ref="BB105">[1]!JCSubstructureMatchCount($B105,"FC(CCCCCC(O)=O)(F)F")</f>
        <v>#VALUE!</v>
      </c>
      <c r="BC105" s="2" t="e">
        <f t="array" ref="BC105">[1]!JCSubstructureMatchCount($B105,"FC(CC(O)=O)([H])F")</f>
        <v>#VALUE!</v>
      </c>
      <c r="BD105" s="2" t="e">
        <f t="array" ref="BD105">[1]!JCSubstructureMatchCount($B105,"FC(CCC(O)=O)([H])F")</f>
        <v>#VALUE!</v>
      </c>
      <c r="BE105" s="2" t="e">
        <f t="array" ref="BE105">[1]!JCSubstructureMatchCount($B105,"FC(CCCC(O)=O)([H])F")</f>
        <v>#VALUE!</v>
      </c>
      <c r="BF105" s="2" t="e">
        <f t="array" ref="BF105">[1]!JCSubstructureMatchCount($B105,"FC(CCCCC(O)=O)([H])F")</f>
        <v>#VALUE!</v>
      </c>
      <c r="BG105" s="2" t="e">
        <f t="array" ref="BG105">[1]!JCSubstructureMatchCount($B105,"FC(CCCCCC(O)=O)([H])F")</f>
        <v>#VALUE!</v>
      </c>
      <c r="BH105" s="2" t="e">
        <f t="array" ref="BH105">[1]!JCSubstructureMatchCount($B105,"FC(CC(O)=O)([H])[H]")</f>
        <v>#VALUE!</v>
      </c>
      <c r="BI105" s="2" t="e">
        <f t="array" ref="BI105">[1]!JCSubstructureMatchCount($B105,"FC(CCC(O)=O)([H])[H]")</f>
        <v>#VALUE!</v>
      </c>
      <c r="BJ105" s="2" t="e">
        <f t="array" ref="BJ105">[1]!JCSubstructureMatchCount($B105,"FC(CCCC(O)=O)([H])[H]")</f>
        <v>#VALUE!</v>
      </c>
      <c r="BK105" s="2" t="e">
        <f t="array" ref="BK105">[1]!JCSubstructureMatchCount($B105,"FC(CCCCC(O)=O)([H])[H]")</f>
        <v>#VALUE!</v>
      </c>
      <c r="BL105" s="2" t="e">
        <f t="array" ref="BL105">[1]!JCSubstructureMatchCount($B105,"FC(CCCCCC(O)=O)([H])[H]")</f>
        <v>#VALUE!</v>
      </c>
      <c r="BM105" s="2" t="e">
        <f t="array" ref="BM105">[1]!JCSubstructureMatchCount($B105,"FC(CC(O)=O)(F)C")</f>
        <v>#VALUE!</v>
      </c>
      <c r="BN105" s="2" t="e">
        <f t="array" ref="BN105">[1]!JCSubstructureMatchCount($B105,"FC(CCC(O)=O)(F)C")+[1]!JCSubstructureMatchCount($B105,"FC1(F)CC1C(O)=O")</f>
        <v>#VALUE!</v>
      </c>
      <c r="BO105" s="2" t="e">
        <f t="array" ref="BO105">[1]!JCSubstructureMatchCount($B105,"FC(CCCC(O)=O)(F)C")+[1]!JCSubstructureMatchCount($B105,"FC1(F)CCC1C(O)=O")</f>
        <v>#VALUE!</v>
      </c>
      <c r="BP105" s="2" t="e">
        <f t="array" ref="BP105">[1]!JCSubstructureMatchCount($B105,"FC(CCCCC(O)=O)(F)C")+[1]!JCSubstructureMatchCount($B105,"FC1(F)CCCC1C(O)=O")</f>
        <v>#VALUE!</v>
      </c>
      <c r="BQ105" s="2" t="e">
        <f t="array" ref="BQ105">[1]!JCSubstructureMatchCount($B105,"FC(CCCCCC(O)=O)(F)C")+[1]!JCSubstructureMatchCount($B105,"FC1(F)CCCCC1C(O)=O")</f>
        <v>#VALUE!</v>
      </c>
      <c r="BR105" s="2" t="e">
        <f t="array" ref="BR105">[1]!JCSubstructureMatchCount($B105,"FC(CC(O)=O)([H])C")</f>
        <v>#VALUE!</v>
      </c>
      <c r="BS105" s="2" t="e">
        <f t="array" ref="BS105">[1]!JCSubstructureMatchCount($B105,"FC(CCC(O)=O)([H])C")</f>
        <v>#VALUE!</v>
      </c>
      <c r="BT105" s="2" t="e">
        <f t="array" ref="BT105">[1]!JCSubstructureMatchCount($B105,"FC(CCCC(O)=O)([H])C")</f>
        <v>#VALUE!</v>
      </c>
      <c r="BU105" s="2" t="e">
        <f t="array" ref="BU105">[1]!JCSubstructureMatchCount($B105,"FC(CCCCC(O)=O)([H])C")</f>
        <v>#VALUE!</v>
      </c>
      <c r="BV105" s="2" t="e">
        <f t="array" ref="BV105">[1]!JCSubstructureMatchCount($B105,"FC(CCCCCC(O)=O)([H])C")</f>
        <v>#VALUE!</v>
      </c>
      <c r="BW105" t="e">
        <f t="shared" si="26"/>
        <v>#VALUE!</v>
      </c>
      <c r="BX105" t="e">
        <f t="shared" si="27"/>
        <v>#VALUE!</v>
      </c>
      <c r="BY105" t="e">
        <f t="shared" si="28"/>
        <v>#VALUE!</v>
      </c>
      <c r="BZ105" t="e">
        <f t="shared" si="29"/>
        <v>#VALUE!</v>
      </c>
      <c r="CA105" t="e">
        <f t="shared" si="30"/>
        <v>#VALUE!</v>
      </c>
      <c r="CB105" t="e">
        <f t="shared" si="31"/>
        <v>#VALUE!</v>
      </c>
      <c r="CC105" t="e">
        <f t="shared" si="32"/>
        <v>#VALUE!</v>
      </c>
      <c r="CD105" t="e">
        <f t="shared" si="33"/>
        <v>#VALUE!</v>
      </c>
      <c r="CE105" t="e">
        <f t="shared" si="34"/>
        <v>#VALUE!</v>
      </c>
      <c r="CF105" t="e">
        <f t="shared" si="35"/>
        <v>#VALUE!</v>
      </c>
      <c r="CG105" t="e">
        <f t="shared" si="36"/>
        <v>#VALUE!</v>
      </c>
    </row>
    <row r="106" spans="1:85" ht="30" customHeight="1" x14ac:dyDescent="0.25">
      <c r="A106" s="1" t="s">
        <v>83</v>
      </c>
      <c r="B106" t="s">
        <v>114</v>
      </c>
      <c r="C106">
        <v>1.67</v>
      </c>
      <c r="D106">
        <v>10.19</v>
      </c>
      <c r="E106" s="15" t="e">
        <f t="array" ref="E106">[1]!JCStructure(B106)</f>
        <v>#VALUE!</v>
      </c>
      <c r="F106" t="e">
        <f t="array" ref="F106">[1]!JCMass(B106)</f>
        <v>#VALUE!</v>
      </c>
      <c r="G106" t="e">
        <f t="array" ref="G106">[1]!JCIUPACName(R106)</f>
        <v>#VALUE!</v>
      </c>
      <c r="H106" s="2" t="e">
        <f t="array" ref="H106">IF([1]!JCSubstructureMatch($B106,"C(O)=O"),"Acid", "Amine")</f>
        <v>#VALUE!</v>
      </c>
      <c r="I106" s="2" t="e">
        <f t="shared" ca="1" si="37"/>
        <v>#NAME?</v>
      </c>
      <c r="K106" s="2" t="e">
        <f t="shared" si="20"/>
        <v>#VALUE!</v>
      </c>
      <c r="L106" s="2" t="e">
        <f t="shared" si="21"/>
        <v>#VALUE!</v>
      </c>
      <c r="M106" s="2" t="e">
        <f t="shared" si="22"/>
        <v>#VALUE!</v>
      </c>
      <c r="N106" s="2" t="e">
        <f t="shared" si="23"/>
        <v>#VALUE!</v>
      </c>
      <c r="O106" s="2" t="e">
        <f t="shared" si="24"/>
        <v>#VALUE!</v>
      </c>
      <c r="P106" s="2" t="e">
        <f t="shared" si="25"/>
        <v>#VALUE!</v>
      </c>
      <c r="Q106" s="2" t="e">
        <f t="array" ref="Q106">[1]!JCRingAtomCount(B106)</f>
        <v>#VALUE!</v>
      </c>
      <c r="R106" s="15" t="e">
        <f t="array" ref="R106">[1]!JCBemisMurckoStructure(B106)</f>
        <v>#VALUE!</v>
      </c>
      <c r="S106" t="e">
        <f t="array" ref="S106">[1]!JCSubstructureMatch(B106,"FC(C)(F)C")</f>
        <v>#VALUE!</v>
      </c>
      <c r="T106" t="e">
        <f t="array" ref="T106">[1]!JCSubstructureMatch(B106,"FC(C)(F)F")</f>
        <v>#VALUE!</v>
      </c>
      <c r="U106" t="e">
        <f t="array" ref="U106">[1]!JCSubstructureMatch(B106,"FC(C)(F)[H]")</f>
        <v>#VALUE!</v>
      </c>
      <c r="V106" t="e">
        <f t="array" ref="V106">[1]!JCSubstructureMatch(B106,"FC(C)([H])[H]")</f>
        <v>#VALUE!</v>
      </c>
      <c r="W106" t="e">
        <f t="array" ref="W106">[1]!JCSubstructureMatch(B106,"FC(C)(C)[H]")</f>
        <v>#VALUE!</v>
      </c>
      <c r="X106" s="15" t="e">
        <f t="array" ref="X106">[1]!JC3DCleanStructure(B106)</f>
        <v>#VALUE!</v>
      </c>
      <c r="Y106" s="2" t="e">
        <f t="array" ref="Y106">[1]!JCSubstructureMatchCount(B106,"FC(CN)(F)F")</f>
        <v>#VALUE!</v>
      </c>
      <c r="Z106" s="2" t="e">
        <f t="array" ref="Z106">[1]!JCSubstructureMatchCount($B106,"FC(CCN)(F)F")</f>
        <v>#VALUE!</v>
      </c>
      <c r="AA106" s="2" t="e">
        <f t="array" ref="AA106">[1]!JCSubstructureMatchCount($B106,"FC(CCCN)(F)F")</f>
        <v>#VALUE!</v>
      </c>
      <c r="AB106" s="2" t="e">
        <f t="array" ref="AB106">[1]!JCSubstructureMatchCount($B106,"FC(CCCCN)(F)F")</f>
        <v>#VALUE!</v>
      </c>
      <c r="AC106" s="2" t="e">
        <f t="array" ref="AC106">[1]!JCSubstructureMatchCount($B106,"FC(CCCCCN)(F)F")</f>
        <v>#VALUE!</v>
      </c>
      <c r="AD106" s="2" t="e">
        <f t="array" ref="AD106">[1]!JCSubstructureMatchCount($B106,"FC(CN)([H])F")</f>
        <v>#VALUE!</v>
      </c>
      <c r="AE106" s="2" t="e">
        <f t="array" ref="AE106">[1]!JCSubstructureMatchCount($B106,"FC(CCN)([H])F")</f>
        <v>#VALUE!</v>
      </c>
      <c r="AF106" s="2" t="e">
        <f t="array" ref="AF106">[1]!JCSubstructureMatchCount($B106,"FC(CCCN)([H])F")</f>
        <v>#VALUE!</v>
      </c>
      <c r="AG106" s="2" t="e">
        <f t="array" ref="AG106">[1]!JCSubstructureMatchCount($B106,"FC(CCCCN)([H])F")</f>
        <v>#VALUE!</v>
      </c>
      <c r="AH106" s="2" t="e">
        <f t="array" ref="AH106">[1]!JCSubstructureMatchCount($B106,"FC(CCCCCN)([H])F")</f>
        <v>#VALUE!</v>
      </c>
      <c r="AI106" s="2" t="e">
        <f t="array" ref="AI106">[1]!JCSubstructureMatchCount($B106,"FC(CN)([H])[H]")</f>
        <v>#VALUE!</v>
      </c>
      <c r="AJ106" s="2" t="e">
        <f t="array" ref="AJ106">[1]!JCSubstructureMatchCount($B106,"FC(CCN)([H])[H]")</f>
        <v>#VALUE!</v>
      </c>
      <c r="AK106" s="2" t="e">
        <f t="array" ref="AK106">[1]!JCSubstructureMatchCount($B106,"FC(CCCN)([H])[H]")</f>
        <v>#VALUE!</v>
      </c>
      <c r="AL106" s="2" t="e">
        <f t="array" ref="AL106">[1]!JCSubstructureMatchCount($B106,"FC(CCCCN)([H])[H]")</f>
        <v>#VALUE!</v>
      </c>
      <c r="AM106" s="2" t="e">
        <f t="array" ref="AM106">[1]!JCSubstructureMatchCount($B106,"FC(CCCCCN)([H])[H]")</f>
        <v>#VALUE!</v>
      </c>
      <c r="AN106" s="2" t="e">
        <f t="array" ref="AN106">[1]!JCSubstructureMatchCount($B106,"FC(CN)(F)C")</f>
        <v>#VALUE!</v>
      </c>
      <c r="AO106" s="2" t="e">
        <f t="array" ref="AO106">[1]!JCSubstructureMatchCount($B106,"FC(CCN)(F)C")+[1]!JCSubstructureMatchCount($B106,"FC(F)(C1)C1N")</f>
        <v>#VALUE!</v>
      </c>
      <c r="AP106" s="2" t="e">
        <f t="array" ref="AP106">[1]!JCSubstructureMatchCount($B106,"FC(CCCN)(F)C")+[1]!JCSubstructureMatchCount($B106,"FC(F)(CC1)C1N")</f>
        <v>#VALUE!</v>
      </c>
      <c r="AQ106" s="2" t="e">
        <f t="array" ref="AQ106">[1]!JCSubstructureMatchCount($B106,"FC(CCCCN)(F)C")+[1]!JCSubstructureMatchCount($B106,"FC(F)(CCC1)C1N")</f>
        <v>#VALUE!</v>
      </c>
      <c r="AR106" s="2" t="e">
        <f t="array" ref="AR106">[1]!JCSubstructureMatchCount($B106,"FC(CCCCCN)(F)C")+[1]!JCSubstructureMatchCount($B106,"FC(F)(CCCC1)C1N")</f>
        <v>#VALUE!</v>
      </c>
      <c r="AS106" s="2" t="e">
        <f t="array" ref="AS106">[1]!JCSubstructureMatchCount($B106,"FC(CN)([H])C")</f>
        <v>#VALUE!</v>
      </c>
      <c r="AT106" s="2" t="e">
        <f t="array" ref="AT106">[1]!JCSubstructureMatchCount($B106,"FC(CCN)([H])C")</f>
        <v>#VALUE!</v>
      </c>
      <c r="AU106" s="2" t="e">
        <f t="array" ref="AU106">[1]!JCSubstructureMatchCount($B106,"FC(CCCN)([H])C")</f>
        <v>#VALUE!</v>
      </c>
      <c r="AV106" s="2" t="e">
        <f t="array" ref="AV106">[1]!JCSubstructureMatchCount($B106,"FC(CCCCN)([H])C")</f>
        <v>#VALUE!</v>
      </c>
      <c r="AW106" s="2" t="e">
        <f t="array" ref="AW106">[1]!JCSubstructureMatchCount($B106,"FC(CCCCCN)([H])C")</f>
        <v>#VALUE!</v>
      </c>
      <c r="AX106" s="2" t="e">
        <f t="array" ref="AX106">[1]!JCSubstructureMatchCount($B106,"FC(CC(O)=O)(F)F")</f>
        <v>#VALUE!</v>
      </c>
      <c r="AY106" s="2" t="e">
        <f t="array" ref="AY106">[1]!JCSubstructureMatchCount($B106,"FC(CCC(O)=O)(F)F")</f>
        <v>#VALUE!</v>
      </c>
      <c r="AZ106" s="2" t="e">
        <f t="array" ref="AZ106">[1]!JCSubstructureMatchCount($B106,"FC(CCCC(O)=O)(F)F")</f>
        <v>#VALUE!</v>
      </c>
      <c r="BA106" s="2" t="e">
        <f t="array" ref="BA106">[1]!JCSubstructureMatchCount($B106,"FC(CCCCC(O)=O)(F)F")</f>
        <v>#VALUE!</v>
      </c>
      <c r="BB106" s="2" t="e">
        <f t="array" ref="BB106">[1]!JCSubstructureMatchCount($B106,"FC(CCCCCC(O)=O)(F)F")</f>
        <v>#VALUE!</v>
      </c>
      <c r="BC106" s="2" t="e">
        <f t="array" ref="BC106">[1]!JCSubstructureMatchCount($B106,"FC(CC(O)=O)([H])F")</f>
        <v>#VALUE!</v>
      </c>
      <c r="BD106" s="2" t="e">
        <f t="array" ref="BD106">[1]!JCSubstructureMatchCount($B106,"FC(CCC(O)=O)([H])F")</f>
        <v>#VALUE!</v>
      </c>
      <c r="BE106" s="2" t="e">
        <f t="array" ref="BE106">[1]!JCSubstructureMatchCount($B106,"FC(CCCC(O)=O)([H])F")</f>
        <v>#VALUE!</v>
      </c>
      <c r="BF106" s="2" t="e">
        <f t="array" ref="BF106">[1]!JCSubstructureMatchCount($B106,"FC(CCCCC(O)=O)([H])F")</f>
        <v>#VALUE!</v>
      </c>
      <c r="BG106" s="2" t="e">
        <f t="array" ref="BG106">[1]!JCSubstructureMatchCount($B106,"FC(CCCCCC(O)=O)([H])F")</f>
        <v>#VALUE!</v>
      </c>
      <c r="BH106" s="2" t="e">
        <f t="array" ref="BH106">[1]!JCSubstructureMatchCount($B106,"FC(CC(O)=O)([H])[H]")</f>
        <v>#VALUE!</v>
      </c>
      <c r="BI106" s="2" t="e">
        <f t="array" ref="BI106">[1]!JCSubstructureMatchCount($B106,"FC(CCC(O)=O)([H])[H]")</f>
        <v>#VALUE!</v>
      </c>
      <c r="BJ106" s="2" t="e">
        <f t="array" ref="BJ106">[1]!JCSubstructureMatchCount($B106,"FC(CCCC(O)=O)([H])[H]")</f>
        <v>#VALUE!</v>
      </c>
      <c r="BK106" s="2" t="e">
        <f t="array" ref="BK106">[1]!JCSubstructureMatchCount($B106,"FC(CCCCC(O)=O)([H])[H]")</f>
        <v>#VALUE!</v>
      </c>
      <c r="BL106" s="2" t="e">
        <f t="array" ref="BL106">[1]!JCSubstructureMatchCount($B106,"FC(CCCCCC(O)=O)([H])[H]")</f>
        <v>#VALUE!</v>
      </c>
      <c r="BM106" s="2" t="e">
        <f t="array" ref="BM106">[1]!JCSubstructureMatchCount($B106,"FC(CC(O)=O)(F)C")</f>
        <v>#VALUE!</v>
      </c>
      <c r="BN106" s="2" t="e">
        <f t="array" ref="BN106">[1]!JCSubstructureMatchCount($B106,"FC(CCC(O)=O)(F)C")+[1]!JCSubstructureMatchCount($B106,"FC1(F)CC1C(O)=O")</f>
        <v>#VALUE!</v>
      </c>
      <c r="BO106" s="2" t="e">
        <f t="array" ref="BO106">[1]!JCSubstructureMatchCount($B106,"FC(CCCC(O)=O)(F)C")+[1]!JCSubstructureMatchCount($B106,"FC1(F)CCC1C(O)=O")</f>
        <v>#VALUE!</v>
      </c>
      <c r="BP106" s="2" t="e">
        <f t="array" ref="BP106">[1]!JCSubstructureMatchCount($B106,"FC(CCCCC(O)=O)(F)C")+[1]!JCSubstructureMatchCount($B106,"FC1(F)CCCC1C(O)=O")</f>
        <v>#VALUE!</v>
      </c>
      <c r="BQ106" s="2" t="e">
        <f t="array" ref="BQ106">[1]!JCSubstructureMatchCount($B106,"FC(CCCCCC(O)=O)(F)C")+[1]!JCSubstructureMatchCount($B106,"FC1(F)CCCCC1C(O)=O")</f>
        <v>#VALUE!</v>
      </c>
      <c r="BR106" s="2" t="e">
        <f t="array" ref="BR106">[1]!JCSubstructureMatchCount($B106,"FC(CC(O)=O)([H])C")</f>
        <v>#VALUE!</v>
      </c>
      <c r="BS106" s="2" t="e">
        <f t="array" ref="BS106">[1]!JCSubstructureMatchCount($B106,"FC(CCC(O)=O)([H])C")</f>
        <v>#VALUE!</v>
      </c>
      <c r="BT106" s="2" t="e">
        <f t="array" ref="BT106">[1]!JCSubstructureMatchCount($B106,"FC(CCCC(O)=O)([H])C")</f>
        <v>#VALUE!</v>
      </c>
      <c r="BU106" s="2" t="e">
        <f t="array" ref="BU106">[1]!JCSubstructureMatchCount($B106,"FC(CCCCC(O)=O)([H])C")</f>
        <v>#VALUE!</v>
      </c>
      <c r="BV106" s="2" t="e">
        <f t="array" ref="BV106">[1]!JCSubstructureMatchCount($B106,"FC(CCCCCC(O)=O)([H])C")</f>
        <v>#VALUE!</v>
      </c>
      <c r="BW106" t="e">
        <f t="shared" si="26"/>
        <v>#VALUE!</v>
      </c>
      <c r="BX106" t="e">
        <f t="shared" si="27"/>
        <v>#VALUE!</v>
      </c>
      <c r="BY106" t="e">
        <f t="shared" si="28"/>
        <v>#VALUE!</v>
      </c>
      <c r="BZ106" t="e">
        <f t="shared" si="29"/>
        <v>#VALUE!</v>
      </c>
      <c r="CA106" t="e">
        <f t="shared" si="30"/>
        <v>#VALUE!</v>
      </c>
      <c r="CB106" t="e">
        <f t="shared" si="31"/>
        <v>#VALUE!</v>
      </c>
      <c r="CC106" t="e">
        <f t="shared" si="32"/>
        <v>#VALUE!</v>
      </c>
      <c r="CD106" t="e">
        <f t="shared" si="33"/>
        <v>#VALUE!</v>
      </c>
      <c r="CE106" t="e">
        <f t="shared" si="34"/>
        <v>#VALUE!</v>
      </c>
      <c r="CF106" t="e">
        <f t="shared" si="35"/>
        <v>#VALUE!</v>
      </c>
      <c r="CG106" t="e">
        <f t="shared" si="36"/>
        <v>#VALUE!</v>
      </c>
    </row>
    <row r="107" spans="1:85" ht="30" customHeight="1" x14ac:dyDescent="0.25">
      <c r="A107" s="1" t="s">
        <v>83</v>
      </c>
      <c r="B107" t="s">
        <v>115</v>
      </c>
      <c r="C107">
        <v>1.45</v>
      </c>
      <c r="D107">
        <v>10.46</v>
      </c>
      <c r="E107" s="15" t="e">
        <f t="array" ref="E107">[1]!JCStructure(B107)</f>
        <v>#VALUE!</v>
      </c>
      <c r="F107" t="e">
        <f t="array" ref="F107">[1]!JCMass(B107)</f>
        <v>#VALUE!</v>
      </c>
      <c r="G107" t="e">
        <f t="array" ref="G107">[1]!JCIUPACName(R107)</f>
        <v>#VALUE!</v>
      </c>
      <c r="H107" s="2" t="e">
        <f t="array" ref="H107">IF([1]!JCSubstructureMatch($B107,"C(O)=O"),"Acid", "Amine")</f>
        <v>#VALUE!</v>
      </c>
      <c r="I107" s="2" t="e">
        <f t="shared" ca="1" si="37"/>
        <v>#NAME?</v>
      </c>
      <c r="K107" s="2" t="e">
        <f t="shared" si="20"/>
        <v>#VALUE!</v>
      </c>
      <c r="L107" s="2" t="e">
        <f t="shared" si="21"/>
        <v>#VALUE!</v>
      </c>
      <c r="M107" s="2" t="e">
        <f t="shared" si="22"/>
        <v>#VALUE!</v>
      </c>
      <c r="N107" s="2" t="e">
        <f t="shared" si="23"/>
        <v>#VALUE!</v>
      </c>
      <c r="O107" s="2" t="e">
        <f t="shared" si="24"/>
        <v>#VALUE!</v>
      </c>
      <c r="P107" s="2" t="e">
        <f t="shared" si="25"/>
        <v>#VALUE!</v>
      </c>
      <c r="Q107" s="2" t="e">
        <f t="array" ref="Q107">[1]!JCRingAtomCount(B107)</f>
        <v>#VALUE!</v>
      </c>
      <c r="R107" s="15" t="e">
        <f t="array" ref="R107">[1]!JCBemisMurckoStructure(B107)</f>
        <v>#VALUE!</v>
      </c>
      <c r="S107" t="e">
        <f t="array" ref="S107">[1]!JCSubstructureMatch(B107,"FC(C)(F)C")</f>
        <v>#VALUE!</v>
      </c>
      <c r="T107" t="e">
        <f t="array" ref="T107">[1]!JCSubstructureMatch(B107,"FC(C)(F)F")</f>
        <v>#VALUE!</v>
      </c>
      <c r="U107" t="e">
        <f t="array" ref="U107">[1]!JCSubstructureMatch(B107,"FC(C)(F)[H]")</f>
        <v>#VALUE!</v>
      </c>
      <c r="V107" t="e">
        <f t="array" ref="V107">[1]!JCSubstructureMatch(B107,"FC(C)([H])[H]")</f>
        <v>#VALUE!</v>
      </c>
      <c r="W107" t="e">
        <f t="array" ref="W107">[1]!JCSubstructureMatch(B107,"FC(C)(C)[H]")</f>
        <v>#VALUE!</v>
      </c>
      <c r="X107" s="15" t="e">
        <f t="array" ref="X107">[1]!JC3DCleanStructure(B107)</f>
        <v>#VALUE!</v>
      </c>
      <c r="Y107" s="2" t="e">
        <f t="array" ref="Y107">[1]!JCSubstructureMatchCount(B107,"FC(CN)(F)F")</f>
        <v>#VALUE!</v>
      </c>
      <c r="Z107" s="2" t="e">
        <f t="array" ref="Z107">[1]!JCSubstructureMatchCount($B107,"FC(CCN)(F)F")</f>
        <v>#VALUE!</v>
      </c>
      <c r="AA107" s="2" t="e">
        <f t="array" ref="AA107">[1]!JCSubstructureMatchCount($B107,"FC(CCCN)(F)F")</f>
        <v>#VALUE!</v>
      </c>
      <c r="AB107" s="2" t="e">
        <f t="array" ref="AB107">[1]!JCSubstructureMatchCount($B107,"FC(CCCCN)(F)F")</f>
        <v>#VALUE!</v>
      </c>
      <c r="AC107" s="2" t="e">
        <f t="array" ref="AC107">[1]!JCSubstructureMatchCount($B107,"FC(CCCCCN)(F)F")</f>
        <v>#VALUE!</v>
      </c>
      <c r="AD107" s="2" t="e">
        <f t="array" ref="AD107">[1]!JCSubstructureMatchCount($B107,"FC(CN)([H])F")</f>
        <v>#VALUE!</v>
      </c>
      <c r="AE107" s="2" t="e">
        <f t="array" ref="AE107">[1]!JCSubstructureMatchCount($B107,"FC(CCN)([H])F")</f>
        <v>#VALUE!</v>
      </c>
      <c r="AF107" s="2" t="e">
        <f t="array" ref="AF107">[1]!JCSubstructureMatchCount($B107,"FC(CCCN)([H])F")</f>
        <v>#VALUE!</v>
      </c>
      <c r="AG107" s="2" t="e">
        <f t="array" ref="AG107">[1]!JCSubstructureMatchCount($B107,"FC(CCCCN)([H])F")</f>
        <v>#VALUE!</v>
      </c>
      <c r="AH107" s="2" t="e">
        <f t="array" ref="AH107">[1]!JCSubstructureMatchCount($B107,"FC(CCCCCN)([H])F")</f>
        <v>#VALUE!</v>
      </c>
      <c r="AI107" s="2" t="e">
        <f t="array" ref="AI107">[1]!JCSubstructureMatchCount($B107,"FC(CN)([H])[H]")</f>
        <v>#VALUE!</v>
      </c>
      <c r="AJ107" s="2" t="e">
        <f t="array" ref="AJ107">[1]!JCSubstructureMatchCount($B107,"FC(CCN)([H])[H]")</f>
        <v>#VALUE!</v>
      </c>
      <c r="AK107" s="2" t="e">
        <f t="array" ref="AK107">[1]!JCSubstructureMatchCount($B107,"FC(CCCN)([H])[H]")</f>
        <v>#VALUE!</v>
      </c>
      <c r="AL107" s="2" t="e">
        <f t="array" ref="AL107">[1]!JCSubstructureMatchCount($B107,"FC(CCCCN)([H])[H]")</f>
        <v>#VALUE!</v>
      </c>
      <c r="AM107" s="2" t="e">
        <f t="array" ref="AM107">[1]!JCSubstructureMatchCount($B107,"FC(CCCCCN)([H])[H]")</f>
        <v>#VALUE!</v>
      </c>
      <c r="AN107" s="2" t="e">
        <f t="array" ref="AN107">[1]!JCSubstructureMatchCount($B107,"FC(CN)(F)C")</f>
        <v>#VALUE!</v>
      </c>
      <c r="AO107" s="2" t="e">
        <f t="array" ref="AO107">[1]!JCSubstructureMatchCount($B107,"FC(CCN)(F)C")+[1]!JCSubstructureMatchCount($B107,"FC(F)(C1)C1N")</f>
        <v>#VALUE!</v>
      </c>
      <c r="AP107" s="2" t="e">
        <f t="array" ref="AP107">[1]!JCSubstructureMatchCount($B107,"FC(CCCN)(F)C")+[1]!JCSubstructureMatchCount($B107,"FC(F)(CC1)C1N")</f>
        <v>#VALUE!</v>
      </c>
      <c r="AQ107" s="2" t="e">
        <f t="array" ref="AQ107">[1]!JCSubstructureMatchCount($B107,"FC(CCCCN)(F)C")+[1]!JCSubstructureMatchCount($B107,"FC(F)(CCC1)C1N")</f>
        <v>#VALUE!</v>
      </c>
      <c r="AR107" s="2" t="e">
        <f t="array" ref="AR107">[1]!JCSubstructureMatchCount($B107,"FC(CCCCCN)(F)C")+[1]!JCSubstructureMatchCount($B107,"FC(F)(CCCC1)C1N")</f>
        <v>#VALUE!</v>
      </c>
      <c r="AS107" s="2" t="e">
        <f t="array" ref="AS107">[1]!JCSubstructureMatchCount($B107,"FC(CN)([H])C")</f>
        <v>#VALUE!</v>
      </c>
      <c r="AT107" s="2" t="e">
        <f t="array" ref="AT107">[1]!JCSubstructureMatchCount($B107,"FC(CCN)([H])C")</f>
        <v>#VALUE!</v>
      </c>
      <c r="AU107" s="2" t="e">
        <f t="array" ref="AU107">[1]!JCSubstructureMatchCount($B107,"FC(CCCN)([H])C")</f>
        <v>#VALUE!</v>
      </c>
      <c r="AV107" s="2" t="e">
        <f t="array" ref="AV107">[1]!JCSubstructureMatchCount($B107,"FC(CCCCN)([H])C")</f>
        <v>#VALUE!</v>
      </c>
      <c r="AW107" s="2" t="e">
        <f t="array" ref="AW107">[1]!JCSubstructureMatchCount($B107,"FC(CCCCCN)([H])C")</f>
        <v>#VALUE!</v>
      </c>
      <c r="AX107" s="2" t="e">
        <f t="array" ref="AX107">[1]!JCSubstructureMatchCount($B107,"FC(CC(O)=O)(F)F")</f>
        <v>#VALUE!</v>
      </c>
      <c r="AY107" s="2" t="e">
        <f t="array" ref="AY107">[1]!JCSubstructureMatchCount($B107,"FC(CCC(O)=O)(F)F")</f>
        <v>#VALUE!</v>
      </c>
      <c r="AZ107" s="2" t="e">
        <f t="array" ref="AZ107">[1]!JCSubstructureMatchCount($B107,"FC(CCCC(O)=O)(F)F")</f>
        <v>#VALUE!</v>
      </c>
      <c r="BA107" s="2" t="e">
        <f t="array" ref="BA107">[1]!JCSubstructureMatchCount($B107,"FC(CCCCC(O)=O)(F)F")</f>
        <v>#VALUE!</v>
      </c>
      <c r="BB107" s="2" t="e">
        <f t="array" ref="BB107">[1]!JCSubstructureMatchCount($B107,"FC(CCCCCC(O)=O)(F)F")</f>
        <v>#VALUE!</v>
      </c>
      <c r="BC107" s="2" t="e">
        <f t="array" ref="BC107">[1]!JCSubstructureMatchCount($B107,"FC(CC(O)=O)([H])F")</f>
        <v>#VALUE!</v>
      </c>
      <c r="BD107" s="2" t="e">
        <f t="array" ref="BD107">[1]!JCSubstructureMatchCount($B107,"FC(CCC(O)=O)([H])F")</f>
        <v>#VALUE!</v>
      </c>
      <c r="BE107" s="2" t="e">
        <f t="array" ref="BE107">[1]!JCSubstructureMatchCount($B107,"FC(CCCC(O)=O)([H])F")</f>
        <v>#VALUE!</v>
      </c>
      <c r="BF107" s="2" t="e">
        <f t="array" ref="BF107">[1]!JCSubstructureMatchCount($B107,"FC(CCCCC(O)=O)([H])F")</f>
        <v>#VALUE!</v>
      </c>
      <c r="BG107" s="2" t="e">
        <f t="array" ref="BG107">[1]!JCSubstructureMatchCount($B107,"FC(CCCCCC(O)=O)([H])F")</f>
        <v>#VALUE!</v>
      </c>
      <c r="BH107" s="2" t="e">
        <f t="array" ref="BH107">[1]!JCSubstructureMatchCount($B107,"FC(CC(O)=O)([H])[H]")</f>
        <v>#VALUE!</v>
      </c>
      <c r="BI107" s="2" t="e">
        <f t="array" ref="BI107">[1]!JCSubstructureMatchCount($B107,"FC(CCC(O)=O)([H])[H]")</f>
        <v>#VALUE!</v>
      </c>
      <c r="BJ107" s="2" t="e">
        <f t="array" ref="BJ107">[1]!JCSubstructureMatchCount($B107,"FC(CCCC(O)=O)([H])[H]")</f>
        <v>#VALUE!</v>
      </c>
      <c r="BK107" s="2" t="e">
        <f t="array" ref="BK107">[1]!JCSubstructureMatchCount($B107,"FC(CCCCC(O)=O)([H])[H]")</f>
        <v>#VALUE!</v>
      </c>
      <c r="BL107" s="2" t="e">
        <f t="array" ref="BL107">[1]!JCSubstructureMatchCount($B107,"FC(CCCCCC(O)=O)([H])[H]")</f>
        <v>#VALUE!</v>
      </c>
      <c r="BM107" s="2" t="e">
        <f t="array" ref="BM107">[1]!JCSubstructureMatchCount($B107,"FC(CC(O)=O)(F)C")</f>
        <v>#VALUE!</v>
      </c>
      <c r="BN107" s="2" t="e">
        <f t="array" ref="BN107">[1]!JCSubstructureMatchCount($B107,"FC(CCC(O)=O)(F)C")+[1]!JCSubstructureMatchCount($B107,"FC1(F)CC1C(O)=O")</f>
        <v>#VALUE!</v>
      </c>
      <c r="BO107" s="2" t="e">
        <f t="array" ref="BO107">[1]!JCSubstructureMatchCount($B107,"FC(CCCC(O)=O)(F)C")+[1]!JCSubstructureMatchCount($B107,"FC1(F)CCC1C(O)=O")</f>
        <v>#VALUE!</v>
      </c>
      <c r="BP107" s="2" t="e">
        <f t="array" ref="BP107">[1]!JCSubstructureMatchCount($B107,"FC(CCCCC(O)=O)(F)C")+[1]!JCSubstructureMatchCount($B107,"FC1(F)CCCC1C(O)=O")</f>
        <v>#VALUE!</v>
      </c>
      <c r="BQ107" s="2" t="e">
        <f t="array" ref="BQ107">[1]!JCSubstructureMatchCount($B107,"FC(CCCCCC(O)=O)(F)C")+[1]!JCSubstructureMatchCount($B107,"FC1(F)CCCCC1C(O)=O")</f>
        <v>#VALUE!</v>
      </c>
      <c r="BR107" s="2" t="e">
        <f t="array" ref="BR107">[1]!JCSubstructureMatchCount($B107,"FC(CC(O)=O)([H])C")</f>
        <v>#VALUE!</v>
      </c>
      <c r="BS107" s="2" t="e">
        <f t="array" ref="BS107">[1]!JCSubstructureMatchCount($B107,"FC(CCC(O)=O)([H])C")</f>
        <v>#VALUE!</v>
      </c>
      <c r="BT107" s="2" t="e">
        <f t="array" ref="BT107">[1]!JCSubstructureMatchCount($B107,"FC(CCCC(O)=O)([H])C")</f>
        <v>#VALUE!</v>
      </c>
      <c r="BU107" s="2" t="e">
        <f t="array" ref="BU107">[1]!JCSubstructureMatchCount($B107,"FC(CCCCC(O)=O)([H])C")</f>
        <v>#VALUE!</v>
      </c>
      <c r="BV107" s="2" t="e">
        <f t="array" ref="BV107">[1]!JCSubstructureMatchCount($B107,"FC(CCCCCC(O)=O)([H])C")</f>
        <v>#VALUE!</v>
      </c>
      <c r="BW107" t="e">
        <f t="shared" si="26"/>
        <v>#VALUE!</v>
      </c>
      <c r="BX107" t="e">
        <f t="shared" si="27"/>
        <v>#VALUE!</v>
      </c>
      <c r="BY107" t="e">
        <f t="shared" si="28"/>
        <v>#VALUE!</v>
      </c>
      <c r="BZ107" t="e">
        <f t="shared" si="29"/>
        <v>#VALUE!</v>
      </c>
      <c r="CA107" t="e">
        <f t="shared" si="30"/>
        <v>#VALUE!</v>
      </c>
      <c r="CB107" t="e">
        <f t="shared" si="31"/>
        <v>#VALUE!</v>
      </c>
      <c r="CC107" t="e">
        <f t="shared" si="32"/>
        <v>#VALUE!</v>
      </c>
      <c r="CD107" t="e">
        <f t="shared" si="33"/>
        <v>#VALUE!</v>
      </c>
      <c r="CE107" t="e">
        <f t="shared" si="34"/>
        <v>#VALUE!</v>
      </c>
      <c r="CF107" t="e">
        <f t="shared" si="35"/>
        <v>#VALUE!</v>
      </c>
      <c r="CG107" t="e">
        <f t="shared" si="36"/>
        <v>#VALUE!</v>
      </c>
    </row>
    <row r="108" spans="1:85" ht="30" customHeight="1" x14ac:dyDescent="0.25">
      <c r="A108" s="1" t="s">
        <v>83</v>
      </c>
      <c r="B108" t="s">
        <v>116</v>
      </c>
      <c r="C108">
        <v>1.56</v>
      </c>
      <c r="D108">
        <v>10.36</v>
      </c>
      <c r="E108" s="15" t="e">
        <f t="array" ref="E108">[1]!JCStructure(B108)</f>
        <v>#VALUE!</v>
      </c>
      <c r="F108" t="e">
        <f t="array" ref="F108">[1]!JCMass(B108)</f>
        <v>#VALUE!</v>
      </c>
      <c r="G108" t="e">
        <f t="array" ref="G108">[1]!JCIUPACName(R108)</f>
        <v>#VALUE!</v>
      </c>
      <c r="H108" s="2" t="e">
        <f t="array" ref="H108">IF([1]!JCSubstructureMatch($B108,"C(O)=O"),"Acid", "Amine")</f>
        <v>#VALUE!</v>
      </c>
      <c r="I108" s="2" t="e">
        <f t="shared" ca="1" si="37"/>
        <v>#NAME?</v>
      </c>
      <c r="K108" s="2" t="e">
        <f t="shared" si="20"/>
        <v>#VALUE!</v>
      </c>
      <c r="L108" s="2" t="e">
        <f t="shared" si="21"/>
        <v>#VALUE!</v>
      </c>
      <c r="M108" s="2" t="e">
        <f t="shared" si="22"/>
        <v>#VALUE!</v>
      </c>
      <c r="N108" s="2" t="e">
        <f t="shared" si="23"/>
        <v>#VALUE!</v>
      </c>
      <c r="O108" s="2" t="e">
        <f t="shared" si="24"/>
        <v>#VALUE!</v>
      </c>
      <c r="P108" s="2" t="e">
        <f t="shared" si="25"/>
        <v>#VALUE!</v>
      </c>
      <c r="Q108" s="2" t="e">
        <f t="array" ref="Q108">[1]!JCRingAtomCount(B108)</f>
        <v>#VALUE!</v>
      </c>
      <c r="R108" s="15" t="e">
        <f t="array" ref="R108">[1]!JCBemisMurckoStructure(B108)</f>
        <v>#VALUE!</v>
      </c>
      <c r="S108" t="e">
        <f t="array" ref="S108">[1]!JCSubstructureMatch(B108,"FC(C)(F)C")</f>
        <v>#VALUE!</v>
      </c>
      <c r="T108" t="e">
        <f t="array" ref="T108">[1]!JCSubstructureMatch(B108,"FC(C)(F)F")</f>
        <v>#VALUE!</v>
      </c>
      <c r="U108" t="e">
        <f t="array" ref="U108">[1]!JCSubstructureMatch(B108,"FC(C)(F)[H]")</f>
        <v>#VALUE!</v>
      </c>
      <c r="V108" t="e">
        <f t="array" ref="V108">[1]!JCSubstructureMatch(B108,"FC(C)([H])[H]")</f>
        <v>#VALUE!</v>
      </c>
      <c r="W108" t="e">
        <f t="array" ref="W108">[1]!JCSubstructureMatch(B108,"FC(C)(C)[H]")</f>
        <v>#VALUE!</v>
      </c>
      <c r="X108" s="15" t="e">
        <f t="array" ref="X108">[1]!JC3DCleanStructure(B108)</f>
        <v>#VALUE!</v>
      </c>
      <c r="Y108" s="2" t="e">
        <f t="array" ref="Y108">[1]!JCSubstructureMatchCount(B108,"FC(CN)(F)F")</f>
        <v>#VALUE!</v>
      </c>
      <c r="Z108" s="2" t="e">
        <f t="array" ref="Z108">[1]!JCSubstructureMatchCount($B108,"FC(CCN)(F)F")</f>
        <v>#VALUE!</v>
      </c>
      <c r="AA108" s="2" t="e">
        <f t="array" ref="AA108">[1]!JCSubstructureMatchCount($B108,"FC(CCCN)(F)F")</f>
        <v>#VALUE!</v>
      </c>
      <c r="AB108" s="2" t="e">
        <f t="array" ref="AB108">[1]!JCSubstructureMatchCount($B108,"FC(CCCCN)(F)F")</f>
        <v>#VALUE!</v>
      </c>
      <c r="AC108" s="2" t="e">
        <f t="array" ref="AC108">[1]!JCSubstructureMatchCount($B108,"FC(CCCCCN)(F)F")</f>
        <v>#VALUE!</v>
      </c>
      <c r="AD108" s="2" t="e">
        <f t="array" ref="AD108">[1]!JCSubstructureMatchCount($B108,"FC(CN)([H])F")</f>
        <v>#VALUE!</v>
      </c>
      <c r="AE108" s="2" t="e">
        <f t="array" ref="AE108">[1]!JCSubstructureMatchCount($B108,"FC(CCN)([H])F")</f>
        <v>#VALUE!</v>
      </c>
      <c r="AF108" s="2" t="e">
        <f t="array" ref="AF108">[1]!JCSubstructureMatchCount($B108,"FC(CCCN)([H])F")</f>
        <v>#VALUE!</v>
      </c>
      <c r="AG108" s="2" t="e">
        <f t="array" ref="AG108">[1]!JCSubstructureMatchCount($B108,"FC(CCCCN)([H])F")</f>
        <v>#VALUE!</v>
      </c>
      <c r="AH108" s="2" t="e">
        <f t="array" ref="AH108">[1]!JCSubstructureMatchCount($B108,"FC(CCCCCN)([H])F")</f>
        <v>#VALUE!</v>
      </c>
      <c r="AI108" s="2" t="e">
        <f t="array" ref="AI108">[1]!JCSubstructureMatchCount($B108,"FC(CN)([H])[H]")</f>
        <v>#VALUE!</v>
      </c>
      <c r="AJ108" s="2" t="e">
        <f t="array" ref="AJ108">[1]!JCSubstructureMatchCount($B108,"FC(CCN)([H])[H]")</f>
        <v>#VALUE!</v>
      </c>
      <c r="AK108" s="2" t="e">
        <f t="array" ref="AK108">[1]!JCSubstructureMatchCount($B108,"FC(CCCN)([H])[H]")</f>
        <v>#VALUE!</v>
      </c>
      <c r="AL108" s="2" t="e">
        <f t="array" ref="AL108">[1]!JCSubstructureMatchCount($B108,"FC(CCCCN)([H])[H]")</f>
        <v>#VALUE!</v>
      </c>
      <c r="AM108" s="2" t="e">
        <f t="array" ref="AM108">[1]!JCSubstructureMatchCount($B108,"FC(CCCCCN)([H])[H]")</f>
        <v>#VALUE!</v>
      </c>
      <c r="AN108" s="2" t="e">
        <f t="array" ref="AN108">[1]!JCSubstructureMatchCount($B108,"FC(CN)(F)C")</f>
        <v>#VALUE!</v>
      </c>
      <c r="AO108" s="2" t="e">
        <f t="array" ref="AO108">[1]!JCSubstructureMatchCount($B108,"FC(CCN)(F)C")+[1]!JCSubstructureMatchCount($B108,"FC(F)(C1)C1N")</f>
        <v>#VALUE!</v>
      </c>
      <c r="AP108" s="2" t="e">
        <f t="array" ref="AP108">[1]!JCSubstructureMatchCount($B108,"FC(CCCN)(F)C")+[1]!JCSubstructureMatchCount($B108,"FC(F)(CC1)C1N")</f>
        <v>#VALUE!</v>
      </c>
      <c r="AQ108" s="2" t="e">
        <f t="array" ref="AQ108">[1]!JCSubstructureMatchCount($B108,"FC(CCCCN)(F)C")+[1]!JCSubstructureMatchCount($B108,"FC(F)(CCC1)C1N")</f>
        <v>#VALUE!</v>
      </c>
      <c r="AR108" s="2" t="e">
        <f t="array" ref="AR108">[1]!JCSubstructureMatchCount($B108,"FC(CCCCCN)(F)C")+[1]!JCSubstructureMatchCount($B108,"FC(F)(CCCC1)C1N")</f>
        <v>#VALUE!</v>
      </c>
      <c r="AS108" s="2" t="e">
        <f t="array" ref="AS108">[1]!JCSubstructureMatchCount($B108,"FC(CN)([H])C")</f>
        <v>#VALUE!</v>
      </c>
      <c r="AT108" s="2" t="e">
        <f t="array" ref="AT108">[1]!JCSubstructureMatchCount($B108,"FC(CCN)([H])C")</f>
        <v>#VALUE!</v>
      </c>
      <c r="AU108" s="2" t="e">
        <f t="array" ref="AU108">[1]!JCSubstructureMatchCount($B108,"FC(CCCN)([H])C")</f>
        <v>#VALUE!</v>
      </c>
      <c r="AV108" s="2" t="e">
        <f t="array" ref="AV108">[1]!JCSubstructureMatchCount($B108,"FC(CCCCN)([H])C")</f>
        <v>#VALUE!</v>
      </c>
      <c r="AW108" s="2" t="e">
        <f t="array" ref="AW108">[1]!JCSubstructureMatchCount($B108,"FC(CCCCCN)([H])C")</f>
        <v>#VALUE!</v>
      </c>
      <c r="AX108" s="2" t="e">
        <f t="array" ref="AX108">[1]!JCSubstructureMatchCount($B108,"FC(CC(O)=O)(F)F")</f>
        <v>#VALUE!</v>
      </c>
      <c r="AY108" s="2" t="e">
        <f t="array" ref="AY108">[1]!JCSubstructureMatchCount($B108,"FC(CCC(O)=O)(F)F")</f>
        <v>#VALUE!</v>
      </c>
      <c r="AZ108" s="2" t="e">
        <f t="array" ref="AZ108">[1]!JCSubstructureMatchCount($B108,"FC(CCCC(O)=O)(F)F")</f>
        <v>#VALUE!</v>
      </c>
      <c r="BA108" s="2" t="e">
        <f t="array" ref="BA108">[1]!JCSubstructureMatchCount($B108,"FC(CCCCC(O)=O)(F)F")</f>
        <v>#VALUE!</v>
      </c>
      <c r="BB108" s="2" t="e">
        <f t="array" ref="BB108">[1]!JCSubstructureMatchCount($B108,"FC(CCCCCC(O)=O)(F)F")</f>
        <v>#VALUE!</v>
      </c>
      <c r="BC108" s="2" t="e">
        <f t="array" ref="BC108">[1]!JCSubstructureMatchCount($B108,"FC(CC(O)=O)([H])F")</f>
        <v>#VALUE!</v>
      </c>
      <c r="BD108" s="2" t="e">
        <f t="array" ref="BD108">[1]!JCSubstructureMatchCount($B108,"FC(CCC(O)=O)([H])F")</f>
        <v>#VALUE!</v>
      </c>
      <c r="BE108" s="2" t="e">
        <f t="array" ref="BE108">[1]!JCSubstructureMatchCount($B108,"FC(CCCC(O)=O)([H])F")</f>
        <v>#VALUE!</v>
      </c>
      <c r="BF108" s="2" t="e">
        <f t="array" ref="BF108">[1]!JCSubstructureMatchCount($B108,"FC(CCCCC(O)=O)([H])F")</f>
        <v>#VALUE!</v>
      </c>
      <c r="BG108" s="2" t="e">
        <f t="array" ref="BG108">[1]!JCSubstructureMatchCount($B108,"FC(CCCCCC(O)=O)([H])F")</f>
        <v>#VALUE!</v>
      </c>
      <c r="BH108" s="2" t="e">
        <f t="array" ref="BH108">[1]!JCSubstructureMatchCount($B108,"FC(CC(O)=O)([H])[H]")</f>
        <v>#VALUE!</v>
      </c>
      <c r="BI108" s="2" t="e">
        <f t="array" ref="BI108">[1]!JCSubstructureMatchCount($B108,"FC(CCC(O)=O)([H])[H]")</f>
        <v>#VALUE!</v>
      </c>
      <c r="BJ108" s="2" t="e">
        <f t="array" ref="BJ108">[1]!JCSubstructureMatchCount($B108,"FC(CCCC(O)=O)([H])[H]")</f>
        <v>#VALUE!</v>
      </c>
      <c r="BK108" s="2" t="e">
        <f t="array" ref="BK108">[1]!JCSubstructureMatchCount($B108,"FC(CCCCC(O)=O)([H])[H]")</f>
        <v>#VALUE!</v>
      </c>
      <c r="BL108" s="2" t="e">
        <f t="array" ref="BL108">[1]!JCSubstructureMatchCount($B108,"FC(CCCCCC(O)=O)([H])[H]")</f>
        <v>#VALUE!</v>
      </c>
      <c r="BM108" s="2" t="e">
        <f t="array" ref="BM108">[1]!JCSubstructureMatchCount($B108,"FC(CC(O)=O)(F)C")</f>
        <v>#VALUE!</v>
      </c>
      <c r="BN108" s="2" t="e">
        <f t="array" ref="BN108">[1]!JCSubstructureMatchCount($B108,"FC(CCC(O)=O)(F)C")+[1]!JCSubstructureMatchCount($B108,"FC1(F)CC1C(O)=O")</f>
        <v>#VALUE!</v>
      </c>
      <c r="BO108" s="2" t="e">
        <f t="array" ref="BO108">[1]!JCSubstructureMatchCount($B108,"FC(CCCC(O)=O)(F)C")+[1]!JCSubstructureMatchCount($B108,"FC1(F)CCC1C(O)=O")</f>
        <v>#VALUE!</v>
      </c>
      <c r="BP108" s="2" t="e">
        <f t="array" ref="BP108">[1]!JCSubstructureMatchCount($B108,"FC(CCCCC(O)=O)(F)C")+[1]!JCSubstructureMatchCount($B108,"FC1(F)CCCC1C(O)=O")</f>
        <v>#VALUE!</v>
      </c>
      <c r="BQ108" s="2" t="e">
        <f t="array" ref="BQ108">[1]!JCSubstructureMatchCount($B108,"FC(CCCCCC(O)=O)(F)C")+[1]!JCSubstructureMatchCount($B108,"FC1(F)CCCCC1C(O)=O")</f>
        <v>#VALUE!</v>
      </c>
      <c r="BR108" s="2" t="e">
        <f t="array" ref="BR108">[1]!JCSubstructureMatchCount($B108,"FC(CC(O)=O)([H])C")</f>
        <v>#VALUE!</v>
      </c>
      <c r="BS108" s="2" t="e">
        <f t="array" ref="BS108">[1]!JCSubstructureMatchCount($B108,"FC(CCC(O)=O)([H])C")</f>
        <v>#VALUE!</v>
      </c>
      <c r="BT108" s="2" t="e">
        <f t="array" ref="BT108">[1]!JCSubstructureMatchCount($B108,"FC(CCCC(O)=O)([H])C")</f>
        <v>#VALUE!</v>
      </c>
      <c r="BU108" s="2" t="e">
        <f t="array" ref="BU108">[1]!JCSubstructureMatchCount($B108,"FC(CCCCC(O)=O)([H])C")</f>
        <v>#VALUE!</v>
      </c>
      <c r="BV108" s="2" t="e">
        <f t="array" ref="BV108">[1]!JCSubstructureMatchCount($B108,"FC(CCCCCC(O)=O)([H])C")</f>
        <v>#VALUE!</v>
      </c>
      <c r="BW108" t="e">
        <f t="shared" si="26"/>
        <v>#VALUE!</v>
      </c>
      <c r="BX108" t="e">
        <f t="shared" si="27"/>
        <v>#VALUE!</v>
      </c>
      <c r="BY108" t="e">
        <f t="shared" si="28"/>
        <v>#VALUE!</v>
      </c>
      <c r="BZ108" t="e">
        <f t="shared" si="29"/>
        <v>#VALUE!</v>
      </c>
      <c r="CA108" t="e">
        <f t="shared" si="30"/>
        <v>#VALUE!</v>
      </c>
      <c r="CB108" t="e">
        <f t="shared" si="31"/>
        <v>#VALUE!</v>
      </c>
      <c r="CC108" t="e">
        <f t="shared" si="32"/>
        <v>#VALUE!</v>
      </c>
      <c r="CD108" t="e">
        <f t="shared" si="33"/>
        <v>#VALUE!</v>
      </c>
      <c r="CE108" t="e">
        <f t="shared" si="34"/>
        <v>#VALUE!</v>
      </c>
      <c r="CF108" t="e">
        <f t="shared" si="35"/>
        <v>#VALUE!</v>
      </c>
      <c r="CG108" t="e">
        <f t="shared" si="36"/>
        <v>#VALUE!</v>
      </c>
    </row>
    <row r="109" spans="1:85" ht="30" customHeight="1" x14ac:dyDescent="0.25">
      <c r="A109" s="1" t="s">
        <v>83</v>
      </c>
      <c r="B109" t="s">
        <v>117</v>
      </c>
      <c r="C109">
        <v>1.76</v>
      </c>
      <c r="D109">
        <v>10.039999999999999</v>
      </c>
      <c r="E109" s="15" t="e">
        <f t="array" ref="E109">[1]!JCStructure(B109)</f>
        <v>#VALUE!</v>
      </c>
      <c r="F109" t="e">
        <f t="array" ref="F109">[1]!JCMass(B109)</f>
        <v>#VALUE!</v>
      </c>
      <c r="G109" t="e">
        <f t="array" ref="G109">[1]!JCIUPACName(R109)</f>
        <v>#VALUE!</v>
      </c>
      <c r="H109" s="2" t="e">
        <f t="array" ref="H109">IF([1]!JCSubstructureMatch($B109,"C(O)=O"),"Acid", "Amine")</f>
        <v>#VALUE!</v>
      </c>
      <c r="I109" s="2" t="e">
        <f t="shared" ca="1" si="37"/>
        <v>#NAME?</v>
      </c>
      <c r="K109" s="2" t="e">
        <f t="shared" si="20"/>
        <v>#VALUE!</v>
      </c>
      <c r="L109" s="2" t="e">
        <f t="shared" si="21"/>
        <v>#VALUE!</v>
      </c>
      <c r="M109" s="2" t="e">
        <f t="shared" si="22"/>
        <v>#VALUE!</v>
      </c>
      <c r="N109" s="2" t="e">
        <f t="shared" si="23"/>
        <v>#VALUE!</v>
      </c>
      <c r="O109" s="2" t="e">
        <f t="shared" si="24"/>
        <v>#VALUE!</v>
      </c>
      <c r="P109" s="2" t="e">
        <f t="shared" si="25"/>
        <v>#VALUE!</v>
      </c>
      <c r="Q109" s="2" t="e">
        <f t="array" ref="Q109">[1]!JCRingAtomCount(B109)</f>
        <v>#VALUE!</v>
      </c>
      <c r="R109" s="15" t="e">
        <f t="array" ref="R109">[1]!JCBemisMurckoStructure(B109)</f>
        <v>#VALUE!</v>
      </c>
      <c r="S109" t="e">
        <f t="array" ref="S109">[1]!JCSubstructureMatch(B109,"FC(C)(F)C")</f>
        <v>#VALUE!</v>
      </c>
      <c r="T109" t="e">
        <f t="array" ref="T109">[1]!JCSubstructureMatch(B109,"FC(C)(F)F")</f>
        <v>#VALUE!</v>
      </c>
      <c r="U109" t="e">
        <f t="array" ref="U109">[1]!JCSubstructureMatch(B109,"FC(C)(F)[H]")</f>
        <v>#VALUE!</v>
      </c>
      <c r="V109" t="e">
        <f t="array" ref="V109">[1]!JCSubstructureMatch(B109,"FC(C)([H])[H]")</f>
        <v>#VALUE!</v>
      </c>
      <c r="W109" t="e">
        <f t="array" ref="W109">[1]!JCSubstructureMatch(B109,"FC(C)(C)[H]")</f>
        <v>#VALUE!</v>
      </c>
      <c r="X109" s="15" t="e">
        <f t="array" ref="X109">[1]!JC3DCleanStructure(B109)</f>
        <v>#VALUE!</v>
      </c>
      <c r="Y109" s="2" t="e">
        <f t="array" ref="Y109">[1]!JCSubstructureMatchCount(B109,"FC(CN)(F)F")</f>
        <v>#VALUE!</v>
      </c>
      <c r="Z109" s="2" t="e">
        <f t="array" ref="Z109">[1]!JCSubstructureMatchCount($B109,"FC(CCN)(F)F")</f>
        <v>#VALUE!</v>
      </c>
      <c r="AA109" s="2" t="e">
        <f t="array" ref="AA109">[1]!JCSubstructureMatchCount($B109,"FC(CCCN)(F)F")</f>
        <v>#VALUE!</v>
      </c>
      <c r="AB109" s="2" t="e">
        <f t="array" ref="AB109">[1]!JCSubstructureMatchCount($B109,"FC(CCCCN)(F)F")</f>
        <v>#VALUE!</v>
      </c>
      <c r="AC109" s="2" t="e">
        <f t="array" ref="AC109">[1]!JCSubstructureMatchCount($B109,"FC(CCCCCN)(F)F")</f>
        <v>#VALUE!</v>
      </c>
      <c r="AD109" s="2" t="e">
        <f t="array" ref="AD109">[1]!JCSubstructureMatchCount($B109,"FC(CN)([H])F")</f>
        <v>#VALUE!</v>
      </c>
      <c r="AE109" s="2" t="e">
        <f t="array" ref="AE109">[1]!JCSubstructureMatchCount($B109,"FC(CCN)([H])F")</f>
        <v>#VALUE!</v>
      </c>
      <c r="AF109" s="2" t="e">
        <f t="array" ref="AF109">[1]!JCSubstructureMatchCount($B109,"FC(CCCN)([H])F")</f>
        <v>#VALUE!</v>
      </c>
      <c r="AG109" s="2" t="e">
        <f t="array" ref="AG109">[1]!JCSubstructureMatchCount($B109,"FC(CCCCN)([H])F")</f>
        <v>#VALUE!</v>
      </c>
      <c r="AH109" s="2" t="e">
        <f t="array" ref="AH109">[1]!JCSubstructureMatchCount($B109,"FC(CCCCCN)([H])F")</f>
        <v>#VALUE!</v>
      </c>
      <c r="AI109" s="2" t="e">
        <f t="array" ref="AI109">[1]!JCSubstructureMatchCount($B109,"FC(CN)([H])[H]")</f>
        <v>#VALUE!</v>
      </c>
      <c r="AJ109" s="2" t="e">
        <f t="array" ref="AJ109">[1]!JCSubstructureMatchCount($B109,"FC(CCN)([H])[H]")</f>
        <v>#VALUE!</v>
      </c>
      <c r="AK109" s="2" t="e">
        <f t="array" ref="AK109">[1]!JCSubstructureMatchCount($B109,"FC(CCCN)([H])[H]")</f>
        <v>#VALUE!</v>
      </c>
      <c r="AL109" s="2" t="e">
        <f t="array" ref="AL109">[1]!JCSubstructureMatchCount($B109,"FC(CCCCN)([H])[H]")</f>
        <v>#VALUE!</v>
      </c>
      <c r="AM109" s="2" t="e">
        <f t="array" ref="AM109">[1]!JCSubstructureMatchCount($B109,"FC(CCCCCN)([H])[H]")</f>
        <v>#VALUE!</v>
      </c>
      <c r="AN109" s="2" t="e">
        <f t="array" ref="AN109">[1]!JCSubstructureMatchCount($B109,"FC(CN)(F)C")</f>
        <v>#VALUE!</v>
      </c>
      <c r="AO109" s="2" t="e">
        <f t="array" ref="AO109">[1]!JCSubstructureMatchCount($B109,"FC(CCN)(F)C")+[1]!JCSubstructureMatchCount($B109,"FC(F)(C1)C1N")</f>
        <v>#VALUE!</v>
      </c>
      <c r="AP109" s="2" t="e">
        <f t="array" ref="AP109">[1]!JCSubstructureMatchCount($B109,"FC(CCCN)(F)C")+[1]!JCSubstructureMatchCount($B109,"FC(F)(CC1)C1N")</f>
        <v>#VALUE!</v>
      </c>
      <c r="AQ109" s="2" t="e">
        <f t="array" ref="AQ109">[1]!JCSubstructureMatchCount($B109,"FC(CCCCN)(F)C")+[1]!JCSubstructureMatchCount($B109,"FC(F)(CCC1)C1N")</f>
        <v>#VALUE!</v>
      </c>
      <c r="AR109" s="2" t="e">
        <f t="array" ref="AR109">[1]!JCSubstructureMatchCount($B109,"FC(CCCCCN)(F)C")+[1]!JCSubstructureMatchCount($B109,"FC(F)(CCCC1)C1N")</f>
        <v>#VALUE!</v>
      </c>
      <c r="AS109" s="2" t="e">
        <f t="array" ref="AS109">[1]!JCSubstructureMatchCount($B109,"FC(CN)([H])C")</f>
        <v>#VALUE!</v>
      </c>
      <c r="AT109" s="2" t="e">
        <f t="array" ref="AT109">[1]!JCSubstructureMatchCount($B109,"FC(CCN)([H])C")</f>
        <v>#VALUE!</v>
      </c>
      <c r="AU109" s="2" t="e">
        <f t="array" ref="AU109">[1]!JCSubstructureMatchCount($B109,"FC(CCCN)([H])C")</f>
        <v>#VALUE!</v>
      </c>
      <c r="AV109" s="2" t="e">
        <f t="array" ref="AV109">[1]!JCSubstructureMatchCount($B109,"FC(CCCCN)([H])C")</f>
        <v>#VALUE!</v>
      </c>
      <c r="AW109" s="2" t="e">
        <f t="array" ref="AW109">[1]!JCSubstructureMatchCount($B109,"FC(CCCCCN)([H])C")</f>
        <v>#VALUE!</v>
      </c>
      <c r="AX109" s="2" t="e">
        <f t="array" ref="AX109">[1]!JCSubstructureMatchCount($B109,"FC(CC(O)=O)(F)F")</f>
        <v>#VALUE!</v>
      </c>
      <c r="AY109" s="2" t="e">
        <f t="array" ref="AY109">[1]!JCSubstructureMatchCount($B109,"FC(CCC(O)=O)(F)F")</f>
        <v>#VALUE!</v>
      </c>
      <c r="AZ109" s="2" t="e">
        <f t="array" ref="AZ109">[1]!JCSubstructureMatchCount($B109,"FC(CCCC(O)=O)(F)F")</f>
        <v>#VALUE!</v>
      </c>
      <c r="BA109" s="2" t="e">
        <f t="array" ref="BA109">[1]!JCSubstructureMatchCount($B109,"FC(CCCCC(O)=O)(F)F")</f>
        <v>#VALUE!</v>
      </c>
      <c r="BB109" s="2" t="e">
        <f t="array" ref="BB109">[1]!JCSubstructureMatchCount($B109,"FC(CCCCCC(O)=O)(F)F")</f>
        <v>#VALUE!</v>
      </c>
      <c r="BC109" s="2" t="e">
        <f t="array" ref="BC109">[1]!JCSubstructureMatchCount($B109,"FC(CC(O)=O)([H])F")</f>
        <v>#VALUE!</v>
      </c>
      <c r="BD109" s="2" t="e">
        <f t="array" ref="BD109">[1]!JCSubstructureMatchCount($B109,"FC(CCC(O)=O)([H])F")</f>
        <v>#VALUE!</v>
      </c>
      <c r="BE109" s="2" t="e">
        <f t="array" ref="BE109">[1]!JCSubstructureMatchCount($B109,"FC(CCCC(O)=O)([H])F")</f>
        <v>#VALUE!</v>
      </c>
      <c r="BF109" s="2" t="e">
        <f t="array" ref="BF109">[1]!JCSubstructureMatchCount($B109,"FC(CCCCC(O)=O)([H])F")</f>
        <v>#VALUE!</v>
      </c>
      <c r="BG109" s="2" t="e">
        <f t="array" ref="BG109">[1]!JCSubstructureMatchCount($B109,"FC(CCCCCC(O)=O)([H])F")</f>
        <v>#VALUE!</v>
      </c>
      <c r="BH109" s="2" t="e">
        <f t="array" ref="BH109">[1]!JCSubstructureMatchCount($B109,"FC(CC(O)=O)([H])[H]")</f>
        <v>#VALUE!</v>
      </c>
      <c r="BI109" s="2" t="e">
        <f t="array" ref="BI109">[1]!JCSubstructureMatchCount($B109,"FC(CCC(O)=O)([H])[H]")</f>
        <v>#VALUE!</v>
      </c>
      <c r="BJ109" s="2" t="e">
        <f t="array" ref="BJ109">[1]!JCSubstructureMatchCount($B109,"FC(CCCC(O)=O)([H])[H]")</f>
        <v>#VALUE!</v>
      </c>
      <c r="BK109" s="2" t="e">
        <f t="array" ref="BK109">[1]!JCSubstructureMatchCount($B109,"FC(CCCCC(O)=O)([H])[H]")</f>
        <v>#VALUE!</v>
      </c>
      <c r="BL109" s="2" t="e">
        <f t="array" ref="BL109">[1]!JCSubstructureMatchCount($B109,"FC(CCCCCC(O)=O)([H])[H]")</f>
        <v>#VALUE!</v>
      </c>
      <c r="BM109" s="2" t="e">
        <f t="array" ref="BM109">[1]!JCSubstructureMatchCount($B109,"FC(CC(O)=O)(F)C")</f>
        <v>#VALUE!</v>
      </c>
      <c r="BN109" s="2" t="e">
        <f t="array" ref="BN109">[1]!JCSubstructureMatchCount($B109,"FC(CCC(O)=O)(F)C")+[1]!JCSubstructureMatchCount($B109,"FC1(F)CC1C(O)=O")</f>
        <v>#VALUE!</v>
      </c>
      <c r="BO109" s="2" t="e">
        <f t="array" ref="BO109">[1]!JCSubstructureMatchCount($B109,"FC(CCCC(O)=O)(F)C")+[1]!JCSubstructureMatchCount($B109,"FC1(F)CCC1C(O)=O")</f>
        <v>#VALUE!</v>
      </c>
      <c r="BP109" s="2" t="e">
        <f t="array" ref="BP109">[1]!JCSubstructureMatchCount($B109,"FC(CCCCC(O)=O)(F)C")+[1]!JCSubstructureMatchCount($B109,"FC1(F)CCCC1C(O)=O")</f>
        <v>#VALUE!</v>
      </c>
      <c r="BQ109" s="2" t="e">
        <f t="array" ref="BQ109">[1]!JCSubstructureMatchCount($B109,"FC(CCCCCC(O)=O)(F)C")+[1]!JCSubstructureMatchCount($B109,"FC1(F)CCCCC1C(O)=O")</f>
        <v>#VALUE!</v>
      </c>
      <c r="BR109" s="2" t="e">
        <f t="array" ref="BR109">[1]!JCSubstructureMatchCount($B109,"FC(CC(O)=O)([H])C")</f>
        <v>#VALUE!</v>
      </c>
      <c r="BS109" s="2" t="e">
        <f t="array" ref="BS109">[1]!JCSubstructureMatchCount($B109,"FC(CCC(O)=O)([H])C")</f>
        <v>#VALUE!</v>
      </c>
      <c r="BT109" s="2" t="e">
        <f t="array" ref="BT109">[1]!JCSubstructureMatchCount($B109,"FC(CCCC(O)=O)([H])C")</f>
        <v>#VALUE!</v>
      </c>
      <c r="BU109" s="2" t="e">
        <f t="array" ref="BU109">[1]!JCSubstructureMatchCount($B109,"FC(CCCCC(O)=O)([H])C")</f>
        <v>#VALUE!</v>
      </c>
      <c r="BV109" s="2" t="e">
        <f t="array" ref="BV109">[1]!JCSubstructureMatchCount($B109,"FC(CCCCCC(O)=O)([H])C")</f>
        <v>#VALUE!</v>
      </c>
      <c r="BW109" t="e">
        <f t="shared" si="26"/>
        <v>#VALUE!</v>
      </c>
      <c r="BX109" t="e">
        <f t="shared" si="27"/>
        <v>#VALUE!</v>
      </c>
      <c r="BY109" t="e">
        <f t="shared" si="28"/>
        <v>#VALUE!</v>
      </c>
      <c r="BZ109" t="e">
        <f t="shared" si="29"/>
        <v>#VALUE!</v>
      </c>
      <c r="CA109" t="e">
        <f t="shared" si="30"/>
        <v>#VALUE!</v>
      </c>
      <c r="CB109" t="e">
        <f t="shared" si="31"/>
        <v>#VALUE!</v>
      </c>
      <c r="CC109" t="e">
        <f t="shared" si="32"/>
        <v>#VALUE!</v>
      </c>
      <c r="CD109" t="e">
        <f t="shared" si="33"/>
        <v>#VALUE!</v>
      </c>
      <c r="CE109" t="e">
        <f t="shared" si="34"/>
        <v>#VALUE!</v>
      </c>
      <c r="CF109" t="e">
        <f t="shared" si="35"/>
        <v>#VALUE!</v>
      </c>
      <c r="CG109" t="e">
        <f t="shared" si="36"/>
        <v>#VALUE!</v>
      </c>
    </row>
    <row r="110" spans="1:85" ht="30" customHeight="1" x14ac:dyDescent="0.25">
      <c r="A110" s="1" t="s">
        <v>83</v>
      </c>
      <c r="B110" t="s">
        <v>118</v>
      </c>
      <c r="C110">
        <v>2.2799999999999998</v>
      </c>
      <c r="D110">
        <v>9.74</v>
      </c>
      <c r="E110" s="15" t="e">
        <f t="array" ref="E110">[1]!JCStructure(B110)</f>
        <v>#VALUE!</v>
      </c>
      <c r="F110" t="e">
        <f t="array" ref="F110">[1]!JCMass(B110)</f>
        <v>#VALUE!</v>
      </c>
      <c r="G110" t="e">
        <f t="array" ref="G110">[1]!JCIUPACName(R110)</f>
        <v>#VALUE!</v>
      </c>
      <c r="H110" s="2" t="e">
        <f t="array" ref="H110">IF([1]!JCSubstructureMatch($B110,"C(O)=O"),"Acid", "Amine")</f>
        <v>#VALUE!</v>
      </c>
      <c r="I110" s="2" t="e">
        <f t="shared" ca="1" si="37"/>
        <v>#NAME?</v>
      </c>
      <c r="K110" s="2" t="e">
        <f t="shared" si="20"/>
        <v>#VALUE!</v>
      </c>
      <c r="L110" s="2" t="e">
        <f t="shared" si="21"/>
        <v>#VALUE!</v>
      </c>
      <c r="M110" s="2" t="e">
        <f t="shared" si="22"/>
        <v>#VALUE!</v>
      </c>
      <c r="N110" s="2" t="e">
        <f t="shared" si="23"/>
        <v>#VALUE!</v>
      </c>
      <c r="O110" s="2" t="e">
        <f t="shared" si="24"/>
        <v>#VALUE!</v>
      </c>
      <c r="P110" s="2" t="e">
        <f t="shared" si="25"/>
        <v>#VALUE!</v>
      </c>
      <c r="Q110" s="2" t="e">
        <f t="array" ref="Q110">[1]!JCRingAtomCount(B110)</f>
        <v>#VALUE!</v>
      </c>
      <c r="R110" s="15" t="e">
        <f t="array" ref="R110">[1]!JCBemisMurckoStructure(B110)</f>
        <v>#VALUE!</v>
      </c>
      <c r="S110" t="e">
        <f t="array" ref="S110">[1]!JCSubstructureMatch(B110,"FC(C)(F)C")</f>
        <v>#VALUE!</v>
      </c>
      <c r="T110" t="e">
        <f t="array" ref="T110">[1]!JCSubstructureMatch(B110,"FC(C)(F)F")</f>
        <v>#VALUE!</v>
      </c>
      <c r="U110" t="e">
        <f t="array" ref="U110">[1]!JCSubstructureMatch(B110,"FC(C)(F)[H]")</f>
        <v>#VALUE!</v>
      </c>
      <c r="V110" t="e">
        <f t="array" ref="V110">[1]!JCSubstructureMatch(B110,"FC(C)([H])[H]")</f>
        <v>#VALUE!</v>
      </c>
      <c r="W110" t="e">
        <f t="array" ref="W110">[1]!JCSubstructureMatch(B110,"FC(C)(C)[H]")</f>
        <v>#VALUE!</v>
      </c>
      <c r="X110" s="15" t="e">
        <f t="array" ref="X110">[1]!JC3DCleanStructure(B110)</f>
        <v>#VALUE!</v>
      </c>
      <c r="Y110" s="2" t="e">
        <f t="array" ref="Y110">[1]!JCSubstructureMatchCount(B110,"FC(CN)(F)F")</f>
        <v>#VALUE!</v>
      </c>
      <c r="Z110" s="2" t="e">
        <f t="array" ref="Z110">[1]!JCSubstructureMatchCount($B110,"FC(CCN)(F)F")</f>
        <v>#VALUE!</v>
      </c>
      <c r="AA110" s="2" t="e">
        <f t="array" ref="AA110">[1]!JCSubstructureMatchCount($B110,"FC(CCCN)(F)F")</f>
        <v>#VALUE!</v>
      </c>
      <c r="AB110" s="2" t="e">
        <f t="array" ref="AB110">[1]!JCSubstructureMatchCount($B110,"FC(CCCCN)(F)F")</f>
        <v>#VALUE!</v>
      </c>
      <c r="AC110" s="2" t="e">
        <f t="array" ref="AC110">[1]!JCSubstructureMatchCount($B110,"FC(CCCCCN)(F)F")</f>
        <v>#VALUE!</v>
      </c>
      <c r="AD110" s="2" t="e">
        <f t="array" ref="AD110">[1]!JCSubstructureMatchCount($B110,"FC(CN)([H])F")</f>
        <v>#VALUE!</v>
      </c>
      <c r="AE110" s="2" t="e">
        <f t="array" ref="AE110">[1]!JCSubstructureMatchCount($B110,"FC(CCN)([H])F")</f>
        <v>#VALUE!</v>
      </c>
      <c r="AF110" s="2" t="e">
        <f t="array" ref="AF110">[1]!JCSubstructureMatchCount($B110,"FC(CCCN)([H])F")</f>
        <v>#VALUE!</v>
      </c>
      <c r="AG110" s="2" t="e">
        <f t="array" ref="AG110">[1]!JCSubstructureMatchCount($B110,"FC(CCCCN)([H])F")</f>
        <v>#VALUE!</v>
      </c>
      <c r="AH110" s="2" t="e">
        <f t="array" ref="AH110">[1]!JCSubstructureMatchCount($B110,"FC(CCCCCN)([H])F")</f>
        <v>#VALUE!</v>
      </c>
      <c r="AI110" s="2" t="e">
        <f t="array" ref="AI110">[1]!JCSubstructureMatchCount($B110,"FC(CN)([H])[H]")</f>
        <v>#VALUE!</v>
      </c>
      <c r="AJ110" s="2" t="e">
        <f t="array" ref="AJ110">[1]!JCSubstructureMatchCount($B110,"FC(CCN)([H])[H]")</f>
        <v>#VALUE!</v>
      </c>
      <c r="AK110" s="2" t="e">
        <f t="array" ref="AK110">[1]!JCSubstructureMatchCount($B110,"FC(CCCN)([H])[H]")</f>
        <v>#VALUE!</v>
      </c>
      <c r="AL110" s="2" t="e">
        <f t="array" ref="AL110">[1]!JCSubstructureMatchCount($B110,"FC(CCCCN)([H])[H]")</f>
        <v>#VALUE!</v>
      </c>
      <c r="AM110" s="2" t="e">
        <f t="array" ref="AM110">[1]!JCSubstructureMatchCount($B110,"FC(CCCCCN)([H])[H]")</f>
        <v>#VALUE!</v>
      </c>
      <c r="AN110" s="2" t="e">
        <f t="array" ref="AN110">[1]!JCSubstructureMatchCount($B110,"FC(CN)(F)C")</f>
        <v>#VALUE!</v>
      </c>
      <c r="AO110" s="2" t="e">
        <f t="array" ref="AO110">[1]!JCSubstructureMatchCount($B110,"FC(CCN)(F)C")+[1]!JCSubstructureMatchCount($B110,"FC(F)(C1)C1N")</f>
        <v>#VALUE!</v>
      </c>
      <c r="AP110" s="2" t="e">
        <f t="array" ref="AP110">[1]!JCSubstructureMatchCount($B110,"FC(CCCN)(F)C")+[1]!JCSubstructureMatchCount($B110,"FC(F)(CC1)C1N")</f>
        <v>#VALUE!</v>
      </c>
      <c r="AQ110" s="2" t="e">
        <f t="array" ref="AQ110">[1]!JCSubstructureMatchCount($B110,"FC(CCCCN)(F)C")+[1]!JCSubstructureMatchCount($B110,"FC(F)(CCC1)C1N")</f>
        <v>#VALUE!</v>
      </c>
      <c r="AR110" s="2" t="e">
        <f t="array" ref="AR110">[1]!JCSubstructureMatchCount($B110,"FC(CCCCCN)(F)C")+[1]!JCSubstructureMatchCount($B110,"FC(F)(CCCC1)C1N")</f>
        <v>#VALUE!</v>
      </c>
      <c r="AS110" s="2" t="e">
        <f t="array" ref="AS110">[1]!JCSubstructureMatchCount($B110,"FC(CN)([H])C")</f>
        <v>#VALUE!</v>
      </c>
      <c r="AT110" s="2" t="e">
        <f t="array" ref="AT110">[1]!JCSubstructureMatchCount($B110,"FC(CCN)([H])C")</f>
        <v>#VALUE!</v>
      </c>
      <c r="AU110" s="2" t="e">
        <f t="array" ref="AU110">[1]!JCSubstructureMatchCount($B110,"FC(CCCN)([H])C")</f>
        <v>#VALUE!</v>
      </c>
      <c r="AV110" s="2" t="e">
        <f t="array" ref="AV110">[1]!JCSubstructureMatchCount($B110,"FC(CCCCN)([H])C")</f>
        <v>#VALUE!</v>
      </c>
      <c r="AW110" s="2" t="e">
        <f t="array" ref="AW110">[1]!JCSubstructureMatchCount($B110,"FC(CCCCCN)([H])C")</f>
        <v>#VALUE!</v>
      </c>
      <c r="AX110" s="2" t="e">
        <f t="array" ref="AX110">[1]!JCSubstructureMatchCount($B110,"FC(CC(O)=O)(F)F")</f>
        <v>#VALUE!</v>
      </c>
      <c r="AY110" s="2" t="e">
        <f t="array" ref="AY110">[1]!JCSubstructureMatchCount($B110,"FC(CCC(O)=O)(F)F")</f>
        <v>#VALUE!</v>
      </c>
      <c r="AZ110" s="2" t="e">
        <f t="array" ref="AZ110">[1]!JCSubstructureMatchCount($B110,"FC(CCCC(O)=O)(F)F")</f>
        <v>#VALUE!</v>
      </c>
      <c r="BA110" s="2" t="e">
        <f t="array" ref="BA110">[1]!JCSubstructureMatchCount($B110,"FC(CCCCC(O)=O)(F)F")</f>
        <v>#VALUE!</v>
      </c>
      <c r="BB110" s="2" t="e">
        <f t="array" ref="BB110">[1]!JCSubstructureMatchCount($B110,"FC(CCCCCC(O)=O)(F)F")</f>
        <v>#VALUE!</v>
      </c>
      <c r="BC110" s="2" t="e">
        <f t="array" ref="BC110">[1]!JCSubstructureMatchCount($B110,"FC(CC(O)=O)([H])F")</f>
        <v>#VALUE!</v>
      </c>
      <c r="BD110" s="2" t="e">
        <f t="array" ref="BD110">[1]!JCSubstructureMatchCount($B110,"FC(CCC(O)=O)([H])F")</f>
        <v>#VALUE!</v>
      </c>
      <c r="BE110" s="2" t="e">
        <f t="array" ref="BE110">[1]!JCSubstructureMatchCount($B110,"FC(CCCC(O)=O)([H])F")</f>
        <v>#VALUE!</v>
      </c>
      <c r="BF110" s="2" t="e">
        <f t="array" ref="BF110">[1]!JCSubstructureMatchCount($B110,"FC(CCCCC(O)=O)([H])F")</f>
        <v>#VALUE!</v>
      </c>
      <c r="BG110" s="2" t="e">
        <f t="array" ref="BG110">[1]!JCSubstructureMatchCount($B110,"FC(CCCCCC(O)=O)([H])F")</f>
        <v>#VALUE!</v>
      </c>
      <c r="BH110" s="2" t="e">
        <f t="array" ref="BH110">[1]!JCSubstructureMatchCount($B110,"FC(CC(O)=O)([H])[H]")</f>
        <v>#VALUE!</v>
      </c>
      <c r="BI110" s="2" t="e">
        <f t="array" ref="BI110">[1]!JCSubstructureMatchCount($B110,"FC(CCC(O)=O)([H])[H]")</f>
        <v>#VALUE!</v>
      </c>
      <c r="BJ110" s="2" t="e">
        <f t="array" ref="BJ110">[1]!JCSubstructureMatchCount($B110,"FC(CCCC(O)=O)([H])[H]")</f>
        <v>#VALUE!</v>
      </c>
      <c r="BK110" s="2" t="e">
        <f t="array" ref="BK110">[1]!JCSubstructureMatchCount($B110,"FC(CCCCC(O)=O)([H])[H]")</f>
        <v>#VALUE!</v>
      </c>
      <c r="BL110" s="2" t="e">
        <f t="array" ref="BL110">[1]!JCSubstructureMatchCount($B110,"FC(CCCCCC(O)=O)([H])[H]")</f>
        <v>#VALUE!</v>
      </c>
      <c r="BM110" s="2" t="e">
        <f t="array" ref="BM110">[1]!JCSubstructureMatchCount($B110,"FC(CC(O)=O)(F)C")</f>
        <v>#VALUE!</v>
      </c>
      <c r="BN110" s="2" t="e">
        <f t="array" ref="BN110">[1]!JCSubstructureMatchCount($B110,"FC(CCC(O)=O)(F)C")+[1]!JCSubstructureMatchCount($B110,"FC1(F)CC1C(O)=O")</f>
        <v>#VALUE!</v>
      </c>
      <c r="BO110" s="2" t="e">
        <f t="array" ref="BO110">[1]!JCSubstructureMatchCount($B110,"FC(CCCC(O)=O)(F)C")+[1]!JCSubstructureMatchCount($B110,"FC1(F)CCC1C(O)=O")</f>
        <v>#VALUE!</v>
      </c>
      <c r="BP110" s="2" t="e">
        <f t="array" ref="BP110">[1]!JCSubstructureMatchCount($B110,"FC(CCCCC(O)=O)(F)C")+[1]!JCSubstructureMatchCount($B110,"FC1(F)CCCC1C(O)=O")</f>
        <v>#VALUE!</v>
      </c>
      <c r="BQ110" s="2" t="e">
        <f t="array" ref="BQ110">[1]!JCSubstructureMatchCount($B110,"FC(CCCCCC(O)=O)(F)C")+[1]!JCSubstructureMatchCount($B110,"FC1(F)CCCCC1C(O)=O")</f>
        <v>#VALUE!</v>
      </c>
      <c r="BR110" s="2" t="e">
        <f t="array" ref="BR110">[1]!JCSubstructureMatchCount($B110,"FC(CC(O)=O)([H])C")</f>
        <v>#VALUE!</v>
      </c>
      <c r="BS110" s="2" t="e">
        <f t="array" ref="BS110">[1]!JCSubstructureMatchCount($B110,"FC(CCC(O)=O)([H])C")</f>
        <v>#VALUE!</v>
      </c>
      <c r="BT110" s="2" t="e">
        <f t="array" ref="BT110">[1]!JCSubstructureMatchCount($B110,"FC(CCCC(O)=O)([H])C")</f>
        <v>#VALUE!</v>
      </c>
      <c r="BU110" s="2" t="e">
        <f t="array" ref="BU110">[1]!JCSubstructureMatchCount($B110,"FC(CCCCC(O)=O)([H])C")</f>
        <v>#VALUE!</v>
      </c>
      <c r="BV110" s="2" t="e">
        <f t="array" ref="BV110">[1]!JCSubstructureMatchCount($B110,"FC(CCCCCC(O)=O)([H])C")</f>
        <v>#VALUE!</v>
      </c>
      <c r="BW110" t="e">
        <f t="shared" si="26"/>
        <v>#VALUE!</v>
      </c>
      <c r="BX110" t="e">
        <f t="shared" si="27"/>
        <v>#VALUE!</v>
      </c>
      <c r="BY110" t="e">
        <f t="shared" si="28"/>
        <v>#VALUE!</v>
      </c>
      <c r="BZ110" t="e">
        <f t="shared" si="29"/>
        <v>#VALUE!</v>
      </c>
      <c r="CA110" t="e">
        <f t="shared" si="30"/>
        <v>#VALUE!</v>
      </c>
      <c r="CB110" t="e">
        <f t="shared" si="31"/>
        <v>#VALUE!</v>
      </c>
      <c r="CC110" t="e">
        <f t="shared" si="32"/>
        <v>#VALUE!</v>
      </c>
      <c r="CD110" t="e">
        <f t="shared" si="33"/>
        <v>#VALUE!</v>
      </c>
      <c r="CE110" t="e">
        <f t="shared" si="34"/>
        <v>#VALUE!</v>
      </c>
      <c r="CF110" t="e">
        <f t="shared" si="35"/>
        <v>#VALUE!</v>
      </c>
      <c r="CG110" t="e">
        <f t="shared" si="36"/>
        <v>#VALUE!</v>
      </c>
    </row>
    <row r="111" spans="1:85" ht="30" customHeight="1" x14ac:dyDescent="0.25">
      <c r="A111" s="1" t="s">
        <v>83</v>
      </c>
      <c r="B111" t="s">
        <v>119</v>
      </c>
      <c r="C111">
        <v>1.72</v>
      </c>
      <c r="D111">
        <v>10.029999999999999</v>
      </c>
      <c r="E111" s="15" t="e">
        <f t="array" ref="E111">[1]!JCStructure(B111)</f>
        <v>#VALUE!</v>
      </c>
      <c r="F111" t="e">
        <f t="array" ref="F111">[1]!JCMass(B111)</f>
        <v>#VALUE!</v>
      </c>
      <c r="G111" t="e">
        <f t="array" ref="G111">[1]!JCIUPACName(R111)</f>
        <v>#VALUE!</v>
      </c>
      <c r="H111" s="2" t="e">
        <f t="array" ref="H111">IF([1]!JCSubstructureMatch($B111,"C(O)=O"),"Acid", "Amine")</f>
        <v>#VALUE!</v>
      </c>
      <c r="I111" s="2" t="e">
        <f t="shared" ca="1" si="37"/>
        <v>#NAME?</v>
      </c>
      <c r="K111" s="2" t="e">
        <f t="shared" si="20"/>
        <v>#VALUE!</v>
      </c>
      <c r="L111" s="2" t="e">
        <f t="shared" si="21"/>
        <v>#VALUE!</v>
      </c>
      <c r="M111" s="2" t="e">
        <f t="shared" si="22"/>
        <v>#VALUE!</v>
      </c>
      <c r="N111" s="2" t="e">
        <f t="shared" si="23"/>
        <v>#VALUE!</v>
      </c>
      <c r="O111" s="2" t="e">
        <f t="shared" si="24"/>
        <v>#VALUE!</v>
      </c>
      <c r="P111" s="2" t="e">
        <f t="shared" si="25"/>
        <v>#VALUE!</v>
      </c>
      <c r="Q111" s="2" t="e">
        <f t="array" ref="Q111">[1]!JCRingAtomCount(B111)</f>
        <v>#VALUE!</v>
      </c>
      <c r="R111" s="15" t="e">
        <f t="array" ref="R111">[1]!JCBemisMurckoStructure(B111)</f>
        <v>#VALUE!</v>
      </c>
      <c r="S111" t="e">
        <f t="array" ref="S111">[1]!JCSubstructureMatch(B111,"FC(C)(F)C")</f>
        <v>#VALUE!</v>
      </c>
      <c r="T111" t="e">
        <f t="array" ref="T111">[1]!JCSubstructureMatch(B111,"FC(C)(F)F")</f>
        <v>#VALUE!</v>
      </c>
      <c r="U111" t="e">
        <f t="array" ref="U111">[1]!JCSubstructureMatch(B111,"FC(C)(F)[H]")</f>
        <v>#VALUE!</v>
      </c>
      <c r="V111" t="e">
        <f t="array" ref="V111">[1]!JCSubstructureMatch(B111,"FC(C)([H])[H]")</f>
        <v>#VALUE!</v>
      </c>
      <c r="W111" t="e">
        <f t="array" ref="W111">[1]!JCSubstructureMatch(B111,"FC(C)(C)[H]")</f>
        <v>#VALUE!</v>
      </c>
      <c r="X111" s="15" t="e">
        <f t="array" ref="X111">[1]!JC3DCleanStructure(B111)</f>
        <v>#VALUE!</v>
      </c>
      <c r="Y111" s="2" t="e">
        <f t="array" ref="Y111">[1]!JCSubstructureMatchCount(B111,"FC(CN)(F)F")</f>
        <v>#VALUE!</v>
      </c>
      <c r="Z111" s="2" t="e">
        <f t="array" ref="Z111">[1]!JCSubstructureMatchCount($B111,"FC(CCN)(F)F")</f>
        <v>#VALUE!</v>
      </c>
      <c r="AA111" s="2" t="e">
        <f t="array" ref="AA111">[1]!JCSubstructureMatchCount($B111,"FC(CCCN)(F)F")</f>
        <v>#VALUE!</v>
      </c>
      <c r="AB111" s="2" t="e">
        <f t="array" ref="AB111">[1]!JCSubstructureMatchCount($B111,"FC(CCCCN)(F)F")</f>
        <v>#VALUE!</v>
      </c>
      <c r="AC111" s="2" t="e">
        <f t="array" ref="AC111">[1]!JCSubstructureMatchCount($B111,"FC(CCCCCN)(F)F")</f>
        <v>#VALUE!</v>
      </c>
      <c r="AD111" s="2" t="e">
        <f t="array" ref="AD111">[1]!JCSubstructureMatchCount($B111,"FC(CN)([H])F")</f>
        <v>#VALUE!</v>
      </c>
      <c r="AE111" s="2" t="e">
        <f t="array" ref="AE111">[1]!JCSubstructureMatchCount($B111,"FC(CCN)([H])F")</f>
        <v>#VALUE!</v>
      </c>
      <c r="AF111" s="2" t="e">
        <f t="array" ref="AF111">[1]!JCSubstructureMatchCount($B111,"FC(CCCN)([H])F")</f>
        <v>#VALUE!</v>
      </c>
      <c r="AG111" s="2" t="e">
        <f t="array" ref="AG111">[1]!JCSubstructureMatchCount($B111,"FC(CCCCN)([H])F")</f>
        <v>#VALUE!</v>
      </c>
      <c r="AH111" s="2" t="e">
        <f t="array" ref="AH111">[1]!JCSubstructureMatchCount($B111,"FC(CCCCCN)([H])F")</f>
        <v>#VALUE!</v>
      </c>
      <c r="AI111" s="2" t="e">
        <f t="array" ref="AI111">[1]!JCSubstructureMatchCount($B111,"FC(CN)([H])[H]")</f>
        <v>#VALUE!</v>
      </c>
      <c r="AJ111" s="2" t="e">
        <f t="array" ref="AJ111">[1]!JCSubstructureMatchCount($B111,"FC(CCN)([H])[H]")</f>
        <v>#VALUE!</v>
      </c>
      <c r="AK111" s="2" t="e">
        <f t="array" ref="AK111">[1]!JCSubstructureMatchCount($B111,"FC(CCCN)([H])[H]")</f>
        <v>#VALUE!</v>
      </c>
      <c r="AL111" s="2" t="e">
        <f t="array" ref="AL111">[1]!JCSubstructureMatchCount($B111,"FC(CCCCN)([H])[H]")</f>
        <v>#VALUE!</v>
      </c>
      <c r="AM111" s="2" t="e">
        <f t="array" ref="AM111">[1]!JCSubstructureMatchCount($B111,"FC(CCCCCN)([H])[H]")</f>
        <v>#VALUE!</v>
      </c>
      <c r="AN111" s="2" t="e">
        <f t="array" ref="AN111">[1]!JCSubstructureMatchCount($B111,"FC(CN)(F)C")</f>
        <v>#VALUE!</v>
      </c>
      <c r="AO111" s="2" t="e">
        <f t="array" ref="AO111">[1]!JCSubstructureMatchCount($B111,"FC(CCN)(F)C")+[1]!JCSubstructureMatchCount($B111,"FC(F)(C1)C1N")</f>
        <v>#VALUE!</v>
      </c>
      <c r="AP111" s="2" t="e">
        <f t="array" ref="AP111">[1]!JCSubstructureMatchCount($B111,"FC(CCCN)(F)C")+[1]!JCSubstructureMatchCount($B111,"FC(F)(CC1)C1N")</f>
        <v>#VALUE!</v>
      </c>
      <c r="AQ111" s="2" t="e">
        <f t="array" ref="AQ111">[1]!JCSubstructureMatchCount($B111,"FC(CCCCN)(F)C")+[1]!JCSubstructureMatchCount($B111,"FC(F)(CCC1)C1N")</f>
        <v>#VALUE!</v>
      </c>
      <c r="AR111" s="2" t="e">
        <f t="array" ref="AR111">[1]!JCSubstructureMatchCount($B111,"FC(CCCCCN)(F)C")+[1]!JCSubstructureMatchCount($B111,"FC(F)(CCCC1)C1N")</f>
        <v>#VALUE!</v>
      </c>
      <c r="AS111" s="2" t="e">
        <f t="array" ref="AS111">[1]!JCSubstructureMatchCount($B111,"FC(CN)([H])C")</f>
        <v>#VALUE!</v>
      </c>
      <c r="AT111" s="2" t="e">
        <f t="array" ref="AT111">[1]!JCSubstructureMatchCount($B111,"FC(CCN)([H])C")</f>
        <v>#VALUE!</v>
      </c>
      <c r="AU111" s="2" t="e">
        <f t="array" ref="AU111">[1]!JCSubstructureMatchCount($B111,"FC(CCCN)([H])C")</f>
        <v>#VALUE!</v>
      </c>
      <c r="AV111" s="2" t="e">
        <f t="array" ref="AV111">[1]!JCSubstructureMatchCount($B111,"FC(CCCCN)([H])C")</f>
        <v>#VALUE!</v>
      </c>
      <c r="AW111" s="2" t="e">
        <f t="array" ref="AW111">[1]!JCSubstructureMatchCount($B111,"FC(CCCCCN)([H])C")</f>
        <v>#VALUE!</v>
      </c>
      <c r="AX111" s="2" t="e">
        <f t="array" ref="AX111">[1]!JCSubstructureMatchCount($B111,"FC(CC(O)=O)(F)F")</f>
        <v>#VALUE!</v>
      </c>
      <c r="AY111" s="2" t="e">
        <f t="array" ref="AY111">[1]!JCSubstructureMatchCount($B111,"FC(CCC(O)=O)(F)F")</f>
        <v>#VALUE!</v>
      </c>
      <c r="AZ111" s="2" t="e">
        <f t="array" ref="AZ111">[1]!JCSubstructureMatchCount($B111,"FC(CCCC(O)=O)(F)F")</f>
        <v>#VALUE!</v>
      </c>
      <c r="BA111" s="2" t="e">
        <f t="array" ref="BA111">[1]!JCSubstructureMatchCount($B111,"FC(CCCCC(O)=O)(F)F")</f>
        <v>#VALUE!</v>
      </c>
      <c r="BB111" s="2" t="e">
        <f t="array" ref="BB111">[1]!JCSubstructureMatchCount($B111,"FC(CCCCCC(O)=O)(F)F")</f>
        <v>#VALUE!</v>
      </c>
      <c r="BC111" s="2" t="e">
        <f t="array" ref="BC111">[1]!JCSubstructureMatchCount($B111,"FC(CC(O)=O)([H])F")</f>
        <v>#VALUE!</v>
      </c>
      <c r="BD111" s="2" t="e">
        <f t="array" ref="BD111">[1]!JCSubstructureMatchCount($B111,"FC(CCC(O)=O)([H])F")</f>
        <v>#VALUE!</v>
      </c>
      <c r="BE111" s="2" t="e">
        <f t="array" ref="BE111">[1]!JCSubstructureMatchCount($B111,"FC(CCCC(O)=O)([H])F")</f>
        <v>#VALUE!</v>
      </c>
      <c r="BF111" s="2" t="e">
        <f t="array" ref="BF111">[1]!JCSubstructureMatchCount($B111,"FC(CCCCC(O)=O)([H])F")</f>
        <v>#VALUE!</v>
      </c>
      <c r="BG111" s="2" t="e">
        <f t="array" ref="BG111">[1]!JCSubstructureMatchCount($B111,"FC(CCCCCC(O)=O)([H])F")</f>
        <v>#VALUE!</v>
      </c>
      <c r="BH111" s="2" t="e">
        <f t="array" ref="BH111">[1]!JCSubstructureMatchCount($B111,"FC(CC(O)=O)([H])[H]")</f>
        <v>#VALUE!</v>
      </c>
      <c r="BI111" s="2" t="e">
        <f t="array" ref="BI111">[1]!JCSubstructureMatchCount($B111,"FC(CCC(O)=O)([H])[H]")</f>
        <v>#VALUE!</v>
      </c>
      <c r="BJ111" s="2" t="e">
        <f t="array" ref="BJ111">[1]!JCSubstructureMatchCount($B111,"FC(CCCC(O)=O)([H])[H]")</f>
        <v>#VALUE!</v>
      </c>
      <c r="BK111" s="2" t="e">
        <f t="array" ref="BK111">[1]!JCSubstructureMatchCount($B111,"FC(CCCCC(O)=O)([H])[H]")</f>
        <v>#VALUE!</v>
      </c>
      <c r="BL111" s="2" t="e">
        <f t="array" ref="BL111">[1]!JCSubstructureMatchCount($B111,"FC(CCCCCC(O)=O)([H])[H]")</f>
        <v>#VALUE!</v>
      </c>
      <c r="BM111" s="2" t="e">
        <f t="array" ref="BM111">[1]!JCSubstructureMatchCount($B111,"FC(CC(O)=O)(F)C")</f>
        <v>#VALUE!</v>
      </c>
      <c r="BN111" s="2" t="e">
        <f t="array" ref="BN111">[1]!JCSubstructureMatchCount($B111,"FC(CCC(O)=O)(F)C")+[1]!JCSubstructureMatchCount($B111,"FC1(F)CC1C(O)=O")</f>
        <v>#VALUE!</v>
      </c>
      <c r="BO111" s="2" t="e">
        <f t="array" ref="BO111">[1]!JCSubstructureMatchCount($B111,"FC(CCCC(O)=O)(F)C")+[1]!JCSubstructureMatchCount($B111,"FC1(F)CCC1C(O)=O")</f>
        <v>#VALUE!</v>
      </c>
      <c r="BP111" s="2" t="e">
        <f t="array" ref="BP111">[1]!JCSubstructureMatchCount($B111,"FC(CCCCC(O)=O)(F)C")+[1]!JCSubstructureMatchCount($B111,"FC1(F)CCCC1C(O)=O")</f>
        <v>#VALUE!</v>
      </c>
      <c r="BQ111" s="2" t="e">
        <f t="array" ref="BQ111">[1]!JCSubstructureMatchCount($B111,"FC(CCCCCC(O)=O)(F)C")+[1]!JCSubstructureMatchCount($B111,"FC1(F)CCCCC1C(O)=O")</f>
        <v>#VALUE!</v>
      </c>
      <c r="BR111" s="2" t="e">
        <f t="array" ref="BR111">[1]!JCSubstructureMatchCount($B111,"FC(CC(O)=O)([H])C")</f>
        <v>#VALUE!</v>
      </c>
      <c r="BS111" s="2" t="e">
        <f t="array" ref="BS111">[1]!JCSubstructureMatchCount($B111,"FC(CCC(O)=O)([H])C")</f>
        <v>#VALUE!</v>
      </c>
      <c r="BT111" s="2" t="e">
        <f t="array" ref="BT111">[1]!JCSubstructureMatchCount($B111,"FC(CCCC(O)=O)([H])C")</f>
        <v>#VALUE!</v>
      </c>
      <c r="BU111" s="2" t="e">
        <f t="array" ref="BU111">[1]!JCSubstructureMatchCount($B111,"FC(CCCCC(O)=O)([H])C")</f>
        <v>#VALUE!</v>
      </c>
      <c r="BV111" s="2" t="e">
        <f t="array" ref="BV111">[1]!JCSubstructureMatchCount($B111,"FC(CCCCCC(O)=O)([H])C")</f>
        <v>#VALUE!</v>
      </c>
      <c r="BW111" t="e">
        <f t="shared" si="26"/>
        <v>#VALUE!</v>
      </c>
      <c r="BX111" t="e">
        <f t="shared" si="27"/>
        <v>#VALUE!</v>
      </c>
      <c r="BY111" t="e">
        <f t="shared" si="28"/>
        <v>#VALUE!</v>
      </c>
      <c r="BZ111" t="e">
        <f t="shared" si="29"/>
        <v>#VALUE!</v>
      </c>
      <c r="CA111" t="e">
        <f t="shared" si="30"/>
        <v>#VALUE!</v>
      </c>
      <c r="CB111" t="e">
        <f t="shared" si="31"/>
        <v>#VALUE!</v>
      </c>
      <c r="CC111" t="e">
        <f t="shared" si="32"/>
        <v>#VALUE!</v>
      </c>
      <c r="CD111" t="e">
        <f t="shared" si="33"/>
        <v>#VALUE!</v>
      </c>
      <c r="CE111" t="e">
        <f t="shared" si="34"/>
        <v>#VALUE!</v>
      </c>
      <c r="CF111" t="e">
        <f t="shared" si="35"/>
        <v>#VALUE!</v>
      </c>
      <c r="CG111" t="e">
        <f t="shared" si="36"/>
        <v>#VALUE!</v>
      </c>
    </row>
    <row r="112" spans="1:85" ht="30" customHeight="1" x14ac:dyDescent="0.25">
      <c r="A112" s="1" t="s">
        <v>120</v>
      </c>
      <c r="B112" t="s">
        <v>121</v>
      </c>
      <c r="C112">
        <v>1.51</v>
      </c>
      <c r="D112" t="s">
        <v>274</v>
      </c>
      <c r="E112" s="15" t="e">
        <f t="array" ref="E112">[1]!JCStructure(B112)</f>
        <v>#VALUE!</v>
      </c>
      <c r="F112" t="e">
        <f t="array" ref="F112">[1]!JCMass(B112)</f>
        <v>#VALUE!</v>
      </c>
      <c r="G112" t="e">
        <f t="array" ref="G112">[1]!JCIUPACName(R112)</f>
        <v>#VALUE!</v>
      </c>
      <c r="H112" s="2" t="e">
        <f t="array" ref="H112">IF([1]!JCSubstructureMatch($B112,"C(O)=O"),"Acid", "Amine")</f>
        <v>#VALUE!</v>
      </c>
      <c r="I112" s="2" t="e">
        <f t="shared" ca="1" si="37"/>
        <v>#NAME?</v>
      </c>
      <c r="K112" s="2" t="e">
        <f t="shared" si="20"/>
        <v>#VALUE!</v>
      </c>
      <c r="L112" s="2" t="e">
        <f t="shared" si="21"/>
        <v>#VALUE!</v>
      </c>
      <c r="M112" s="2" t="e">
        <f t="shared" si="22"/>
        <v>#VALUE!</v>
      </c>
      <c r="N112" s="2" t="e">
        <f t="shared" si="23"/>
        <v>#VALUE!</v>
      </c>
      <c r="O112" s="2" t="e">
        <f t="shared" si="24"/>
        <v>#VALUE!</v>
      </c>
      <c r="P112" s="2" t="e">
        <f t="shared" si="25"/>
        <v>#VALUE!</v>
      </c>
      <c r="Q112" s="2" t="e">
        <f t="array" ref="Q112">[1]!JCRingAtomCount(B112)</f>
        <v>#VALUE!</v>
      </c>
      <c r="R112" s="15" t="e">
        <f t="array" ref="R112">[1]!JCBemisMurckoStructure(B112)</f>
        <v>#VALUE!</v>
      </c>
      <c r="S112" t="e">
        <f t="array" ref="S112">[1]!JCSubstructureMatch(B112,"FC(C)(F)C")</f>
        <v>#VALUE!</v>
      </c>
      <c r="T112" t="e">
        <f t="array" ref="T112">[1]!JCSubstructureMatch(B112,"FC(C)(F)F")</f>
        <v>#VALUE!</v>
      </c>
      <c r="U112" t="e">
        <f t="array" ref="U112">[1]!JCSubstructureMatch(B112,"FC(C)(F)[H]")</f>
        <v>#VALUE!</v>
      </c>
      <c r="V112" t="e">
        <f t="array" ref="V112">[1]!JCSubstructureMatch(B112,"FC(C)([H])[H]")</f>
        <v>#VALUE!</v>
      </c>
      <c r="W112" t="e">
        <f t="array" ref="W112">[1]!JCSubstructureMatch(B112,"FC(C)(C)[H]")</f>
        <v>#VALUE!</v>
      </c>
      <c r="X112" s="15" t="e">
        <f t="array" ref="X112">[1]!JC3DCleanStructure(B112)</f>
        <v>#VALUE!</v>
      </c>
      <c r="Y112" s="2" t="e">
        <f t="array" ref="Y112">[1]!JCSubstructureMatchCount(B112,"FC(CN)(F)F")</f>
        <v>#VALUE!</v>
      </c>
      <c r="Z112" s="2" t="e">
        <f t="array" ref="Z112">[1]!JCSubstructureMatchCount($B112,"FC(CCN)(F)F")</f>
        <v>#VALUE!</v>
      </c>
      <c r="AA112" s="2" t="e">
        <f t="array" ref="AA112">[1]!JCSubstructureMatchCount($B112,"FC(CCCN)(F)F")</f>
        <v>#VALUE!</v>
      </c>
      <c r="AB112" s="2" t="e">
        <f t="array" ref="AB112">[1]!JCSubstructureMatchCount($B112,"FC(CCCCN)(F)F")</f>
        <v>#VALUE!</v>
      </c>
      <c r="AC112" s="2" t="e">
        <f t="array" ref="AC112">[1]!JCSubstructureMatchCount($B112,"FC(CCCCCN)(F)F")</f>
        <v>#VALUE!</v>
      </c>
      <c r="AD112" s="2" t="e">
        <f t="array" ref="AD112">[1]!JCSubstructureMatchCount($B112,"FC(CN)([H])F")</f>
        <v>#VALUE!</v>
      </c>
      <c r="AE112" s="2" t="e">
        <f t="array" ref="AE112">[1]!JCSubstructureMatchCount($B112,"FC(CCN)([H])F")</f>
        <v>#VALUE!</v>
      </c>
      <c r="AF112" s="2" t="e">
        <f t="array" ref="AF112">[1]!JCSubstructureMatchCount($B112,"FC(CCCN)([H])F")</f>
        <v>#VALUE!</v>
      </c>
      <c r="AG112" s="2" t="e">
        <f t="array" ref="AG112">[1]!JCSubstructureMatchCount($B112,"FC(CCCCN)([H])F")</f>
        <v>#VALUE!</v>
      </c>
      <c r="AH112" s="2" t="e">
        <f t="array" ref="AH112">[1]!JCSubstructureMatchCount($B112,"FC(CCCCCN)([H])F")</f>
        <v>#VALUE!</v>
      </c>
      <c r="AI112" s="2" t="e">
        <f t="array" ref="AI112">[1]!JCSubstructureMatchCount($B112,"FC(CN)([H])[H]")</f>
        <v>#VALUE!</v>
      </c>
      <c r="AJ112" s="2" t="e">
        <f t="array" ref="AJ112">[1]!JCSubstructureMatchCount($B112,"FC(CCN)([H])[H]")</f>
        <v>#VALUE!</v>
      </c>
      <c r="AK112" s="2" t="e">
        <f t="array" ref="AK112">[1]!JCSubstructureMatchCount($B112,"FC(CCCN)([H])[H]")</f>
        <v>#VALUE!</v>
      </c>
      <c r="AL112" s="2" t="e">
        <f t="array" ref="AL112">[1]!JCSubstructureMatchCount($B112,"FC(CCCCN)([H])[H]")</f>
        <v>#VALUE!</v>
      </c>
      <c r="AM112" s="2" t="e">
        <f t="array" ref="AM112">[1]!JCSubstructureMatchCount($B112,"FC(CCCCCN)([H])[H]")</f>
        <v>#VALUE!</v>
      </c>
      <c r="AN112" s="2" t="e">
        <f t="array" ref="AN112">[1]!JCSubstructureMatchCount($B112,"FC(CN)(F)C")</f>
        <v>#VALUE!</v>
      </c>
      <c r="AO112" s="2" t="e">
        <f t="array" ref="AO112">[1]!JCSubstructureMatchCount($B112,"FC(CCN)(F)C")+[1]!JCSubstructureMatchCount($B112,"FC(F)(C1)C1N")</f>
        <v>#VALUE!</v>
      </c>
      <c r="AP112" s="2" t="e">
        <f t="array" ref="AP112">[1]!JCSubstructureMatchCount($B112,"FC(CCCN)(F)C")+[1]!JCSubstructureMatchCount($B112,"FC(F)(CC1)C1N")</f>
        <v>#VALUE!</v>
      </c>
      <c r="AQ112" s="2" t="e">
        <f t="array" ref="AQ112">[1]!JCSubstructureMatchCount($B112,"FC(CCCCN)(F)C")+[1]!JCSubstructureMatchCount($B112,"FC(F)(CCC1)C1N")</f>
        <v>#VALUE!</v>
      </c>
      <c r="AR112" s="2" t="e">
        <f t="array" ref="AR112">[1]!JCSubstructureMatchCount($B112,"FC(CCCCCN)(F)C")+[1]!JCSubstructureMatchCount($B112,"FC(F)(CCCC1)C1N")</f>
        <v>#VALUE!</v>
      </c>
      <c r="AS112" s="2" t="e">
        <f t="array" ref="AS112">[1]!JCSubstructureMatchCount($B112,"FC(CN)([H])C")</f>
        <v>#VALUE!</v>
      </c>
      <c r="AT112" s="2" t="e">
        <f t="array" ref="AT112">[1]!JCSubstructureMatchCount($B112,"FC(CCN)([H])C")</f>
        <v>#VALUE!</v>
      </c>
      <c r="AU112" s="2" t="e">
        <f t="array" ref="AU112">[1]!JCSubstructureMatchCount($B112,"FC(CCCN)([H])C")</f>
        <v>#VALUE!</v>
      </c>
      <c r="AV112" s="2" t="e">
        <f t="array" ref="AV112">[1]!JCSubstructureMatchCount($B112,"FC(CCCCN)([H])C")</f>
        <v>#VALUE!</v>
      </c>
      <c r="AW112" s="2" t="e">
        <f t="array" ref="AW112">[1]!JCSubstructureMatchCount($B112,"FC(CCCCCN)([H])C")</f>
        <v>#VALUE!</v>
      </c>
      <c r="AX112" s="2" t="e">
        <f t="array" ref="AX112">[1]!JCSubstructureMatchCount($B112,"FC(CC(O)=O)(F)F")</f>
        <v>#VALUE!</v>
      </c>
      <c r="AY112" s="2" t="e">
        <f t="array" ref="AY112">[1]!JCSubstructureMatchCount($B112,"FC(CCC(O)=O)(F)F")</f>
        <v>#VALUE!</v>
      </c>
      <c r="AZ112" s="2" t="e">
        <f t="array" ref="AZ112">[1]!JCSubstructureMatchCount($B112,"FC(CCCC(O)=O)(F)F")</f>
        <v>#VALUE!</v>
      </c>
      <c r="BA112" s="2" t="e">
        <f t="array" ref="BA112">[1]!JCSubstructureMatchCount($B112,"FC(CCCCC(O)=O)(F)F")</f>
        <v>#VALUE!</v>
      </c>
      <c r="BB112" s="2" t="e">
        <f t="array" ref="BB112">[1]!JCSubstructureMatchCount($B112,"FC(CCCCCC(O)=O)(F)F")</f>
        <v>#VALUE!</v>
      </c>
      <c r="BC112" s="2" t="e">
        <f t="array" ref="BC112">[1]!JCSubstructureMatchCount($B112,"FC(CC(O)=O)([H])F")</f>
        <v>#VALUE!</v>
      </c>
      <c r="BD112" s="2" t="e">
        <f t="array" ref="BD112">[1]!JCSubstructureMatchCount($B112,"FC(CCC(O)=O)([H])F")</f>
        <v>#VALUE!</v>
      </c>
      <c r="BE112" s="2" t="e">
        <f t="array" ref="BE112">[1]!JCSubstructureMatchCount($B112,"FC(CCCC(O)=O)([H])F")</f>
        <v>#VALUE!</v>
      </c>
      <c r="BF112" s="2" t="e">
        <f t="array" ref="BF112">[1]!JCSubstructureMatchCount($B112,"FC(CCCCC(O)=O)([H])F")</f>
        <v>#VALUE!</v>
      </c>
      <c r="BG112" s="2" t="e">
        <f t="array" ref="BG112">[1]!JCSubstructureMatchCount($B112,"FC(CCCCCC(O)=O)([H])F")</f>
        <v>#VALUE!</v>
      </c>
      <c r="BH112" s="2" t="e">
        <f t="array" ref="BH112">[1]!JCSubstructureMatchCount($B112,"FC(CC(O)=O)([H])[H]")</f>
        <v>#VALUE!</v>
      </c>
      <c r="BI112" s="2" t="e">
        <f t="array" ref="BI112">[1]!JCSubstructureMatchCount($B112,"FC(CCC(O)=O)([H])[H]")</f>
        <v>#VALUE!</v>
      </c>
      <c r="BJ112" s="2" t="e">
        <f t="array" ref="BJ112">[1]!JCSubstructureMatchCount($B112,"FC(CCCC(O)=O)([H])[H]")</f>
        <v>#VALUE!</v>
      </c>
      <c r="BK112" s="2" t="e">
        <f t="array" ref="BK112">[1]!JCSubstructureMatchCount($B112,"FC(CCCCC(O)=O)([H])[H]")</f>
        <v>#VALUE!</v>
      </c>
      <c r="BL112" s="2" t="e">
        <f t="array" ref="BL112">[1]!JCSubstructureMatchCount($B112,"FC(CCCCCC(O)=O)([H])[H]")</f>
        <v>#VALUE!</v>
      </c>
      <c r="BM112" s="2" t="e">
        <f t="array" ref="BM112">[1]!JCSubstructureMatchCount($B112,"FC(CC(O)=O)(F)C")</f>
        <v>#VALUE!</v>
      </c>
      <c r="BN112" s="2" t="e">
        <f t="array" ref="BN112">[1]!JCSubstructureMatchCount($B112,"FC(CCC(O)=O)(F)C")+[1]!JCSubstructureMatchCount($B112,"FC1(F)CC1C(O)=O")</f>
        <v>#VALUE!</v>
      </c>
      <c r="BO112" s="2" t="e">
        <f t="array" ref="BO112">[1]!JCSubstructureMatchCount($B112,"FC(CCCC(O)=O)(F)C")+[1]!JCSubstructureMatchCount($B112,"FC1(F)CCC1C(O)=O")</f>
        <v>#VALUE!</v>
      </c>
      <c r="BP112" s="2" t="e">
        <f t="array" ref="BP112">[1]!JCSubstructureMatchCount($B112,"FC(CCCCC(O)=O)(F)C")+[1]!JCSubstructureMatchCount($B112,"FC1(F)CCCC1C(O)=O")</f>
        <v>#VALUE!</v>
      </c>
      <c r="BQ112" s="2" t="e">
        <f t="array" ref="BQ112">[1]!JCSubstructureMatchCount($B112,"FC(CCCCCC(O)=O)(F)C")+[1]!JCSubstructureMatchCount($B112,"FC1(F)CCCCC1C(O)=O")</f>
        <v>#VALUE!</v>
      </c>
      <c r="BR112" s="2" t="e">
        <f t="array" ref="BR112">[1]!JCSubstructureMatchCount($B112,"FC(CC(O)=O)([H])C")</f>
        <v>#VALUE!</v>
      </c>
      <c r="BS112" s="2" t="e">
        <f t="array" ref="BS112">[1]!JCSubstructureMatchCount($B112,"FC(CCC(O)=O)([H])C")</f>
        <v>#VALUE!</v>
      </c>
      <c r="BT112" s="2" t="e">
        <f t="array" ref="BT112">[1]!JCSubstructureMatchCount($B112,"FC(CCCC(O)=O)([H])C")</f>
        <v>#VALUE!</v>
      </c>
      <c r="BU112" s="2" t="e">
        <f t="array" ref="BU112">[1]!JCSubstructureMatchCount($B112,"FC(CCCCC(O)=O)([H])C")</f>
        <v>#VALUE!</v>
      </c>
      <c r="BV112" s="2" t="e">
        <f t="array" ref="BV112">[1]!JCSubstructureMatchCount($B112,"FC(CCCCCC(O)=O)([H])C")</f>
        <v>#VALUE!</v>
      </c>
      <c r="BW112" t="e">
        <f t="shared" si="26"/>
        <v>#VALUE!</v>
      </c>
      <c r="BX112" t="e">
        <f t="shared" si="27"/>
        <v>#VALUE!</v>
      </c>
      <c r="BY112" t="e">
        <f t="shared" si="28"/>
        <v>#VALUE!</v>
      </c>
      <c r="BZ112" t="e">
        <f t="shared" si="29"/>
        <v>#VALUE!</v>
      </c>
      <c r="CA112" t="e">
        <f t="shared" si="30"/>
        <v>#VALUE!</v>
      </c>
      <c r="CB112" t="e">
        <f t="shared" si="31"/>
        <v>#VALUE!</v>
      </c>
      <c r="CC112" t="e">
        <f t="shared" si="32"/>
        <v>#VALUE!</v>
      </c>
      <c r="CD112" t="e">
        <f t="shared" si="33"/>
        <v>#VALUE!</v>
      </c>
      <c r="CE112" t="e">
        <f t="shared" si="34"/>
        <v>#VALUE!</v>
      </c>
      <c r="CF112" t="e">
        <f t="shared" si="35"/>
        <v>#VALUE!</v>
      </c>
      <c r="CG112" t="e">
        <f t="shared" si="36"/>
        <v>#VALUE!</v>
      </c>
    </row>
    <row r="113" spans="1:85" ht="30" customHeight="1" x14ac:dyDescent="0.25">
      <c r="A113" s="1" t="s">
        <v>120</v>
      </c>
      <c r="B113" t="s">
        <v>122</v>
      </c>
      <c r="C113">
        <v>2.0699999999999998</v>
      </c>
      <c r="D113">
        <v>3.25</v>
      </c>
      <c r="E113" s="15" t="e">
        <f t="array" ref="E113">[1]!JCStructure(B113)</f>
        <v>#VALUE!</v>
      </c>
      <c r="F113" t="e">
        <f t="array" ref="F113">[1]!JCMass(B113)</f>
        <v>#VALUE!</v>
      </c>
      <c r="G113" t="e">
        <f t="array" ref="G113">[1]!JCIUPACName(R113)</f>
        <v>#VALUE!</v>
      </c>
      <c r="H113" s="2" t="e">
        <f t="array" ref="H113">IF([1]!JCSubstructureMatch($B113,"C(O)=O"),"Acid", "Amine")</f>
        <v>#VALUE!</v>
      </c>
      <c r="I113" s="2" t="e">
        <f t="shared" ca="1" si="37"/>
        <v>#NAME?</v>
      </c>
      <c r="K113" s="2" t="e">
        <f t="shared" si="20"/>
        <v>#VALUE!</v>
      </c>
      <c r="L113" s="2" t="e">
        <f t="shared" si="21"/>
        <v>#VALUE!</v>
      </c>
      <c r="M113" s="2" t="e">
        <f t="shared" si="22"/>
        <v>#VALUE!</v>
      </c>
      <c r="N113" s="2" t="e">
        <f t="shared" si="23"/>
        <v>#VALUE!</v>
      </c>
      <c r="O113" s="2" t="e">
        <f t="shared" si="24"/>
        <v>#VALUE!</v>
      </c>
      <c r="P113" s="2" t="e">
        <f t="shared" si="25"/>
        <v>#VALUE!</v>
      </c>
      <c r="Q113" s="2" t="e">
        <f t="array" ref="Q113">[1]!JCRingAtomCount(B113)</f>
        <v>#VALUE!</v>
      </c>
      <c r="R113" s="15" t="e">
        <f t="array" ref="R113">[1]!JCBemisMurckoStructure(B113)</f>
        <v>#VALUE!</v>
      </c>
      <c r="S113" t="e">
        <f t="array" ref="S113">[1]!JCSubstructureMatch(B113,"FC(C)(F)C")</f>
        <v>#VALUE!</v>
      </c>
      <c r="T113" t="e">
        <f t="array" ref="T113">[1]!JCSubstructureMatch(B113,"FC(C)(F)F")</f>
        <v>#VALUE!</v>
      </c>
      <c r="U113" t="e">
        <f t="array" ref="U113">[1]!JCSubstructureMatch(B113,"FC(C)(F)[H]")</f>
        <v>#VALUE!</v>
      </c>
      <c r="V113" t="e">
        <f t="array" ref="V113">[1]!JCSubstructureMatch(B113,"FC(C)([H])[H]")</f>
        <v>#VALUE!</v>
      </c>
      <c r="W113" t="e">
        <f t="array" ref="W113">[1]!JCSubstructureMatch(B113,"FC(C)(C)[H]")</f>
        <v>#VALUE!</v>
      </c>
      <c r="X113" s="15" t="e">
        <f t="array" ref="X113">[1]!JC3DCleanStructure(B113)</f>
        <v>#VALUE!</v>
      </c>
      <c r="Y113" s="2" t="e">
        <f t="array" ref="Y113">[1]!JCSubstructureMatchCount(B113,"FC(CN)(F)F")</f>
        <v>#VALUE!</v>
      </c>
      <c r="Z113" s="2" t="e">
        <f t="array" ref="Z113">[1]!JCSubstructureMatchCount($B113,"FC(CCN)(F)F")</f>
        <v>#VALUE!</v>
      </c>
      <c r="AA113" s="2" t="e">
        <f t="array" ref="AA113">[1]!JCSubstructureMatchCount($B113,"FC(CCCN)(F)F")</f>
        <v>#VALUE!</v>
      </c>
      <c r="AB113" s="2" t="e">
        <f t="array" ref="AB113">[1]!JCSubstructureMatchCount($B113,"FC(CCCCN)(F)F")</f>
        <v>#VALUE!</v>
      </c>
      <c r="AC113" s="2" t="e">
        <f t="array" ref="AC113">[1]!JCSubstructureMatchCount($B113,"FC(CCCCCN)(F)F")</f>
        <v>#VALUE!</v>
      </c>
      <c r="AD113" s="2" t="e">
        <f t="array" ref="AD113">[1]!JCSubstructureMatchCount($B113,"FC(CN)([H])F")</f>
        <v>#VALUE!</v>
      </c>
      <c r="AE113" s="2" t="e">
        <f t="array" ref="AE113">[1]!JCSubstructureMatchCount($B113,"FC(CCN)([H])F")</f>
        <v>#VALUE!</v>
      </c>
      <c r="AF113" s="2" t="e">
        <f t="array" ref="AF113">[1]!JCSubstructureMatchCount($B113,"FC(CCCN)([H])F")</f>
        <v>#VALUE!</v>
      </c>
      <c r="AG113" s="2" t="e">
        <f t="array" ref="AG113">[1]!JCSubstructureMatchCount($B113,"FC(CCCCN)([H])F")</f>
        <v>#VALUE!</v>
      </c>
      <c r="AH113" s="2" t="e">
        <f t="array" ref="AH113">[1]!JCSubstructureMatchCount($B113,"FC(CCCCCN)([H])F")</f>
        <v>#VALUE!</v>
      </c>
      <c r="AI113" s="2" t="e">
        <f t="array" ref="AI113">[1]!JCSubstructureMatchCount($B113,"FC(CN)([H])[H]")</f>
        <v>#VALUE!</v>
      </c>
      <c r="AJ113" s="2" t="e">
        <f t="array" ref="AJ113">[1]!JCSubstructureMatchCount($B113,"FC(CCN)([H])[H]")</f>
        <v>#VALUE!</v>
      </c>
      <c r="AK113" s="2" t="e">
        <f t="array" ref="AK113">[1]!JCSubstructureMatchCount($B113,"FC(CCCN)([H])[H]")</f>
        <v>#VALUE!</v>
      </c>
      <c r="AL113" s="2" t="e">
        <f t="array" ref="AL113">[1]!JCSubstructureMatchCount($B113,"FC(CCCCN)([H])[H]")</f>
        <v>#VALUE!</v>
      </c>
      <c r="AM113" s="2" t="e">
        <f t="array" ref="AM113">[1]!JCSubstructureMatchCount($B113,"FC(CCCCCN)([H])[H]")</f>
        <v>#VALUE!</v>
      </c>
      <c r="AN113" s="2" t="e">
        <f t="array" ref="AN113">[1]!JCSubstructureMatchCount($B113,"FC(CN)(F)C")</f>
        <v>#VALUE!</v>
      </c>
      <c r="AO113" s="2" t="e">
        <f t="array" ref="AO113">[1]!JCSubstructureMatchCount($B113,"FC(CCN)(F)C")+[1]!JCSubstructureMatchCount($B113,"FC(F)(C1)C1N")</f>
        <v>#VALUE!</v>
      </c>
      <c r="AP113" s="2" t="e">
        <f t="array" ref="AP113">[1]!JCSubstructureMatchCount($B113,"FC(CCCN)(F)C")+[1]!JCSubstructureMatchCount($B113,"FC(F)(CC1)C1N")</f>
        <v>#VALUE!</v>
      </c>
      <c r="AQ113" s="2" t="e">
        <f t="array" ref="AQ113">[1]!JCSubstructureMatchCount($B113,"FC(CCCCN)(F)C")+[1]!JCSubstructureMatchCount($B113,"FC(F)(CCC1)C1N")</f>
        <v>#VALUE!</v>
      </c>
      <c r="AR113" s="2" t="e">
        <f t="array" ref="AR113">[1]!JCSubstructureMatchCount($B113,"FC(CCCCCN)(F)C")+[1]!JCSubstructureMatchCount($B113,"FC(F)(CCCC1)C1N")</f>
        <v>#VALUE!</v>
      </c>
      <c r="AS113" s="2" t="e">
        <f t="array" ref="AS113">[1]!JCSubstructureMatchCount($B113,"FC(CN)([H])C")</f>
        <v>#VALUE!</v>
      </c>
      <c r="AT113" s="2" t="e">
        <f t="array" ref="AT113">[1]!JCSubstructureMatchCount($B113,"FC(CCN)([H])C")</f>
        <v>#VALUE!</v>
      </c>
      <c r="AU113" s="2" t="e">
        <f t="array" ref="AU113">[1]!JCSubstructureMatchCount($B113,"FC(CCCN)([H])C")</f>
        <v>#VALUE!</v>
      </c>
      <c r="AV113" s="2" t="e">
        <f t="array" ref="AV113">[1]!JCSubstructureMatchCount($B113,"FC(CCCCN)([H])C")</f>
        <v>#VALUE!</v>
      </c>
      <c r="AW113" s="2" t="e">
        <f t="array" ref="AW113">[1]!JCSubstructureMatchCount($B113,"FC(CCCCCN)([H])C")</f>
        <v>#VALUE!</v>
      </c>
      <c r="AX113" s="2" t="e">
        <f t="array" ref="AX113">[1]!JCSubstructureMatchCount($B113,"FC(CC(O)=O)(F)F")</f>
        <v>#VALUE!</v>
      </c>
      <c r="AY113" s="2" t="e">
        <f t="array" ref="AY113">[1]!JCSubstructureMatchCount($B113,"FC(CCC(O)=O)(F)F")</f>
        <v>#VALUE!</v>
      </c>
      <c r="AZ113" s="2" t="e">
        <f t="array" ref="AZ113">[1]!JCSubstructureMatchCount($B113,"FC(CCCC(O)=O)(F)F")</f>
        <v>#VALUE!</v>
      </c>
      <c r="BA113" s="2" t="e">
        <f t="array" ref="BA113">[1]!JCSubstructureMatchCount($B113,"FC(CCCCC(O)=O)(F)F")</f>
        <v>#VALUE!</v>
      </c>
      <c r="BB113" s="2" t="e">
        <f t="array" ref="BB113">[1]!JCSubstructureMatchCount($B113,"FC(CCCCCC(O)=O)(F)F")</f>
        <v>#VALUE!</v>
      </c>
      <c r="BC113" s="2" t="e">
        <f t="array" ref="BC113">[1]!JCSubstructureMatchCount($B113,"FC(CC(O)=O)([H])F")</f>
        <v>#VALUE!</v>
      </c>
      <c r="BD113" s="2" t="e">
        <f t="array" ref="BD113">[1]!JCSubstructureMatchCount($B113,"FC(CCC(O)=O)([H])F")</f>
        <v>#VALUE!</v>
      </c>
      <c r="BE113" s="2" t="e">
        <f t="array" ref="BE113">[1]!JCSubstructureMatchCount($B113,"FC(CCCC(O)=O)([H])F")</f>
        <v>#VALUE!</v>
      </c>
      <c r="BF113" s="2" t="e">
        <f t="array" ref="BF113">[1]!JCSubstructureMatchCount($B113,"FC(CCCCC(O)=O)([H])F")</f>
        <v>#VALUE!</v>
      </c>
      <c r="BG113" s="2" t="e">
        <f t="array" ref="BG113">[1]!JCSubstructureMatchCount($B113,"FC(CCCCCC(O)=O)([H])F")</f>
        <v>#VALUE!</v>
      </c>
      <c r="BH113" s="2" t="e">
        <f t="array" ref="BH113">[1]!JCSubstructureMatchCount($B113,"FC(CC(O)=O)([H])[H]")</f>
        <v>#VALUE!</v>
      </c>
      <c r="BI113" s="2" t="e">
        <f t="array" ref="BI113">[1]!JCSubstructureMatchCount($B113,"FC(CCC(O)=O)([H])[H]")</f>
        <v>#VALUE!</v>
      </c>
      <c r="BJ113" s="2" t="e">
        <f t="array" ref="BJ113">[1]!JCSubstructureMatchCount($B113,"FC(CCCC(O)=O)([H])[H]")</f>
        <v>#VALUE!</v>
      </c>
      <c r="BK113" s="2" t="e">
        <f t="array" ref="BK113">[1]!JCSubstructureMatchCount($B113,"FC(CCCCC(O)=O)([H])[H]")</f>
        <v>#VALUE!</v>
      </c>
      <c r="BL113" s="2" t="e">
        <f t="array" ref="BL113">[1]!JCSubstructureMatchCount($B113,"FC(CCCCCC(O)=O)([H])[H]")</f>
        <v>#VALUE!</v>
      </c>
      <c r="BM113" s="2" t="e">
        <f t="array" ref="BM113">[1]!JCSubstructureMatchCount($B113,"FC(CC(O)=O)(F)C")</f>
        <v>#VALUE!</v>
      </c>
      <c r="BN113" s="2" t="e">
        <f t="array" ref="BN113">[1]!JCSubstructureMatchCount($B113,"FC(CCC(O)=O)(F)C")+[1]!JCSubstructureMatchCount($B113,"FC1(F)CC1C(O)=O")</f>
        <v>#VALUE!</v>
      </c>
      <c r="BO113" s="2" t="e">
        <f t="array" ref="BO113">[1]!JCSubstructureMatchCount($B113,"FC(CCCC(O)=O)(F)C")+[1]!JCSubstructureMatchCount($B113,"FC1(F)CCC1C(O)=O")</f>
        <v>#VALUE!</v>
      </c>
      <c r="BP113" s="2" t="e">
        <f t="array" ref="BP113">[1]!JCSubstructureMatchCount($B113,"FC(CCCCC(O)=O)(F)C")+[1]!JCSubstructureMatchCount($B113,"FC1(F)CCCC1C(O)=O")</f>
        <v>#VALUE!</v>
      </c>
      <c r="BQ113" s="2" t="e">
        <f t="array" ref="BQ113">[1]!JCSubstructureMatchCount($B113,"FC(CCCCCC(O)=O)(F)C")+[1]!JCSubstructureMatchCount($B113,"FC1(F)CCCCC1C(O)=O")</f>
        <v>#VALUE!</v>
      </c>
      <c r="BR113" s="2" t="e">
        <f t="array" ref="BR113">[1]!JCSubstructureMatchCount($B113,"FC(CC(O)=O)([H])C")</f>
        <v>#VALUE!</v>
      </c>
      <c r="BS113" s="2" t="e">
        <f t="array" ref="BS113">[1]!JCSubstructureMatchCount($B113,"FC(CCC(O)=O)([H])C")</f>
        <v>#VALUE!</v>
      </c>
      <c r="BT113" s="2" t="e">
        <f t="array" ref="BT113">[1]!JCSubstructureMatchCount($B113,"FC(CCCC(O)=O)([H])C")</f>
        <v>#VALUE!</v>
      </c>
      <c r="BU113" s="2" t="e">
        <f t="array" ref="BU113">[1]!JCSubstructureMatchCount($B113,"FC(CCCCC(O)=O)([H])C")</f>
        <v>#VALUE!</v>
      </c>
      <c r="BV113" s="2" t="e">
        <f t="array" ref="BV113">[1]!JCSubstructureMatchCount($B113,"FC(CCCCCC(O)=O)([H])C")</f>
        <v>#VALUE!</v>
      </c>
      <c r="BW113" t="e">
        <f t="shared" si="26"/>
        <v>#VALUE!</v>
      </c>
      <c r="BX113" t="e">
        <f t="shared" si="27"/>
        <v>#VALUE!</v>
      </c>
      <c r="BY113" t="e">
        <f t="shared" si="28"/>
        <v>#VALUE!</v>
      </c>
      <c r="BZ113" t="e">
        <f t="shared" si="29"/>
        <v>#VALUE!</v>
      </c>
      <c r="CA113" t="e">
        <f t="shared" si="30"/>
        <v>#VALUE!</v>
      </c>
      <c r="CB113" t="e">
        <f t="shared" si="31"/>
        <v>#VALUE!</v>
      </c>
      <c r="CC113" t="e">
        <f t="shared" si="32"/>
        <v>#VALUE!</v>
      </c>
      <c r="CD113" t="e">
        <f t="shared" si="33"/>
        <v>#VALUE!</v>
      </c>
      <c r="CE113" t="e">
        <f t="shared" si="34"/>
        <v>#VALUE!</v>
      </c>
      <c r="CF113" t="e">
        <f t="shared" si="35"/>
        <v>#VALUE!</v>
      </c>
      <c r="CG113" t="e">
        <f t="shared" si="36"/>
        <v>#VALUE!</v>
      </c>
    </row>
    <row r="114" spans="1:85" ht="30" customHeight="1" x14ac:dyDescent="0.25">
      <c r="A114" s="1" t="s">
        <v>120</v>
      </c>
      <c r="B114" t="s">
        <v>123</v>
      </c>
      <c r="C114">
        <v>2.0299999999999998</v>
      </c>
      <c r="D114">
        <v>3.62</v>
      </c>
      <c r="E114" s="15" t="e">
        <f t="array" ref="E114">[1]!JCStructure(B114)</f>
        <v>#VALUE!</v>
      </c>
      <c r="F114" t="e">
        <f t="array" ref="F114">[1]!JCMass(B114)</f>
        <v>#VALUE!</v>
      </c>
      <c r="G114" t="e">
        <f t="array" ref="G114">[1]!JCIUPACName(R114)</f>
        <v>#VALUE!</v>
      </c>
      <c r="H114" s="2" t="e">
        <f t="array" ref="H114">IF([1]!JCSubstructureMatch($B114,"C(O)=O"),"Acid", "Amine")</f>
        <v>#VALUE!</v>
      </c>
      <c r="I114" s="2" t="e">
        <f t="shared" ca="1" si="37"/>
        <v>#NAME?</v>
      </c>
      <c r="K114" s="2" t="e">
        <f t="shared" si="20"/>
        <v>#VALUE!</v>
      </c>
      <c r="L114" s="2" t="e">
        <f t="shared" si="21"/>
        <v>#VALUE!</v>
      </c>
      <c r="M114" s="2" t="e">
        <f t="shared" si="22"/>
        <v>#VALUE!</v>
      </c>
      <c r="N114" s="2" t="e">
        <f t="shared" si="23"/>
        <v>#VALUE!</v>
      </c>
      <c r="O114" s="2" t="e">
        <f t="shared" si="24"/>
        <v>#VALUE!</v>
      </c>
      <c r="P114" s="2" t="e">
        <f t="shared" si="25"/>
        <v>#VALUE!</v>
      </c>
      <c r="Q114" s="2" t="e">
        <f t="array" ref="Q114">[1]!JCRingAtomCount(B114)</f>
        <v>#VALUE!</v>
      </c>
      <c r="R114" s="15" t="e">
        <f t="array" ref="R114">[1]!JCBemisMurckoStructure(B114)</f>
        <v>#VALUE!</v>
      </c>
      <c r="S114" t="e">
        <f t="array" ref="S114">[1]!JCSubstructureMatch(B114,"FC(C)(F)C")</f>
        <v>#VALUE!</v>
      </c>
      <c r="T114" t="e">
        <f t="array" ref="T114">[1]!JCSubstructureMatch(B114,"FC(C)(F)F")</f>
        <v>#VALUE!</v>
      </c>
      <c r="U114" t="e">
        <f t="array" ref="U114">[1]!JCSubstructureMatch(B114,"FC(C)(F)[H]")</f>
        <v>#VALUE!</v>
      </c>
      <c r="V114" t="e">
        <f t="array" ref="V114">[1]!JCSubstructureMatch(B114,"FC(C)([H])[H]")</f>
        <v>#VALUE!</v>
      </c>
      <c r="W114" t="e">
        <f t="array" ref="W114">[1]!JCSubstructureMatch(B114,"FC(C)(C)[H]")</f>
        <v>#VALUE!</v>
      </c>
      <c r="X114" s="15" t="e">
        <f t="array" ref="X114">[1]!JC3DCleanStructure(B114)</f>
        <v>#VALUE!</v>
      </c>
      <c r="Y114" s="2" t="e">
        <f t="array" ref="Y114">[1]!JCSubstructureMatchCount(B114,"FC(CN)(F)F")</f>
        <v>#VALUE!</v>
      </c>
      <c r="Z114" s="2" t="e">
        <f t="array" ref="Z114">[1]!JCSubstructureMatchCount($B114,"FC(CCN)(F)F")</f>
        <v>#VALUE!</v>
      </c>
      <c r="AA114" s="2" t="e">
        <f t="array" ref="AA114">[1]!JCSubstructureMatchCount($B114,"FC(CCCN)(F)F")</f>
        <v>#VALUE!</v>
      </c>
      <c r="AB114" s="2" t="e">
        <f t="array" ref="AB114">[1]!JCSubstructureMatchCount($B114,"FC(CCCCN)(F)F")</f>
        <v>#VALUE!</v>
      </c>
      <c r="AC114" s="2" t="e">
        <f t="array" ref="AC114">[1]!JCSubstructureMatchCount($B114,"FC(CCCCCN)(F)F")</f>
        <v>#VALUE!</v>
      </c>
      <c r="AD114" s="2" t="e">
        <f t="array" ref="AD114">[1]!JCSubstructureMatchCount($B114,"FC(CN)([H])F")</f>
        <v>#VALUE!</v>
      </c>
      <c r="AE114" s="2" t="e">
        <f t="array" ref="AE114">[1]!JCSubstructureMatchCount($B114,"FC(CCN)([H])F")</f>
        <v>#VALUE!</v>
      </c>
      <c r="AF114" s="2" t="e">
        <f t="array" ref="AF114">[1]!JCSubstructureMatchCount($B114,"FC(CCCN)([H])F")</f>
        <v>#VALUE!</v>
      </c>
      <c r="AG114" s="2" t="e">
        <f t="array" ref="AG114">[1]!JCSubstructureMatchCount($B114,"FC(CCCCN)([H])F")</f>
        <v>#VALUE!</v>
      </c>
      <c r="AH114" s="2" t="e">
        <f t="array" ref="AH114">[1]!JCSubstructureMatchCount($B114,"FC(CCCCCN)([H])F")</f>
        <v>#VALUE!</v>
      </c>
      <c r="AI114" s="2" t="e">
        <f t="array" ref="AI114">[1]!JCSubstructureMatchCount($B114,"FC(CN)([H])[H]")</f>
        <v>#VALUE!</v>
      </c>
      <c r="AJ114" s="2" t="e">
        <f t="array" ref="AJ114">[1]!JCSubstructureMatchCount($B114,"FC(CCN)([H])[H]")</f>
        <v>#VALUE!</v>
      </c>
      <c r="AK114" s="2" t="e">
        <f t="array" ref="AK114">[1]!JCSubstructureMatchCount($B114,"FC(CCCN)([H])[H]")</f>
        <v>#VALUE!</v>
      </c>
      <c r="AL114" s="2" t="e">
        <f t="array" ref="AL114">[1]!JCSubstructureMatchCount($B114,"FC(CCCCN)([H])[H]")</f>
        <v>#VALUE!</v>
      </c>
      <c r="AM114" s="2" t="e">
        <f t="array" ref="AM114">[1]!JCSubstructureMatchCount($B114,"FC(CCCCCN)([H])[H]")</f>
        <v>#VALUE!</v>
      </c>
      <c r="AN114" s="2" t="e">
        <f t="array" ref="AN114">[1]!JCSubstructureMatchCount($B114,"FC(CN)(F)C")</f>
        <v>#VALUE!</v>
      </c>
      <c r="AO114" s="2" t="e">
        <f t="array" ref="AO114">[1]!JCSubstructureMatchCount($B114,"FC(CCN)(F)C")+[1]!JCSubstructureMatchCount($B114,"FC(F)(C1)C1N")</f>
        <v>#VALUE!</v>
      </c>
      <c r="AP114" s="2" t="e">
        <f t="array" ref="AP114">[1]!JCSubstructureMatchCount($B114,"FC(CCCN)(F)C")+[1]!JCSubstructureMatchCount($B114,"FC(F)(CC1)C1N")</f>
        <v>#VALUE!</v>
      </c>
      <c r="AQ114" s="2" t="e">
        <f t="array" ref="AQ114">[1]!JCSubstructureMatchCount($B114,"FC(CCCCN)(F)C")+[1]!JCSubstructureMatchCount($B114,"FC(F)(CCC1)C1N")</f>
        <v>#VALUE!</v>
      </c>
      <c r="AR114" s="2" t="e">
        <f t="array" ref="AR114">[1]!JCSubstructureMatchCount($B114,"FC(CCCCCN)(F)C")+[1]!JCSubstructureMatchCount($B114,"FC(F)(CCCC1)C1N")</f>
        <v>#VALUE!</v>
      </c>
      <c r="AS114" s="2" t="e">
        <f t="array" ref="AS114">[1]!JCSubstructureMatchCount($B114,"FC(CN)([H])C")</f>
        <v>#VALUE!</v>
      </c>
      <c r="AT114" s="2" t="e">
        <f t="array" ref="AT114">[1]!JCSubstructureMatchCount($B114,"FC(CCN)([H])C")</f>
        <v>#VALUE!</v>
      </c>
      <c r="AU114" s="2" t="e">
        <f t="array" ref="AU114">[1]!JCSubstructureMatchCount($B114,"FC(CCCN)([H])C")</f>
        <v>#VALUE!</v>
      </c>
      <c r="AV114" s="2" t="e">
        <f t="array" ref="AV114">[1]!JCSubstructureMatchCount($B114,"FC(CCCCN)([H])C")</f>
        <v>#VALUE!</v>
      </c>
      <c r="AW114" s="2" t="e">
        <f t="array" ref="AW114">[1]!JCSubstructureMatchCount($B114,"FC(CCCCCN)([H])C")</f>
        <v>#VALUE!</v>
      </c>
      <c r="AX114" s="2" t="e">
        <f t="array" ref="AX114">[1]!JCSubstructureMatchCount($B114,"FC(CC(O)=O)(F)F")</f>
        <v>#VALUE!</v>
      </c>
      <c r="AY114" s="2" t="e">
        <f t="array" ref="AY114">[1]!JCSubstructureMatchCount($B114,"FC(CCC(O)=O)(F)F")</f>
        <v>#VALUE!</v>
      </c>
      <c r="AZ114" s="2" t="e">
        <f t="array" ref="AZ114">[1]!JCSubstructureMatchCount($B114,"FC(CCCC(O)=O)(F)F")</f>
        <v>#VALUE!</v>
      </c>
      <c r="BA114" s="2" t="e">
        <f t="array" ref="BA114">[1]!JCSubstructureMatchCount($B114,"FC(CCCCC(O)=O)(F)F")</f>
        <v>#VALUE!</v>
      </c>
      <c r="BB114" s="2" t="e">
        <f t="array" ref="BB114">[1]!JCSubstructureMatchCount($B114,"FC(CCCCCC(O)=O)(F)F")</f>
        <v>#VALUE!</v>
      </c>
      <c r="BC114" s="2" t="e">
        <f t="array" ref="BC114">[1]!JCSubstructureMatchCount($B114,"FC(CC(O)=O)([H])F")</f>
        <v>#VALUE!</v>
      </c>
      <c r="BD114" s="2" t="e">
        <f t="array" ref="BD114">[1]!JCSubstructureMatchCount($B114,"FC(CCC(O)=O)([H])F")</f>
        <v>#VALUE!</v>
      </c>
      <c r="BE114" s="2" t="e">
        <f t="array" ref="BE114">[1]!JCSubstructureMatchCount($B114,"FC(CCCC(O)=O)([H])F")</f>
        <v>#VALUE!</v>
      </c>
      <c r="BF114" s="2" t="e">
        <f t="array" ref="BF114">[1]!JCSubstructureMatchCount($B114,"FC(CCCCC(O)=O)([H])F")</f>
        <v>#VALUE!</v>
      </c>
      <c r="BG114" s="2" t="e">
        <f t="array" ref="BG114">[1]!JCSubstructureMatchCount($B114,"FC(CCCCCC(O)=O)([H])F")</f>
        <v>#VALUE!</v>
      </c>
      <c r="BH114" s="2" t="e">
        <f t="array" ref="BH114">[1]!JCSubstructureMatchCount($B114,"FC(CC(O)=O)([H])[H]")</f>
        <v>#VALUE!</v>
      </c>
      <c r="BI114" s="2" t="e">
        <f t="array" ref="BI114">[1]!JCSubstructureMatchCount($B114,"FC(CCC(O)=O)([H])[H]")</f>
        <v>#VALUE!</v>
      </c>
      <c r="BJ114" s="2" t="e">
        <f t="array" ref="BJ114">[1]!JCSubstructureMatchCount($B114,"FC(CCCC(O)=O)([H])[H]")</f>
        <v>#VALUE!</v>
      </c>
      <c r="BK114" s="2" t="e">
        <f t="array" ref="BK114">[1]!JCSubstructureMatchCount($B114,"FC(CCCCC(O)=O)([H])[H]")</f>
        <v>#VALUE!</v>
      </c>
      <c r="BL114" s="2" t="e">
        <f t="array" ref="BL114">[1]!JCSubstructureMatchCount($B114,"FC(CCCCCC(O)=O)([H])[H]")</f>
        <v>#VALUE!</v>
      </c>
      <c r="BM114" s="2" t="e">
        <f t="array" ref="BM114">[1]!JCSubstructureMatchCount($B114,"FC(CC(O)=O)(F)C")</f>
        <v>#VALUE!</v>
      </c>
      <c r="BN114" s="2" t="e">
        <f t="array" ref="BN114">[1]!JCSubstructureMatchCount($B114,"FC(CCC(O)=O)(F)C")+[1]!JCSubstructureMatchCount($B114,"FC1(F)CC1C(O)=O")</f>
        <v>#VALUE!</v>
      </c>
      <c r="BO114" s="2" t="e">
        <f t="array" ref="BO114">[1]!JCSubstructureMatchCount($B114,"FC(CCCC(O)=O)(F)C")+[1]!JCSubstructureMatchCount($B114,"FC1(F)CCC1C(O)=O")</f>
        <v>#VALUE!</v>
      </c>
      <c r="BP114" s="2" t="e">
        <f t="array" ref="BP114">[1]!JCSubstructureMatchCount($B114,"FC(CCCCC(O)=O)(F)C")+[1]!JCSubstructureMatchCount($B114,"FC1(F)CCCC1C(O)=O")</f>
        <v>#VALUE!</v>
      </c>
      <c r="BQ114" s="2" t="e">
        <f t="array" ref="BQ114">[1]!JCSubstructureMatchCount($B114,"FC(CCCCCC(O)=O)(F)C")+[1]!JCSubstructureMatchCount($B114,"FC1(F)CCCCC1C(O)=O")</f>
        <v>#VALUE!</v>
      </c>
      <c r="BR114" s="2" t="e">
        <f t="array" ref="BR114">[1]!JCSubstructureMatchCount($B114,"FC(CC(O)=O)([H])C")</f>
        <v>#VALUE!</v>
      </c>
      <c r="BS114" s="2" t="e">
        <f t="array" ref="BS114">[1]!JCSubstructureMatchCount($B114,"FC(CCC(O)=O)([H])C")</f>
        <v>#VALUE!</v>
      </c>
      <c r="BT114" s="2" t="e">
        <f t="array" ref="BT114">[1]!JCSubstructureMatchCount($B114,"FC(CCCC(O)=O)([H])C")</f>
        <v>#VALUE!</v>
      </c>
      <c r="BU114" s="2" t="e">
        <f t="array" ref="BU114">[1]!JCSubstructureMatchCount($B114,"FC(CCCCC(O)=O)([H])C")</f>
        <v>#VALUE!</v>
      </c>
      <c r="BV114" s="2" t="e">
        <f t="array" ref="BV114">[1]!JCSubstructureMatchCount($B114,"FC(CCCCCC(O)=O)([H])C")</f>
        <v>#VALUE!</v>
      </c>
      <c r="BW114" t="e">
        <f t="shared" si="26"/>
        <v>#VALUE!</v>
      </c>
      <c r="BX114" t="e">
        <f t="shared" si="27"/>
        <v>#VALUE!</v>
      </c>
      <c r="BY114" t="e">
        <f t="shared" si="28"/>
        <v>#VALUE!</v>
      </c>
      <c r="BZ114" t="e">
        <f t="shared" si="29"/>
        <v>#VALUE!</v>
      </c>
      <c r="CA114" t="e">
        <f t="shared" si="30"/>
        <v>#VALUE!</v>
      </c>
      <c r="CB114" t="e">
        <f t="shared" si="31"/>
        <v>#VALUE!</v>
      </c>
      <c r="CC114" t="e">
        <f t="shared" si="32"/>
        <v>#VALUE!</v>
      </c>
      <c r="CD114" t="e">
        <f t="shared" si="33"/>
        <v>#VALUE!</v>
      </c>
      <c r="CE114" t="e">
        <f t="shared" si="34"/>
        <v>#VALUE!</v>
      </c>
      <c r="CF114" t="e">
        <f t="shared" si="35"/>
        <v>#VALUE!</v>
      </c>
      <c r="CG114" t="e">
        <f t="shared" si="36"/>
        <v>#VALUE!</v>
      </c>
    </row>
    <row r="115" spans="1:85" ht="30" customHeight="1" x14ac:dyDescent="0.25">
      <c r="A115" s="1" t="s">
        <v>120</v>
      </c>
      <c r="B115" t="s">
        <v>124</v>
      </c>
      <c r="C115">
        <v>2.2599999999999998</v>
      </c>
      <c r="D115">
        <v>4.0199999999999996</v>
      </c>
      <c r="E115" s="15" t="e">
        <f t="array" ref="E115">[1]!JCStructure(B115)</f>
        <v>#VALUE!</v>
      </c>
      <c r="F115" t="e">
        <f t="array" ref="F115">[1]!JCMass(B115)</f>
        <v>#VALUE!</v>
      </c>
      <c r="G115" t="e">
        <f t="array" ref="G115">[1]!JCIUPACName(R115)</f>
        <v>#VALUE!</v>
      </c>
      <c r="H115" s="2" t="e">
        <f t="array" ref="H115">IF([1]!JCSubstructureMatch($B115,"C(O)=O"),"Acid", "Amine")</f>
        <v>#VALUE!</v>
      </c>
      <c r="I115" s="2" t="e">
        <f t="shared" ca="1" si="37"/>
        <v>#NAME?</v>
      </c>
      <c r="K115" s="2" t="e">
        <f t="shared" si="20"/>
        <v>#VALUE!</v>
      </c>
      <c r="L115" s="2" t="e">
        <f t="shared" si="21"/>
        <v>#VALUE!</v>
      </c>
      <c r="M115" s="2" t="e">
        <f t="shared" si="22"/>
        <v>#VALUE!</v>
      </c>
      <c r="N115" s="2" t="e">
        <f t="shared" si="23"/>
        <v>#VALUE!</v>
      </c>
      <c r="O115" s="2" t="e">
        <f t="shared" si="24"/>
        <v>#VALUE!</v>
      </c>
      <c r="P115" s="2" t="e">
        <f t="shared" si="25"/>
        <v>#VALUE!</v>
      </c>
      <c r="Q115" s="2" t="e">
        <f t="array" ref="Q115">[1]!JCRingAtomCount(B115)</f>
        <v>#VALUE!</v>
      </c>
      <c r="R115" s="15" t="e">
        <f t="array" ref="R115">[1]!JCBemisMurckoStructure(B115)</f>
        <v>#VALUE!</v>
      </c>
      <c r="S115" t="e">
        <f t="array" ref="S115">[1]!JCSubstructureMatch(B115,"FC(C)(F)C")</f>
        <v>#VALUE!</v>
      </c>
      <c r="T115" t="e">
        <f t="array" ref="T115">[1]!JCSubstructureMatch(B115,"FC(C)(F)F")</f>
        <v>#VALUE!</v>
      </c>
      <c r="U115" t="e">
        <f t="array" ref="U115">[1]!JCSubstructureMatch(B115,"FC(C)(F)[H]")</f>
        <v>#VALUE!</v>
      </c>
      <c r="V115" t="e">
        <f t="array" ref="V115">[1]!JCSubstructureMatch(B115,"FC(C)([H])[H]")</f>
        <v>#VALUE!</v>
      </c>
      <c r="W115" t="e">
        <f t="array" ref="W115">[1]!JCSubstructureMatch(B115,"FC(C)(C)[H]")</f>
        <v>#VALUE!</v>
      </c>
      <c r="X115" s="15" t="e">
        <f t="array" ref="X115">[1]!JC3DCleanStructure(B115)</f>
        <v>#VALUE!</v>
      </c>
      <c r="Y115" s="2" t="e">
        <f t="array" ref="Y115">[1]!JCSubstructureMatchCount(B115,"FC(CN)(F)F")</f>
        <v>#VALUE!</v>
      </c>
      <c r="Z115" s="2" t="e">
        <f t="array" ref="Z115">[1]!JCSubstructureMatchCount($B115,"FC(CCN)(F)F")</f>
        <v>#VALUE!</v>
      </c>
      <c r="AA115" s="2" t="e">
        <f t="array" ref="AA115">[1]!JCSubstructureMatchCount($B115,"FC(CCCN)(F)F")</f>
        <v>#VALUE!</v>
      </c>
      <c r="AB115" s="2" t="e">
        <f t="array" ref="AB115">[1]!JCSubstructureMatchCount($B115,"FC(CCCCN)(F)F")</f>
        <v>#VALUE!</v>
      </c>
      <c r="AC115" s="2" t="e">
        <f t="array" ref="AC115">[1]!JCSubstructureMatchCount($B115,"FC(CCCCCN)(F)F")</f>
        <v>#VALUE!</v>
      </c>
      <c r="AD115" s="2" t="e">
        <f t="array" ref="AD115">[1]!JCSubstructureMatchCount($B115,"FC(CN)([H])F")</f>
        <v>#VALUE!</v>
      </c>
      <c r="AE115" s="2" t="e">
        <f t="array" ref="AE115">[1]!JCSubstructureMatchCount($B115,"FC(CCN)([H])F")</f>
        <v>#VALUE!</v>
      </c>
      <c r="AF115" s="2" t="e">
        <f t="array" ref="AF115">[1]!JCSubstructureMatchCount($B115,"FC(CCCN)([H])F")</f>
        <v>#VALUE!</v>
      </c>
      <c r="AG115" s="2" t="e">
        <f t="array" ref="AG115">[1]!JCSubstructureMatchCount($B115,"FC(CCCCN)([H])F")</f>
        <v>#VALUE!</v>
      </c>
      <c r="AH115" s="2" t="e">
        <f t="array" ref="AH115">[1]!JCSubstructureMatchCount($B115,"FC(CCCCCN)([H])F")</f>
        <v>#VALUE!</v>
      </c>
      <c r="AI115" s="2" t="e">
        <f t="array" ref="AI115">[1]!JCSubstructureMatchCount($B115,"FC(CN)([H])[H]")</f>
        <v>#VALUE!</v>
      </c>
      <c r="AJ115" s="2" t="e">
        <f t="array" ref="AJ115">[1]!JCSubstructureMatchCount($B115,"FC(CCN)([H])[H]")</f>
        <v>#VALUE!</v>
      </c>
      <c r="AK115" s="2" t="e">
        <f t="array" ref="AK115">[1]!JCSubstructureMatchCount($B115,"FC(CCCN)([H])[H]")</f>
        <v>#VALUE!</v>
      </c>
      <c r="AL115" s="2" t="e">
        <f t="array" ref="AL115">[1]!JCSubstructureMatchCount($B115,"FC(CCCCN)([H])[H]")</f>
        <v>#VALUE!</v>
      </c>
      <c r="AM115" s="2" t="e">
        <f t="array" ref="AM115">[1]!JCSubstructureMatchCount($B115,"FC(CCCCCN)([H])[H]")</f>
        <v>#VALUE!</v>
      </c>
      <c r="AN115" s="2" t="e">
        <f t="array" ref="AN115">[1]!JCSubstructureMatchCount($B115,"FC(CN)(F)C")</f>
        <v>#VALUE!</v>
      </c>
      <c r="AO115" s="2" t="e">
        <f t="array" ref="AO115">[1]!JCSubstructureMatchCount($B115,"FC(CCN)(F)C")+[1]!JCSubstructureMatchCount($B115,"FC(F)(C1)C1N")</f>
        <v>#VALUE!</v>
      </c>
      <c r="AP115" s="2" t="e">
        <f t="array" ref="AP115">[1]!JCSubstructureMatchCount($B115,"FC(CCCN)(F)C")+[1]!JCSubstructureMatchCount($B115,"FC(F)(CC1)C1N")</f>
        <v>#VALUE!</v>
      </c>
      <c r="AQ115" s="2" t="e">
        <f t="array" ref="AQ115">[1]!JCSubstructureMatchCount($B115,"FC(CCCCN)(F)C")+[1]!JCSubstructureMatchCount($B115,"FC(F)(CCC1)C1N")</f>
        <v>#VALUE!</v>
      </c>
      <c r="AR115" s="2" t="e">
        <f t="array" ref="AR115">[1]!JCSubstructureMatchCount($B115,"FC(CCCCCN)(F)C")+[1]!JCSubstructureMatchCount($B115,"FC(F)(CCCC1)C1N")</f>
        <v>#VALUE!</v>
      </c>
      <c r="AS115" s="2" t="e">
        <f t="array" ref="AS115">[1]!JCSubstructureMatchCount($B115,"FC(CN)([H])C")</f>
        <v>#VALUE!</v>
      </c>
      <c r="AT115" s="2" t="e">
        <f t="array" ref="AT115">[1]!JCSubstructureMatchCount($B115,"FC(CCN)([H])C")</f>
        <v>#VALUE!</v>
      </c>
      <c r="AU115" s="2" t="e">
        <f t="array" ref="AU115">[1]!JCSubstructureMatchCount($B115,"FC(CCCN)([H])C")</f>
        <v>#VALUE!</v>
      </c>
      <c r="AV115" s="2" t="e">
        <f t="array" ref="AV115">[1]!JCSubstructureMatchCount($B115,"FC(CCCCN)([H])C")</f>
        <v>#VALUE!</v>
      </c>
      <c r="AW115" s="2" t="e">
        <f t="array" ref="AW115">[1]!JCSubstructureMatchCount($B115,"FC(CCCCCN)([H])C")</f>
        <v>#VALUE!</v>
      </c>
      <c r="AX115" s="2" t="e">
        <f t="array" ref="AX115">[1]!JCSubstructureMatchCount($B115,"FC(CC(O)=O)(F)F")</f>
        <v>#VALUE!</v>
      </c>
      <c r="AY115" s="2" t="e">
        <f t="array" ref="AY115">[1]!JCSubstructureMatchCount($B115,"FC(CCC(O)=O)(F)F")</f>
        <v>#VALUE!</v>
      </c>
      <c r="AZ115" s="2" t="e">
        <f t="array" ref="AZ115">[1]!JCSubstructureMatchCount($B115,"FC(CCCC(O)=O)(F)F")</f>
        <v>#VALUE!</v>
      </c>
      <c r="BA115" s="2" t="e">
        <f t="array" ref="BA115">[1]!JCSubstructureMatchCount($B115,"FC(CCCCC(O)=O)(F)F")</f>
        <v>#VALUE!</v>
      </c>
      <c r="BB115" s="2" t="e">
        <f t="array" ref="BB115">[1]!JCSubstructureMatchCount($B115,"FC(CCCCCC(O)=O)(F)F")</f>
        <v>#VALUE!</v>
      </c>
      <c r="BC115" s="2" t="e">
        <f t="array" ref="BC115">[1]!JCSubstructureMatchCount($B115,"FC(CC(O)=O)([H])F")</f>
        <v>#VALUE!</v>
      </c>
      <c r="BD115" s="2" t="e">
        <f t="array" ref="BD115">[1]!JCSubstructureMatchCount($B115,"FC(CCC(O)=O)([H])F")</f>
        <v>#VALUE!</v>
      </c>
      <c r="BE115" s="2" t="e">
        <f t="array" ref="BE115">[1]!JCSubstructureMatchCount($B115,"FC(CCCC(O)=O)([H])F")</f>
        <v>#VALUE!</v>
      </c>
      <c r="BF115" s="2" t="e">
        <f t="array" ref="BF115">[1]!JCSubstructureMatchCount($B115,"FC(CCCCC(O)=O)([H])F")</f>
        <v>#VALUE!</v>
      </c>
      <c r="BG115" s="2" t="e">
        <f t="array" ref="BG115">[1]!JCSubstructureMatchCount($B115,"FC(CCCCCC(O)=O)([H])F")</f>
        <v>#VALUE!</v>
      </c>
      <c r="BH115" s="2" t="e">
        <f t="array" ref="BH115">[1]!JCSubstructureMatchCount($B115,"FC(CC(O)=O)([H])[H]")</f>
        <v>#VALUE!</v>
      </c>
      <c r="BI115" s="2" t="e">
        <f t="array" ref="BI115">[1]!JCSubstructureMatchCount($B115,"FC(CCC(O)=O)([H])[H]")</f>
        <v>#VALUE!</v>
      </c>
      <c r="BJ115" s="2" t="e">
        <f t="array" ref="BJ115">[1]!JCSubstructureMatchCount($B115,"FC(CCCC(O)=O)([H])[H]")</f>
        <v>#VALUE!</v>
      </c>
      <c r="BK115" s="2" t="e">
        <f t="array" ref="BK115">[1]!JCSubstructureMatchCount($B115,"FC(CCCCC(O)=O)([H])[H]")</f>
        <v>#VALUE!</v>
      </c>
      <c r="BL115" s="2" t="e">
        <f t="array" ref="BL115">[1]!JCSubstructureMatchCount($B115,"FC(CCCCCC(O)=O)([H])[H]")</f>
        <v>#VALUE!</v>
      </c>
      <c r="BM115" s="2" t="e">
        <f t="array" ref="BM115">[1]!JCSubstructureMatchCount($B115,"FC(CC(O)=O)(F)C")</f>
        <v>#VALUE!</v>
      </c>
      <c r="BN115" s="2" t="e">
        <f t="array" ref="BN115">[1]!JCSubstructureMatchCount($B115,"FC(CCC(O)=O)(F)C")+[1]!JCSubstructureMatchCount($B115,"FC1(F)CC1C(O)=O")</f>
        <v>#VALUE!</v>
      </c>
      <c r="BO115" s="2" t="e">
        <f t="array" ref="BO115">[1]!JCSubstructureMatchCount($B115,"FC(CCCC(O)=O)(F)C")+[1]!JCSubstructureMatchCount($B115,"FC1(F)CCC1C(O)=O")</f>
        <v>#VALUE!</v>
      </c>
      <c r="BP115" s="2" t="e">
        <f t="array" ref="BP115">[1]!JCSubstructureMatchCount($B115,"FC(CCCCC(O)=O)(F)C")+[1]!JCSubstructureMatchCount($B115,"FC1(F)CCCC1C(O)=O")</f>
        <v>#VALUE!</v>
      </c>
      <c r="BQ115" s="2" t="e">
        <f t="array" ref="BQ115">[1]!JCSubstructureMatchCount($B115,"FC(CCCCCC(O)=O)(F)C")+[1]!JCSubstructureMatchCount($B115,"FC1(F)CCCCC1C(O)=O")</f>
        <v>#VALUE!</v>
      </c>
      <c r="BR115" s="2" t="e">
        <f t="array" ref="BR115">[1]!JCSubstructureMatchCount($B115,"FC(CC(O)=O)([H])C")</f>
        <v>#VALUE!</v>
      </c>
      <c r="BS115" s="2" t="e">
        <f t="array" ref="BS115">[1]!JCSubstructureMatchCount($B115,"FC(CCC(O)=O)([H])C")</f>
        <v>#VALUE!</v>
      </c>
      <c r="BT115" s="2" t="e">
        <f t="array" ref="BT115">[1]!JCSubstructureMatchCount($B115,"FC(CCCC(O)=O)([H])C")</f>
        <v>#VALUE!</v>
      </c>
      <c r="BU115" s="2" t="e">
        <f t="array" ref="BU115">[1]!JCSubstructureMatchCount($B115,"FC(CCCCC(O)=O)([H])C")</f>
        <v>#VALUE!</v>
      </c>
      <c r="BV115" s="2" t="e">
        <f t="array" ref="BV115">[1]!JCSubstructureMatchCount($B115,"FC(CCCCCC(O)=O)([H])C")</f>
        <v>#VALUE!</v>
      </c>
      <c r="BW115" t="e">
        <f t="shared" si="26"/>
        <v>#VALUE!</v>
      </c>
      <c r="BX115" t="e">
        <f t="shared" si="27"/>
        <v>#VALUE!</v>
      </c>
      <c r="BY115" t="e">
        <f t="shared" si="28"/>
        <v>#VALUE!</v>
      </c>
      <c r="BZ115" t="e">
        <f t="shared" si="29"/>
        <v>#VALUE!</v>
      </c>
      <c r="CA115" t="e">
        <f t="shared" si="30"/>
        <v>#VALUE!</v>
      </c>
      <c r="CB115" t="e">
        <f t="shared" si="31"/>
        <v>#VALUE!</v>
      </c>
      <c r="CC115" t="e">
        <f t="shared" si="32"/>
        <v>#VALUE!</v>
      </c>
      <c r="CD115" t="e">
        <f t="shared" si="33"/>
        <v>#VALUE!</v>
      </c>
      <c r="CE115" t="e">
        <f t="shared" si="34"/>
        <v>#VALUE!</v>
      </c>
      <c r="CF115" t="e">
        <f t="shared" si="35"/>
        <v>#VALUE!</v>
      </c>
      <c r="CG115" t="e">
        <f t="shared" si="36"/>
        <v>#VALUE!</v>
      </c>
    </row>
    <row r="116" spans="1:85" ht="30" customHeight="1" x14ac:dyDescent="0.25">
      <c r="A116" s="1" t="s">
        <v>120</v>
      </c>
      <c r="B116" t="s">
        <v>125</v>
      </c>
      <c r="C116">
        <v>1.7</v>
      </c>
      <c r="D116">
        <v>7.2</v>
      </c>
      <c r="E116" s="15" t="e">
        <f t="array" ref="E116">[1]!JCStructure(B116)</f>
        <v>#VALUE!</v>
      </c>
      <c r="F116" t="e">
        <f t="array" ref="F116">[1]!JCMass(B116)</f>
        <v>#VALUE!</v>
      </c>
      <c r="G116" t="e">
        <f t="array" ref="G116">[1]!JCIUPACName(R116)</f>
        <v>#VALUE!</v>
      </c>
      <c r="H116" s="2" t="e">
        <f t="array" ref="H116">IF([1]!JCSubstructureMatch($B116,"C(O)=O"),"Acid", "Amine")</f>
        <v>#VALUE!</v>
      </c>
      <c r="I116" s="2" t="e">
        <f t="shared" ca="1" si="37"/>
        <v>#NAME?</v>
      </c>
      <c r="K116" s="2" t="e">
        <f t="shared" si="20"/>
        <v>#VALUE!</v>
      </c>
      <c r="L116" s="2" t="e">
        <f t="shared" si="21"/>
        <v>#VALUE!</v>
      </c>
      <c r="M116" s="2" t="e">
        <f t="shared" si="22"/>
        <v>#VALUE!</v>
      </c>
      <c r="N116" s="2" t="e">
        <f t="shared" si="23"/>
        <v>#VALUE!</v>
      </c>
      <c r="O116" s="2" t="e">
        <f t="shared" si="24"/>
        <v>#VALUE!</v>
      </c>
      <c r="P116" s="2" t="e">
        <f t="shared" si="25"/>
        <v>#VALUE!</v>
      </c>
      <c r="Q116" s="2" t="e">
        <f t="array" ref="Q116">[1]!JCRingAtomCount(B116)</f>
        <v>#VALUE!</v>
      </c>
      <c r="R116" s="15" t="e">
        <f t="array" ref="R116">[1]!JCBemisMurckoStructure(B116)</f>
        <v>#VALUE!</v>
      </c>
      <c r="S116" t="e">
        <f t="array" ref="S116">[1]!JCSubstructureMatch(B116,"FC(C)(F)C")</f>
        <v>#VALUE!</v>
      </c>
      <c r="T116" t="e">
        <f t="array" ref="T116">[1]!JCSubstructureMatch(B116,"FC(C)(F)F")</f>
        <v>#VALUE!</v>
      </c>
      <c r="U116" t="e">
        <f t="array" ref="U116">[1]!JCSubstructureMatch(B116,"FC(C)(F)[H]")</f>
        <v>#VALUE!</v>
      </c>
      <c r="V116" t="e">
        <f t="array" ref="V116">[1]!JCSubstructureMatch(B116,"FC(C)([H])[H]")</f>
        <v>#VALUE!</v>
      </c>
      <c r="W116" t="e">
        <f t="array" ref="W116">[1]!JCSubstructureMatch(B116,"FC(C)(C)[H]")</f>
        <v>#VALUE!</v>
      </c>
      <c r="X116" s="15" t="e">
        <f t="array" ref="X116">[1]!JC3DCleanStructure(B116)</f>
        <v>#VALUE!</v>
      </c>
      <c r="Y116" s="2" t="e">
        <f t="array" ref="Y116">[1]!JCSubstructureMatchCount(B116,"FC(CN)(F)F")</f>
        <v>#VALUE!</v>
      </c>
      <c r="Z116" s="2" t="e">
        <f t="array" ref="Z116">[1]!JCSubstructureMatchCount($B116,"FC(CCN)(F)F")</f>
        <v>#VALUE!</v>
      </c>
      <c r="AA116" s="2" t="e">
        <f t="array" ref="AA116">[1]!JCSubstructureMatchCount($B116,"FC(CCCN)(F)F")</f>
        <v>#VALUE!</v>
      </c>
      <c r="AB116" s="2" t="e">
        <f t="array" ref="AB116">[1]!JCSubstructureMatchCount($B116,"FC(CCCCN)(F)F")</f>
        <v>#VALUE!</v>
      </c>
      <c r="AC116" s="2" t="e">
        <f t="array" ref="AC116">[1]!JCSubstructureMatchCount($B116,"FC(CCCCCN)(F)F")</f>
        <v>#VALUE!</v>
      </c>
      <c r="AD116" s="2" t="e">
        <f t="array" ref="AD116">[1]!JCSubstructureMatchCount($B116,"FC(CN)([H])F")</f>
        <v>#VALUE!</v>
      </c>
      <c r="AE116" s="2" t="e">
        <f t="array" ref="AE116">[1]!JCSubstructureMatchCount($B116,"FC(CCN)([H])F")</f>
        <v>#VALUE!</v>
      </c>
      <c r="AF116" s="2" t="e">
        <f t="array" ref="AF116">[1]!JCSubstructureMatchCount($B116,"FC(CCCN)([H])F")</f>
        <v>#VALUE!</v>
      </c>
      <c r="AG116" s="2" t="e">
        <f t="array" ref="AG116">[1]!JCSubstructureMatchCount($B116,"FC(CCCCN)([H])F")</f>
        <v>#VALUE!</v>
      </c>
      <c r="AH116" s="2" t="e">
        <f t="array" ref="AH116">[1]!JCSubstructureMatchCount($B116,"FC(CCCCCN)([H])F")</f>
        <v>#VALUE!</v>
      </c>
      <c r="AI116" s="2" t="e">
        <f t="array" ref="AI116">[1]!JCSubstructureMatchCount($B116,"FC(CN)([H])[H]")</f>
        <v>#VALUE!</v>
      </c>
      <c r="AJ116" s="2" t="e">
        <f t="array" ref="AJ116">[1]!JCSubstructureMatchCount($B116,"FC(CCN)([H])[H]")</f>
        <v>#VALUE!</v>
      </c>
      <c r="AK116" s="2" t="e">
        <f t="array" ref="AK116">[1]!JCSubstructureMatchCount($B116,"FC(CCCN)([H])[H]")</f>
        <v>#VALUE!</v>
      </c>
      <c r="AL116" s="2" t="e">
        <f t="array" ref="AL116">[1]!JCSubstructureMatchCount($B116,"FC(CCCCN)([H])[H]")</f>
        <v>#VALUE!</v>
      </c>
      <c r="AM116" s="2" t="e">
        <f t="array" ref="AM116">[1]!JCSubstructureMatchCount($B116,"FC(CCCCCN)([H])[H]")</f>
        <v>#VALUE!</v>
      </c>
      <c r="AN116" s="2" t="e">
        <f t="array" ref="AN116">[1]!JCSubstructureMatchCount($B116,"FC(CN)(F)C")</f>
        <v>#VALUE!</v>
      </c>
      <c r="AO116" s="2" t="e">
        <f t="array" ref="AO116">[1]!JCSubstructureMatchCount($B116,"FC(CCN)(F)C")+[1]!JCSubstructureMatchCount($B116,"FC(F)(C1)C1N")</f>
        <v>#VALUE!</v>
      </c>
      <c r="AP116" s="2" t="e">
        <f t="array" ref="AP116">[1]!JCSubstructureMatchCount($B116,"FC(CCCN)(F)C")+[1]!JCSubstructureMatchCount($B116,"FC(F)(CC1)C1N")</f>
        <v>#VALUE!</v>
      </c>
      <c r="AQ116" s="2" t="e">
        <f t="array" ref="AQ116">[1]!JCSubstructureMatchCount($B116,"FC(CCCCN)(F)C")+[1]!JCSubstructureMatchCount($B116,"FC(F)(CCC1)C1N")</f>
        <v>#VALUE!</v>
      </c>
      <c r="AR116" s="2" t="e">
        <f t="array" ref="AR116">[1]!JCSubstructureMatchCount($B116,"FC(CCCCCN)(F)C")+[1]!JCSubstructureMatchCount($B116,"FC(F)(CCCC1)C1N")</f>
        <v>#VALUE!</v>
      </c>
      <c r="AS116" s="2" t="e">
        <f t="array" ref="AS116">[1]!JCSubstructureMatchCount($B116,"FC(CN)([H])C")</f>
        <v>#VALUE!</v>
      </c>
      <c r="AT116" s="2" t="e">
        <f t="array" ref="AT116">[1]!JCSubstructureMatchCount($B116,"FC(CCN)([H])C")</f>
        <v>#VALUE!</v>
      </c>
      <c r="AU116" s="2" t="e">
        <f t="array" ref="AU116">[1]!JCSubstructureMatchCount($B116,"FC(CCCN)([H])C")</f>
        <v>#VALUE!</v>
      </c>
      <c r="AV116" s="2" t="e">
        <f t="array" ref="AV116">[1]!JCSubstructureMatchCount($B116,"FC(CCCCN)([H])C")</f>
        <v>#VALUE!</v>
      </c>
      <c r="AW116" s="2" t="e">
        <f t="array" ref="AW116">[1]!JCSubstructureMatchCount($B116,"FC(CCCCCN)([H])C")</f>
        <v>#VALUE!</v>
      </c>
      <c r="AX116" s="2" t="e">
        <f t="array" ref="AX116">[1]!JCSubstructureMatchCount($B116,"FC(CC(O)=O)(F)F")</f>
        <v>#VALUE!</v>
      </c>
      <c r="AY116" s="2" t="e">
        <f t="array" ref="AY116">[1]!JCSubstructureMatchCount($B116,"FC(CCC(O)=O)(F)F")</f>
        <v>#VALUE!</v>
      </c>
      <c r="AZ116" s="2" t="e">
        <f t="array" ref="AZ116">[1]!JCSubstructureMatchCount($B116,"FC(CCCC(O)=O)(F)F")</f>
        <v>#VALUE!</v>
      </c>
      <c r="BA116" s="2" t="e">
        <f t="array" ref="BA116">[1]!JCSubstructureMatchCount($B116,"FC(CCCCC(O)=O)(F)F")</f>
        <v>#VALUE!</v>
      </c>
      <c r="BB116" s="2" t="e">
        <f t="array" ref="BB116">[1]!JCSubstructureMatchCount($B116,"FC(CCCCCC(O)=O)(F)F")</f>
        <v>#VALUE!</v>
      </c>
      <c r="BC116" s="2" t="e">
        <f t="array" ref="BC116">[1]!JCSubstructureMatchCount($B116,"FC(CC(O)=O)([H])F")</f>
        <v>#VALUE!</v>
      </c>
      <c r="BD116" s="2" t="e">
        <f t="array" ref="BD116">[1]!JCSubstructureMatchCount($B116,"FC(CCC(O)=O)([H])F")</f>
        <v>#VALUE!</v>
      </c>
      <c r="BE116" s="2" t="e">
        <f t="array" ref="BE116">[1]!JCSubstructureMatchCount($B116,"FC(CCCC(O)=O)([H])F")</f>
        <v>#VALUE!</v>
      </c>
      <c r="BF116" s="2" t="e">
        <f t="array" ref="BF116">[1]!JCSubstructureMatchCount($B116,"FC(CCCCC(O)=O)([H])F")</f>
        <v>#VALUE!</v>
      </c>
      <c r="BG116" s="2" t="e">
        <f t="array" ref="BG116">[1]!JCSubstructureMatchCount($B116,"FC(CCCCCC(O)=O)([H])F")</f>
        <v>#VALUE!</v>
      </c>
      <c r="BH116" s="2" t="e">
        <f t="array" ref="BH116">[1]!JCSubstructureMatchCount($B116,"FC(CC(O)=O)([H])[H]")</f>
        <v>#VALUE!</v>
      </c>
      <c r="BI116" s="2" t="e">
        <f t="array" ref="BI116">[1]!JCSubstructureMatchCount($B116,"FC(CCC(O)=O)([H])[H]")</f>
        <v>#VALUE!</v>
      </c>
      <c r="BJ116" s="2" t="e">
        <f t="array" ref="BJ116">[1]!JCSubstructureMatchCount($B116,"FC(CCCC(O)=O)([H])[H]")</f>
        <v>#VALUE!</v>
      </c>
      <c r="BK116" s="2" t="e">
        <f t="array" ref="BK116">[1]!JCSubstructureMatchCount($B116,"FC(CCCCC(O)=O)([H])[H]")</f>
        <v>#VALUE!</v>
      </c>
      <c r="BL116" s="2" t="e">
        <f t="array" ref="BL116">[1]!JCSubstructureMatchCount($B116,"FC(CCCCCC(O)=O)([H])[H]")</f>
        <v>#VALUE!</v>
      </c>
      <c r="BM116" s="2" t="e">
        <f t="array" ref="BM116">[1]!JCSubstructureMatchCount($B116,"FC(CC(O)=O)(F)C")</f>
        <v>#VALUE!</v>
      </c>
      <c r="BN116" s="2" t="e">
        <f t="array" ref="BN116">[1]!JCSubstructureMatchCount($B116,"FC(CCC(O)=O)(F)C")+[1]!JCSubstructureMatchCount($B116,"FC1(F)CC1C(O)=O")</f>
        <v>#VALUE!</v>
      </c>
      <c r="BO116" s="2" t="e">
        <f t="array" ref="BO116">[1]!JCSubstructureMatchCount($B116,"FC(CCCC(O)=O)(F)C")+[1]!JCSubstructureMatchCount($B116,"FC1(F)CCC1C(O)=O")</f>
        <v>#VALUE!</v>
      </c>
      <c r="BP116" s="2" t="e">
        <f t="array" ref="BP116">[1]!JCSubstructureMatchCount($B116,"FC(CCCCC(O)=O)(F)C")+[1]!JCSubstructureMatchCount($B116,"FC1(F)CCCC1C(O)=O")</f>
        <v>#VALUE!</v>
      </c>
      <c r="BQ116" s="2" t="e">
        <f t="array" ref="BQ116">[1]!JCSubstructureMatchCount($B116,"FC(CCCCCC(O)=O)(F)C")+[1]!JCSubstructureMatchCount($B116,"FC1(F)CCCCC1C(O)=O")</f>
        <v>#VALUE!</v>
      </c>
      <c r="BR116" s="2" t="e">
        <f t="array" ref="BR116">[1]!JCSubstructureMatchCount($B116,"FC(CC(O)=O)([H])C")</f>
        <v>#VALUE!</v>
      </c>
      <c r="BS116" s="2" t="e">
        <f t="array" ref="BS116">[1]!JCSubstructureMatchCount($B116,"FC(CCC(O)=O)([H])C")</f>
        <v>#VALUE!</v>
      </c>
      <c r="BT116" s="2" t="e">
        <f t="array" ref="BT116">[1]!JCSubstructureMatchCount($B116,"FC(CCCC(O)=O)([H])C")</f>
        <v>#VALUE!</v>
      </c>
      <c r="BU116" s="2" t="e">
        <f t="array" ref="BU116">[1]!JCSubstructureMatchCount($B116,"FC(CCCCC(O)=O)([H])C")</f>
        <v>#VALUE!</v>
      </c>
      <c r="BV116" s="2" t="e">
        <f t="array" ref="BV116">[1]!JCSubstructureMatchCount($B116,"FC(CCCCCC(O)=O)([H])C")</f>
        <v>#VALUE!</v>
      </c>
      <c r="BW116" t="e">
        <f t="shared" si="26"/>
        <v>#VALUE!</v>
      </c>
      <c r="BX116" t="e">
        <f t="shared" si="27"/>
        <v>#VALUE!</v>
      </c>
      <c r="BY116" t="e">
        <f t="shared" si="28"/>
        <v>#VALUE!</v>
      </c>
      <c r="BZ116" t="e">
        <f t="shared" si="29"/>
        <v>#VALUE!</v>
      </c>
      <c r="CA116" t="e">
        <f t="shared" si="30"/>
        <v>#VALUE!</v>
      </c>
      <c r="CB116" t="e">
        <f t="shared" si="31"/>
        <v>#VALUE!</v>
      </c>
      <c r="CC116" t="e">
        <f t="shared" si="32"/>
        <v>#VALUE!</v>
      </c>
      <c r="CD116" t="e">
        <f t="shared" si="33"/>
        <v>#VALUE!</v>
      </c>
      <c r="CE116" t="e">
        <f t="shared" si="34"/>
        <v>#VALUE!</v>
      </c>
      <c r="CF116" t="e">
        <f t="shared" si="35"/>
        <v>#VALUE!</v>
      </c>
      <c r="CG116" t="e">
        <f t="shared" si="36"/>
        <v>#VALUE!</v>
      </c>
    </row>
    <row r="117" spans="1:85" ht="30" customHeight="1" x14ac:dyDescent="0.25">
      <c r="A117" s="1" t="s">
        <v>120</v>
      </c>
      <c r="B117" t="s">
        <v>126</v>
      </c>
      <c r="C117">
        <v>1.94</v>
      </c>
      <c r="D117">
        <v>8.3699999999999992</v>
      </c>
      <c r="E117" s="15" t="e">
        <f t="array" ref="E117">[1]!JCStructure(B117)</f>
        <v>#VALUE!</v>
      </c>
      <c r="F117" t="e">
        <f t="array" ref="F117">[1]!JCMass(B117)</f>
        <v>#VALUE!</v>
      </c>
      <c r="G117" t="e">
        <f t="array" ref="G117">[1]!JCIUPACName(R117)</f>
        <v>#VALUE!</v>
      </c>
      <c r="H117" s="2" t="e">
        <f t="array" ref="H117">IF([1]!JCSubstructureMatch($B117,"C(O)=O"),"Acid", "Amine")</f>
        <v>#VALUE!</v>
      </c>
      <c r="I117" s="2" t="e">
        <f t="shared" ca="1" si="37"/>
        <v>#NAME?</v>
      </c>
      <c r="K117" s="2" t="e">
        <f t="shared" si="20"/>
        <v>#VALUE!</v>
      </c>
      <c r="L117" s="2" t="e">
        <f t="shared" si="21"/>
        <v>#VALUE!</v>
      </c>
      <c r="M117" s="2" t="e">
        <f t="shared" si="22"/>
        <v>#VALUE!</v>
      </c>
      <c r="N117" s="2" t="e">
        <f t="shared" si="23"/>
        <v>#VALUE!</v>
      </c>
      <c r="O117" s="2" t="e">
        <f t="shared" si="24"/>
        <v>#VALUE!</v>
      </c>
      <c r="P117" s="2" t="e">
        <f t="shared" si="25"/>
        <v>#VALUE!</v>
      </c>
      <c r="Q117" s="2" t="e">
        <f t="array" ref="Q117">[1]!JCRingAtomCount(B117)</f>
        <v>#VALUE!</v>
      </c>
      <c r="R117" s="15" t="e">
        <f t="array" ref="R117">[1]!JCBemisMurckoStructure(B117)</f>
        <v>#VALUE!</v>
      </c>
      <c r="S117" t="e">
        <f t="array" ref="S117">[1]!JCSubstructureMatch(B117,"FC(C)(F)C")</f>
        <v>#VALUE!</v>
      </c>
      <c r="T117" t="e">
        <f t="array" ref="T117">[1]!JCSubstructureMatch(B117,"FC(C)(F)F")</f>
        <v>#VALUE!</v>
      </c>
      <c r="U117" t="e">
        <f t="array" ref="U117">[1]!JCSubstructureMatch(B117,"FC(C)(F)[H]")</f>
        <v>#VALUE!</v>
      </c>
      <c r="V117" t="e">
        <f t="array" ref="V117">[1]!JCSubstructureMatch(B117,"FC(C)([H])[H]")</f>
        <v>#VALUE!</v>
      </c>
      <c r="W117" t="e">
        <f t="array" ref="W117">[1]!JCSubstructureMatch(B117,"FC(C)(C)[H]")</f>
        <v>#VALUE!</v>
      </c>
      <c r="X117" s="15" t="e">
        <f t="array" ref="X117">[1]!JC3DCleanStructure(B117)</f>
        <v>#VALUE!</v>
      </c>
      <c r="Y117" s="2" t="e">
        <f t="array" ref="Y117">[1]!JCSubstructureMatchCount(B117,"FC(CN)(F)F")</f>
        <v>#VALUE!</v>
      </c>
      <c r="Z117" s="2" t="e">
        <f t="array" ref="Z117">[1]!JCSubstructureMatchCount($B117,"FC(CCN)(F)F")</f>
        <v>#VALUE!</v>
      </c>
      <c r="AA117" s="2" t="e">
        <f t="array" ref="AA117">[1]!JCSubstructureMatchCount($B117,"FC(CCCN)(F)F")</f>
        <v>#VALUE!</v>
      </c>
      <c r="AB117" s="2" t="e">
        <f t="array" ref="AB117">[1]!JCSubstructureMatchCount($B117,"FC(CCCCN)(F)F")</f>
        <v>#VALUE!</v>
      </c>
      <c r="AC117" s="2" t="e">
        <f t="array" ref="AC117">[1]!JCSubstructureMatchCount($B117,"FC(CCCCCN)(F)F")</f>
        <v>#VALUE!</v>
      </c>
      <c r="AD117" s="2" t="e">
        <f t="array" ref="AD117">[1]!JCSubstructureMatchCount($B117,"FC(CN)([H])F")</f>
        <v>#VALUE!</v>
      </c>
      <c r="AE117" s="2" t="e">
        <f t="array" ref="AE117">[1]!JCSubstructureMatchCount($B117,"FC(CCN)([H])F")</f>
        <v>#VALUE!</v>
      </c>
      <c r="AF117" s="2" t="e">
        <f t="array" ref="AF117">[1]!JCSubstructureMatchCount($B117,"FC(CCCN)([H])F")</f>
        <v>#VALUE!</v>
      </c>
      <c r="AG117" s="2" t="e">
        <f t="array" ref="AG117">[1]!JCSubstructureMatchCount($B117,"FC(CCCCN)([H])F")</f>
        <v>#VALUE!</v>
      </c>
      <c r="AH117" s="2" t="e">
        <f t="array" ref="AH117">[1]!JCSubstructureMatchCount($B117,"FC(CCCCCN)([H])F")</f>
        <v>#VALUE!</v>
      </c>
      <c r="AI117" s="2" t="e">
        <f t="array" ref="AI117">[1]!JCSubstructureMatchCount($B117,"FC(CN)([H])[H]")</f>
        <v>#VALUE!</v>
      </c>
      <c r="AJ117" s="2" t="e">
        <f t="array" ref="AJ117">[1]!JCSubstructureMatchCount($B117,"FC(CCN)([H])[H]")</f>
        <v>#VALUE!</v>
      </c>
      <c r="AK117" s="2" t="e">
        <f t="array" ref="AK117">[1]!JCSubstructureMatchCount($B117,"FC(CCCN)([H])[H]")</f>
        <v>#VALUE!</v>
      </c>
      <c r="AL117" s="2" t="e">
        <f t="array" ref="AL117">[1]!JCSubstructureMatchCount($B117,"FC(CCCCN)([H])[H]")</f>
        <v>#VALUE!</v>
      </c>
      <c r="AM117" s="2" t="e">
        <f t="array" ref="AM117">[1]!JCSubstructureMatchCount($B117,"FC(CCCCCN)([H])[H]")</f>
        <v>#VALUE!</v>
      </c>
      <c r="AN117" s="2" t="e">
        <f t="array" ref="AN117">[1]!JCSubstructureMatchCount($B117,"FC(CN)(F)C")</f>
        <v>#VALUE!</v>
      </c>
      <c r="AO117" s="2" t="e">
        <f t="array" ref="AO117">[1]!JCSubstructureMatchCount($B117,"FC(CCN)(F)C")+[1]!JCSubstructureMatchCount($B117,"FC(F)(C1)C1N")</f>
        <v>#VALUE!</v>
      </c>
      <c r="AP117" s="2" t="e">
        <f t="array" ref="AP117">[1]!JCSubstructureMatchCount($B117,"FC(CCCN)(F)C")+[1]!JCSubstructureMatchCount($B117,"FC(F)(CC1)C1N")</f>
        <v>#VALUE!</v>
      </c>
      <c r="AQ117" s="2" t="e">
        <f t="array" ref="AQ117">[1]!JCSubstructureMatchCount($B117,"FC(CCCCN)(F)C")+[1]!JCSubstructureMatchCount($B117,"FC(F)(CCC1)C1N")</f>
        <v>#VALUE!</v>
      </c>
      <c r="AR117" s="2" t="e">
        <f t="array" ref="AR117">[1]!JCSubstructureMatchCount($B117,"FC(CCCCCN)(F)C")+[1]!JCSubstructureMatchCount($B117,"FC(F)(CCCC1)C1N")</f>
        <v>#VALUE!</v>
      </c>
      <c r="AS117" s="2" t="e">
        <f t="array" ref="AS117">[1]!JCSubstructureMatchCount($B117,"FC(CN)([H])C")</f>
        <v>#VALUE!</v>
      </c>
      <c r="AT117" s="2" t="e">
        <f t="array" ref="AT117">[1]!JCSubstructureMatchCount($B117,"FC(CCN)([H])C")</f>
        <v>#VALUE!</v>
      </c>
      <c r="AU117" s="2" t="e">
        <f t="array" ref="AU117">[1]!JCSubstructureMatchCount($B117,"FC(CCCN)([H])C")</f>
        <v>#VALUE!</v>
      </c>
      <c r="AV117" s="2" t="e">
        <f t="array" ref="AV117">[1]!JCSubstructureMatchCount($B117,"FC(CCCCN)([H])C")</f>
        <v>#VALUE!</v>
      </c>
      <c r="AW117" s="2" t="e">
        <f t="array" ref="AW117">[1]!JCSubstructureMatchCount($B117,"FC(CCCCCN)([H])C")</f>
        <v>#VALUE!</v>
      </c>
      <c r="AX117" s="2" t="e">
        <f t="array" ref="AX117">[1]!JCSubstructureMatchCount($B117,"FC(CC(O)=O)(F)F")</f>
        <v>#VALUE!</v>
      </c>
      <c r="AY117" s="2" t="e">
        <f t="array" ref="AY117">[1]!JCSubstructureMatchCount($B117,"FC(CCC(O)=O)(F)F")</f>
        <v>#VALUE!</v>
      </c>
      <c r="AZ117" s="2" t="e">
        <f t="array" ref="AZ117">[1]!JCSubstructureMatchCount($B117,"FC(CCCC(O)=O)(F)F")</f>
        <v>#VALUE!</v>
      </c>
      <c r="BA117" s="2" t="e">
        <f t="array" ref="BA117">[1]!JCSubstructureMatchCount($B117,"FC(CCCCC(O)=O)(F)F")</f>
        <v>#VALUE!</v>
      </c>
      <c r="BB117" s="2" t="e">
        <f t="array" ref="BB117">[1]!JCSubstructureMatchCount($B117,"FC(CCCCCC(O)=O)(F)F")</f>
        <v>#VALUE!</v>
      </c>
      <c r="BC117" s="2" t="e">
        <f t="array" ref="BC117">[1]!JCSubstructureMatchCount($B117,"FC(CC(O)=O)([H])F")</f>
        <v>#VALUE!</v>
      </c>
      <c r="BD117" s="2" t="e">
        <f t="array" ref="BD117">[1]!JCSubstructureMatchCount($B117,"FC(CCC(O)=O)([H])F")</f>
        <v>#VALUE!</v>
      </c>
      <c r="BE117" s="2" t="e">
        <f t="array" ref="BE117">[1]!JCSubstructureMatchCount($B117,"FC(CCCC(O)=O)([H])F")</f>
        <v>#VALUE!</v>
      </c>
      <c r="BF117" s="2" t="e">
        <f t="array" ref="BF117">[1]!JCSubstructureMatchCount($B117,"FC(CCCCC(O)=O)([H])F")</f>
        <v>#VALUE!</v>
      </c>
      <c r="BG117" s="2" t="e">
        <f t="array" ref="BG117">[1]!JCSubstructureMatchCount($B117,"FC(CCCCCC(O)=O)([H])F")</f>
        <v>#VALUE!</v>
      </c>
      <c r="BH117" s="2" t="e">
        <f t="array" ref="BH117">[1]!JCSubstructureMatchCount($B117,"FC(CC(O)=O)([H])[H]")</f>
        <v>#VALUE!</v>
      </c>
      <c r="BI117" s="2" t="e">
        <f t="array" ref="BI117">[1]!JCSubstructureMatchCount($B117,"FC(CCC(O)=O)([H])[H]")</f>
        <v>#VALUE!</v>
      </c>
      <c r="BJ117" s="2" t="e">
        <f t="array" ref="BJ117">[1]!JCSubstructureMatchCount($B117,"FC(CCCC(O)=O)([H])[H]")</f>
        <v>#VALUE!</v>
      </c>
      <c r="BK117" s="2" t="e">
        <f t="array" ref="BK117">[1]!JCSubstructureMatchCount($B117,"FC(CCCCC(O)=O)([H])[H]")</f>
        <v>#VALUE!</v>
      </c>
      <c r="BL117" s="2" t="e">
        <f t="array" ref="BL117">[1]!JCSubstructureMatchCount($B117,"FC(CCCCCC(O)=O)([H])[H]")</f>
        <v>#VALUE!</v>
      </c>
      <c r="BM117" s="2" t="e">
        <f t="array" ref="BM117">[1]!JCSubstructureMatchCount($B117,"FC(CC(O)=O)(F)C")</f>
        <v>#VALUE!</v>
      </c>
      <c r="BN117" s="2" t="e">
        <f t="array" ref="BN117">[1]!JCSubstructureMatchCount($B117,"FC(CCC(O)=O)(F)C")+[1]!JCSubstructureMatchCount($B117,"FC1(F)CC1C(O)=O")</f>
        <v>#VALUE!</v>
      </c>
      <c r="BO117" s="2" t="e">
        <f t="array" ref="BO117">[1]!JCSubstructureMatchCount($B117,"FC(CCCC(O)=O)(F)C")+[1]!JCSubstructureMatchCount($B117,"FC1(F)CCC1C(O)=O")</f>
        <v>#VALUE!</v>
      </c>
      <c r="BP117" s="2" t="e">
        <f t="array" ref="BP117">[1]!JCSubstructureMatchCount($B117,"FC(CCCCC(O)=O)(F)C")+[1]!JCSubstructureMatchCount($B117,"FC1(F)CCCC1C(O)=O")</f>
        <v>#VALUE!</v>
      </c>
      <c r="BQ117" s="2" t="e">
        <f t="array" ref="BQ117">[1]!JCSubstructureMatchCount($B117,"FC(CCCCCC(O)=O)(F)C")+[1]!JCSubstructureMatchCount($B117,"FC1(F)CCCCC1C(O)=O")</f>
        <v>#VALUE!</v>
      </c>
      <c r="BR117" s="2" t="e">
        <f t="array" ref="BR117">[1]!JCSubstructureMatchCount($B117,"FC(CC(O)=O)([H])C")</f>
        <v>#VALUE!</v>
      </c>
      <c r="BS117" s="2" t="e">
        <f t="array" ref="BS117">[1]!JCSubstructureMatchCount($B117,"FC(CCC(O)=O)([H])C")</f>
        <v>#VALUE!</v>
      </c>
      <c r="BT117" s="2" t="e">
        <f t="array" ref="BT117">[1]!JCSubstructureMatchCount($B117,"FC(CCCC(O)=O)([H])C")</f>
        <v>#VALUE!</v>
      </c>
      <c r="BU117" s="2" t="e">
        <f t="array" ref="BU117">[1]!JCSubstructureMatchCount($B117,"FC(CCCCC(O)=O)([H])C")</f>
        <v>#VALUE!</v>
      </c>
      <c r="BV117" s="2" t="e">
        <f t="array" ref="BV117">[1]!JCSubstructureMatchCount($B117,"FC(CCCCCC(O)=O)([H])C")</f>
        <v>#VALUE!</v>
      </c>
      <c r="BW117" t="e">
        <f t="shared" si="26"/>
        <v>#VALUE!</v>
      </c>
      <c r="BX117" t="e">
        <f t="shared" si="27"/>
        <v>#VALUE!</v>
      </c>
      <c r="BY117" t="e">
        <f t="shared" si="28"/>
        <v>#VALUE!</v>
      </c>
      <c r="BZ117" t="e">
        <f t="shared" si="29"/>
        <v>#VALUE!</v>
      </c>
      <c r="CA117" t="e">
        <f t="shared" si="30"/>
        <v>#VALUE!</v>
      </c>
      <c r="CB117" t="e">
        <f t="shared" si="31"/>
        <v>#VALUE!</v>
      </c>
      <c r="CC117" t="e">
        <f t="shared" si="32"/>
        <v>#VALUE!</v>
      </c>
      <c r="CD117" t="e">
        <f t="shared" si="33"/>
        <v>#VALUE!</v>
      </c>
      <c r="CE117" t="e">
        <f t="shared" si="34"/>
        <v>#VALUE!</v>
      </c>
      <c r="CF117" t="e">
        <f t="shared" si="35"/>
        <v>#VALUE!</v>
      </c>
      <c r="CG117" t="e">
        <f t="shared" si="36"/>
        <v>#VALUE!</v>
      </c>
    </row>
    <row r="118" spans="1:85" ht="30" customHeight="1" x14ac:dyDescent="0.25">
      <c r="A118" s="1" t="s">
        <v>120</v>
      </c>
      <c r="B118" t="s">
        <v>127</v>
      </c>
      <c r="C118">
        <v>1.87</v>
      </c>
      <c r="D118">
        <v>7.54</v>
      </c>
      <c r="E118" s="15" t="e">
        <f t="array" ref="E118">[1]!JCStructure(B118)</f>
        <v>#VALUE!</v>
      </c>
      <c r="F118" t="e">
        <f t="array" ref="F118">[1]!JCMass(B118)</f>
        <v>#VALUE!</v>
      </c>
      <c r="G118" t="e">
        <f t="array" ref="G118">[1]!JCIUPACName(R118)</f>
        <v>#VALUE!</v>
      </c>
      <c r="H118" s="2" t="e">
        <f t="array" ref="H118">IF([1]!JCSubstructureMatch($B118,"C(O)=O"),"Acid", "Amine")</f>
        <v>#VALUE!</v>
      </c>
      <c r="I118" s="2" t="e">
        <f t="shared" ca="1" si="37"/>
        <v>#NAME?</v>
      </c>
      <c r="K118" s="2" t="e">
        <f t="shared" si="20"/>
        <v>#VALUE!</v>
      </c>
      <c r="L118" s="2" t="e">
        <f t="shared" si="21"/>
        <v>#VALUE!</v>
      </c>
      <c r="M118" s="2" t="e">
        <f t="shared" si="22"/>
        <v>#VALUE!</v>
      </c>
      <c r="N118" s="2" t="e">
        <f t="shared" si="23"/>
        <v>#VALUE!</v>
      </c>
      <c r="O118" s="2" t="e">
        <f t="shared" si="24"/>
        <v>#VALUE!</v>
      </c>
      <c r="P118" s="2" t="e">
        <f t="shared" si="25"/>
        <v>#VALUE!</v>
      </c>
      <c r="Q118" s="2" t="e">
        <f t="array" ref="Q118">[1]!JCRingAtomCount(B118)</f>
        <v>#VALUE!</v>
      </c>
      <c r="R118" s="15" t="e">
        <f t="array" ref="R118">[1]!JCBemisMurckoStructure(B118)</f>
        <v>#VALUE!</v>
      </c>
      <c r="S118" t="e">
        <f t="array" ref="S118">[1]!JCSubstructureMatch(B118,"FC(C)(F)C")</f>
        <v>#VALUE!</v>
      </c>
      <c r="T118" t="e">
        <f t="array" ref="T118">[1]!JCSubstructureMatch(B118,"FC(C)(F)F")</f>
        <v>#VALUE!</v>
      </c>
      <c r="U118" t="e">
        <f t="array" ref="U118">[1]!JCSubstructureMatch(B118,"FC(C)(F)[H]")</f>
        <v>#VALUE!</v>
      </c>
      <c r="V118" t="e">
        <f t="array" ref="V118">[1]!JCSubstructureMatch(B118,"FC(C)([H])[H]")</f>
        <v>#VALUE!</v>
      </c>
      <c r="W118" t="e">
        <f t="array" ref="W118">[1]!JCSubstructureMatch(B118,"FC(C)(C)[H]")</f>
        <v>#VALUE!</v>
      </c>
      <c r="X118" s="15" t="e">
        <f t="array" ref="X118">[1]!JC3DCleanStructure(B118)</f>
        <v>#VALUE!</v>
      </c>
      <c r="Y118" s="2" t="e">
        <f t="array" ref="Y118">[1]!JCSubstructureMatchCount(B118,"FC(CN)(F)F")</f>
        <v>#VALUE!</v>
      </c>
      <c r="Z118" s="2" t="e">
        <f t="array" ref="Z118">[1]!JCSubstructureMatchCount($B118,"FC(CCN)(F)F")</f>
        <v>#VALUE!</v>
      </c>
      <c r="AA118" s="2" t="e">
        <f t="array" ref="AA118">[1]!JCSubstructureMatchCount($B118,"FC(CCCN)(F)F")</f>
        <v>#VALUE!</v>
      </c>
      <c r="AB118" s="2" t="e">
        <f t="array" ref="AB118">[1]!JCSubstructureMatchCount($B118,"FC(CCCCN)(F)F")</f>
        <v>#VALUE!</v>
      </c>
      <c r="AC118" s="2" t="e">
        <f t="array" ref="AC118">[1]!JCSubstructureMatchCount($B118,"FC(CCCCCN)(F)F")</f>
        <v>#VALUE!</v>
      </c>
      <c r="AD118" s="2" t="e">
        <f t="array" ref="AD118">[1]!JCSubstructureMatchCount($B118,"FC(CN)([H])F")</f>
        <v>#VALUE!</v>
      </c>
      <c r="AE118" s="2" t="e">
        <f t="array" ref="AE118">[1]!JCSubstructureMatchCount($B118,"FC(CCN)([H])F")</f>
        <v>#VALUE!</v>
      </c>
      <c r="AF118" s="2" t="e">
        <f t="array" ref="AF118">[1]!JCSubstructureMatchCount($B118,"FC(CCCN)([H])F")</f>
        <v>#VALUE!</v>
      </c>
      <c r="AG118" s="2" t="e">
        <f t="array" ref="AG118">[1]!JCSubstructureMatchCount($B118,"FC(CCCCN)([H])F")</f>
        <v>#VALUE!</v>
      </c>
      <c r="AH118" s="2" t="e">
        <f t="array" ref="AH118">[1]!JCSubstructureMatchCount($B118,"FC(CCCCCN)([H])F")</f>
        <v>#VALUE!</v>
      </c>
      <c r="AI118" s="2" t="e">
        <f t="array" ref="AI118">[1]!JCSubstructureMatchCount($B118,"FC(CN)([H])[H]")</f>
        <v>#VALUE!</v>
      </c>
      <c r="AJ118" s="2" t="e">
        <f t="array" ref="AJ118">[1]!JCSubstructureMatchCount($B118,"FC(CCN)([H])[H]")</f>
        <v>#VALUE!</v>
      </c>
      <c r="AK118" s="2" t="e">
        <f t="array" ref="AK118">[1]!JCSubstructureMatchCount($B118,"FC(CCCN)([H])[H]")</f>
        <v>#VALUE!</v>
      </c>
      <c r="AL118" s="2" t="e">
        <f t="array" ref="AL118">[1]!JCSubstructureMatchCount($B118,"FC(CCCCN)([H])[H]")</f>
        <v>#VALUE!</v>
      </c>
      <c r="AM118" s="2" t="e">
        <f t="array" ref="AM118">[1]!JCSubstructureMatchCount($B118,"FC(CCCCCN)([H])[H]")</f>
        <v>#VALUE!</v>
      </c>
      <c r="AN118" s="2" t="e">
        <f t="array" ref="AN118">[1]!JCSubstructureMatchCount($B118,"FC(CN)(F)C")</f>
        <v>#VALUE!</v>
      </c>
      <c r="AO118" s="2" t="e">
        <f t="array" ref="AO118">[1]!JCSubstructureMatchCount($B118,"FC(CCN)(F)C")+[1]!JCSubstructureMatchCount($B118,"FC(F)(C1)C1N")</f>
        <v>#VALUE!</v>
      </c>
      <c r="AP118" s="2" t="e">
        <f t="array" ref="AP118">[1]!JCSubstructureMatchCount($B118,"FC(CCCN)(F)C")+[1]!JCSubstructureMatchCount($B118,"FC(F)(CC1)C1N")</f>
        <v>#VALUE!</v>
      </c>
      <c r="AQ118" s="2" t="e">
        <f t="array" ref="AQ118">[1]!JCSubstructureMatchCount($B118,"FC(CCCCN)(F)C")+[1]!JCSubstructureMatchCount($B118,"FC(F)(CCC1)C1N")</f>
        <v>#VALUE!</v>
      </c>
      <c r="AR118" s="2" t="e">
        <f t="array" ref="AR118">[1]!JCSubstructureMatchCount($B118,"FC(CCCCCN)(F)C")+[1]!JCSubstructureMatchCount($B118,"FC(F)(CCCC1)C1N")</f>
        <v>#VALUE!</v>
      </c>
      <c r="AS118" s="2" t="e">
        <f t="array" ref="AS118">[1]!JCSubstructureMatchCount($B118,"FC(CN)([H])C")</f>
        <v>#VALUE!</v>
      </c>
      <c r="AT118" s="2" t="e">
        <f t="array" ref="AT118">[1]!JCSubstructureMatchCount($B118,"FC(CCN)([H])C")</f>
        <v>#VALUE!</v>
      </c>
      <c r="AU118" s="2" t="e">
        <f t="array" ref="AU118">[1]!JCSubstructureMatchCount($B118,"FC(CCCN)([H])C")</f>
        <v>#VALUE!</v>
      </c>
      <c r="AV118" s="2" t="e">
        <f t="array" ref="AV118">[1]!JCSubstructureMatchCount($B118,"FC(CCCCN)([H])C")</f>
        <v>#VALUE!</v>
      </c>
      <c r="AW118" s="2" t="e">
        <f t="array" ref="AW118">[1]!JCSubstructureMatchCount($B118,"FC(CCCCCN)([H])C")</f>
        <v>#VALUE!</v>
      </c>
      <c r="AX118" s="2" t="e">
        <f t="array" ref="AX118">[1]!JCSubstructureMatchCount($B118,"FC(CC(O)=O)(F)F")</f>
        <v>#VALUE!</v>
      </c>
      <c r="AY118" s="2" t="e">
        <f t="array" ref="AY118">[1]!JCSubstructureMatchCount($B118,"FC(CCC(O)=O)(F)F")</f>
        <v>#VALUE!</v>
      </c>
      <c r="AZ118" s="2" t="e">
        <f t="array" ref="AZ118">[1]!JCSubstructureMatchCount($B118,"FC(CCCC(O)=O)(F)F")</f>
        <v>#VALUE!</v>
      </c>
      <c r="BA118" s="2" t="e">
        <f t="array" ref="BA118">[1]!JCSubstructureMatchCount($B118,"FC(CCCCC(O)=O)(F)F")</f>
        <v>#VALUE!</v>
      </c>
      <c r="BB118" s="2" t="e">
        <f t="array" ref="BB118">[1]!JCSubstructureMatchCount($B118,"FC(CCCCCC(O)=O)(F)F")</f>
        <v>#VALUE!</v>
      </c>
      <c r="BC118" s="2" t="e">
        <f t="array" ref="BC118">[1]!JCSubstructureMatchCount($B118,"FC(CC(O)=O)([H])F")</f>
        <v>#VALUE!</v>
      </c>
      <c r="BD118" s="2" t="e">
        <f t="array" ref="BD118">[1]!JCSubstructureMatchCount($B118,"FC(CCC(O)=O)([H])F")</f>
        <v>#VALUE!</v>
      </c>
      <c r="BE118" s="2" t="e">
        <f t="array" ref="BE118">[1]!JCSubstructureMatchCount($B118,"FC(CCCC(O)=O)([H])F")</f>
        <v>#VALUE!</v>
      </c>
      <c r="BF118" s="2" t="e">
        <f t="array" ref="BF118">[1]!JCSubstructureMatchCount($B118,"FC(CCCCC(O)=O)([H])F")</f>
        <v>#VALUE!</v>
      </c>
      <c r="BG118" s="2" t="e">
        <f t="array" ref="BG118">[1]!JCSubstructureMatchCount($B118,"FC(CCCCCC(O)=O)([H])F")</f>
        <v>#VALUE!</v>
      </c>
      <c r="BH118" s="2" t="e">
        <f t="array" ref="BH118">[1]!JCSubstructureMatchCount($B118,"FC(CC(O)=O)([H])[H]")</f>
        <v>#VALUE!</v>
      </c>
      <c r="BI118" s="2" t="e">
        <f t="array" ref="BI118">[1]!JCSubstructureMatchCount($B118,"FC(CCC(O)=O)([H])[H]")</f>
        <v>#VALUE!</v>
      </c>
      <c r="BJ118" s="2" t="e">
        <f t="array" ref="BJ118">[1]!JCSubstructureMatchCount($B118,"FC(CCCC(O)=O)([H])[H]")</f>
        <v>#VALUE!</v>
      </c>
      <c r="BK118" s="2" t="e">
        <f t="array" ref="BK118">[1]!JCSubstructureMatchCount($B118,"FC(CCCCC(O)=O)([H])[H]")</f>
        <v>#VALUE!</v>
      </c>
      <c r="BL118" s="2" t="e">
        <f t="array" ref="BL118">[1]!JCSubstructureMatchCount($B118,"FC(CCCCCC(O)=O)([H])[H]")</f>
        <v>#VALUE!</v>
      </c>
      <c r="BM118" s="2" t="e">
        <f t="array" ref="BM118">[1]!JCSubstructureMatchCount($B118,"FC(CC(O)=O)(F)C")</f>
        <v>#VALUE!</v>
      </c>
      <c r="BN118" s="2" t="e">
        <f t="array" ref="BN118">[1]!JCSubstructureMatchCount($B118,"FC(CCC(O)=O)(F)C")+[1]!JCSubstructureMatchCount($B118,"FC1(F)CC1C(O)=O")</f>
        <v>#VALUE!</v>
      </c>
      <c r="BO118" s="2" t="e">
        <f t="array" ref="BO118">[1]!JCSubstructureMatchCount($B118,"FC(CCCC(O)=O)(F)C")+[1]!JCSubstructureMatchCount($B118,"FC1(F)CCC1C(O)=O")</f>
        <v>#VALUE!</v>
      </c>
      <c r="BP118" s="2" t="e">
        <f t="array" ref="BP118">[1]!JCSubstructureMatchCount($B118,"FC(CCCCC(O)=O)(F)C")+[1]!JCSubstructureMatchCount($B118,"FC1(F)CCCC1C(O)=O")</f>
        <v>#VALUE!</v>
      </c>
      <c r="BQ118" s="2" t="e">
        <f t="array" ref="BQ118">[1]!JCSubstructureMatchCount($B118,"FC(CCCCCC(O)=O)(F)C")+[1]!JCSubstructureMatchCount($B118,"FC1(F)CCCCC1C(O)=O")</f>
        <v>#VALUE!</v>
      </c>
      <c r="BR118" s="2" t="e">
        <f t="array" ref="BR118">[1]!JCSubstructureMatchCount($B118,"FC(CC(O)=O)([H])C")</f>
        <v>#VALUE!</v>
      </c>
      <c r="BS118" s="2" t="e">
        <f t="array" ref="BS118">[1]!JCSubstructureMatchCount($B118,"FC(CCC(O)=O)([H])C")</f>
        <v>#VALUE!</v>
      </c>
      <c r="BT118" s="2" t="e">
        <f t="array" ref="BT118">[1]!JCSubstructureMatchCount($B118,"FC(CCCC(O)=O)([H])C")</f>
        <v>#VALUE!</v>
      </c>
      <c r="BU118" s="2" t="e">
        <f t="array" ref="BU118">[1]!JCSubstructureMatchCount($B118,"FC(CCCCC(O)=O)([H])C")</f>
        <v>#VALUE!</v>
      </c>
      <c r="BV118" s="2" t="e">
        <f t="array" ref="BV118">[1]!JCSubstructureMatchCount($B118,"FC(CCCCCC(O)=O)([H])C")</f>
        <v>#VALUE!</v>
      </c>
      <c r="BW118" t="e">
        <f t="shared" si="26"/>
        <v>#VALUE!</v>
      </c>
      <c r="BX118" t="e">
        <f t="shared" si="27"/>
        <v>#VALUE!</v>
      </c>
      <c r="BY118" t="e">
        <f t="shared" si="28"/>
        <v>#VALUE!</v>
      </c>
      <c r="BZ118" t="e">
        <f t="shared" si="29"/>
        <v>#VALUE!</v>
      </c>
      <c r="CA118" t="e">
        <f t="shared" si="30"/>
        <v>#VALUE!</v>
      </c>
      <c r="CB118" t="e">
        <f t="shared" si="31"/>
        <v>#VALUE!</v>
      </c>
      <c r="CC118" t="e">
        <f t="shared" si="32"/>
        <v>#VALUE!</v>
      </c>
      <c r="CD118" t="e">
        <f t="shared" si="33"/>
        <v>#VALUE!</v>
      </c>
      <c r="CE118" t="e">
        <f t="shared" si="34"/>
        <v>#VALUE!</v>
      </c>
      <c r="CF118" t="e">
        <f t="shared" si="35"/>
        <v>#VALUE!</v>
      </c>
      <c r="CG118" t="e">
        <f t="shared" si="36"/>
        <v>#VALUE!</v>
      </c>
    </row>
    <row r="119" spans="1:85" ht="30" customHeight="1" x14ac:dyDescent="0.25">
      <c r="A119" s="1" t="s">
        <v>120</v>
      </c>
      <c r="B119" t="s">
        <v>128</v>
      </c>
      <c r="C119">
        <v>2.25</v>
      </c>
      <c r="D119">
        <v>3.76</v>
      </c>
      <c r="E119" s="15" t="e">
        <f t="array" ref="E119">[1]!JCStructure(B119)</f>
        <v>#VALUE!</v>
      </c>
      <c r="F119" t="e">
        <f t="array" ref="F119">[1]!JCMass(B119)</f>
        <v>#VALUE!</v>
      </c>
      <c r="G119" t="e">
        <f t="array" ref="G119">[1]!JCIUPACName(R119)</f>
        <v>#VALUE!</v>
      </c>
      <c r="H119" s="2" t="e">
        <f t="array" ref="H119">IF([1]!JCSubstructureMatch($B119,"C(O)=O"),"Acid", "Amine")</f>
        <v>#VALUE!</v>
      </c>
      <c r="I119" s="2" t="e">
        <f t="shared" ca="1" si="37"/>
        <v>#NAME?</v>
      </c>
      <c r="K119" s="2" t="e">
        <f t="shared" si="20"/>
        <v>#VALUE!</v>
      </c>
      <c r="L119" s="2" t="e">
        <f t="shared" si="21"/>
        <v>#VALUE!</v>
      </c>
      <c r="M119" s="2" t="e">
        <f t="shared" si="22"/>
        <v>#VALUE!</v>
      </c>
      <c r="N119" s="2" t="e">
        <f t="shared" si="23"/>
        <v>#VALUE!</v>
      </c>
      <c r="O119" s="2" t="e">
        <f t="shared" si="24"/>
        <v>#VALUE!</v>
      </c>
      <c r="P119" s="2" t="e">
        <f t="shared" si="25"/>
        <v>#VALUE!</v>
      </c>
      <c r="Q119" s="2" t="e">
        <f t="array" ref="Q119">[1]!JCRingAtomCount(B119)</f>
        <v>#VALUE!</v>
      </c>
      <c r="R119" s="15" t="e">
        <f t="array" ref="R119">[1]!JCBemisMurckoStructure(B119)</f>
        <v>#VALUE!</v>
      </c>
      <c r="S119" t="e">
        <f t="array" ref="S119">[1]!JCSubstructureMatch(B119,"FC(C)(F)C")</f>
        <v>#VALUE!</v>
      </c>
      <c r="T119" t="e">
        <f t="array" ref="T119">[1]!JCSubstructureMatch(B119,"FC(C)(F)F")</f>
        <v>#VALUE!</v>
      </c>
      <c r="U119" t="e">
        <f t="array" ref="U119">[1]!JCSubstructureMatch(B119,"FC(C)(F)[H]")</f>
        <v>#VALUE!</v>
      </c>
      <c r="V119" t="e">
        <f t="array" ref="V119">[1]!JCSubstructureMatch(B119,"FC(C)([H])[H]")</f>
        <v>#VALUE!</v>
      </c>
      <c r="W119" t="e">
        <f t="array" ref="W119">[1]!JCSubstructureMatch(B119,"FC(C)(C)[H]")</f>
        <v>#VALUE!</v>
      </c>
      <c r="X119" s="15" t="e">
        <f t="array" ref="X119">[1]!JC3DCleanStructure(B119)</f>
        <v>#VALUE!</v>
      </c>
      <c r="Y119" s="2" t="e">
        <f t="array" ref="Y119">[1]!JCSubstructureMatchCount(B119,"FC(CN)(F)F")</f>
        <v>#VALUE!</v>
      </c>
      <c r="Z119" s="2" t="e">
        <f t="array" ref="Z119">[1]!JCSubstructureMatchCount($B119,"FC(CCN)(F)F")</f>
        <v>#VALUE!</v>
      </c>
      <c r="AA119" s="2" t="e">
        <f t="array" ref="AA119">[1]!JCSubstructureMatchCount($B119,"FC(CCCN)(F)F")</f>
        <v>#VALUE!</v>
      </c>
      <c r="AB119" s="2" t="e">
        <f t="array" ref="AB119">[1]!JCSubstructureMatchCount($B119,"FC(CCCCN)(F)F")</f>
        <v>#VALUE!</v>
      </c>
      <c r="AC119" s="2" t="e">
        <f t="array" ref="AC119">[1]!JCSubstructureMatchCount($B119,"FC(CCCCCN)(F)F")</f>
        <v>#VALUE!</v>
      </c>
      <c r="AD119" s="2" t="e">
        <f t="array" ref="AD119">[1]!JCSubstructureMatchCount($B119,"FC(CN)([H])F")</f>
        <v>#VALUE!</v>
      </c>
      <c r="AE119" s="2" t="e">
        <f t="array" ref="AE119">[1]!JCSubstructureMatchCount($B119,"FC(CCN)([H])F")</f>
        <v>#VALUE!</v>
      </c>
      <c r="AF119" s="2" t="e">
        <f t="array" ref="AF119">[1]!JCSubstructureMatchCount($B119,"FC(CCCN)([H])F")</f>
        <v>#VALUE!</v>
      </c>
      <c r="AG119" s="2" t="e">
        <f t="array" ref="AG119">[1]!JCSubstructureMatchCount($B119,"FC(CCCCN)([H])F")</f>
        <v>#VALUE!</v>
      </c>
      <c r="AH119" s="2" t="e">
        <f t="array" ref="AH119">[1]!JCSubstructureMatchCount($B119,"FC(CCCCCN)([H])F")</f>
        <v>#VALUE!</v>
      </c>
      <c r="AI119" s="2" t="e">
        <f t="array" ref="AI119">[1]!JCSubstructureMatchCount($B119,"FC(CN)([H])[H]")</f>
        <v>#VALUE!</v>
      </c>
      <c r="AJ119" s="2" t="e">
        <f t="array" ref="AJ119">[1]!JCSubstructureMatchCount($B119,"FC(CCN)([H])[H]")</f>
        <v>#VALUE!</v>
      </c>
      <c r="AK119" s="2" t="e">
        <f t="array" ref="AK119">[1]!JCSubstructureMatchCount($B119,"FC(CCCN)([H])[H]")</f>
        <v>#VALUE!</v>
      </c>
      <c r="AL119" s="2" t="e">
        <f t="array" ref="AL119">[1]!JCSubstructureMatchCount($B119,"FC(CCCCN)([H])[H]")</f>
        <v>#VALUE!</v>
      </c>
      <c r="AM119" s="2" t="e">
        <f t="array" ref="AM119">[1]!JCSubstructureMatchCount($B119,"FC(CCCCCN)([H])[H]")</f>
        <v>#VALUE!</v>
      </c>
      <c r="AN119" s="2" t="e">
        <f t="array" ref="AN119">[1]!JCSubstructureMatchCount($B119,"FC(CN)(F)C")</f>
        <v>#VALUE!</v>
      </c>
      <c r="AO119" s="2" t="e">
        <f t="array" ref="AO119">[1]!JCSubstructureMatchCount($B119,"FC(CCN)(F)C")+[1]!JCSubstructureMatchCount($B119,"FC(F)(C1)C1N")</f>
        <v>#VALUE!</v>
      </c>
      <c r="AP119" s="2" t="e">
        <f t="array" ref="AP119">[1]!JCSubstructureMatchCount($B119,"FC(CCCN)(F)C")+[1]!JCSubstructureMatchCount($B119,"FC(F)(CC1)C1N")</f>
        <v>#VALUE!</v>
      </c>
      <c r="AQ119" s="2" t="e">
        <f t="array" ref="AQ119">[1]!JCSubstructureMatchCount($B119,"FC(CCCCN)(F)C")+[1]!JCSubstructureMatchCount($B119,"FC(F)(CCC1)C1N")</f>
        <v>#VALUE!</v>
      </c>
      <c r="AR119" s="2" t="e">
        <f t="array" ref="AR119">[1]!JCSubstructureMatchCount($B119,"FC(CCCCCN)(F)C")+[1]!JCSubstructureMatchCount($B119,"FC(F)(CCCC1)C1N")</f>
        <v>#VALUE!</v>
      </c>
      <c r="AS119" s="2" t="e">
        <f t="array" ref="AS119">[1]!JCSubstructureMatchCount($B119,"FC(CN)([H])C")</f>
        <v>#VALUE!</v>
      </c>
      <c r="AT119" s="2" t="e">
        <f t="array" ref="AT119">[1]!JCSubstructureMatchCount($B119,"FC(CCN)([H])C")</f>
        <v>#VALUE!</v>
      </c>
      <c r="AU119" s="2" t="e">
        <f t="array" ref="AU119">[1]!JCSubstructureMatchCount($B119,"FC(CCCN)([H])C")</f>
        <v>#VALUE!</v>
      </c>
      <c r="AV119" s="2" t="e">
        <f t="array" ref="AV119">[1]!JCSubstructureMatchCount($B119,"FC(CCCCN)([H])C")</f>
        <v>#VALUE!</v>
      </c>
      <c r="AW119" s="2" t="e">
        <f t="array" ref="AW119">[1]!JCSubstructureMatchCount($B119,"FC(CCCCCN)([H])C")</f>
        <v>#VALUE!</v>
      </c>
      <c r="AX119" s="2" t="e">
        <f t="array" ref="AX119">[1]!JCSubstructureMatchCount($B119,"FC(CC(O)=O)(F)F")</f>
        <v>#VALUE!</v>
      </c>
      <c r="AY119" s="2" t="e">
        <f t="array" ref="AY119">[1]!JCSubstructureMatchCount($B119,"FC(CCC(O)=O)(F)F")</f>
        <v>#VALUE!</v>
      </c>
      <c r="AZ119" s="2" t="e">
        <f t="array" ref="AZ119">[1]!JCSubstructureMatchCount($B119,"FC(CCCC(O)=O)(F)F")</f>
        <v>#VALUE!</v>
      </c>
      <c r="BA119" s="2" t="e">
        <f t="array" ref="BA119">[1]!JCSubstructureMatchCount($B119,"FC(CCCCC(O)=O)(F)F")</f>
        <v>#VALUE!</v>
      </c>
      <c r="BB119" s="2" t="e">
        <f t="array" ref="BB119">[1]!JCSubstructureMatchCount($B119,"FC(CCCCCC(O)=O)(F)F")</f>
        <v>#VALUE!</v>
      </c>
      <c r="BC119" s="2" t="e">
        <f t="array" ref="BC119">[1]!JCSubstructureMatchCount($B119,"FC(CC(O)=O)([H])F")</f>
        <v>#VALUE!</v>
      </c>
      <c r="BD119" s="2" t="e">
        <f t="array" ref="BD119">[1]!JCSubstructureMatchCount($B119,"FC(CCC(O)=O)([H])F")</f>
        <v>#VALUE!</v>
      </c>
      <c r="BE119" s="2" t="e">
        <f t="array" ref="BE119">[1]!JCSubstructureMatchCount($B119,"FC(CCCC(O)=O)([H])F")</f>
        <v>#VALUE!</v>
      </c>
      <c r="BF119" s="2" t="e">
        <f t="array" ref="BF119">[1]!JCSubstructureMatchCount($B119,"FC(CCCCC(O)=O)([H])F")</f>
        <v>#VALUE!</v>
      </c>
      <c r="BG119" s="2" t="e">
        <f t="array" ref="BG119">[1]!JCSubstructureMatchCount($B119,"FC(CCCCCC(O)=O)([H])F")</f>
        <v>#VALUE!</v>
      </c>
      <c r="BH119" s="2" t="e">
        <f t="array" ref="BH119">[1]!JCSubstructureMatchCount($B119,"FC(CC(O)=O)([H])[H]")</f>
        <v>#VALUE!</v>
      </c>
      <c r="BI119" s="2" t="e">
        <f t="array" ref="BI119">[1]!JCSubstructureMatchCount($B119,"FC(CCC(O)=O)([H])[H]")</f>
        <v>#VALUE!</v>
      </c>
      <c r="BJ119" s="2" t="e">
        <f t="array" ref="BJ119">[1]!JCSubstructureMatchCount($B119,"FC(CCCC(O)=O)([H])[H]")</f>
        <v>#VALUE!</v>
      </c>
      <c r="BK119" s="2" t="e">
        <f t="array" ref="BK119">[1]!JCSubstructureMatchCount($B119,"FC(CCCCC(O)=O)([H])[H]")</f>
        <v>#VALUE!</v>
      </c>
      <c r="BL119" s="2" t="e">
        <f t="array" ref="BL119">[1]!JCSubstructureMatchCount($B119,"FC(CCCCCC(O)=O)([H])[H]")</f>
        <v>#VALUE!</v>
      </c>
      <c r="BM119" s="2" t="e">
        <f t="array" ref="BM119">[1]!JCSubstructureMatchCount($B119,"FC(CC(O)=O)(F)C")</f>
        <v>#VALUE!</v>
      </c>
      <c r="BN119" s="2" t="e">
        <f t="array" ref="BN119">[1]!JCSubstructureMatchCount($B119,"FC(CCC(O)=O)(F)C")+[1]!JCSubstructureMatchCount($B119,"FC1(F)CC1C(O)=O")</f>
        <v>#VALUE!</v>
      </c>
      <c r="BO119" s="2" t="e">
        <f t="array" ref="BO119">[1]!JCSubstructureMatchCount($B119,"FC(CCCC(O)=O)(F)C")+[1]!JCSubstructureMatchCount($B119,"FC1(F)CCC1C(O)=O")</f>
        <v>#VALUE!</v>
      </c>
      <c r="BP119" s="2" t="e">
        <f t="array" ref="BP119">[1]!JCSubstructureMatchCount($B119,"FC(CCCCC(O)=O)(F)C")+[1]!JCSubstructureMatchCount($B119,"FC1(F)CCCC1C(O)=O")</f>
        <v>#VALUE!</v>
      </c>
      <c r="BQ119" s="2" t="e">
        <f t="array" ref="BQ119">[1]!JCSubstructureMatchCount($B119,"FC(CCCCCC(O)=O)(F)C")+[1]!JCSubstructureMatchCount($B119,"FC1(F)CCCCC1C(O)=O")</f>
        <v>#VALUE!</v>
      </c>
      <c r="BR119" s="2" t="e">
        <f t="array" ref="BR119">[1]!JCSubstructureMatchCount($B119,"FC(CC(O)=O)([H])C")</f>
        <v>#VALUE!</v>
      </c>
      <c r="BS119" s="2" t="e">
        <f t="array" ref="BS119">[1]!JCSubstructureMatchCount($B119,"FC(CCC(O)=O)([H])C")</f>
        <v>#VALUE!</v>
      </c>
      <c r="BT119" s="2" t="e">
        <f t="array" ref="BT119">[1]!JCSubstructureMatchCount($B119,"FC(CCCC(O)=O)([H])C")</f>
        <v>#VALUE!</v>
      </c>
      <c r="BU119" s="2" t="e">
        <f t="array" ref="BU119">[1]!JCSubstructureMatchCount($B119,"FC(CCCCC(O)=O)([H])C")</f>
        <v>#VALUE!</v>
      </c>
      <c r="BV119" s="2" t="e">
        <f t="array" ref="BV119">[1]!JCSubstructureMatchCount($B119,"FC(CCCCCC(O)=O)([H])C")</f>
        <v>#VALUE!</v>
      </c>
      <c r="BW119" t="e">
        <f t="shared" si="26"/>
        <v>#VALUE!</v>
      </c>
      <c r="BX119" t="e">
        <f t="shared" si="27"/>
        <v>#VALUE!</v>
      </c>
      <c r="BY119" t="e">
        <f t="shared" si="28"/>
        <v>#VALUE!</v>
      </c>
      <c r="BZ119" t="e">
        <f t="shared" si="29"/>
        <v>#VALUE!</v>
      </c>
      <c r="CA119" t="e">
        <f t="shared" si="30"/>
        <v>#VALUE!</v>
      </c>
      <c r="CB119" t="e">
        <f t="shared" si="31"/>
        <v>#VALUE!</v>
      </c>
      <c r="CC119" t="e">
        <f t="shared" si="32"/>
        <v>#VALUE!</v>
      </c>
      <c r="CD119" t="e">
        <f t="shared" si="33"/>
        <v>#VALUE!</v>
      </c>
      <c r="CE119" t="e">
        <f t="shared" si="34"/>
        <v>#VALUE!</v>
      </c>
      <c r="CF119" t="e">
        <f t="shared" si="35"/>
        <v>#VALUE!</v>
      </c>
      <c r="CG119" t="e">
        <f t="shared" si="36"/>
        <v>#VALUE!</v>
      </c>
    </row>
    <row r="120" spans="1:85" ht="30" customHeight="1" x14ac:dyDescent="0.25">
      <c r="A120" s="1" t="s">
        <v>120</v>
      </c>
      <c r="B120" t="s">
        <v>129</v>
      </c>
      <c r="C120">
        <v>2.02</v>
      </c>
      <c r="D120">
        <v>8.83</v>
      </c>
      <c r="E120" s="15" t="e">
        <f t="array" ref="E120">[1]!JCStructure(B120)</f>
        <v>#VALUE!</v>
      </c>
      <c r="F120" t="e">
        <f t="array" ref="F120">[1]!JCMass(B120)</f>
        <v>#VALUE!</v>
      </c>
      <c r="G120" t="e">
        <f t="array" ref="G120">[1]!JCIUPACName(R120)</f>
        <v>#VALUE!</v>
      </c>
      <c r="H120" s="2" t="e">
        <f t="array" ref="H120">IF([1]!JCSubstructureMatch($B120,"C(O)=O"),"Acid", "Amine")</f>
        <v>#VALUE!</v>
      </c>
      <c r="I120" s="2" t="e">
        <f t="shared" ca="1" si="37"/>
        <v>#NAME?</v>
      </c>
      <c r="K120" s="2" t="e">
        <f t="shared" si="20"/>
        <v>#VALUE!</v>
      </c>
      <c r="L120" s="2" t="e">
        <f t="shared" si="21"/>
        <v>#VALUE!</v>
      </c>
      <c r="M120" s="2" t="e">
        <f t="shared" si="22"/>
        <v>#VALUE!</v>
      </c>
      <c r="N120" s="2" t="e">
        <f t="shared" si="23"/>
        <v>#VALUE!</v>
      </c>
      <c r="O120" s="2" t="e">
        <f t="shared" si="24"/>
        <v>#VALUE!</v>
      </c>
      <c r="P120" s="2" t="e">
        <f t="shared" si="25"/>
        <v>#VALUE!</v>
      </c>
      <c r="Q120" s="2" t="e">
        <f t="array" ref="Q120">[1]!JCRingAtomCount(B120)</f>
        <v>#VALUE!</v>
      </c>
      <c r="R120" s="15" t="e">
        <f t="array" ref="R120">[1]!JCBemisMurckoStructure(B120)</f>
        <v>#VALUE!</v>
      </c>
      <c r="S120" t="e">
        <f t="array" ref="S120">[1]!JCSubstructureMatch(B120,"FC(C)(F)C")</f>
        <v>#VALUE!</v>
      </c>
      <c r="T120" t="e">
        <f t="array" ref="T120">[1]!JCSubstructureMatch(B120,"FC(C)(F)F")</f>
        <v>#VALUE!</v>
      </c>
      <c r="U120" t="e">
        <f t="array" ref="U120">[1]!JCSubstructureMatch(B120,"FC(C)(F)[H]")</f>
        <v>#VALUE!</v>
      </c>
      <c r="V120" t="e">
        <f t="array" ref="V120">[1]!JCSubstructureMatch(B120,"FC(C)([H])[H]")</f>
        <v>#VALUE!</v>
      </c>
      <c r="W120" t="e">
        <f t="array" ref="W120">[1]!JCSubstructureMatch(B120,"FC(C)(C)[H]")</f>
        <v>#VALUE!</v>
      </c>
      <c r="X120" s="15" t="e">
        <f t="array" ref="X120">[1]!JC3DCleanStructure(B120)</f>
        <v>#VALUE!</v>
      </c>
      <c r="Y120" s="2" t="e">
        <f t="array" ref="Y120">[1]!JCSubstructureMatchCount(B120,"FC(CN)(F)F")</f>
        <v>#VALUE!</v>
      </c>
      <c r="Z120" s="2" t="e">
        <f t="array" ref="Z120">[1]!JCSubstructureMatchCount($B120,"FC(CCN)(F)F")</f>
        <v>#VALUE!</v>
      </c>
      <c r="AA120" s="2" t="e">
        <f t="array" ref="AA120">[1]!JCSubstructureMatchCount($B120,"FC(CCCN)(F)F")</f>
        <v>#VALUE!</v>
      </c>
      <c r="AB120" s="2" t="e">
        <f t="array" ref="AB120">[1]!JCSubstructureMatchCount($B120,"FC(CCCCN)(F)F")</f>
        <v>#VALUE!</v>
      </c>
      <c r="AC120" s="2" t="e">
        <f t="array" ref="AC120">[1]!JCSubstructureMatchCount($B120,"FC(CCCCCN)(F)F")</f>
        <v>#VALUE!</v>
      </c>
      <c r="AD120" s="2" t="e">
        <f t="array" ref="AD120">[1]!JCSubstructureMatchCount($B120,"FC(CN)([H])F")</f>
        <v>#VALUE!</v>
      </c>
      <c r="AE120" s="2" t="e">
        <f t="array" ref="AE120">[1]!JCSubstructureMatchCount($B120,"FC(CCN)([H])F")</f>
        <v>#VALUE!</v>
      </c>
      <c r="AF120" s="2" t="e">
        <f t="array" ref="AF120">[1]!JCSubstructureMatchCount($B120,"FC(CCCN)([H])F")</f>
        <v>#VALUE!</v>
      </c>
      <c r="AG120" s="2" t="e">
        <f t="array" ref="AG120">[1]!JCSubstructureMatchCount($B120,"FC(CCCCN)([H])F")</f>
        <v>#VALUE!</v>
      </c>
      <c r="AH120" s="2" t="e">
        <f t="array" ref="AH120">[1]!JCSubstructureMatchCount($B120,"FC(CCCCCN)([H])F")</f>
        <v>#VALUE!</v>
      </c>
      <c r="AI120" s="2" t="e">
        <f t="array" ref="AI120">[1]!JCSubstructureMatchCount($B120,"FC(CN)([H])[H]")</f>
        <v>#VALUE!</v>
      </c>
      <c r="AJ120" s="2" t="e">
        <f t="array" ref="AJ120">[1]!JCSubstructureMatchCount($B120,"FC(CCN)([H])[H]")</f>
        <v>#VALUE!</v>
      </c>
      <c r="AK120" s="2" t="e">
        <f t="array" ref="AK120">[1]!JCSubstructureMatchCount($B120,"FC(CCCN)([H])[H]")</f>
        <v>#VALUE!</v>
      </c>
      <c r="AL120" s="2" t="e">
        <f t="array" ref="AL120">[1]!JCSubstructureMatchCount($B120,"FC(CCCCN)([H])[H]")</f>
        <v>#VALUE!</v>
      </c>
      <c r="AM120" s="2" t="e">
        <f t="array" ref="AM120">[1]!JCSubstructureMatchCount($B120,"FC(CCCCCN)([H])[H]")</f>
        <v>#VALUE!</v>
      </c>
      <c r="AN120" s="2" t="e">
        <f t="array" ref="AN120">[1]!JCSubstructureMatchCount($B120,"FC(CN)(F)C")</f>
        <v>#VALUE!</v>
      </c>
      <c r="AO120" s="2" t="e">
        <f t="array" ref="AO120">[1]!JCSubstructureMatchCount($B120,"FC(CCN)(F)C")+[1]!JCSubstructureMatchCount($B120,"FC(F)(C1)C1N")</f>
        <v>#VALUE!</v>
      </c>
      <c r="AP120" s="2" t="e">
        <f t="array" ref="AP120">[1]!JCSubstructureMatchCount($B120,"FC(CCCN)(F)C")+[1]!JCSubstructureMatchCount($B120,"FC(F)(CC1)C1N")</f>
        <v>#VALUE!</v>
      </c>
      <c r="AQ120" s="2" t="e">
        <f t="array" ref="AQ120">[1]!JCSubstructureMatchCount($B120,"FC(CCCCN)(F)C")+[1]!JCSubstructureMatchCount($B120,"FC(F)(CCC1)C1N")</f>
        <v>#VALUE!</v>
      </c>
      <c r="AR120" s="2" t="e">
        <f t="array" ref="AR120">[1]!JCSubstructureMatchCount($B120,"FC(CCCCCN)(F)C")+[1]!JCSubstructureMatchCount($B120,"FC(F)(CCCC1)C1N")</f>
        <v>#VALUE!</v>
      </c>
      <c r="AS120" s="2" t="e">
        <f t="array" ref="AS120">[1]!JCSubstructureMatchCount($B120,"FC(CN)([H])C")</f>
        <v>#VALUE!</v>
      </c>
      <c r="AT120" s="2" t="e">
        <f t="array" ref="AT120">[1]!JCSubstructureMatchCount($B120,"FC(CCN)([H])C")</f>
        <v>#VALUE!</v>
      </c>
      <c r="AU120" s="2" t="e">
        <f t="array" ref="AU120">[1]!JCSubstructureMatchCount($B120,"FC(CCCN)([H])C")</f>
        <v>#VALUE!</v>
      </c>
      <c r="AV120" s="2" t="e">
        <f t="array" ref="AV120">[1]!JCSubstructureMatchCount($B120,"FC(CCCCN)([H])C")</f>
        <v>#VALUE!</v>
      </c>
      <c r="AW120" s="2" t="e">
        <f t="array" ref="AW120">[1]!JCSubstructureMatchCount($B120,"FC(CCCCCN)([H])C")</f>
        <v>#VALUE!</v>
      </c>
      <c r="AX120" s="2" t="e">
        <f t="array" ref="AX120">[1]!JCSubstructureMatchCount($B120,"FC(CC(O)=O)(F)F")</f>
        <v>#VALUE!</v>
      </c>
      <c r="AY120" s="2" t="e">
        <f t="array" ref="AY120">[1]!JCSubstructureMatchCount($B120,"FC(CCC(O)=O)(F)F")</f>
        <v>#VALUE!</v>
      </c>
      <c r="AZ120" s="2" t="e">
        <f t="array" ref="AZ120">[1]!JCSubstructureMatchCount($B120,"FC(CCCC(O)=O)(F)F")</f>
        <v>#VALUE!</v>
      </c>
      <c r="BA120" s="2" t="e">
        <f t="array" ref="BA120">[1]!JCSubstructureMatchCount($B120,"FC(CCCCC(O)=O)(F)F")</f>
        <v>#VALUE!</v>
      </c>
      <c r="BB120" s="2" t="e">
        <f t="array" ref="BB120">[1]!JCSubstructureMatchCount($B120,"FC(CCCCCC(O)=O)(F)F")</f>
        <v>#VALUE!</v>
      </c>
      <c r="BC120" s="2" t="e">
        <f t="array" ref="BC120">[1]!JCSubstructureMatchCount($B120,"FC(CC(O)=O)([H])F")</f>
        <v>#VALUE!</v>
      </c>
      <c r="BD120" s="2" t="e">
        <f t="array" ref="BD120">[1]!JCSubstructureMatchCount($B120,"FC(CCC(O)=O)([H])F")</f>
        <v>#VALUE!</v>
      </c>
      <c r="BE120" s="2" t="e">
        <f t="array" ref="BE120">[1]!JCSubstructureMatchCount($B120,"FC(CCCC(O)=O)([H])F")</f>
        <v>#VALUE!</v>
      </c>
      <c r="BF120" s="2" t="e">
        <f t="array" ref="BF120">[1]!JCSubstructureMatchCount($B120,"FC(CCCCC(O)=O)([H])F")</f>
        <v>#VALUE!</v>
      </c>
      <c r="BG120" s="2" t="e">
        <f t="array" ref="BG120">[1]!JCSubstructureMatchCount($B120,"FC(CCCCCC(O)=O)([H])F")</f>
        <v>#VALUE!</v>
      </c>
      <c r="BH120" s="2" t="e">
        <f t="array" ref="BH120">[1]!JCSubstructureMatchCount($B120,"FC(CC(O)=O)([H])[H]")</f>
        <v>#VALUE!</v>
      </c>
      <c r="BI120" s="2" t="e">
        <f t="array" ref="BI120">[1]!JCSubstructureMatchCount($B120,"FC(CCC(O)=O)([H])[H]")</f>
        <v>#VALUE!</v>
      </c>
      <c r="BJ120" s="2" t="e">
        <f t="array" ref="BJ120">[1]!JCSubstructureMatchCount($B120,"FC(CCCC(O)=O)([H])[H]")</f>
        <v>#VALUE!</v>
      </c>
      <c r="BK120" s="2" t="e">
        <f t="array" ref="BK120">[1]!JCSubstructureMatchCount($B120,"FC(CCCCC(O)=O)([H])[H]")</f>
        <v>#VALUE!</v>
      </c>
      <c r="BL120" s="2" t="e">
        <f t="array" ref="BL120">[1]!JCSubstructureMatchCount($B120,"FC(CCCCCC(O)=O)([H])[H]")</f>
        <v>#VALUE!</v>
      </c>
      <c r="BM120" s="2" t="e">
        <f t="array" ref="BM120">[1]!JCSubstructureMatchCount($B120,"FC(CC(O)=O)(F)C")</f>
        <v>#VALUE!</v>
      </c>
      <c r="BN120" s="2" t="e">
        <f t="array" ref="BN120">[1]!JCSubstructureMatchCount($B120,"FC(CCC(O)=O)(F)C")+[1]!JCSubstructureMatchCount($B120,"FC1(F)CC1C(O)=O")</f>
        <v>#VALUE!</v>
      </c>
      <c r="BO120" s="2" t="e">
        <f t="array" ref="BO120">[1]!JCSubstructureMatchCount($B120,"FC(CCCC(O)=O)(F)C")+[1]!JCSubstructureMatchCount($B120,"FC1(F)CCC1C(O)=O")</f>
        <v>#VALUE!</v>
      </c>
      <c r="BP120" s="2" t="e">
        <f t="array" ref="BP120">[1]!JCSubstructureMatchCount($B120,"FC(CCCCC(O)=O)(F)C")+[1]!JCSubstructureMatchCount($B120,"FC1(F)CCCC1C(O)=O")</f>
        <v>#VALUE!</v>
      </c>
      <c r="BQ120" s="2" t="e">
        <f t="array" ref="BQ120">[1]!JCSubstructureMatchCount($B120,"FC(CCCCCC(O)=O)(F)C")+[1]!JCSubstructureMatchCount($B120,"FC1(F)CCCCC1C(O)=O")</f>
        <v>#VALUE!</v>
      </c>
      <c r="BR120" s="2" t="e">
        <f t="array" ref="BR120">[1]!JCSubstructureMatchCount($B120,"FC(CC(O)=O)([H])C")</f>
        <v>#VALUE!</v>
      </c>
      <c r="BS120" s="2" t="e">
        <f t="array" ref="BS120">[1]!JCSubstructureMatchCount($B120,"FC(CCC(O)=O)([H])C")</f>
        <v>#VALUE!</v>
      </c>
      <c r="BT120" s="2" t="e">
        <f t="array" ref="BT120">[1]!JCSubstructureMatchCount($B120,"FC(CCCC(O)=O)([H])C")</f>
        <v>#VALUE!</v>
      </c>
      <c r="BU120" s="2" t="e">
        <f t="array" ref="BU120">[1]!JCSubstructureMatchCount($B120,"FC(CCCCC(O)=O)([H])C")</f>
        <v>#VALUE!</v>
      </c>
      <c r="BV120" s="2" t="e">
        <f t="array" ref="BV120">[1]!JCSubstructureMatchCount($B120,"FC(CCCCCC(O)=O)([H])C")</f>
        <v>#VALUE!</v>
      </c>
      <c r="BW120" t="e">
        <f t="shared" si="26"/>
        <v>#VALUE!</v>
      </c>
      <c r="BX120" t="e">
        <f t="shared" si="27"/>
        <v>#VALUE!</v>
      </c>
      <c r="BY120" t="e">
        <f t="shared" si="28"/>
        <v>#VALUE!</v>
      </c>
      <c r="BZ120" t="e">
        <f t="shared" si="29"/>
        <v>#VALUE!</v>
      </c>
      <c r="CA120" t="e">
        <f t="shared" si="30"/>
        <v>#VALUE!</v>
      </c>
      <c r="CB120" t="e">
        <f t="shared" si="31"/>
        <v>#VALUE!</v>
      </c>
      <c r="CC120" t="e">
        <f t="shared" si="32"/>
        <v>#VALUE!</v>
      </c>
      <c r="CD120" t="e">
        <f t="shared" si="33"/>
        <v>#VALUE!</v>
      </c>
      <c r="CE120" t="e">
        <f t="shared" si="34"/>
        <v>#VALUE!</v>
      </c>
      <c r="CF120" t="e">
        <f t="shared" si="35"/>
        <v>#VALUE!</v>
      </c>
      <c r="CG120" t="e">
        <f t="shared" si="36"/>
        <v>#VALUE!</v>
      </c>
    </row>
    <row r="121" spans="1:85" ht="30" customHeight="1" x14ac:dyDescent="0.25">
      <c r="A121" s="1" t="s">
        <v>120</v>
      </c>
      <c r="B121" t="s">
        <v>130</v>
      </c>
      <c r="C121">
        <v>2.5</v>
      </c>
      <c r="D121">
        <v>3.98</v>
      </c>
      <c r="E121" s="15" t="e">
        <f t="array" ref="E121">[1]!JCStructure(B121)</f>
        <v>#VALUE!</v>
      </c>
      <c r="F121" t="e">
        <f t="array" ref="F121">[1]!JCMass(B121)</f>
        <v>#VALUE!</v>
      </c>
      <c r="G121" t="e">
        <f t="array" ref="G121">[1]!JCIUPACName(R121)</f>
        <v>#VALUE!</v>
      </c>
      <c r="H121" s="2" t="e">
        <f t="array" ref="H121">IF([1]!JCSubstructureMatch($B121,"C(O)=O"),"Acid", "Amine")</f>
        <v>#VALUE!</v>
      </c>
      <c r="I121" s="2" t="e">
        <f t="shared" ca="1" si="37"/>
        <v>#NAME?</v>
      </c>
      <c r="K121" s="2" t="e">
        <f t="shared" si="20"/>
        <v>#VALUE!</v>
      </c>
      <c r="L121" s="2" t="e">
        <f t="shared" si="21"/>
        <v>#VALUE!</v>
      </c>
      <c r="M121" s="2" t="e">
        <f t="shared" si="22"/>
        <v>#VALUE!</v>
      </c>
      <c r="N121" s="2" t="e">
        <f t="shared" si="23"/>
        <v>#VALUE!</v>
      </c>
      <c r="O121" s="2" t="e">
        <f t="shared" si="24"/>
        <v>#VALUE!</v>
      </c>
      <c r="P121" s="2" t="e">
        <f t="shared" si="25"/>
        <v>#VALUE!</v>
      </c>
      <c r="Q121" s="2" t="e">
        <f t="array" ref="Q121">[1]!JCRingAtomCount(B121)</f>
        <v>#VALUE!</v>
      </c>
      <c r="R121" s="15" t="e">
        <f t="array" ref="R121">[1]!JCBemisMurckoStructure(B121)</f>
        <v>#VALUE!</v>
      </c>
      <c r="S121" t="e">
        <f t="array" ref="S121">[1]!JCSubstructureMatch(B121,"FC(C)(F)C")</f>
        <v>#VALUE!</v>
      </c>
      <c r="T121" t="e">
        <f t="array" ref="T121">[1]!JCSubstructureMatch(B121,"FC(C)(F)F")</f>
        <v>#VALUE!</v>
      </c>
      <c r="U121" t="e">
        <f t="array" ref="U121">[1]!JCSubstructureMatch(B121,"FC(C)(F)[H]")</f>
        <v>#VALUE!</v>
      </c>
      <c r="V121" t="e">
        <f t="array" ref="V121">[1]!JCSubstructureMatch(B121,"FC(C)([H])[H]")</f>
        <v>#VALUE!</v>
      </c>
      <c r="W121" t="e">
        <f t="array" ref="W121">[1]!JCSubstructureMatch(B121,"FC(C)(C)[H]")</f>
        <v>#VALUE!</v>
      </c>
      <c r="X121" s="15" t="e">
        <f t="array" ref="X121">[1]!JC3DCleanStructure(B121)</f>
        <v>#VALUE!</v>
      </c>
      <c r="Y121" s="2" t="e">
        <f t="array" ref="Y121">[1]!JCSubstructureMatchCount(B121,"FC(CN)(F)F")</f>
        <v>#VALUE!</v>
      </c>
      <c r="Z121" s="2" t="e">
        <f t="array" ref="Z121">[1]!JCSubstructureMatchCount($B121,"FC(CCN)(F)F")</f>
        <v>#VALUE!</v>
      </c>
      <c r="AA121" s="2" t="e">
        <f t="array" ref="AA121">[1]!JCSubstructureMatchCount($B121,"FC(CCCN)(F)F")</f>
        <v>#VALUE!</v>
      </c>
      <c r="AB121" s="2" t="e">
        <f t="array" ref="AB121">[1]!JCSubstructureMatchCount($B121,"FC(CCCCN)(F)F")</f>
        <v>#VALUE!</v>
      </c>
      <c r="AC121" s="2" t="e">
        <f t="array" ref="AC121">[1]!JCSubstructureMatchCount($B121,"FC(CCCCCN)(F)F")</f>
        <v>#VALUE!</v>
      </c>
      <c r="AD121" s="2" t="e">
        <f t="array" ref="AD121">[1]!JCSubstructureMatchCount($B121,"FC(CN)([H])F")</f>
        <v>#VALUE!</v>
      </c>
      <c r="AE121" s="2" t="e">
        <f t="array" ref="AE121">[1]!JCSubstructureMatchCount($B121,"FC(CCN)([H])F")</f>
        <v>#VALUE!</v>
      </c>
      <c r="AF121" s="2" t="e">
        <f t="array" ref="AF121">[1]!JCSubstructureMatchCount($B121,"FC(CCCN)([H])F")</f>
        <v>#VALUE!</v>
      </c>
      <c r="AG121" s="2" t="e">
        <f t="array" ref="AG121">[1]!JCSubstructureMatchCount($B121,"FC(CCCCN)([H])F")</f>
        <v>#VALUE!</v>
      </c>
      <c r="AH121" s="2" t="e">
        <f t="array" ref="AH121">[1]!JCSubstructureMatchCount($B121,"FC(CCCCCN)([H])F")</f>
        <v>#VALUE!</v>
      </c>
      <c r="AI121" s="2" t="e">
        <f t="array" ref="AI121">[1]!JCSubstructureMatchCount($B121,"FC(CN)([H])[H]")</f>
        <v>#VALUE!</v>
      </c>
      <c r="AJ121" s="2" t="e">
        <f t="array" ref="AJ121">[1]!JCSubstructureMatchCount($B121,"FC(CCN)([H])[H]")</f>
        <v>#VALUE!</v>
      </c>
      <c r="AK121" s="2" t="e">
        <f t="array" ref="AK121">[1]!JCSubstructureMatchCount($B121,"FC(CCCN)([H])[H]")</f>
        <v>#VALUE!</v>
      </c>
      <c r="AL121" s="2" t="e">
        <f t="array" ref="AL121">[1]!JCSubstructureMatchCount($B121,"FC(CCCCN)([H])[H]")</f>
        <v>#VALUE!</v>
      </c>
      <c r="AM121" s="2" t="e">
        <f t="array" ref="AM121">[1]!JCSubstructureMatchCount($B121,"FC(CCCCCN)([H])[H]")</f>
        <v>#VALUE!</v>
      </c>
      <c r="AN121" s="2" t="e">
        <f t="array" ref="AN121">[1]!JCSubstructureMatchCount($B121,"FC(CN)(F)C")</f>
        <v>#VALUE!</v>
      </c>
      <c r="AO121" s="2" t="e">
        <f t="array" ref="AO121">[1]!JCSubstructureMatchCount($B121,"FC(CCN)(F)C")+[1]!JCSubstructureMatchCount($B121,"FC(F)(C1)C1N")</f>
        <v>#VALUE!</v>
      </c>
      <c r="AP121" s="2" t="e">
        <f t="array" ref="AP121">[1]!JCSubstructureMatchCount($B121,"FC(CCCN)(F)C")+[1]!JCSubstructureMatchCount($B121,"FC(F)(CC1)C1N")</f>
        <v>#VALUE!</v>
      </c>
      <c r="AQ121" s="2" t="e">
        <f t="array" ref="AQ121">[1]!JCSubstructureMatchCount($B121,"FC(CCCCN)(F)C")+[1]!JCSubstructureMatchCount($B121,"FC(F)(CCC1)C1N")</f>
        <v>#VALUE!</v>
      </c>
      <c r="AR121" s="2" t="e">
        <f t="array" ref="AR121">[1]!JCSubstructureMatchCount($B121,"FC(CCCCCN)(F)C")+[1]!JCSubstructureMatchCount($B121,"FC(F)(CCCC1)C1N")</f>
        <v>#VALUE!</v>
      </c>
      <c r="AS121" s="2" t="e">
        <f t="array" ref="AS121">[1]!JCSubstructureMatchCount($B121,"FC(CN)([H])C")</f>
        <v>#VALUE!</v>
      </c>
      <c r="AT121" s="2" t="e">
        <f t="array" ref="AT121">[1]!JCSubstructureMatchCount($B121,"FC(CCN)([H])C")</f>
        <v>#VALUE!</v>
      </c>
      <c r="AU121" s="2" t="e">
        <f t="array" ref="AU121">[1]!JCSubstructureMatchCount($B121,"FC(CCCN)([H])C")</f>
        <v>#VALUE!</v>
      </c>
      <c r="AV121" s="2" t="e">
        <f t="array" ref="AV121">[1]!JCSubstructureMatchCount($B121,"FC(CCCCN)([H])C")</f>
        <v>#VALUE!</v>
      </c>
      <c r="AW121" s="2" t="e">
        <f t="array" ref="AW121">[1]!JCSubstructureMatchCount($B121,"FC(CCCCCN)([H])C")</f>
        <v>#VALUE!</v>
      </c>
      <c r="AX121" s="2" t="e">
        <f t="array" ref="AX121">[1]!JCSubstructureMatchCount($B121,"FC(CC(O)=O)(F)F")</f>
        <v>#VALUE!</v>
      </c>
      <c r="AY121" s="2" t="e">
        <f t="array" ref="AY121">[1]!JCSubstructureMatchCount($B121,"FC(CCC(O)=O)(F)F")</f>
        <v>#VALUE!</v>
      </c>
      <c r="AZ121" s="2" t="e">
        <f t="array" ref="AZ121">[1]!JCSubstructureMatchCount($B121,"FC(CCCC(O)=O)(F)F")</f>
        <v>#VALUE!</v>
      </c>
      <c r="BA121" s="2" t="e">
        <f t="array" ref="BA121">[1]!JCSubstructureMatchCount($B121,"FC(CCCCC(O)=O)(F)F")</f>
        <v>#VALUE!</v>
      </c>
      <c r="BB121" s="2" t="e">
        <f t="array" ref="BB121">[1]!JCSubstructureMatchCount($B121,"FC(CCCCCC(O)=O)(F)F")</f>
        <v>#VALUE!</v>
      </c>
      <c r="BC121" s="2" t="e">
        <f t="array" ref="BC121">[1]!JCSubstructureMatchCount($B121,"FC(CC(O)=O)([H])F")</f>
        <v>#VALUE!</v>
      </c>
      <c r="BD121" s="2" t="e">
        <f t="array" ref="BD121">[1]!JCSubstructureMatchCount($B121,"FC(CCC(O)=O)([H])F")</f>
        <v>#VALUE!</v>
      </c>
      <c r="BE121" s="2" t="e">
        <f t="array" ref="BE121">[1]!JCSubstructureMatchCount($B121,"FC(CCCC(O)=O)([H])F")</f>
        <v>#VALUE!</v>
      </c>
      <c r="BF121" s="2" t="e">
        <f t="array" ref="BF121">[1]!JCSubstructureMatchCount($B121,"FC(CCCCC(O)=O)([H])F")</f>
        <v>#VALUE!</v>
      </c>
      <c r="BG121" s="2" t="e">
        <f t="array" ref="BG121">[1]!JCSubstructureMatchCount($B121,"FC(CCCCCC(O)=O)([H])F")</f>
        <v>#VALUE!</v>
      </c>
      <c r="BH121" s="2" t="e">
        <f t="array" ref="BH121">[1]!JCSubstructureMatchCount($B121,"FC(CC(O)=O)([H])[H]")</f>
        <v>#VALUE!</v>
      </c>
      <c r="BI121" s="2" t="e">
        <f t="array" ref="BI121">[1]!JCSubstructureMatchCount($B121,"FC(CCC(O)=O)([H])[H]")</f>
        <v>#VALUE!</v>
      </c>
      <c r="BJ121" s="2" t="e">
        <f t="array" ref="BJ121">[1]!JCSubstructureMatchCount($B121,"FC(CCCC(O)=O)([H])[H]")</f>
        <v>#VALUE!</v>
      </c>
      <c r="BK121" s="2" t="e">
        <f t="array" ref="BK121">[1]!JCSubstructureMatchCount($B121,"FC(CCCCC(O)=O)([H])[H]")</f>
        <v>#VALUE!</v>
      </c>
      <c r="BL121" s="2" t="e">
        <f t="array" ref="BL121">[1]!JCSubstructureMatchCount($B121,"FC(CCCCCC(O)=O)([H])[H]")</f>
        <v>#VALUE!</v>
      </c>
      <c r="BM121" s="2" t="e">
        <f t="array" ref="BM121">[1]!JCSubstructureMatchCount($B121,"FC(CC(O)=O)(F)C")</f>
        <v>#VALUE!</v>
      </c>
      <c r="BN121" s="2" t="e">
        <f t="array" ref="BN121">[1]!JCSubstructureMatchCount($B121,"FC(CCC(O)=O)(F)C")+[1]!JCSubstructureMatchCount($B121,"FC1(F)CC1C(O)=O")</f>
        <v>#VALUE!</v>
      </c>
      <c r="BO121" s="2" t="e">
        <f t="array" ref="BO121">[1]!JCSubstructureMatchCount($B121,"FC(CCCC(O)=O)(F)C")+[1]!JCSubstructureMatchCount($B121,"FC1(F)CCC1C(O)=O")</f>
        <v>#VALUE!</v>
      </c>
      <c r="BP121" s="2" t="e">
        <f t="array" ref="BP121">[1]!JCSubstructureMatchCount($B121,"FC(CCCCC(O)=O)(F)C")+[1]!JCSubstructureMatchCount($B121,"FC1(F)CCCC1C(O)=O")</f>
        <v>#VALUE!</v>
      </c>
      <c r="BQ121" s="2" t="e">
        <f t="array" ref="BQ121">[1]!JCSubstructureMatchCount($B121,"FC(CCCCCC(O)=O)(F)C")+[1]!JCSubstructureMatchCount($B121,"FC1(F)CCCCC1C(O)=O")</f>
        <v>#VALUE!</v>
      </c>
      <c r="BR121" s="2" t="e">
        <f t="array" ref="BR121">[1]!JCSubstructureMatchCount($B121,"FC(CC(O)=O)([H])C")</f>
        <v>#VALUE!</v>
      </c>
      <c r="BS121" s="2" t="e">
        <f t="array" ref="BS121">[1]!JCSubstructureMatchCount($B121,"FC(CCC(O)=O)([H])C")</f>
        <v>#VALUE!</v>
      </c>
      <c r="BT121" s="2" t="e">
        <f t="array" ref="BT121">[1]!JCSubstructureMatchCount($B121,"FC(CCCC(O)=O)([H])C")</f>
        <v>#VALUE!</v>
      </c>
      <c r="BU121" s="2" t="e">
        <f t="array" ref="BU121">[1]!JCSubstructureMatchCount($B121,"FC(CCCCC(O)=O)([H])C")</f>
        <v>#VALUE!</v>
      </c>
      <c r="BV121" s="2" t="e">
        <f t="array" ref="BV121">[1]!JCSubstructureMatchCount($B121,"FC(CCCCCC(O)=O)([H])C")</f>
        <v>#VALUE!</v>
      </c>
      <c r="BW121" t="e">
        <f t="shared" si="26"/>
        <v>#VALUE!</v>
      </c>
      <c r="BX121" t="e">
        <f t="shared" si="27"/>
        <v>#VALUE!</v>
      </c>
      <c r="BY121" t="e">
        <f t="shared" si="28"/>
        <v>#VALUE!</v>
      </c>
      <c r="BZ121" t="e">
        <f t="shared" si="29"/>
        <v>#VALUE!</v>
      </c>
      <c r="CA121" t="e">
        <f t="shared" si="30"/>
        <v>#VALUE!</v>
      </c>
      <c r="CB121" t="e">
        <f t="shared" si="31"/>
        <v>#VALUE!</v>
      </c>
      <c r="CC121" t="e">
        <f t="shared" si="32"/>
        <v>#VALUE!</v>
      </c>
      <c r="CD121" t="e">
        <f t="shared" si="33"/>
        <v>#VALUE!</v>
      </c>
      <c r="CE121" t="e">
        <f t="shared" si="34"/>
        <v>#VALUE!</v>
      </c>
      <c r="CF121" t="e">
        <f t="shared" si="35"/>
        <v>#VALUE!</v>
      </c>
      <c r="CG121" t="e">
        <f t="shared" si="36"/>
        <v>#VALUE!</v>
      </c>
    </row>
    <row r="122" spans="1:85" ht="30" customHeight="1" x14ac:dyDescent="0.25">
      <c r="A122" s="1" t="s">
        <v>120</v>
      </c>
      <c r="B122" t="s">
        <v>131</v>
      </c>
      <c r="C122">
        <v>2.16</v>
      </c>
      <c r="D122">
        <v>7.45</v>
      </c>
      <c r="E122" s="15" t="e">
        <f t="array" ref="E122">[1]!JCStructure(B122)</f>
        <v>#VALUE!</v>
      </c>
      <c r="F122" t="e">
        <f t="array" ref="F122">[1]!JCMass(B122)</f>
        <v>#VALUE!</v>
      </c>
      <c r="G122" t="e">
        <f t="array" ref="G122">[1]!JCIUPACName(R122)</f>
        <v>#VALUE!</v>
      </c>
      <c r="H122" s="2" t="e">
        <f t="array" ref="H122">IF([1]!JCSubstructureMatch($B122,"C(O)=O"),"Acid", "Amine")</f>
        <v>#VALUE!</v>
      </c>
      <c r="I122" s="2" t="e">
        <f t="shared" ca="1" si="37"/>
        <v>#NAME?</v>
      </c>
      <c r="K122" s="2" t="e">
        <f t="shared" si="20"/>
        <v>#VALUE!</v>
      </c>
      <c r="L122" s="2" t="e">
        <f t="shared" si="21"/>
        <v>#VALUE!</v>
      </c>
      <c r="M122" s="2" t="e">
        <f t="shared" si="22"/>
        <v>#VALUE!</v>
      </c>
      <c r="N122" s="2" t="e">
        <f t="shared" si="23"/>
        <v>#VALUE!</v>
      </c>
      <c r="O122" s="2" t="e">
        <f t="shared" si="24"/>
        <v>#VALUE!</v>
      </c>
      <c r="P122" s="2" t="e">
        <f t="shared" si="25"/>
        <v>#VALUE!</v>
      </c>
      <c r="Q122" s="2" t="e">
        <f t="array" ref="Q122">[1]!JCRingAtomCount(B122)</f>
        <v>#VALUE!</v>
      </c>
      <c r="R122" s="15" t="e">
        <f t="array" ref="R122">[1]!JCBemisMurckoStructure(B122)</f>
        <v>#VALUE!</v>
      </c>
      <c r="S122" t="e">
        <f t="array" ref="S122">[1]!JCSubstructureMatch(B122,"FC(C)(F)C")</f>
        <v>#VALUE!</v>
      </c>
      <c r="T122" t="e">
        <f t="array" ref="T122">[1]!JCSubstructureMatch(B122,"FC(C)(F)F")</f>
        <v>#VALUE!</v>
      </c>
      <c r="U122" t="e">
        <f t="array" ref="U122">[1]!JCSubstructureMatch(B122,"FC(C)(F)[H]")</f>
        <v>#VALUE!</v>
      </c>
      <c r="V122" t="e">
        <f t="array" ref="V122">[1]!JCSubstructureMatch(B122,"FC(C)([H])[H]")</f>
        <v>#VALUE!</v>
      </c>
      <c r="W122" t="e">
        <f t="array" ref="W122">[1]!JCSubstructureMatch(B122,"FC(C)(C)[H]")</f>
        <v>#VALUE!</v>
      </c>
      <c r="X122" s="15" t="e">
        <f t="array" ref="X122">[1]!JC3DCleanStructure(B122)</f>
        <v>#VALUE!</v>
      </c>
      <c r="Y122" s="2" t="e">
        <f t="array" ref="Y122">[1]!JCSubstructureMatchCount(B122,"FC(CN)(F)F")</f>
        <v>#VALUE!</v>
      </c>
      <c r="Z122" s="2" t="e">
        <f t="array" ref="Z122">[1]!JCSubstructureMatchCount($B122,"FC(CCN)(F)F")</f>
        <v>#VALUE!</v>
      </c>
      <c r="AA122" s="2" t="e">
        <f t="array" ref="AA122">[1]!JCSubstructureMatchCount($B122,"FC(CCCN)(F)F")</f>
        <v>#VALUE!</v>
      </c>
      <c r="AB122" s="2" t="e">
        <f t="array" ref="AB122">[1]!JCSubstructureMatchCount($B122,"FC(CCCCN)(F)F")</f>
        <v>#VALUE!</v>
      </c>
      <c r="AC122" s="2" t="e">
        <f t="array" ref="AC122">[1]!JCSubstructureMatchCount($B122,"FC(CCCCCN)(F)F")</f>
        <v>#VALUE!</v>
      </c>
      <c r="AD122" s="2" t="e">
        <f t="array" ref="AD122">[1]!JCSubstructureMatchCount($B122,"FC(CN)([H])F")</f>
        <v>#VALUE!</v>
      </c>
      <c r="AE122" s="2" t="e">
        <f t="array" ref="AE122">[1]!JCSubstructureMatchCount($B122,"FC(CCN)([H])F")</f>
        <v>#VALUE!</v>
      </c>
      <c r="AF122" s="2" t="e">
        <f t="array" ref="AF122">[1]!JCSubstructureMatchCount($B122,"FC(CCCN)([H])F")</f>
        <v>#VALUE!</v>
      </c>
      <c r="AG122" s="2" t="e">
        <f t="array" ref="AG122">[1]!JCSubstructureMatchCount($B122,"FC(CCCCN)([H])F")</f>
        <v>#VALUE!</v>
      </c>
      <c r="AH122" s="2" t="e">
        <f t="array" ref="AH122">[1]!JCSubstructureMatchCount($B122,"FC(CCCCCN)([H])F")</f>
        <v>#VALUE!</v>
      </c>
      <c r="AI122" s="2" t="e">
        <f t="array" ref="AI122">[1]!JCSubstructureMatchCount($B122,"FC(CN)([H])[H]")</f>
        <v>#VALUE!</v>
      </c>
      <c r="AJ122" s="2" t="e">
        <f t="array" ref="AJ122">[1]!JCSubstructureMatchCount($B122,"FC(CCN)([H])[H]")</f>
        <v>#VALUE!</v>
      </c>
      <c r="AK122" s="2" t="e">
        <f t="array" ref="AK122">[1]!JCSubstructureMatchCount($B122,"FC(CCCN)([H])[H]")</f>
        <v>#VALUE!</v>
      </c>
      <c r="AL122" s="2" t="e">
        <f t="array" ref="AL122">[1]!JCSubstructureMatchCount($B122,"FC(CCCCN)([H])[H]")</f>
        <v>#VALUE!</v>
      </c>
      <c r="AM122" s="2" t="e">
        <f t="array" ref="AM122">[1]!JCSubstructureMatchCount($B122,"FC(CCCCCN)([H])[H]")</f>
        <v>#VALUE!</v>
      </c>
      <c r="AN122" s="2" t="e">
        <f t="array" ref="AN122">[1]!JCSubstructureMatchCount($B122,"FC(CN)(F)C")</f>
        <v>#VALUE!</v>
      </c>
      <c r="AO122" s="2" t="e">
        <f t="array" ref="AO122">[1]!JCSubstructureMatchCount($B122,"FC(CCN)(F)C")+[1]!JCSubstructureMatchCount($B122,"FC(F)(C1)C1N")</f>
        <v>#VALUE!</v>
      </c>
      <c r="AP122" s="2" t="e">
        <f t="array" ref="AP122">[1]!JCSubstructureMatchCount($B122,"FC(CCCN)(F)C")+[1]!JCSubstructureMatchCount($B122,"FC(F)(CC1)C1N")</f>
        <v>#VALUE!</v>
      </c>
      <c r="AQ122" s="2" t="e">
        <f t="array" ref="AQ122">[1]!JCSubstructureMatchCount($B122,"FC(CCCCN)(F)C")+[1]!JCSubstructureMatchCount($B122,"FC(F)(CCC1)C1N")</f>
        <v>#VALUE!</v>
      </c>
      <c r="AR122" s="2" t="e">
        <f t="array" ref="AR122">[1]!JCSubstructureMatchCount($B122,"FC(CCCCCN)(F)C")+[1]!JCSubstructureMatchCount($B122,"FC(F)(CCCC1)C1N")</f>
        <v>#VALUE!</v>
      </c>
      <c r="AS122" s="2" t="e">
        <f t="array" ref="AS122">[1]!JCSubstructureMatchCount($B122,"FC(CN)([H])C")</f>
        <v>#VALUE!</v>
      </c>
      <c r="AT122" s="2" t="e">
        <f t="array" ref="AT122">[1]!JCSubstructureMatchCount($B122,"FC(CCN)([H])C")</f>
        <v>#VALUE!</v>
      </c>
      <c r="AU122" s="2" t="e">
        <f t="array" ref="AU122">[1]!JCSubstructureMatchCount($B122,"FC(CCCN)([H])C")</f>
        <v>#VALUE!</v>
      </c>
      <c r="AV122" s="2" t="e">
        <f t="array" ref="AV122">[1]!JCSubstructureMatchCount($B122,"FC(CCCCN)([H])C")</f>
        <v>#VALUE!</v>
      </c>
      <c r="AW122" s="2" t="e">
        <f t="array" ref="AW122">[1]!JCSubstructureMatchCount($B122,"FC(CCCCCN)([H])C")</f>
        <v>#VALUE!</v>
      </c>
      <c r="AX122" s="2" t="e">
        <f t="array" ref="AX122">[1]!JCSubstructureMatchCount($B122,"FC(CC(O)=O)(F)F")</f>
        <v>#VALUE!</v>
      </c>
      <c r="AY122" s="2" t="e">
        <f t="array" ref="AY122">[1]!JCSubstructureMatchCount($B122,"FC(CCC(O)=O)(F)F")</f>
        <v>#VALUE!</v>
      </c>
      <c r="AZ122" s="2" t="e">
        <f t="array" ref="AZ122">[1]!JCSubstructureMatchCount($B122,"FC(CCCC(O)=O)(F)F")</f>
        <v>#VALUE!</v>
      </c>
      <c r="BA122" s="2" t="e">
        <f t="array" ref="BA122">[1]!JCSubstructureMatchCount($B122,"FC(CCCCC(O)=O)(F)F")</f>
        <v>#VALUE!</v>
      </c>
      <c r="BB122" s="2" t="e">
        <f t="array" ref="BB122">[1]!JCSubstructureMatchCount($B122,"FC(CCCCCC(O)=O)(F)F")</f>
        <v>#VALUE!</v>
      </c>
      <c r="BC122" s="2" t="e">
        <f t="array" ref="BC122">[1]!JCSubstructureMatchCount($B122,"FC(CC(O)=O)([H])F")</f>
        <v>#VALUE!</v>
      </c>
      <c r="BD122" s="2" t="e">
        <f t="array" ref="BD122">[1]!JCSubstructureMatchCount($B122,"FC(CCC(O)=O)([H])F")</f>
        <v>#VALUE!</v>
      </c>
      <c r="BE122" s="2" t="e">
        <f t="array" ref="BE122">[1]!JCSubstructureMatchCount($B122,"FC(CCCC(O)=O)([H])F")</f>
        <v>#VALUE!</v>
      </c>
      <c r="BF122" s="2" t="e">
        <f t="array" ref="BF122">[1]!JCSubstructureMatchCount($B122,"FC(CCCCC(O)=O)([H])F")</f>
        <v>#VALUE!</v>
      </c>
      <c r="BG122" s="2" t="e">
        <f t="array" ref="BG122">[1]!JCSubstructureMatchCount($B122,"FC(CCCCCC(O)=O)([H])F")</f>
        <v>#VALUE!</v>
      </c>
      <c r="BH122" s="2" t="e">
        <f t="array" ref="BH122">[1]!JCSubstructureMatchCount($B122,"FC(CC(O)=O)([H])[H]")</f>
        <v>#VALUE!</v>
      </c>
      <c r="BI122" s="2" t="e">
        <f t="array" ref="BI122">[1]!JCSubstructureMatchCount($B122,"FC(CCC(O)=O)([H])[H]")</f>
        <v>#VALUE!</v>
      </c>
      <c r="BJ122" s="2" t="e">
        <f t="array" ref="BJ122">[1]!JCSubstructureMatchCount($B122,"FC(CCCC(O)=O)([H])[H]")</f>
        <v>#VALUE!</v>
      </c>
      <c r="BK122" s="2" t="e">
        <f t="array" ref="BK122">[1]!JCSubstructureMatchCount($B122,"FC(CCCCC(O)=O)([H])[H]")</f>
        <v>#VALUE!</v>
      </c>
      <c r="BL122" s="2" t="e">
        <f t="array" ref="BL122">[1]!JCSubstructureMatchCount($B122,"FC(CCCCCC(O)=O)([H])[H]")</f>
        <v>#VALUE!</v>
      </c>
      <c r="BM122" s="2" t="e">
        <f t="array" ref="BM122">[1]!JCSubstructureMatchCount($B122,"FC(CC(O)=O)(F)C")</f>
        <v>#VALUE!</v>
      </c>
      <c r="BN122" s="2" t="e">
        <f t="array" ref="BN122">[1]!JCSubstructureMatchCount($B122,"FC(CCC(O)=O)(F)C")+[1]!JCSubstructureMatchCount($B122,"FC1(F)CC1C(O)=O")</f>
        <v>#VALUE!</v>
      </c>
      <c r="BO122" s="2" t="e">
        <f t="array" ref="BO122">[1]!JCSubstructureMatchCount($B122,"FC(CCCC(O)=O)(F)C")+[1]!JCSubstructureMatchCount($B122,"FC1(F)CCC1C(O)=O")</f>
        <v>#VALUE!</v>
      </c>
      <c r="BP122" s="2" t="e">
        <f t="array" ref="BP122">[1]!JCSubstructureMatchCount($B122,"FC(CCCCC(O)=O)(F)C")+[1]!JCSubstructureMatchCount($B122,"FC1(F)CCCC1C(O)=O")</f>
        <v>#VALUE!</v>
      </c>
      <c r="BQ122" s="2" t="e">
        <f t="array" ref="BQ122">[1]!JCSubstructureMatchCount($B122,"FC(CCCCCC(O)=O)(F)C")+[1]!JCSubstructureMatchCount($B122,"FC1(F)CCCCC1C(O)=O")</f>
        <v>#VALUE!</v>
      </c>
      <c r="BR122" s="2" t="e">
        <f t="array" ref="BR122">[1]!JCSubstructureMatchCount($B122,"FC(CC(O)=O)([H])C")</f>
        <v>#VALUE!</v>
      </c>
      <c r="BS122" s="2" t="e">
        <f t="array" ref="BS122">[1]!JCSubstructureMatchCount($B122,"FC(CCC(O)=O)([H])C")</f>
        <v>#VALUE!</v>
      </c>
      <c r="BT122" s="2" t="e">
        <f t="array" ref="BT122">[1]!JCSubstructureMatchCount($B122,"FC(CCCC(O)=O)([H])C")</f>
        <v>#VALUE!</v>
      </c>
      <c r="BU122" s="2" t="e">
        <f t="array" ref="BU122">[1]!JCSubstructureMatchCount($B122,"FC(CCCCC(O)=O)([H])C")</f>
        <v>#VALUE!</v>
      </c>
      <c r="BV122" s="2" t="e">
        <f t="array" ref="BV122">[1]!JCSubstructureMatchCount($B122,"FC(CCCCCC(O)=O)([H])C")</f>
        <v>#VALUE!</v>
      </c>
      <c r="BW122" t="e">
        <f t="shared" si="26"/>
        <v>#VALUE!</v>
      </c>
      <c r="BX122" t="e">
        <f t="shared" si="27"/>
        <v>#VALUE!</v>
      </c>
      <c r="BY122" t="e">
        <f t="shared" si="28"/>
        <v>#VALUE!</v>
      </c>
      <c r="BZ122" t="e">
        <f t="shared" si="29"/>
        <v>#VALUE!</v>
      </c>
      <c r="CA122" t="e">
        <f t="shared" si="30"/>
        <v>#VALUE!</v>
      </c>
      <c r="CB122" t="e">
        <f t="shared" si="31"/>
        <v>#VALUE!</v>
      </c>
      <c r="CC122" t="e">
        <f t="shared" si="32"/>
        <v>#VALUE!</v>
      </c>
      <c r="CD122" t="e">
        <f t="shared" si="33"/>
        <v>#VALUE!</v>
      </c>
      <c r="CE122" t="e">
        <f t="shared" si="34"/>
        <v>#VALUE!</v>
      </c>
      <c r="CF122" t="e">
        <f t="shared" si="35"/>
        <v>#VALUE!</v>
      </c>
      <c r="CG122" t="e">
        <f t="shared" si="36"/>
        <v>#VALUE!</v>
      </c>
    </row>
    <row r="123" spans="1:85" ht="30" customHeight="1" x14ac:dyDescent="0.25">
      <c r="A123" s="1" t="s">
        <v>120</v>
      </c>
      <c r="B123" t="s">
        <v>132</v>
      </c>
      <c r="C123">
        <v>2.5</v>
      </c>
      <c r="D123">
        <v>3.81</v>
      </c>
      <c r="E123" s="15" t="e">
        <f t="array" ref="E123">[1]!JCStructure(B123)</f>
        <v>#VALUE!</v>
      </c>
      <c r="F123" t="e">
        <f t="array" ref="F123">[1]!JCMass(B123)</f>
        <v>#VALUE!</v>
      </c>
      <c r="G123" t="e">
        <f t="array" ref="G123">[1]!JCIUPACName(R123)</f>
        <v>#VALUE!</v>
      </c>
      <c r="H123" s="2" t="e">
        <f t="array" ref="H123">IF([1]!JCSubstructureMatch($B123,"C(O)=O"),"Acid", "Amine")</f>
        <v>#VALUE!</v>
      </c>
      <c r="I123" s="2" t="e">
        <f t="shared" ca="1" si="37"/>
        <v>#NAME?</v>
      </c>
      <c r="K123" s="2" t="e">
        <f t="shared" si="20"/>
        <v>#VALUE!</v>
      </c>
      <c r="L123" s="2" t="e">
        <f t="shared" si="21"/>
        <v>#VALUE!</v>
      </c>
      <c r="M123" s="2" t="e">
        <f t="shared" si="22"/>
        <v>#VALUE!</v>
      </c>
      <c r="N123" s="2" t="e">
        <f t="shared" si="23"/>
        <v>#VALUE!</v>
      </c>
      <c r="O123" s="2" t="e">
        <f t="shared" si="24"/>
        <v>#VALUE!</v>
      </c>
      <c r="P123" s="2" t="e">
        <f t="shared" si="25"/>
        <v>#VALUE!</v>
      </c>
      <c r="Q123" s="2" t="e">
        <f t="array" ref="Q123">[1]!JCRingAtomCount(B123)</f>
        <v>#VALUE!</v>
      </c>
      <c r="R123" s="15" t="e">
        <f t="array" ref="R123">[1]!JCBemisMurckoStructure(B123)</f>
        <v>#VALUE!</v>
      </c>
      <c r="S123" t="e">
        <f t="array" ref="S123">[1]!JCSubstructureMatch(B123,"FC(C)(F)C")</f>
        <v>#VALUE!</v>
      </c>
      <c r="T123" t="e">
        <f t="array" ref="T123">[1]!JCSubstructureMatch(B123,"FC(C)(F)F")</f>
        <v>#VALUE!</v>
      </c>
      <c r="U123" t="e">
        <f t="array" ref="U123">[1]!JCSubstructureMatch(B123,"FC(C)(F)[H]")</f>
        <v>#VALUE!</v>
      </c>
      <c r="V123" t="e">
        <f t="array" ref="V123">[1]!JCSubstructureMatch(B123,"FC(C)([H])[H]")</f>
        <v>#VALUE!</v>
      </c>
      <c r="W123" t="e">
        <f t="array" ref="W123">[1]!JCSubstructureMatch(B123,"FC(C)(C)[H]")</f>
        <v>#VALUE!</v>
      </c>
      <c r="X123" s="15" t="e">
        <f t="array" ref="X123">[1]!JC3DCleanStructure(B123)</f>
        <v>#VALUE!</v>
      </c>
      <c r="Y123" s="2" t="e">
        <f t="array" ref="Y123">[1]!JCSubstructureMatchCount(B123,"FC(CN)(F)F")</f>
        <v>#VALUE!</v>
      </c>
      <c r="Z123" s="2" t="e">
        <f t="array" ref="Z123">[1]!JCSubstructureMatchCount($B123,"FC(CCN)(F)F")</f>
        <v>#VALUE!</v>
      </c>
      <c r="AA123" s="2" t="e">
        <f t="array" ref="AA123">[1]!JCSubstructureMatchCount($B123,"FC(CCCN)(F)F")</f>
        <v>#VALUE!</v>
      </c>
      <c r="AB123" s="2" t="e">
        <f t="array" ref="AB123">[1]!JCSubstructureMatchCount($B123,"FC(CCCCN)(F)F")</f>
        <v>#VALUE!</v>
      </c>
      <c r="AC123" s="2" t="e">
        <f t="array" ref="AC123">[1]!JCSubstructureMatchCount($B123,"FC(CCCCCN)(F)F")</f>
        <v>#VALUE!</v>
      </c>
      <c r="AD123" s="2" t="e">
        <f t="array" ref="AD123">[1]!JCSubstructureMatchCount($B123,"FC(CN)([H])F")</f>
        <v>#VALUE!</v>
      </c>
      <c r="AE123" s="2" t="e">
        <f t="array" ref="AE123">[1]!JCSubstructureMatchCount($B123,"FC(CCN)([H])F")</f>
        <v>#VALUE!</v>
      </c>
      <c r="AF123" s="2" t="e">
        <f t="array" ref="AF123">[1]!JCSubstructureMatchCount($B123,"FC(CCCN)([H])F")</f>
        <v>#VALUE!</v>
      </c>
      <c r="AG123" s="2" t="e">
        <f t="array" ref="AG123">[1]!JCSubstructureMatchCount($B123,"FC(CCCCN)([H])F")</f>
        <v>#VALUE!</v>
      </c>
      <c r="AH123" s="2" t="e">
        <f t="array" ref="AH123">[1]!JCSubstructureMatchCount($B123,"FC(CCCCCN)([H])F")</f>
        <v>#VALUE!</v>
      </c>
      <c r="AI123" s="2" t="e">
        <f t="array" ref="AI123">[1]!JCSubstructureMatchCount($B123,"FC(CN)([H])[H]")</f>
        <v>#VALUE!</v>
      </c>
      <c r="AJ123" s="2" t="e">
        <f t="array" ref="AJ123">[1]!JCSubstructureMatchCount($B123,"FC(CCN)([H])[H]")</f>
        <v>#VALUE!</v>
      </c>
      <c r="AK123" s="2" t="e">
        <f t="array" ref="AK123">[1]!JCSubstructureMatchCount($B123,"FC(CCCN)([H])[H]")</f>
        <v>#VALUE!</v>
      </c>
      <c r="AL123" s="2" t="e">
        <f t="array" ref="AL123">[1]!JCSubstructureMatchCount($B123,"FC(CCCCN)([H])[H]")</f>
        <v>#VALUE!</v>
      </c>
      <c r="AM123" s="2" t="e">
        <f t="array" ref="AM123">[1]!JCSubstructureMatchCount($B123,"FC(CCCCCN)([H])[H]")</f>
        <v>#VALUE!</v>
      </c>
      <c r="AN123" s="2" t="e">
        <f t="array" ref="AN123">[1]!JCSubstructureMatchCount($B123,"FC(CN)(F)C")</f>
        <v>#VALUE!</v>
      </c>
      <c r="AO123" s="2" t="e">
        <f t="array" ref="AO123">[1]!JCSubstructureMatchCount($B123,"FC(CCN)(F)C")+[1]!JCSubstructureMatchCount($B123,"FC(F)(C1)C1N")</f>
        <v>#VALUE!</v>
      </c>
      <c r="AP123" s="2" t="e">
        <f t="array" ref="AP123">[1]!JCSubstructureMatchCount($B123,"FC(CCCN)(F)C")+[1]!JCSubstructureMatchCount($B123,"FC(F)(CC1)C1N")</f>
        <v>#VALUE!</v>
      </c>
      <c r="AQ123" s="2" t="e">
        <f t="array" ref="AQ123">[1]!JCSubstructureMatchCount($B123,"FC(CCCCN)(F)C")+[1]!JCSubstructureMatchCount($B123,"FC(F)(CCC1)C1N")</f>
        <v>#VALUE!</v>
      </c>
      <c r="AR123" s="2" t="e">
        <f t="array" ref="AR123">[1]!JCSubstructureMatchCount($B123,"FC(CCCCCN)(F)C")+[1]!JCSubstructureMatchCount($B123,"FC(F)(CCCC1)C1N")</f>
        <v>#VALUE!</v>
      </c>
      <c r="AS123" s="2" t="e">
        <f t="array" ref="AS123">[1]!JCSubstructureMatchCount($B123,"FC(CN)([H])C")</f>
        <v>#VALUE!</v>
      </c>
      <c r="AT123" s="2" t="e">
        <f t="array" ref="AT123">[1]!JCSubstructureMatchCount($B123,"FC(CCN)([H])C")</f>
        <v>#VALUE!</v>
      </c>
      <c r="AU123" s="2" t="e">
        <f t="array" ref="AU123">[1]!JCSubstructureMatchCount($B123,"FC(CCCN)([H])C")</f>
        <v>#VALUE!</v>
      </c>
      <c r="AV123" s="2" t="e">
        <f t="array" ref="AV123">[1]!JCSubstructureMatchCount($B123,"FC(CCCCN)([H])C")</f>
        <v>#VALUE!</v>
      </c>
      <c r="AW123" s="2" t="e">
        <f t="array" ref="AW123">[1]!JCSubstructureMatchCount($B123,"FC(CCCCCN)([H])C")</f>
        <v>#VALUE!</v>
      </c>
      <c r="AX123" s="2" t="e">
        <f t="array" ref="AX123">[1]!JCSubstructureMatchCount($B123,"FC(CC(O)=O)(F)F")</f>
        <v>#VALUE!</v>
      </c>
      <c r="AY123" s="2" t="e">
        <f t="array" ref="AY123">[1]!JCSubstructureMatchCount($B123,"FC(CCC(O)=O)(F)F")</f>
        <v>#VALUE!</v>
      </c>
      <c r="AZ123" s="2" t="e">
        <f t="array" ref="AZ123">[1]!JCSubstructureMatchCount($B123,"FC(CCCC(O)=O)(F)F")</f>
        <v>#VALUE!</v>
      </c>
      <c r="BA123" s="2" t="e">
        <f t="array" ref="BA123">[1]!JCSubstructureMatchCount($B123,"FC(CCCCC(O)=O)(F)F")</f>
        <v>#VALUE!</v>
      </c>
      <c r="BB123" s="2" t="e">
        <f t="array" ref="BB123">[1]!JCSubstructureMatchCount($B123,"FC(CCCCCC(O)=O)(F)F")</f>
        <v>#VALUE!</v>
      </c>
      <c r="BC123" s="2" t="e">
        <f t="array" ref="BC123">[1]!JCSubstructureMatchCount($B123,"FC(CC(O)=O)([H])F")</f>
        <v>#VALUE!</v>
      </c>
      <c r="BD123" s="2" t="e">
        <f t="array" ref="BD123">[1]!JCSubstructureMatchCount($B123,"FC(CCC(O)=O)([H])F")</f>
        <v>#VALUE!</v>
      </c>
      <c r="BE123" s="2" t="e">
        <f t="array" ref="BE123">[1]!JCSubstructureMatchCount($B123,"FC(CCCC(O)=O)([H])F")</f>
        <v>#VALUE!</v>
      </c>
      <c r="BF123" s="2" t="e">
        <f t="array" ref="BF123">[1]!JCSubstructureMatchCount($B123,"FC(CCCCC(O)=O)([H])F")</f>
        <v>#VALUE!</v>
      </c>
      <c r="BG123" s="2" t="e">
        <f t="array" ref="BG123">[1]!JCSubstructureMatchCount($B123,"FC(CCCCCC(O)=O)([H])F")</f>
        <v>#VALUE!</v>
      </c>
      <c r="BH123" s="2" t="e">
        <f t="array" ref="BH123">[1]!JCSubstructureMatchCount($B123,"FC(CC(O)=O)([H])[H]")</f>
        <v>#VALUE!</v>
      </c>
      <c r="BI123" s="2" t="e">
        <f t="array" ref="BI123">[1]!JCSubstructureMatchCount($B123,"FC(CCC(O)=O)([H])[H]")</f>
        <v>#VALUE!</v>
      </c>
      <c r="BJ123" s="2" t="e">
        <f t="array" ref="BJ123">[1]!JCSubstructureMatchCount($B123,"FC(CCCC(O)=O)([H])[H]")</f>
        <v>#VALUE!</v>
      </c>
      <c r="BK123" s="2" t="e">
        <f t="array" ref="BK123">[1]!JCSubstructureMatchCount($B123,"FC(CCCCC(O)=O)([H])[H]")</f>
        <v>#VALUE!</v>
      </c>
      <c r="BL123" s="2" t="e">
        <f t="array" ref="BL123">[1]!JCSubstructureMatchCount($B123,"FC(CCCCCC(O)=O)([H])[H]")</f>
        <v>#VALUE!</v>
      </c>
      <c r="BM123" s="2" t="e">
        <f t="array" ref="BM123">[1]!JCSubstructureMatchCount($B123,"FC(CC(O)=O)(F)C")</f>
        <v>#VALUE!</v>
      </c>
      <c r="BN123" s="2" t="e">
        <f t="array" ref="BN123">[1]!JCSubstructureMatchCount($B123,"FC(CCC(O)=O)(F)C")+[1]!JCSubstructureMatchCount($B123,"FC1(F)CC1C(O)=O")</f>
        <v>#VALUE!</v>
      </c>
      <c r="BO123" s="2" t="e">
        <f t="array" ref="BO123">[1]!JCSubstructureMatchCount($B123,"FC(CCCC(O)=O)(F)C")+[1]!JCSubstructureMatchCount($B123,"FC1(F)CCC1C(O)=O")</f>
        <v>#VALUE!</v>
      </c>
      <c r="BP123" s="2" t="e">
        <f t="array" ref="BP123">[1]!JCSubstructureMatchCount($B123,"FC(CCCCC(O)=O)(F)C")+[1]!JCSubstructureMatchCount($B123,"FC1(F)CCCC1C(O)=O")</f>
        <v>#VALUE!</v>
      </c>
      <c r="BQ123" s="2" t="e">
        <f t="array" ref="BQ123">[1]!JCSubstructureMatchCount($B123,"FC(CCCCCC(O)=O)(F)C")+[1]!JCSubstructureMatchCount($B123,"FC1(F)CCCCC1C(O)=O")</f>
        <v>#VALUE!</v>
      </c>
      <c r="BR123" s="2" t="e">
        <f t="array" ref="BR123">[1]!JCSubstructureMatchCount($B123,"FC(CC(O)=O)([H])C")</f>
        <v>#VALUE!</v>
      </c>
      <c r="BS123" s="2" t="e">
        <f t="array" ref="BS123">[1]!JCSubstructureMatchCount($B123,"FC(CCC(O)=O)([H])C")</f>
        <v>#VALUE!</v>
      </c>
      <c r="BT123" s="2" t="e">
        <f t="array" ref="BT123">[1]!JCSubstructureMatchCount($B123,"FC(CCCC(O)=O)([H])C")</f>
        <v>#VALUE!</v>
      </c>
      <c r="BU123" s="2" t="e">
        <f t="array" ref="BU123">[1]!JCSubstructureMatchCount($B123,"FC(CCCCC(O)=O)([H])C")</f>
        <v>#VALUE!</v>
      </c>
      <c r="BV123" s="2" t="e">
        <f t="array" ref="BV123">[1]!JCSubstructureMatchCount($B123,"FC(CCCCCC(O)=O)([H])C")</f>
        <v>#VALUE!</v>
      </c>
      <c r="BW123" t="e">
        <f t="shared" si="26"/>
        <v>#VALUE!</v>
      </c>
      <c r="BX123" t="e">
        <f t="shared" si="27"/>
        <v>#VALUE!</v>
      </c>
      <c r="BY123" t="e">
        <f t="shared" si="28"/>
        <v>#VALUE!</v>
      </c>
      <c r="BZ123" t="e">
        <f t="shared" si="29"/>
        <v>#VALUE!</v>
      </c>
      <c r="CA123" t="e">
        <f t="shared" si="30"/>
        <v>#VALUE!</v>
      </c>
      <c r="CB123" t="e">
        <f t="shared" si="31"/>
        <v>#VALUE!</v>
      </c>
      <c r="CC123" t="e">
        <f t="shared" si="32"/>
        <v>#VALUE!</v>
      </c>
      <c r="CD123" t="e">
        <f t="shared" si="33"/>
        <v>#VALUE!</v>
      </c>
      <c r="CE123" t="e">
        <f t="shared" si="34"/>
        <v>#VALUE!</v>
      </c>
      <c r="CF123" t="e">
        <f t="shared" si="35"/>
        <v>#VALUE!</v>
      </c>
      <c r="CG123" t="e">
        <f t="shared" si="36"/>
        <v>#VALUE!</v>
      </c>
    </row>
    <row r="124" spans="1:85" ht="30" customHeight="1" x14ac:dyDescent="0.25">
      <c r="A124" s="1" t="s">
        <v>120</v>
      </c>
      <c r="B124" t="s">
        <v>133</v>
      </c>
      <c r="C124">
        <v>2.31</v>
      </c>
      <c r="D124">
        <v>9.1199999999999992</v>
      </c>
      <c r="E124" s="15" t="e">
        <f t="array" ref="E124">[1]!JCStructure(B124)</f>
        <v>#VALUE!</v>
      </c>
      <c r="F124" t="e">
        <f t="array" ref="F124">[1]!JCMass(B124)</f>
        <v>#VALUE!</v>
      </c>
      <c r="G124" t="e">
        <f t="array" ref="G124">[1]!JCIUPACName(R124)</f>
        <v>#VALUE!</v>
      </c>
      <c r="H124" s="2" t="e">
        <f t="array" ref="H124">IF([1]!JCSubstructureMatch($B124,"C(O)=O"),"Acid", "Amine")</f>
        <v>#VALUE!</v>
      </c>
      <c r="I124" s="2" t="e">
        <f t="shared" ca="1" si="37"/>
        <v>#NAME?</v>
      </c>
      <c r="K124" s="2" t="e">
        <f t="shared" si="20"/>
        <v>#VALUE!</v>
      </c>
      <c r="L124" s="2" t="e">
        <f t="shared" si="21"/>
        <v>#VALUE!</v>
      </c>
      <c r="M124" s="2" t="e">
        <f t="shared" si="22"/>
        <v>#VALUE!</v>
      </c>
      <c r="N124" s="2" t="e">
        <f t="shared" si="23"/>
        <v>#VALUE!</v>
      </c>
      <c r="O124" s="2" t="e">
        <f t="shared" si="24"/>
        <v>#VALUE!</v>
      </c>
      <c r="P124" s="2" t="e">
        <f t="shared" si="25"/>
        <v>#VALUE!</v>
      </c>
      <c r="Q124" s="2" t="e">
        <f t="array" ref="Q124">[1]!JCRingAtomCount(B124)</f>
        <v>#VALUE!</v>
      </c>
      <c r="R124" s="15" t="e">
        <f t="array" ref="R124">[1]!JCBemisMurckoStructure(B124)</f>
        <v>#VALUE!</v>
      </c>
      <c r="S124" t="e">
        <f t="array" ref="S124">[1]!JCSubstructureMatch(B124,"FC(C)(F)C")</f>
        <v>#VALUE!</v>
      </c>
      <c r="T124" t="e">
        <f t="array" ref="T124">[1]!JCSubstructureMatch(B124,"FC(C)(F)F")</f>
        <v>#VALUE!</v>
      </c>
      <c r="U124" t="e">
        <f t="array" ref="U124">[1]!JCSubstructureMatch(B124,"FC(C)(F)[H]")</f>
        <v>#VALUE!</v>
      </c>
      <c r="V124" t="e">
        <f t="array" ref="V124">[1]!JCSubstructureMatch(B124,"FC(C)([H])[H]")</f>
        <v>#VALUE!</v>
      </c>
      <c r="W124" t="e">
        <f t="array" ref="W124">[1]!JCSubstructureMatch(B124,"FC(C)(C)[H]")</f>
        <v>#VALUE!</v>
      </c>
      <c r="X124" s="15" t="e">
        <f t="array" ref="X124">[1]!JC3DCleanStructure(B124)</f>
        <v>#VALUE!</v>
      </c>
      <c r="Y124" s="2" t="e">
        <f t="array" ref="Y124">[1]!JCSubstructureMatchCount(B124,"FC(CN)(F)F")</f>
        <v>#VALUE!</v>
      </c>
      <c r="Z124" s="2" t="e">
        <f t="array" ref="Z124">[1]!JCSubstructureMatchCount($B124,"FC(CCN)(F)F")</f>
        <v>#VALUE!</v>
      </c>
      <c r="AA124" s="2" t="e">
        <f t="array" ref="AA124">[1]!JCSubstructureMatchCount($B124,"FC(CCCN)(F)F")</f>
        <v>#VALUE!</v>
      </c>
      <c r="AB124" s="2" t="e">
        <f t="array" ref="AB124">[1]!JCSubstructureMatchCount($B124,"FC(CCCCN)(F)F")</f>
        <v>#VALUE!</v>
      </c>
      <c r="AC124" s="2" t="e">
        <f t="array" ref="AC124">[1]!JCSubstructureMatchCount($B124,"FC(CCCCCN)(F)F")</f>
        <v>#VALUE!</v>
      </c>
      <c r="AD124" s="2" t="e">
        <f t="array" ref="AD124">[1]!JCSubstructureMatchCount($B124,"FC(CN)([H])F")</f>
        <v>#VALUE!</v>
      </c>
      <c r="AE124" s="2" t="e">
        <f t="array" ref="AE124">[1]!JCSubstructureMatchCount($B124,"FC(CCN)([H])F")</f>
        <v>#VALUE!</v>
      </c>
      <c r="AF124" s="2" t="e">
        <f t="array" ref="AF124">[1]!JCSubstructureMatchCount($B124,"FC(CCCN)([H])F")</f>
        <v>#VALUE!</v>
      </c>
      <c r="AG124" s="2" t="e">
        <f t="array" ref="AG124">[1]!JCSubstructureMatchCount($B124,"FC(CCCCN)([H])F")</f>
        <v>#VALUE!</v>
      </c>
      <c r="AH124" s="2" t="e">
        <f t="array" ref="AH124">[1]!JCSubstructureMatchCount($B124,"FC(CCCCCN)([H])F")</f>
        <v>#VALUE!</v>
      </c>
      <c r="AI124" s="2" t="e">
        <f t="array" ref="AI124">[1]!JCSubstructureMatchCount($B124,"FC(CN)([H])[H]")</f>
        <v>#VALUE!</v>
      </c>
      <c r="AJ124" s="2" t="e">
        <f t="array" ref="AJ124">[1]!JCSubstructureMatchCount($B124,"FC(CCN)([H])[H]")</f>
        <v>#VALUE!</v>
      </c>
      <c r="AK124" s="2" t="e">
        <f t="array" ref="AK124">[1]!JCSubstructureMatchCount($B124,"FC(CCCN)([H])[H]")</f>
        <v>#VALUE!</v>
      </c>
      <c r="AL124" s="2" t="e">
        <f t="array" ref="AL124">[1]!JCSubstructureMatchCount($B124,"FC(CCCCN)([H])[H]")</f>
        <v>#VALUE!</v>
      </c>
      <c r="AM124" s="2" t="e">
        <f t="array" ref="AM124">[1]!JCSubstructureMatchCount($B124,"FC(CCCCCN)([H])[H]")</f>
        <v>#VALUE!</v>
      </c>
      <c r="AN124" s="2" t="e">
        <f t="array" ref="AN124">[1]!JCSubstructureMatchCount($B124,"FC(CN)(F)C")</f>
        <v>#VALUE!</v>
      </c>
      <c r="AO124" s="2" t="e">
        <f t="array" ref="AO124">[1]!JCSubstructureMatchCount($B124,"FC(CCN)(F)C")+[1]!JCSubstructureMatchCount($B124,"FC(F)(C1)C1N")</f>
        <v>#VALUE!</v>
      </c>
      <c r="AP124" s="2" t="e">
        <f t="array" ref="AP124">[1]!JCSubstructureMatchCount($B124,"FC(CCCN)(F)C")+[1]!JCSubstructureMatchCount($B124,"FC(F)(CC1)C1N")</f>
        <v>#VALUE!</v>
      </c>
      <c r="AQ124" s="2" t="e">
        <f t="array" ref="AQ124">[1]!JCSubstructureMatchCount($B124,"FC(CCCCN)(F)C")+[1]!JCSubstructureMatchCount($B124,"FC(F)(CCC1)C1N")</f>
        <v>#VALUE!</v>
      </c>
      <c r="AR124" s="2" t="e">
        <f t="array" ref="AR124">[1]!JCSubstructureMatchCount($B124,"FC(CCCCCN)(F)C")+[1]!JCSubstructureMatchCount($B124,"FC(F)(CCCC1)C1N")</f>
        <v>#VALUE!</v>
      </c>
      <c r="AS124" s="2" t="e">
        <f t="array" ref="AS124">[1]!JCSubstructureMatchCount($B124,"FC(CN)([H])C")</f>
        <v>#VALUE!</v>
      </c>
      <c r="AT124" s="2" t="e">
        <f t="array" ref="AT124">[1]!JCSubstructureMatchCount($B124,"FC(CCN)([H])C")</f>
        <v>#VALUE!</v>
      </c>
      <c r="AU124" s="2" t="e">
        <f t="array" ref="AU124">[1]!JCSubstructureMatchCount($B124,"FC(CCCN)([H])C")</f>
        <v>#VALUE!</v>
      </c>
      <c r="AV124" s="2" t="e">
        <f t="array" ref="AV124">[1]!JCSubstructureMatchCount($B124,"FC(CCCCN)([H])C")</f>
        <v>#VALUE!</v>
      </c>
      <c r="AW124" s="2" t="e">
        <f t="array" ref="AW124">[1]!JCSubstructureMatchCount($B124,"FC(CCCCCN)([H])C")</f>
        <v>#VALUE!</v>
      </c>
      <c r="AX124" s="2" t="e">
        <f t="array" ref="AX124">[1]!JCSubstructureMatchCount($B124,"FC(CC(O)=O)(F)F")</f>
        <v>#VALUE!</v>
      </c>
      <c r="AY124" s="2" t="e">
        <f t="array" ref="AY124">[1]!JCSubstructureMatchCount($B124,"FC(CCC(O)=O)(F)F")</f>
        <v>#VALUE!</v>
      </c>
      <c r="AZ124" s="2" t="e">
        <f t="array" ref="AZ124">[1]!JCSubstructureMatchCount($B124,"FC(CCCC(O)=O)(F)F")</f>
        <v>#VALUE!</v>
      </c>
      <c r="BA124" s="2" t="e">
        <f t="array" ref="BA124">[1]!JCSubstructureMatchCount($B124,"FC(CCCCC(O)=O)(F)F")</f>
        <v>#VALUE!</v>
      </c>
      <c r="BB124" s="2" t="e">
        <f t="array" ref="BB124">[1]!JCSubstructureMatchCount($B124,"FC(CCCCCC(O)=O)(F)F")</f>
        <v>#VALUE!</v>
      </c>
      <c r="BC124" s="2" t="e">
        <f t="array" ref="BC124">[1]!JCSubstructureMatchCount($B124,"FC(CC(O)=O)([H])F")</f>
        <v>#VALUE!</v>
      </c>
      <c r="BD124" s="2" t="e">
        <f t="array" ref="BD124">[1]!JCSubstructureMatchCount($B124,"FC(CCC(O)=O)([H])F")</f>
        <v>#VALUE!</v>
      </c>
      <c r="BE124" s="2" t="e">
        <f t="array" ref="BE124">[1]!JCSubstructureMatchCount($B124,"FC(CCCC(O)=O)([H])F")</f>
        <v>#VALUE!</v>
      </c>
      <c r="BF124" s="2" t="e">
        <f t="array" ref="BF124">[1]!JCSubstructureMatchCount($B124,"FC(CCCCC(O)=O)([H])F")</f>
        <v>#VALUE!</v>
      </c>
      <c r="BG124" s="2" t="e">
        <f t="array" ref="BG124">[1]!JCSubstructureMatchCount($B124,"FC(CCCCCC(O)=O)([H])F")</f>
        <v>#VALUE!</v>
      </c>
      <c r="BH124" s="2" t="e">
        <f t="array" ref="BH124">[1]!JCSubstructureMatchCount($B124,"FC(CC(O)=O)([H])[H]")</f>
        <v>#VALUE!</v>
      </c>
      <c r="BI124" s="2" t="e">
        <f t="array" ref="BI124">[1]!JCSubstructureMatchCount($B124,"FC(CCC(O)=O)([H])[H]")</f>
        <v>#VALUE!</v>
      </c>
      <c r="BJ124" s="2" t="e">
        <f t="array" ref="BJ124">[1]!JCSubstructureMatchCount($B124,"FC(CCCC(O)=O)([H])[H]")</f>
        <v>#VALUE!</v>
      </c>
      <c r="BK124" s="2" t="e">
        <f t="array" ref="BK124">[1]!JCSubstructureMatchCount($B124,"FC(CCCCC(O)=O)([H])[H]")</f>
        <v>#VALUE!</v>
      </c>
      <c r="BL124" s="2" t="e">
        <f t="array" ref="BL124">[1]!JCSubstructureMatchCount($B124,"FC(CCCCCC(O)=O)([H])[H]")</f>
        <v>#VALUE!</v>
      </c>
      <c r="BM124" s="2" t="e">
        <f t="array" ref="BM124">[1]!JCSubstructureMatchCount($B124,"FC(CC(O)=O)(F)C")</f>
        <v>#VALUE!</v>
      </c>
      <c r="BN124" s="2" t="e">
        <f t="array" ref="BN124">[1]!JCSubstructureMatchCount($B124,"FC(CCC(O)=O)(F)C")+[1]!JCSubstructureMatchCount($B124,"FC1(F)CC1C(O)=O")</f>
        <v>#VALUE!</v>
      </c>
      <c r="BO124" s="2" t="e">
        <f t="array" ref="BO124">[1]!JCSubstructureMatchCount($B124,"FC(CCCC(O)=O)(F)C")+[1]!JCSubstructureMatchCount($B124,"FC1(F)CCC1C(O)=O")</f>
        <v>#VALUE!</v>
      </c>
      <c r="BP124" s="2" t="e">
        <f t="array" ref="BP124">[1]!JCSubstructureMatchCount($B124,"FC(CCCCC(O)=O)(F)C")+[1]!JCSubstructureMatchCount($B124,"FC1(F)CCCC1C(O)=O")</f>
        <v>#VALUE!</v>
      </c>
      <c r="BQ124" s="2" t="e">
        <f t="array" ref="BQ124">[1]!JCSubstructureMatchCount($B124,"FC(CCCCCC(O)=O)(F)C")+[1]!JCSubstructureMatchCount($B124,"FC1(F)CCCCC1C(O)=O")</f>
        <v>#VALUE!</v>
      </c>
      <c r="BR124" s="2" t="e">
        <f t="array" ref="BR124">[1]!JCSubstructureMatchCount($B124,"FC(CC(O)=O)([H])C")</f>
        <v>#VALUE!</v>
      </c>
      <c r="BS124" s="2" t="e">
        <f t="array" ref="BS124">[1]!JCSubstructureMatchCount($B124,"FC(CCC(O)=O)([H])C")</f>
        <v>#VALUE!</v>
      </c>
      <c r="BT124" s="2" t="e">
        <f t="array" ref="BT124">[1]!JCSubstructureMatchCount($B124,"FC(CCCC(O)=O)([H])C")</f>
        <v>#VALUE!</v>
      </c>
      <c r="BU124" s="2" t="e">
        <f t="array" ref="BU124">[1]!JCSubstructureMatchCount($B124,"FC(CCCCC(O)=O)([H])C")</f>
        <v>#VALUE!</v>
      </c>
      <c r="BV124" s="2" t="e">
        <f t="array" ref="BV124">[1]!JCSubstructureMatchCount($B124,"FC(CCCCCC(O)=O)([H])C")</f>
        <v>#VALUE!</v>
      </c>
      <c r="BW124" t="e">
        <f t="shared" si="26"/>
        <v>#VALUE!</v>
      </c>
      <c r="BX124" t="e">
        <f t="shared" si="27"/>
        <v>#VALUE!</v>
      </c>
      <c r="BY124" t="e">
        <f t="shared" si="28"/>
        <v>#VALUE!</v>
      </c>
      <c r="BZ124" t="e">
        <f t="shared" si="29"/>
        <v>#VALUE!</v>
      </c>
      <c r="CA124" t="e">
        <f t="shared" si="30"/>
        <v>#VALUE!</v>
      </c>
      <c r="CB124" t="e">
        <f t="shared" si="31"/>
        <v>#VALUE!</v>
      </c>
      <c r="CC124" t="e">
        <f t="shared" si="32"/>
        <v>#VALUE!</v>
      </c>
      <c r="CD124" t="e">
        <f t="shared" si="33"/>
        <v>#VALUE!</v>
      </c>
      <c r="CE124" t="e">
        <f t="shared" si="34"/>
        <v>#VALUE!</v>
      </c>
      <c r="CF124" t="e">
        <f t="shared" si="35"/>
        <v>#VALUE!</v>
      </c>
      <c r="CG124" t="e">
        <f t="shared" si="36"/>
        <v>#VALUE!</v>
      </c>
    </row>
    <row r="125" spans="1:85" ht="30" customHeight="1" x14ac:dyDescent="0.25">
      <c r="A125" s="1" t="s">
        <v>120</v>
      </c>
      <c r="B125" t="s">
        <v>134</v>
      </c>
      <c r="C125">
        <v>2.72</v>
      </c>
      <c r="D125">
        <v>4.18</v>
      </c>
      <c r="E125" s="15" t="e">
        <f t="array" ref="E125">[1]!JCStructure(B125)</f>
        <v>#VALUE!</v>
      </c>
      <c r="F125" t="e">
        <f t="array" ref="F125">[1]!JCMass(B125)</f>
        <v>#VALUE!</v>
      </c>
      <c r="G125" t="e">
        <f t="array" ref="G125">[1]!JCIUPACName(R125)</f>
        <v>#VALUE!</v>
      </c>
      <c r="H125" s="2" t="e">
        <f t="array" ref="H125">IF([1]!JCSubstructureMatch($B125,"C(O)=O"),"Acid", "Amine")</f>
        <v>#VALUE!</v>
      </c>
      <c r="I125" s="2" t="e">
        <f t="shared" ca="1" si="37"/>
        <v>#NAME?</v>
      </c>
      <c r="K125" s="2" t="e">
        <f t="shared" si="20"/>
        <v>#VALUE!</v>
      </c>
      <c r="L125" s="2" t="e">
        <f t="shared" si="21"/>
        <v>#VALUE!</v>
      </c>
      <c r="M125" s="2" t="e">
        <f t="shared" si="22"/>
        <v>#VALUE!</v>
      </c>
      <c r="N125" s="2" t="e">
        <f t="shared" si="23"/>
        <v>#VALUE!</v>
      </c>
      <c r="O125" s="2" t="e">
        <f t="shared" si="24"/>
        <v>#VALUE!</v>
      </c>
      <c r="P125" s="2" t="e">
        <f t="shared" si="25"/>
        <v>#VALUE!</v>
      </c>
      <c r="Q125" s="2" t="e">
        <f t="array" ref="Q125">[1]!JCRingAtomCount(B125)</f>
        <v>#VALUE!</v>
      </c>
      <c r="R125" s="15" t="e">
        <f t="array" ref="R125">[1]!JCBemisMurckoStructure(B125)</f>
        <v>#VALUE!</v>
      </c>
      <c r="S125" t="e">
        <f t="array" ref="S125">[1]!JCSubstructureMatch(B125,"FC(C)(F)C")</f>
        <v>#VALUE!</v>
      </c>
      <c r="T125" t="e">
        <f t="array" ref="T125">[1]!JCSubstructureMatch(B125,"FC(C)(F)F")</f>
        <v>#VALUE!</v>
      </c>
      <c r="U125" t="e">
        <f t="array" ref="U125">[1]!JCSubstructureMatch(B125,"FC(C)(F)[H]")</f>
        <v>#VALUE!</v>
      </c>
      <c r="V125" t="e">
        <f t="array" ref="V125">[1]!JCSubstructureMatch(B125,"FC(C)([H])[H]")</f>
        <v>#VALUE!</v>
      </c>
      <c r="W125" t="e">
        <f t="array" ref="W125">[1]!JCSubstructureMatch(B125,"FC(C)(C)[H]")</f>
        <v>#VALUE!</v>
      </c>
      <c r="X125" s="15" t="e">
        <f t="array" ref="X125">[1]!JC3DCleanStructure(B125)</f>
        <v>#VALUE!</v>
      </c>
      <c r="Y125" s="2" t="e">
        <f t="array" ref="Y125">[1]!JCSubstructureMatchCount(B125,"FC(CN)(F)F")</f>
        <v>#VALUE!</v>
      </c>
      <c r="Z125" s="2" t="e">
        <f t="array" ref="Z125">[1]!JCSubstructureMatchCount($B125,"FC(CCN)(F)F")</f>
        <v>#VALUE!</v>
      </c>
      <c r="AA125" s="2" t="e">
        <f t="array" ref="AA125">[1]!JCSubstructureMatchCount($B125,"FC(CCCN)(F)F")</f>
        <v>#VALUE!</v>
      </c>
      <c r="AB125" s="2" t="e">
        <f t="array" ref="AB125">[1]!JCSubstructureMatchCount($B125,"FC(CCCCN)(F)F")</f>
        <v>#VALUE!</v>
      </c>
      <c r="AC125" s="2" t="e">
        <f t="array" ref="AC125">[1]!JCSubstructureMatchCount($B125,"FC(CCCCCN)(F)F")</f>
        <v>#VALUE!</v>
      </c>
      <c r="AD125" s="2" t="e">
        <f t="array" ref="AD125">[1]!JCSubstructureMatchCount($B125,"FC(CN)([H])F")</f>
        <v>#VALUE!</v>
      </c>
      <c r="AE125" s="2" t="e">
        <f t="array" ref="AE125">[1]!JCSubstructureMatchCount($B125,"FC(CCN)([H])F")</f>
        <v>#VALUE!</v>
      </c>
      <c r="AF125" s="2" t="e">
        <f t="array" ref="AF125">[1]!JCSubstructureMatchCount($B125,"FC(CCCN)([H])F")</f>
        <v>#VALUE!</v>
      </c>
      <c r="AG125" s="2" t="e">
        <f t="array" ref="AG125">[1]!JCSubstructureMatchCount($B125,"FC(CCCCN)([H])F")</f>
        <v>#VALUE!</v>
      </c>
      <c r="AH125" s="2" t="e">
        <f t="array" ref="AH125">[1]!JCSubstructureMatchCount($B125,"FC(CCCCCN)([H])F")</f>
        <v>#VALUE!</v>
      </c>
      <c r="AI125" s="2" t="e">
        <f t="array" ref="AI125">[1]!JCSubstructureMatchCount($B125,"FC(CN)([H])[H]")</f>
        <v>#VALUE!</v>
      </c>
      <c r="AJ125" s="2" t="e">
        <f t="array" ref="AJ125">[1]!JCSubstructureMatchCount($B125,"FC(CCN)([H])[H]")</f>
        <v>#VALUE!</v>
      </c>
      <c r="AK125" s="2" t="e">
        <f t="array" ref="AK125">[1]!JCSubstructureMatchCount($B125,"FC(CCCN)([H])[H]")</f>
        <v>#VALUE!</v>
      </c>
      <c r="AL125" s="2" t="e">
        <f t="array" ref="AL125">[1]!JCSubstructureMatchCount($B125,"FC(CCCCN)([H])[H]")</f>
        <v>#VALUE!</v>
      </c>
      <c r="AM125" s="2" t="e">
        <f t="array" ref="AM125">[1]!JCSubstructureMatchCount($B125,"FC(CCCCCN)([H])[H]")</f>
        <v>#VALUE!</v>
      </c>
      <c r="AN125" s="2" t="e">
        <f t="array" ref="AN125">[1]!JCSubstructureMatchCount($B125,"FC(CN)(F)C")</f>
        <v>#VALUE!</v>
      </c>
      <c r="AO125" s="2" t="e">
        <f t="array" ref="AO125">[1]!JCSubstructureMatchCount($B125,"FC(CCN)(F)C")+[1]!JCSubstructureMatchCount($B125,"FC(F)(C1)C1N")</f>
        <v>#VALUE!</v>
      </c>
      <c r="AP125" s="2" t="e">
        <f t="array" ref="AP125">[1]!JCSubstructureMatchCount($B125,"FC(CCCN)(F)C")+[1]!JCSubstructureMatchCount($B125,"FC(F)(CC1)C1N")</f>
        <v>#VALUE!</v>
      </c>
      <c r="AQ125" s="2" t="e">
        <f t="array" ref="AQ125">[1]!JCSubstructureMatchCount($B125,"FC(CCCCN)(F)C")+[1]!JCSubstructureMatchCount($B125,"FC(F)(CCC1)C1N")</f>
        <v>#VALUE!</v>
      </c>
      <c r="AR125" s="2" t="e">
        <f t="array" ref="AR125">[1]!JCSubstructureMatchCount($B125,"FC(CCCCCN)(F)C")+[1]!JCSubstructureMatchCount($B125,"FC(F)(CCCC1)C1N")</f>
        <v>#VALUE!</v>
      </c>
      <c r="AS125" s="2" t="e">
        <f t="array" ref="AS125">[1]!JCSubstructureMatchCount($B125,"FC(CN)([H])C")</f>
        <v>#VALUE!</v>
      </c>
      <c r="AT125" s="2" t="e">
        <f t="array" ref="AT125">[1]!JCSubstructureMatchCount($B125,"FC(CCN)([H])C")</f>
        <v>#VALUE!</v>
      </c>
      <c r="AU125" s="2" t="e">
        <f t="array" ref="AU125">[1]!JCSubstructureMatchCount($B125,"FC(CCCN)([H])C")</f>
        <v>#VALUE!</v>
      </c>
      <c r="AV125" s="2" t="e">
        <f t="array" ref="AV125">[1]!JCSubstructureMatchCount($B125,"FC(CCCCN)([H])C")</f>
        <v>#VALUE!</v>
      </c>
      <c r="AW125" s="2" t="e">
        <f t="array" ref="AW125">[1]!JCSubstructureMatchCount($B125,"FC(CCCCCN)([H])C")</f>
        <v>#VALUE!</v>
      </c>
      <c r="AX125" s="2" t="e">
        <f t="array" ref="AX125">[1]!JCSubstructureMatchCount($B125,"FC(CC(O)=O)(F)F")</f>
        <v>#VALUE!</v>
      </c>
      <c r="AY125" s="2" t="e">
        <f t="array" ref="AY125">[1]!JCSubstructureMatchCount($B125,"FC(CCC(O)=O)(F)F")</f>
        <v>#VALUE!</v>
      </c>
      <c r="AZ125" s="2" t="e">
        <f t="array" ref="AZ125">[1]!JCSubstructureMatchCount($B125,"FC(CCCC(O)=O)(F)F")</f>
        <v>#VALUE!</v>
      </c>
      <c r="BA125" s="2" t="e">
        <f t="array" ref="BA125">[1]!JCSubstructureMatchCount($B125,"FC(CCCCC(O)=O)(F)F")</f>
        <v>#VALUE!</v>
      </c>
      <c r="BB125" s="2" t="e">
        <f t="array" ref="BB125">[1]!JCSubstructureMatchCount($B125,"FC(CCCCCC(O)=O)(F)F")</f>
        <v>#VALUE!</v>
      </c>
      <c r="BC125" s="2" t="e">
        <f t="array" ref="BC125">[1]!JCSubstructureMatchCount($B125,"FC(CC(O)=O)([H])F")</f>
        <v>#VALUE!</v>
      </c>
      <c r="BD125" s="2" t="e">
        <f t="array" ref="BD125">[1]!JCSubstructureMatchCount($B125,"FC(CCC(O)=O)([H])F")</f>
        <v>#VALUE!</v>
      </c>
      <c r="BE125" s="2" t="e">
        <f t="array" ref="BE125">[1]!JCSubstructureMatchCount($B125,"FC(CCCC(O)=O)([H])F")</f>
        <v>#VALUE!</v>
      </c>
      <c r="BF125" s="2" t="e">
        <f t="array" ref="BF125">[1]!JCSubstructureMatchCount($B125,"FC(CCCCC(O)=O)([H])F")</f>
        <v>#VALUE!</v>
      </c>
      <c r="BG125" s="2" t="e">
        <f t="array" ref="BG125">[1]!JCSubstructureMatchCount($B125,"FC(CCCCCC(O)=O)([H])F")</f>
        <v>#VALUE!</v>
      </c>
      <c r="BH125" s="2" t="e">
        <f t="array" ref="BH125">[1]!JCSubstructureMatchCount($B125,"FC(CC(O)=O)([H])[H]")</f>
        <v>#VALUE!</v>
      </c>
      <c r="BI125" s="2" t="e">
        <f t="array" ref="BI125">[1]!JCSubstructureMatchCount($B125,"FC(CCC(O)=O)([H])[H]")</f>
        <v>#VALUE!</v>
      </c>
      <c r="BJ125" s="2" t="e">
        <f t="array" ref="BJ125">[1]!JCSubstructureMatchCount($B125,"FC(CCCC(O)=O)([H])[H]")</f>
        <v>#VALUE!</v>
      </c>
      <c r="BK125" s="2" t="e">
        <f t="array" ref="BK125">[1]!JCSubstructureMatchCount($B125,"FC(CCCCC(O)=O)([H])[H]")</f>
        <v>#VALUE!</v>
      </c>
      <c r="BL125" s="2" t="e">
        <f t="array" ref="BL125">[1]!JCSubstructureMatchCount($B125,"FC(CCCCCC(O)=O)([H])[H]")</f>
        <v>#VALUE!</v>
      </c>
      <c r="BM125" s="2" t="e">
        <f t="array" ref="BM125">[1]!JCSubstructureMatchCount($B125,"FC(CC(O)=O)(F)C")</f>
        <v>#VALUE!</v>
      </c>
      <c r="BN125" s="2" t="e">
        <f t="array" ref="BN125">[1]!JCSubstructureMatchCount($B125,"FC(CCC(O)=O)(F)C")+[1]!JCSubstructureMatchCount($B125,"FC1(F)CC1C(O)=O")</f>
        <v>#VALUE!</v>
      </c>
      <c r="BO125" s="2" t="e">
        <f t="array" ref="BO125">[1]!JCSubstructureMatchCount($B125,"FC(CCCC(O)=O)(F)C")+[1]!JCSubstructureMatchCount($B125,"FC1(F)CCC1C(O)=O")</f>
        <v>#VALUE!</v>
      </c>
      <c r="BP125" s="2" t="e">
        <f t="array" ref="BP125">[1]!JCSubstructureMatchCount($B125,"FC(CCCCC(O)=O)(F)C")+[1]!JCSubstructureMatchCount($B125,"FC1(F)CCCC1C(O)=O")</f>
        <v>#VALUE!</v>
      </c>
      <c r="BQ125" s="2" t="e">
        <f t="array" ref="BQ125">[1]!JCSubstructureMatchCount($B125,"FC(CCCCCC(O)=O)(F)C")+[1]!JCSubstructureMatchCount($B125,"FC1(F)CCCCC1C(O)=O")</f>
        <v>#VALUE!</v>
      </c>
      <c r="BR125" s="2" t="e">
        <f t="array" ref="BR125">[1]!JCSubstructureMatchCount($B125,"FC(CC(O)=O)([H])C")</f>
        <v>#VALUE!</v>
      </c>
      <c r="BS125" s="2" t="e">
        <f t="array" ref="BS125">[1]!JCSubstructureMatchCount($B125,"FC(CCC(O)=O)([H])C")</f>
        <v>#VALUE!</v>
      </c>
      <c r="BT125" s="2" t="e">
        <f t="array" ref="BT125">[1]!JCSubstructureMatchCount($B125,"FC(CCCC(O)=O)([H])C")</f>
        <v>#VALUE!</v>
      </c>
      <c r="BU125" s="2" t="e">
        <f t="array" ref="BU125">[1]!JCSubstructureMatchCount($B125,"FC(CCCCC(O)=O)([H])C")</f>
        <v>#VALUE!</v>
      </c>
      <c r="BV125" s="2" t="e">
        <f t="array" ref="BV125">[1]!JCSubstructureMatchCount($B125,"FC(CCCCCC(O)=O)([H])C")</f>
        <v>#VALUE!</v>
      </c>
      <c r="BW125" t="e">
        <f t="shared" si="26"/>
        <v>#VALUE!</v>
      </c>
      <c r="BX125" t="e">
        <f t="shared" si="27"/>
        <v>#VALUE!</v>
      </c>
      <c r="BY125" t="e">
        <f t="shared" si="28"/>
        <v>#VALUE!</v>
      </c>
      <c r="BZ125" t="e">
        <f t="shared" si="29"/>
        <v>#VALUE!</v>
      </c>
      <c r="CA125" t="e">
        <f t="shared" si="30"/>
        <v>#VALUE!</v>
      </c>
      <c r="CB125" t="e">
        <f t="shared" si="31"/>
        <v>#VALUE!</v>
      </c>
      <c r="CC125" t="e">
        <f t="shared" si="32"/>
        <v>#VALUE!</v>
      </c>
      <c r="CD125" t="e">
        <f t="shared" si="33"/>
        <v>#VALUE!</v>
      </c>
      <c r="CE125" t="e">
        <f t="shared" si="34"/>
        <v>#VALUE!</v>
      </c>
      <c r="CF125" t="e">
        <f t="shared" si="35"/>
        <v>#VALUE!</v>
      </c>
      <c r="CG125" t="e">
        <f t="shared" si="36"/>
        <v>#VALUE!</v>
      </c>
    </row>
    <row r="126" spans="1:85" ht="30" customHeight="1" x14ac:dyDescent="0.25">
      <c r="A126" s="1" t="s">
        <v>120</v>
      </c>
      <c r="B126" t="s">
        <v>135</v>
      </c>
      <c r="C126">
        <v>2.3199999999999998</v>
      </c>
      <c r="D126">
        <v>9.4499999999999993</v>
      </c>
      <c r="E126" s="15" t="e">
        <f t="array" ref="E126">[1]!JCStructure(B126)</f>
        <v>#VALUE!</v>
      </c>
      <c r="F126" t="e">
        <f t="array" ref="F126">[1]!JCMass(B126)</f>
        <v>#VALUE!</v>
      </c>
      <c r="G126" t="e">
        <f t="array" ref="G126">[1]!JCIUPACName(R126)</f>
        <v>#VALUE!</v>
      </c>
      <c r="H126" s="2" t="e">
        <f t="array" ref="H126">IF([1]!JCSubstructureMatch($B126,"C(O)=O"),"Acid", "Amine")</f>
        <v>#VALUE!</v>
      </c>
      <c r="I126" s="2" t="e">
        <f t="shared" ca="1" si="37"/>
        <v>#NAME?</v>
      </c>
      <c r="K126" s="2" t="e">
        <f t="shared" si="20"/>
        <v>#VALUE!</v>
      </c>
      <c r="L126" s="2" t="e">
        <f t="shared" si="21"/>
        <v>#VALUE!</v>
      </c>
      <c r="M126" s="2" t="e">
        <f t="shared" si="22"/>
        <v>#VALUE!</v>
      </c>
      <c r="N126" s="2" t="e">
        <f t="shared" si="23"/>
        <v>#VALUE!</v>
      </c>
      <c r="O126" s="2" t="e">
        <f t="shared" si="24"/>
        <v>#VALUE!</v>
      </c>
      <c r="P126" s="2" t="e">
        <f t="shared" si="25"/>
        <v>#VALUE!</v>
      </c>
      <c r="Q126" s="2" t="e">
        <f t="array" ref="Q126">[1]!JCRingAtomCount(B126)</f>
        <v>#VALUE!</v>
      </c>
      <c r="R126" s="15" t="e">
        <f t="array" ref="R126">[1]!JCBemisMurckoStructure(B126)</f>
        <v>#VALUE!</v>
      </c>
      <c r="S126" t="e">
        <f t="array" ref="S126">[1]!JCSubstructureMatch(B126,"FC(C)(F)C")</f>
        <v>#VALUE!</v>
      </c>
      <c r="T126" t="e">
        <f t="array" ref="T126">[1]!JCSubstructureMatch(B126,"FC(C)(F)F")</f>
        <v>#VALUE!</v>
      </c>
      <c r="U126" t="e">
        <f t="array" ref="U126">[1]!JCSubstructureMatch(B126,"FC(C)(F)[H]")</f>
        <v>#VALUE!</v>
      </c>
      <c r="V126" t="e">
        <f t="array" ref="V126">[1]!JCSubstructureMatch(B126,"FC(C)([H])[H]")</f>
        <v>#VALUE!</v>
      </c>
      <c r="W126" t="e">
        <f t="array" ref="W126">[1]!JCSubstructureMatch(B126,"FC(C)(C)[H]")</f>
        <v>#VALUE!</v>
      </c>
      <c r="X126" s="15" t="e">
        <f t="array" ref="X126">[1]!JC3DCleanStructure(B126)</f>
        <v>#VALUE!</v>
      </c>
      <c r="Y126" s="2" t="e">
        <f t="array" ref="Y126">[1]!JCSubstructureMatchCount(B126,"FC(CN)(F)F")</f>
        <v>#VALUE!</v>
      </c>
      <c r="Z126" s="2" t="e">
        <f t="array" ref="Z126">[1]!JCSubstructureMatchCount($B126,"FC(CCN)(F)F")</f>
        <v>#VALUE!</v>
      </c>
      <c r="AA126" s="2" t="e">
        <f t="array" ref="AA126">[1]!JCSubstructureMatchCount($B126,"FC(CCCN)(F)F")</f>
        <v>#VALUE!</v>
      </c>
      <c r="AB126" s="2" t="e">
        <f t="array" ref="AB126">[1]!JCSubstructureMatchCount($B126,"FC(CCCCN)(F)F")</f>
        <v>#VALUE!</v>
      </c>
      <c r="AC126" s="2" t="e">
        <f t="array" ref="AC126">[1]!JCSubstructureMatchCount($B126,"FC(CCCCCN)(F)F")</f>
        <v>#VALUE!</v>
      </c>
      <c r="AD126" s="2" t="e">
        <f t="array" ref="AD126">[1]!JCSubstructureMatchCount($B126,"FC(CN)([H])F")</f>
        <v>#VALUE!</v>
      </c>
      <c r="AE126" s="2" t="e">
        <f t="array" ref="AE126">[1]!JCSubstructureMatchCount($B126,"FC(CCN)([H])F")</f>
        <v>#VALUE!</v>
      </c>
      <c r="AF126" s="2" t="e">
        <f t="array" ref="AF126">[1]!JCSubstructureMatchCount($B126,"FC(CCCN)([H])F")</f>
        <v>#VALUE!</v>
      </c>
      <c r="AG126" s="2" t="e">
        <f t="array" ref="AG126">[1]!JCSubstructureMatchCount($B126,"FC(CCCCN)([H])F")</f>
        <v>#VALUE!</v>
      </c>
      <c r="AH126" s="2" t="e">
        <f t="array" ref="AH126">[1]!JCSubstructureMatchCount($B126,"FC(CCCCCN)([H])F")</f>
        <v>#VALUE!</v>
      </c>
      <c r="AI126" s="2" t="e">
        <f t="array" ref="AI126">[1]!JCSubstructureMatchCount($B126,"FC(CN)([H])[H]")</f>
        <v>#VALUE!</v>
      </c>
      <c r="AJ126" s="2" t="e">
        <f t="array" ref="AJ126">[1]!JCSubstructureMatchCount($B126,"FC(CCN)([H])[H]")</f>
        <v>#VALUE!</v>
      </c>
      <c r="AK126" s="2" t="e">
        <f t="array" ref="AK126">[1]!JCSubstructureMatchCount($B126,"FC(CCCN)([H])[H]")</f>
        <v>#VALUE!</v>
      </c>
      <c r="AL126" s="2" t="e">
        <f t="array" ref="AL126">[1]!JCSubstructureMatchCount($B126,"FC(CCCCN)([H])[H]")</f>
        <v>#VALUE!</v>
      </c>
      <c r="AM126" s="2" t="e">
        <f t="array" ref="AM126">[1]!JCSubstructureMatchCount($B126,"FC(CCCCCN)([H])[H]")</f>
        <v>#VALUE!</v>
      </c>
      <c r="AN126" s="2" t="e">
        <f t="array" ref="AN126">[1]!JCSubstructureMatchCount($B126,"FC(CN)(F)C")</f>
        <v>#VALUE!</v>
      </c>
      <c r="AO126" s="2" t="e">
        <f t="array" ref="AO126">[1]!JCSubstructureMatchCount($B126,"FC(CCN)(F)C")+[1]!JCSubstructureMatchCount($B126,"FC(F)(C1)C1N")</f>
        <v>#VALUE!</v>
      </c>
      <c r="AP126" s="2" t="e">
        <f t="array" ref="AP126">[1]!JCSubstructureMatchCount($B126,"FC(CCCN)(F)C")+[1]!JCSubstructureMatchCount($B126,"FC(F)(CC1)C1N")</f>
        <v>#VALUE!</v>
      </c>
      <c r="AQ126" s="2" t="e">
        <f t="array" ref="AQ126">[1]!JCSubstructureMatchCount($B126,"FC(CCCCN)(F)C")+[1]!JCSubstructureMatchCount($B126,"FC(F)(CCC1)C1N")</f>
        <v>#VALUE!</v>
      </c>
      <c r="AR126" s="2" t="e">
        <f t="array" ref="AR126">[1]!JCSubstructureMatchCount($B126,"FC(CCCCCN)(F)C")+[1]!JCSubstructureMatchCount($B126,"FC(F)(CCCC1)C1N")</f>
        <v>#VALUE!</v>
      </c>
      <c r="AS126" s="2" t="e">
        <f t="array" ref="AS126">[1]!JCSubstructureMatchCount($B126,"FC(CN)([H])C")</f>
        <v>#VALUE!</v>
      </c>
      <c r="AT126" s="2" t="e">
        <f t="array" ref="AT126">[1]!JCSubstructureMatchCount($B126,"FC(CCN)([H])C")</f>
        <v>#VALUE!</v>
      </c>
      <c r="AU126" s="2" t="e">
        <f t="array" ref="AU126">[1]!JCSubstructureMatchCount($B126,"FC(CCCN)([H])C")</f>
        <v>#VALUE!</v>
      </c>
      <c r="AV126" s="2" t="e">
        <f t="array" ref="AV126">[1]!JCSubstructureMatchCount($B126,"FC(CCCCN)([H])C")</f>
        <v>#VALUE!</v>
      </c>
      <c r="AW126" s="2" t="e">
        <f t="array" ref="AW126">[1]!JCSubstructureMatchCount($B126,"FC(CCCCCN)([H])C")</f>
        <v>#VALUE!</v>
      </c>
      <c r="AX126" s="2" t="e">
        <f t="array" ref="AX126">[1]!JCSubstructureMatchCount($B126,"FC(CC(O)=O)(F)F")</f>
        <v>#VALUE!</v>
      </c>
      <c r="AY126" s="2" t="e">
        <f t="array" ref="AY126">[1]!JCSubstructureMatchCount($B126,"FC(CCC(O)=O)(F)F")</f>
        <v>#VALUE!</v>
      </c>
      <c r="AZ126" s="2" t="e">
        <f t="array" ref="AZ126">[1]!JCSubstructureMatchCount($B126,"FC(CCCC(O)=O)(F)F")</f>
        <v>#VALUE!</v>
      </c>
      <c r="BA126" s="2" t="e">
        <f t="array" ref="BA126">[1]!JCSubstructureMatchCount($B126,"FC(CCCCC(O)=O)(F)F")</f>
        <v>#VALUE!</v>
      </c>
      <c r="BB126" s="2" t="e">
        <f t="array" ref="BB126">[1]!JCSubstructureMatchCount($B126,"FC(CCCCCC(O)=O)(F)F")</f>
        <v>#VALUE!</v>
      </c>
      <c r="BC126" s="2" t="e">
        <f t="array" ref="BC126">[1]!JCSubstructureMatchCount($B126,"FC(CC(O)=O)([H])F")</f>
        <v>#VALUE!</v>
      </c>
      <c r="BD126" s="2" t="e">
        <f t="array" ref="BD126">[1]!JCSubstructureMatchCount($B126,"FC(CCC(O)=O)([H])F")</f>
        <v>#VALUE!</v>
      </c>
      <c r="BE126" s="2" t="e">
        <f t="array" ref="BE126">[1]!JCSubstructureMatchCount($B126,"FC(CCCC(O)=O)([H])F")</f>
        <v>#VALUE!</v>
      </c>
      <c r="BF126" s="2" t="e">
        <f t="array" ref="BF126">[1]!JCSubstructureMatchCount($B126,"FC(CCCCC(O)=O)([H])F")</f>
        <v>#VALUE!</v>
      </c>
      <c r="BG126" s="2" t="e">
        <f t="array" ref="BG126">[1]!JCSubstructureMatchCount($B126,"FC(CCCCCC(O)=O)([H])F")</f>
        <v>#VALUE!</v>
      </c>
      <c r="BH126" s="2" t="e">
        <f t="array" ref="BH126">[1]!JCSubstructureMatchCount($B126,"FC(CC(O)=O)([H])[H]")</f>
        <v>#VALUE!</v>
      </c>
      <c r="BI126" s="2" t="e">
        <f t="array" ref="BI126">[1]!JCSubstructureMatchCount($B126,"FC(CCC(O)=O)([H])[H]")</f>
        <v>#VALUE!</v>
      </c>
      <c r="BJ126" s="2" t="e">
        <f t="array" ref="BJ126">[1]!JCSubstructureMatchCount($B126,"FC(CCCC(O)=O)([H])[H]")</f>
        <v>#VALUE!</v>
      </c>
      <c r="BK126" s="2" t="e">
        <f t="array" ref="BK126">[1]!JCSubstructureMatchCount($B126,"FC(CCCCC(O)=O)([H])[H]")</f>
        <v>#VALUE!</v>
      </c>
      <c r="BL126" s="2" t="e">
        <f t="array" ref="BL126">[1]!JCSubstructureMatchCount($B126,"FC(CCCCCC(O)=O)([H])[H]")</f>
        <v>#VALUE!</v>
      </c>
      <c r="BM126" s="2" t="e">
        <f t="array" ref="BM126">[1]!JCSubstructureMatchCount($B126,"FC(CC(O)=O)(F)C")</f>
        <v>#VALUE!</v>
      </c>
      <c r="BN126" s="2" t="e">
        <f t="array" ref="BN126">[1]!JCSubstructureMatchCount($B126,"FC(CCC(O)=O)(F)C")+[1]!JCSubstructureMatchCount($B126,"FC1(F)CC1C(O)=O")</f>
        <v>#VALUE!</v>
      </c>
      <c r="BO126" s="2" t="e">
        <f t="array" ref="BO126">[1]!JCSubstructureMatchCount($B126,"FC(CCCC(O)=O)(F)C")+[1]!JCSubstructureMatchCount($B126,"FC1(F)CCC1C(O)=O")</f>
        <v>#VALUE!</v>
      </c>
      <c r="BP126" s="2" t="e">
        <f t="array" ref="BP126">[1]!JCSubstructureMatchCount($B126,"FC(CCCCC(O)=O)(F)C")+[1]!JCSubstructureMatchCount($B126,"FC1(F)CCCC1C(O)=O")</f>
        <v>#VALUE!</v>
      </c>
      <c r="BQ126" s="2" t="e">
        <f t="array" ref="BQ126">[1]!JCSubstructureMatchCount($B126,"FC(CCCCCC(O)=O)(F)C")+[1]!JCSubstructureMatchCount($B126,"FC1(F)CCCCC1C(O)=O")</f>
        <v>#VALUE!</v>
      </c>
      <c r="BR126" s="2" t="e">
        <f t="array" ref="BR126">[1]!JCSubstructureMatchCount($B126,"FC(CC(O)=O)([H])C")</f>
        <v>#VALUE!</v>
      </c>
      <c r="BS126" s="2" t="e">
        <f t="array" ref="BS126">[1]!JCSubstructureMatchCount($B126,"FC(CCC(O)=O)([H])C")</f>
        <v>#VALUE!</v>
      </c>
      <c r="BT126" s="2" t="e">
        <f t="array" ref="BT126">[1]!JCSubstructureMatchCount($B126,"FC(CCCC(O)=O)([H])C")</f>
        <v>#VALUE!</v>
      </c>
      <c r="BU126" s="2" t="e">
        <f t="array" ref="BU126">[1]!JCSubstructureMatchCount($B126,"FC(CCCCC(O)=O)([H])C")</f>
        <v>#VALUE!</v>
      </c>
      <c r="BV126" s="2" t="e">
        <f t="array" ref="BV126">[1]!JCSubstructureMatchCount($B126,"FC(CCCCCC(O)=O)([H])C")</f>
        <v>#VALUE!</v>
      </c>
      <c r="BW126" t="e">
        <f t="shared" si="26"/>
        <v>#VALUE!</v>
      </c>
      <c r="BX126" t="e">
        <f t="shared" si="27"/>
        <v>#VALUE!</v>
      </c>
      <c r="BY126" t="e">
        <f t="shared" si="28"/>
        <v>#VALUE!</v>
      </c>
      <c r="BZ126" t="e">
        <f t="shared" si="29"/>
        <v>#VALUE!</v>
      </c>
      <c r="CA126" t="e">
        <f t="shared" si="30"/>
        <v>#VALUE!</v>
      </c>
      <c r="CB126" t="e">
        <f t="shared" si="31"/>
        <v>#VALUE!</v>
      </c>
      <c r="CC126" t="e">
        <f t="shared" si="32"/>
        <v>#VALUE!</v>
      </c>
      <c r="CD126" t="e">
        <f t="shared" si="33"/>
        <v>#VALUE!</v>
      </c>
      <c r="CE126" t="e">
        <f t="shared" si="34"/>
        <v>#VALUE!</v>
      </c>
      <c r="CF126" t="e">
        <f t="shared" si="35"/>
        <v>#VALUE!</v>
      </c>
      <c r="CG126" t="e">
        <f t="shared" si="36"/>
        <v>#VALUE!</v>
      </c>
    </row>
    <row r="127" spans="1:85" ht="30" customHeight="1" x14ac:dyDescent="0.25">
      <c r="A127" s="1" t="s">
        <v>120</v>
      </c>
      <c r="B127" t="s">
        <v>136</v>
      </c>
      <c r="C127">
        <v>2.56</v>
      </c>
      <c r="D127">
        <v>8.1300000000000008</v>
      </c>
      <c r="E127" s="15" t="e">
        <f t="array" ref="E127">[1]!JCStructure(B127)</f>
        <v>#VALUE!</v>
      </c>
      <c r="F127" t="e">
        <f t="array" ref="F127">[1]!JCMass(B127)</f>
        <v>#VALUE!</v>
      </c>
      <c r="G127" t="e">
        <f t="array" ref="G127">[1]!JCIUPACName(R127)</f>
        <v>#VALUE!</v>
      </c>
      <c r="H127" s="2" t="e">
        <f t="array" ref="H127">IF([1]!JCSubstructureMatch($B127,"C(O)=O"),"Acid", "Amine")</f>
        <v>#VALUE!</v>
      </c>
      <c r="I127" s="2" t="e">
        <f t="shared" ca="1" si="37"/>
        <v>#NAME?</v>
      </c>
      <c r="K127" s="2" t="e">
        <f t="shared" si="20"/>
        <v>#VALUE!</v>
      </c>
      <c r="L127" s="2" t="e">
        <f t="shared" si="21"/>
        <v>#VALUE!</v>
      </c>
      <c r="M127" s="2" t="e">
        <f t="shared" si="22"/>
        <v>#VALUE!</v>
      </c>
      <c r="N127" s="2" t="e">
        <f t="shared" si="23"/>
        <v>#VALUE!</v>
      </c>
      <c r="O127" s="2" t="e">
        <f t="shared" si="24"/>
        <v>#VALUE!</v>
      </c>
      <c r="P127" s="2" t="e">
        <f t="shared" si="25"/>
        <v>#VALUE!</v>
      </c>
      <c r="Q127" s="2" t="e">
        <f t="array" ref="Q127">[1]!JCRingAtomCount(B127)</f>
        <v>#VALUE!</v>
      </c>
      <c r="R127" s="15" t="e">
        <f t="array" ref="R127">[1]!JCBemisMurckoStructure(B127)</f>
        <v>#VALUE!</v>
      </c>
      <c r="S127" t="e">
        <f t="array" ref="S127">[1]!JCSubstructureMatch(B127,"FC(C)(F)C")</f>
        <v>#VALUE!</v>
      </c>
      <c r="T127" t="e">
        <f t="array" ref="T127">[1]!JCSubstructureMatch(B127,"FC(C)(F)F")</f>
        <v>#VALUE!</v>
      </c>
      <c r="U127" t="e">
        <f t="array" ref="U127">[1]!JCSubstructureMatch(B127,"FC(C)(F)[H]")</f>
        <v>#VALUE!</v>
      </c>
      <c r="V127" t="e">
        <f t="array" ref="V127">[1]!JCSubstructureMatch(B127,"FC(C)([H])[H]")</f>
        <v>#VALUE!</v>
      </c>
      <c r="W127" t="e">
        <f t="array" ref="W127">[1]!JCSubstructureMatch(B127,"FC(C)(C)[H]")</f>
        <v>#VALUE!</v>
      </c>
      <c r="X127" s="15" t="e">
        <f t="array" ref="X127">[1]!JC3DCleanStructure(B127)</f>
        <v>#VALUE!</v>
      </c>
      <c r="Y127" s="2" t="e">
        <f t="array" ref="Y127">[1]!JCSubstructureMatchCount(B127,"FC(CN)(F)F")</f>
        <v>#VALUE!</v>
      </c>
      <c r="Z127" s="2" t="e">
        <f t="array" ref="Z127">[1]!JCSubstructureMatchCount($B127,"FC(CCN)(F)F")</f>
        <v>#VALUE!</v>
      </c>
      <c r="AA127" s="2" t="e">
        <f t="array" ref="AA127">[1]!JCSubstructureMatchCount($B127,"FC(CCCN)(F)F")</f>
        <v>#VALUE!</v>
      </c>
      <c r="AB127" s="2" t="e">
        <f t="array" ref="AB127">[1]!JCSubstructureMatchCount($B127,"FC(CCCCN)(F)F")</f>
        <v>#VALUE!</v>
      </c>
      <c r="AC127" s="2" t="e">
        <f t="array" ref="AC127">[1]!JCSubstructureMatchCount($B127,"FC(CCCCCN)(F)F")</f>
        <v>#VALUE!</v>
      </c>
      <c r="AD127" s="2" t="e">
        <f t="array" ref="AD127">[1]!JCSubstructureMatchCount($B127,"FC(CN)([H])F")</f>
        <v>#VALUE!</v>
      </c>
      <c r="AE127" s="2" t="e">
        <f t="array" ref="AE127">[1]!JCSubstructureMatchCount($B127,"FC(CCN)([H])F")</f>
        <v>#VALUE!</v>
      </c>
      <c r="AF127" s="2" t="e">
        <f t="array" ref="AF127">[1]!JCSubstructureMatchCount($B127,"FC(CCCN)([H])F")</f>
        <v>#VALUE!</v>
      </c>
      <c r="AG127" s="2" t="e">
        <f t="array" ref="AG127">[1]!JCSubstructureMatchCount($B127,"FC(CCCCN)([H])F")</f>
        <v>#VALUE!</v>
      </c>
      <c r="AH127" s="2" t="e">
        <f t="array" ref="AH127">[1]!JCSubstructureMatchCount($B127,"FC(CCCCCN)([H])F")</f>
        <v>#VALUE!</v>
      </c>
      <c r="AI127" s="2" t="e">
        <f t="array" ref="AI127">[1]!JCSubstructureMatchCount($B127,"FC(CN)([H])[H]")</f>
        <v>#VALUE!</v>
      </c>
      <c r="AJ127" s="2" t="e">
        <f t="array" ref="AJ127">[1]!JCSubstructureMatchCount($B127,"FC(CCN)([H])[H]")</f>
        <v>#VALUE!</v>
      </c>
      <c r="AK127" s="2" t="e">
        <f t="array" ref="AK127">[1]!JCSubstructureMatchCount($B127,"FC(CCCN)([H])[H]")</f>
        <v>#VALUE!</v>
      </c>
      <c r="AL127" s="2" t="e">
        <f t="array" ref="AL127">[1]!JCSubstructureMatchCount($B127,"FC(CCCCN)([H])[H]")</f>
        <v>#VALUE!</v>
      </c>
      <c r="AM127" s="2" t="e">
        <f t="array" ref="AM127">[1]!JCSubstructureMatchCount($B127,"FC(CCCCCN)([H])[H]")</f>
        <v>#VALUE!</v>
      </c>
      <c r="AN127" s="2" t="e">
        <f t="array" ref="AN127">[1]!JCSubstructureMatchCount($B127,"FC(CN)(F)C")</f>
        <v>#VALUE!</v>
      </c>
      <c r="AO127" s="2" t="e">
        <f t="array" ref="AO127">[1]!JCSubstructureMatchCount($B127,"FC(CCN)(F)C")+[1]!JCSubstructureMatchCount($B127,"FC(F)(C1)C1N")</f>
        <v>#VALUE!</v>
      </c>
      <c r="AP127" s="2" t="e">
        <f t="array" ref="AP127">[1]!JCSubstructureMatchCount($B127,"FC(CCCN)(F)C")+[1]!JCSubstructureMatchCount($B127,"FC(F)(CC1)C1N")</f>
        <v>#VALUE!</v>
      </c>
      <c r="AQ127" s="2" t="e">
        <f t="array" ref="AQ127">[1]!JCSubstructureMatchCount($B127,"FC(CCCCN)(F)C")+[1]!JCSubstructureMatchCount($B127,"FC(F)(CCC1)C1N")</f>
        <v>#VALUE!</v>
      </c>
      <c r="AR127" s="2" t="e">
        <f t="array" ref="AR127">[1]!JCSubstructureMatchCount($B127,"FC(CCCCCN)(F)C")+[1]!JCSubstructureMatchCount($B127,"FC(F)(CCCC1)C1N")</f>
        <v>#VALUE!</v>
      </c>
      <c r="AS127" s="2" t="e">
        <f t="array" ref="AS127">[1]!JCSubstructureMatchCount($B127,"FC(CN)([H])C")</f>
        <v>#VALUE!</v>
      </c>
      <c r="AT127" s="2" t="e">
        <f t="array" ref="AT127">[1]!JCSubstructureMatchCount($B127,"FC(CCN)([H])C")</f>
        <v>#VALUE!</v>
      </c>
      <c r="AU127" s="2" t="e">
        <f t="array" ref="AU127">[1]!JCSubstructureMatchCount($B127,"FC(CCCN)([H])C")</f>
        <v>#VALUE!</v>
      </c>
      <c r="AV127" s="2" t="e">
        <f t="array" ref="AV127">[1]!JCSubstructureMatchCount($B127,"FC(CCCCN)([H])C")</f>
        <v>#VALUE!</v>
      </c>
      <c r="AW127" s="2" t="e">
        <f t="array" ref="AW127">[1]!JCSubstructureMatchCount($B127,"FC(CCCCCN)([H])C")</f>
        <v>#VALUE!</v>
      </c>
      <c r="AX127" s="2" t="e">
        <f t="array" ref="AX127">[1]!JCSubstructureMatchCount($B127,"FC(CC(O)=O)(F)F")</f>
        <v>#VALUE!</v>
      </c>
      <c r="AY127" s="2" t="e">
        <f t="array" ref="AY127">[1]!JCSubstructureMatchCount($B127,"FC(CCC(O)=O)(F)F")</f>
        <v>#VALUE!</v>
      </c>
      <c r="AZ127" s="2" t="e">
        <f t="array" ref="AZ127">[1]!JCSubstructureMatchCount($B127,"FC(CCCC(O)=O)(F)F")</f>
        <v>#VALUE!</v>
      </c>
      <c r="BA127" s="2" t="e">
        <f t="array" ref="BA127">[1]!JCSubstructureMatchCount($B127,"FC(CCCCC(O)=O)(F)F")</f>
        <v>#VALUE!</v>
      </c>
      <c r="BB127" s="2" t="e">
        <f t="array" ref="BB127">[1]!JCSubstructureMatchCount($B127,"FC(CCCCCC(O)=O)(F)F")</f>
        <v>#VALUE!</v>
      </c>
      <c r="BC127" s="2" t="e">
        <f t="array" ref="BC127">[1]!JCSubstructureMatchCount($B127,"FC(CC(O)=O)([H])F")</f>
        <v>#VALUE!</v>
      </c>
      <c r="BD127" s="2" t="e">
        <f t="array" ref="BD127">[1]!JCSubstructureMatchCount($B127,"FC(CCC(O)=O)([H])F")</f>
        <v>#VALUE!</v>
      </c>
      <c r="BE127" s="2" t="e">
        <f t="array" ref="BE127">[1]!JCSubstructureMatchCount($B127,"FC(CCCC(O)=O)([H])F")</f>
        <v>#VALUE!</v>
      </c>
      <c r="BF127" s="2" t="e">
        <f t="array" ref="BF127">[1]!JCSubstructureMatchCount($B127,"FC(CCCCC(O)=O)([H])F")</f>
        <v>#VALUE!</v>
      </c>
      <c r="BG127" s="2" t="e">
        <f t="array" ref="BG127">[1]!JCSubstructureMatchCount($B127,"FC(CCCCCC(O)=O)([H])F")</f>
        <v>#VALUE!</v>
      </c>
      <c r="BH127" s="2" t="e">
        <f t="array" ref="BH127">[1]!JCSubstructureMatchCount($B127,"FC(CC(O)=O)([H])[H]")</f>
        <v>#VALUE!</v>
      </c>
      <c r="BI127" s="2" t="e">
        <f t="array" ref="BI127">[1]!JCSubstructureMatchCount($B127,"FC(CCC(O)=O)([H])[H]")</f>
        <v>#VALUE!</v>
      </c>
      <c r="BJ127" s="2" t="e">
        <f t="array" ref="BJ127">[1]!JCSubstructureMatchCount($B127,"FC(CCCC(O)=O)([H])[H]")</f>
        <v>#VALUE!</v>
      </c>
      <c r="BK127" s="2" t="e">
        <f t="array" ref="BK127">[1]!JCSubstructureMatchCount($B127,"FC(CCCCC(O)=O)([H])[H]")</f>
        <v>#VALUE!</v>
      </c>
      <c r="BL127" s="2" t="e">
        <f t="array" ref="BL127">[1]!JCSubstructureMatchCount($B127,"FC(CCCCCC(O)=O)([H])[H]")</f>
        <v>#VALUE!</v>
      </c>
      <c r="BM127" s="2" t="e">
        <f t="array" ref="BM127">[1]!JCSubstructureMatchCount($B127,"FC(CC(O)=O)(F)C")</f>
        <v>#VALUE!</v>
      </c>
      <c r="BN127" s="2" t="e">
        <f t="array" ref="BN127">[1]!JCSubstructureMatchCount($B127,"FC(CCC(O)=O)(F)C")+[1]!JCSubstructureMatchCount($B127,"FC1(F)CC1C(O)=O")</f>
        <v>#VALUE!</v>
      </c>
      <c r="BO127" s="2" t="e">
        <f t="array" ref="BO127">[1]!JCSubstructureMatchCount($B127,"FC(CCCC(O)=O)(F)C")+[1]!JCSubstructureMatchCount($B127,"FC1(F)CCC1C(O)=O")</f>
        <v>#VALUE!</v>
      </c>
      <c r="BP127" s="2" t="e">
        <f t="array" ref="BP127">[1]!JCSubstructureMatchCount($B127,"FC(CCCCC(O)=O)(F)C")+[1]!JCSubstructureMatchCount($B127,"FC1(F)CCCC1C(O)=O")</f>
        <v>#VALUE!</v>
      </c>
      <c r="BQ127" s="2" t="e">
        <f t="array" ref="BQ127">[1]!JCSubstructureMatchCount($B127,"FC(CCCCCC(O)=O)(F)C")+[1]!JCSubstructureMatchCount($B127,"FC1(F)CCCCC1C(O)=O")</f>
        <v>#VALUE!</v>
      </c>
      <c r="BR127" s="2" t="e">
        <f t="array" ref="BR127">[1]!JCSubstructureMatchCount($B127,"FC(CC(O)=O)([H])C")</f>
        <v>#VALUE!</v>
      </c>
      <c r="BS127" s="2" t="e">
        <f t="array" ref="BS127">[1]!JCSubstructureMatchCount($B127,"FC(CCC(O)=O)([H])C")</f>
        <v>#VALUE!</v>
      </c>
      <c r="BT127" s="2" t="e">
        <f t="array" ref="BT127">[1]!JCSubstructureMatchCount($B127,"FC(CCCC(O)=O)([H])C")</f>
        <v>#VALUE!</v>
      </c>
      <c r="BU127" s="2" t="e">
        <f t="array" ref="BU127">[1]!JCSubstructureMatchCount($B127,"FC(CCCCC(O)=O)([H])C")</f>
        <v>#VALUE!</v>
      </c>
      <c r="BV127" s="2" t="e">
        <f t="array" ref="BV127">[1]!JCSubstructureMatchCount($B127,"FC(CCCCCC(O)=O)([H])C")</f>
        <v>#VALUE!</v>
      </c>
      <c r="BW127" t="e">
        <f t="shared" si="26"/>
        <v>#VALUE!</v>
      </c>
      <c r="BX127" t="e">
        <f t="shared" si="27"/>
        <v>#VALUE!</v>
      </c>
      <c r="BY127" t="e">
        <f t="shared" si="28"/>
        <v>#VALUE!</v>
      </c>
      <c r="BZ127" t="e">
        <f t="shared" si="29"/>
        <v>#VALUE!</v>
      </c>
      <c r="CA127" t="e">
        <f t="shared" si="30"/>
        <v>#VALUE!</v>
      </c>
      <c r="CB127" t="e">
        <f t="shared" si="31"/>
        <v>#VALUE!</v>
      </c>
      <c r="CC127" t="e">
        <f t="shared" si="32"/>
        <v>#VALUE!</v>
      </c>
      <c r="CD127" t="e">
        <f t="shared" si="33"/>
        <v>#VALUE!</v>
      </c>
      <c r="CE127" t="e">
        <f t="shared" si="34"/>
        <v>#VALUE!</v>
      </c>
      <c r="CF127" t="e">
        <f t="shared" si="35"/>
        <v>#VALUE!</v>
      </c>
      <c r="CG127" t="e">
        <f t="shared" si="36"/>
        <v>#VALUE!</v>
      </c>
    </row>
    <row r="128" spans="1:85" ht="30" customHeight="1" x14ac:dyDescent="0.25">
      <c r="A128" s="1" t="s">
        <v>120</v>
      </c>
      <c r="B128" t="s">
        <v>137</v>
      </c>
      <c r="C128">
        <v>2.9</v>
      </c>
      <c r="D128">
        <v>3.78</v>
      </c>
      <c r="E128" s="15" t="e">
        <f t="array" ref="E128">[1]!JCStructure(B128)</f>
        <v>#VALUE!</v>
      </c>
      <c r="F128" t="e">
        <f t="array" ref="F128">[1]!JCMass(B128)</f>
        <v>#VALUE!</v>
      </c>
      <c r="G128" t="e">
        <f t="array" ref="G128">[1]!JCIUPACName(R128)</f>
        <v>#VALUE!</v>
      </c>
      <c r="H128" s="2" t="e">
        <f t="array" ref="H128">IF([1]!JCSubstructureMatch($B128,"C(O)=O"),"Acid", "Amine")</f>
        <v>#VALUE!</v>
      </c>
      <c r="I128" s="2" t="e">
        <f t="shared" ca="1" si="37"/>
        <v>#NAME?</v>
      </c>
      <c r="K128" s="2" t="e">
        <f t="shared" si="20"/>
        <v>#VALUE!</v>
      </c>
      <c r="L128" s="2" t="e">
        <f t="shared" si="21"/>
        <v>#VALUE!</v>
      </c>
      <c r="M128" s="2" t="e">
        <f t="shared" si="22"/>
        <v>#VALUE!</v>
      </c>
      <c r="N128" s="2" t="e">
        <f t="shared" si="23"/>
        <v>#VALUE!</v>
      </c>
      <c r="O128" s="2" t="e">
        <f t="shared" si="24"/>
        <v>#VALUE!</v>
      </c>
      <c r="P128" s="2" t="e">
        <f t="shared" si="25"/>
        <v>#VALUE!</v>
      </c>
      <c r="Q128" s="2" t="e">
        <f t="array" ref="Q128">[1]!JCRingAtomCount(B128)</f>
        <v>#VALUE!</v>
      </c>
      <c r="R128" s="15" t="e">
        <f t="array" ref="R128">[1]!JCBemisMurckoStructure(B128)</f>
        <v>#VALUE!</v>
      </c>
      <c r="S128" t="e">
        <f t="array" ref="S128">[1]!JCSubstructureMatch(B128,"FC(C)(F)C")</f>
        <v>#VALUE!</v>
      </c>
      <c r="T128" t="e">
        <f t="array" ref="T128">[1]!JCSubstructureMatch(B128,"FC(C)(F)F")</f>
        <v>#VALUE!</v>
      </c>
      <c r="U128" t="e">
        <f t="array" ref="U128">[1]!JCSubstructureMatch(B128,"FC(C)(F)[H]")</f>
        <v>#VALUE!</v>
      </c>
      <c r="V128" t="e">
        <f t="array" ref="V128">[1]!JCSubstructureMatch(B128,"FC(C)([H])[H]")</f>
        <v>#VALUE!</v>
      </c>
      <c r="W128" t="e">
        <f t="array" ref="W128">[1]!JCSubstructureMatch(B128,"FC(C)(C)[H]")</f>
        <v>#VALUE!</v>
      </c>
      <c r="X128" s="15" t="e">
        <f t="array" ref="X128">[1]!JC3DCleanStructure(B128)</f>
        <v>#VALUE!</v>
      </c>
      <c r="Y128" s="2" t="e">
        <f t="array" ref="Y128">[1]!JCSubstructureMatchCount(B128,"FC(CN)(F)F")</f>
        <v>#VALUE!</v>
      </c>
      <c r="Z128" s="2" t="e">
        <f t="array" ref="Z128">[1]!JCSubstructureMatchCount($B128,"FC(CCN)(F)F")</f>
        <v>#VALUE!</v>
      </c>
      <c r="AA128" s="2" t="e">
        <f t="array" ref="AA128">[1]!JCSubstructureMatchCount($B128,"FC(CCCN)(F)F")</f>
        <v>#VALUE!</v>
      </c>
      <c r="AB128" s="2" t="e">
        <f t="array" ref="AB128">[1]!JCSubstructureMatchCount($B128,"FC(CCCCN)(F)F")</f>
        <v>#VALUE!</v>
      </c>
      <c r="AC128" s="2" t="e">
        <f t="array" ref="AC128">[1]!JCSubstructureMatchCount($B128,"FC(CCCCCN)(F)F")</f>
        <v>#VALUE!</v>
      </c>
      <c r="AD128" s="2" t="e">
        <f t="array" ref="AD128">[1]!JCSubstructureMatchCount($B128,"FC(CN)([H])F")</f>
        <v>#VALUE!</v>
      </c>
      <c r="AE128" s="2" t="e">
        <f t="array" ref="AE128">[1]!JCSubstructureMatchCount($B128,"FC(CCN)([H])F")</f>
        <v>#VALUE!</v>
      </c>
      <c r="AF128" s="2" t="e">
        <f t="array" ref="AF128">[1]!JCSubstructureMatchCount($B128,"FC(CCCN)([H])F")</f>
        <v>#VALUE!</v>
      </c>
      <c r="AG128" s="2" t="e">
        <f t="array" ref="AG128">[1]!JCSubstructureMatchCount($B128,"FC(CCCCN)([H])F")</f>
        <v>#VALUE!</v>
      </c>
      <c r="AH128" s="2" t="e">
        <f t="array" ref="AH128">[1]!JCSubstructureMatchCount($B128,"FC(CCCCCN)([H])F")</f>
        <v>#VALUE!</v>
      </c>
      <c r="AI128" s="2" t="e">
        <f t="array" ref="AI128">[1]!JCSubstructureMatchCount($B128,"FC(CN)([H])[H]")</f>
        <v>#VALUE!</v>
      </c>
      <c r="AJ128" s="2" t="e">
        <f t="array" ref="AJ128">[1]!JCSubstructureMatchCount($B128,"FC(CCN)([H])[H]")</f>
        <v>#VALUE!</v>
      </c>
      <c r="AK128" s="2" t="e">
        <f t="array" ref="AK128">[1]!JCSubstructureMatchCount($B128,"FC(CCCN)([H])[H]")</f>
        <v>#VALUE!</v>
      </c>
      <c r="AL128" s="2" t="e">
        <f t="array" ref="AL128">[1]!JCSubstructureMatchCount($B128,"FC(CCCCN)([H])[H]")</f>
        <v>#VALUE!</v>
      </c>
      <c r="AM128" s="2" t="e">
        <f t="array" ref="AM128">[1]!JCSubstructureMatchCount($B128,"FC(CCCCCN)([H])[H]")</f>
        <v>#VALUE!</v>
      </c>
      <c r="AN128" s="2" t="e">
        <f t="array" ref="AN128">[1]!JCSubstructureMatchCount($B128,"FC(CN)(F)C")</f>
        <v>#VALUE!</v>
      </c>
      <c r="AO128" s="2" t="e">
        <f t="array" ref="AO128">[1]!JCSubstructureMatchCount($B128,"FC(CCN)(F)C")+[1]!JCSubstructureMatchCount($B128,"FC(F)(C1)C1N")</f>
        <v>#VALUE!</v>
      </c>
      <c r="AP128" s="2" t="e">
        <f t="array" ref="AP128">[1]!JCSubstructureMatchCount($B128,"FC(CCCN)(F)C")+[1]!JCSubstructureMatchCount($B128,"FC(F)(CC1)C1N")</f>
        <v>#VALUE!</v>
      </c>
      <c r="AQ128" s="2" t="e">
        <f t="array" ref="AQ128">[1]!JCSubstructureMatchCount($B128,"FC(CCCCN)(F)C")+[1]!JCSubstructureMatchCount($B128,"FC(F)(CCC1)C1N")</f>
        <v>#VALUE!</v>
      </c>
      <c r="AR128" s="2" t="e">
        <f t="array" ref="AR128">[1]!JCSubstructureMatchCount($B128,"FC(CCCCCN)(F)C")+[1]!JCSubstructureMatchCount($B128,"FC(F)(CCCC1)C1N")</f>
        <v>#VALUE!</v>
      </c>
      <c r="AS128" s="2" t="e">
        <f t="array" ref="AS128">[1]!JCSubstructureMatchCount($B128,"FC(CN)([H])C")</f>
        <v>#VALUE!</v>
      </c>
      <c r="AT128" s="2" t="e">
        <f t="array" ref="AT128">[1]!JCSubstructureMatchCount($B128,"FC(CCN)([H])C")</f>
        <v>#VALUE!</v>
      </c>
      <c r="AU128" s="2" t="e">
        <f t="array" ref="AU128">[1]!JCSubstructureMatchCount($B128,"FC(CCCN)([H])C")</f>
        <v>#VALUE!</v>
      </c>
      <c r="AV128" s="2" t="e">
        <f t="array" ref="AV128">[1]!JCSubstructureMatchCount($B128,"FC(CCCCN)([H])C")</f>
        <v>#VALUE!</v>
      </c>
      <c r="AW128" s="2" t="e">
        <f t="array" ref="AW128">[1]!JCSubstructureMatchCount($B128,"FC(CCCCCN)([H])C")</f>
        <v>#VALUE!</v>
      </c>
      <c r="AX128" s="2" t="e">
        <f t="array" ref="AX128">[1]!JCSubstructureMatchCount($B128,"FC(CC(O)=O)(F)F")</f>
        <v>#VALUE!</v>
      </c>
      <c r="AY128" s="2" t="e">
        <f t="array" ref="AY128">[1]!JCSubstructureMatchCount($B128,"FC(CCC(O)=O)(F)F")</f>
        <v>#VALUE!</v>
      </c>
      <c r="AZ128" s="2" t="e">
        <f t="array" ref="AZ128">[1]!JCSubstructureMatchCount($B128,"FC(CCCC(O)=O)(F)F")</f>
        <v>#VALUE!</v>
      </c>
      <c r="BA128" s="2" t="e">
        <f t="array" ref="BA128">[1]!JCSubstructureMatchCount($B128,"FC(CCCCC(O)=O)(F)F")</f>
        <v>#VALUE!</v>
      </c>
      <c r="BB128" s="2" t="e">
        <f t="array" ref="BB128">[1]!JCSubstructureMatchCount($B128,"FC(CCCCCC(O)=O)(F)F")</f>
        <v>#VALUE!</v>
      </c>
      <c r="BC128" s="2" t="e">
        <f t="array" ref="BC128">[1]!JCSubstructureMatchCount($B128,"FC(CC(O)=O)([H])F")</f>
        <v>#VALUE!</v>
      </c>
      <c r="BD128" s="2" t="e">
        <f t="array" ref="BD128">[1]!JCSubstructureMatchCount($B128,"FC(CCC(O)=O)([H])F")</f>
        <v>#VALUE!</v>
      </c>
      <c r="BE128" s="2" t="e">
        <f t="array" ref="BE128">[1]!JCSubstructureMatchCount($B128,"FC(CCCC(O)=O)([H])F")</f>
        <v>#VALUE!</v>
      </c>
      <c r="BF128" s="2" t="e">
        <f t="array" ref="BF128">[1]!JCSubstructureMatchCount($B128,"FC(CCCCC(O)=O)([H])F")</f>
        <v>#VALUE!</v>
      </c>
      <c r="BG128" s="2" t="e">
        <f t="array" ref="BG128">[1]!JCSubstructureMatchCount($B128,"FC(CCCCCC(O)=O)([H])F")</f>
        <v>#VALUE!</v>
      </c>
      <c r="BH128" s="2" t="e">
        <f t="array" ref="BH128">[1]!JCSubstructureMatchCount($B128,"FC(CC(O)=O)([H])[H]")</f>
        <v>#VALUE!</v>
      </c>
      <c r="BI128" s="2" t="e">
        <f t="array" ref="BI128">[1]!JCSubstructureMatchCount($B128,"FC(CCC(O)=O)([H])[H]")</f>
        <v>#VALUE!</v>
      </c>
      <c r="BJ128" s="2" t="e">
        <f t="array" ref="BJ128">[1]!JCSubstructureMatchCount($B128,"FC(CCCC(O)=O)([H])[H]")</f>
        <v>#VALUE!</v>
      </c>
      <c r="BK128" s="2" t="e">
        <f t="array" ref="BK128">[1]!JCSubstructureMatchCount($B128,"FC(CCCCC(O)=O)([H])[H]")</f>
        <v>#VALUE!</v>
      </c>
      <c r="BL128" s="2" t="e">
        <f t="array" ref="BL128">[1]!JCSubstructureMatchCount($B128,"FC(CCCCCC(O)=O)([H])[H]")</f>
        <v>#VALUE!</v>
      </c>
      <c r="BM128" s="2" t="e">
        <f t="array" ref="BM128">[1]!JCSubstructureMatchCount($B128,"FC(CC(O)=O)(F)C")</f>
        <v>#VALUE!</v>
      </c>
      <c r="BN128" s="2" t="e">
        <f t="array" ref="BN128">[1]!JCSubstructureMatchCount($B128,"FC(CCC(O)=O)(F)C")+[1]!JCSubstructureMatchCount($B128,"FC1(F)CC1C(O)=O")</f>
        <v>#VALUE!</v>
      </c>
      <c r="BO128" s="2" t="e">
        <f t="array" ref="BO128">[1]!JCSubstructureMatchCount($B128,"FC(CCCC(O)=O)(F)C")+[1]!JCSubstructureMatchCount($B128,"FC1(F)CCC1C(O)=O")</f>
        <v>#VALUE!</v>
      </c>
      <c r="BP128" s="2" t="e">
        <f t="array" ref="BP128">[1]!JCSubstructureMatchCount($B128,"FC(CCCCC(O)=O)(F)C")+[1]!JCSubstructureMatchCount($B128,"FC1(F)CCCC1C(O)=O")</f>
        <v>#VALUE!</v>
      </c>
      <c r="BQ128" s="2" t="e">
        <f t="array" ref="BQ128">[1]!JCSubstructureMatchCount($B128,"FC(CCCCCC(O)=O)(F)C")+[1]!JCSubstructureMatchCount($B128,"FC1(F)CCCCC1C(O)=O")</f>
        <v>#VALUE!</v>
      </c>
      <c r="BR128" s="2" t="e">
        <f t="array" ref="BR128">[1]!JCSubstructureMatchCount($B128,"FC(CC(O)=O)([H])C")</f>
        <v>#VALUE!</v>
      </c>
      <c r="BS128" s="2" t="e">
        <f t="array" ref="BS128">[1]!JCSubstructureMatchCount($B128,"FC(CCC(O)=O)([H])C")</f>
        <v>#VALUE!</v>
      </c>
      <c r="BT128" s="2" t="e">
        <f t="array" ref="BT128">[1]!JCSubstructureMatchCount($B128,"FC(CCCC(O)=O)([H])C")</f>
        <v>#VALUE!</v>
      </c>
      <c r="BU128" s="2" t="e">
        <f t="array" ref="BU128">[1]!JCSubstructureMatchCount($B128,"FC(CCCCC(O)=O)([H])C")</f>
        <v>#VALUE!</v>
      </c>
      <c r="BV128" s="2" t="e">
        <f t="array" ref="BV128">[1]!JCSubstructureMatchCount($B128,"FC(CCCCCC(O)=O)([H])C")</f>
        <v>#VALUE!</v>
      </c>
      <c r="BW128" t="e">
        <f t="shared" si="26"/>
        <v>#VALUE!</v>
      </c>
      <c r="BX128" t="e">
        <f t="shared" si="27"/>
        <v>#VALUE!</v>
      </c>
      <c r="BY128" t="e">
        <f t="shared" si="28"/>
        <v>#VALUE!</v>
      </c>
      <c r="BZ128" t="e">
        <f t="shared" si="29"/>
        <v>#VALUE!</v>
      </c>
      <c r="CA128" t="e">
        <f t="shared" si="30"/>
        <v>#VALUE!</v>
      </c>
      <c r="CB128" t="e">
        <f t="shared" si="31"/>
        <v>#VALUE!</v>
      </c>
      <c r="CC128" t="e">
        <f t="shared" si="32"/>
        <v>#VALUE!</v>
      </c>
      <c r="CD128" t="e">
        <f t="shared" si="33"/>
        <v>#VALUE!</v>
      </c>
      <c r="CE128" t="e">
        <f t="shared" si="34"/>
        <v>#VALUE!</v>
      </c>
      <c r="CF128" t="e">
        <f t="shared" si="35"/>
        <v>#VALUE!</v>
      </c>
      <c r="CG128" t="e">
        <f t="shared" si="36"/>
        <v>#VALUE!</v>
      </c>
    </row>
    <row r="129" spans="1:85" ht="30" customHeight="1" x14ac:dyDescent="0.25">
      <c r="A129" s="1" t="s">
        <v>120</v>
      </c>
      <c r="B129" t="s">
        <v>138</v>
      </c>
      <c r="C129">
        <v>2.57</v>
      </c>
      <c r="D129">
        <v>9.35</v>
      </c>
      <c r="E129" s="15" t="e">
        <f t="array" ref="E129">[1]!JCStructure(B129)</f>
        <v>#VALUE!</v>
      </c>
      <c r="F129" t="e">
        <f t="array" ref="F129">[1]!JCMass(B129)</f>
        <v>#VALUE!</v>
      </c>
      <c r="G129" t="e">
        <f t="array" ref="G129">[1]!JCIUPACName(R129)</f>
        <v>#VALUE!</v>
      </c>
      <c r="H129" s="2" t="e">
        <f t="array" ref="H129">IF([1]!JCSubstructureMatch($B129,"C(O)=O"),"Acid", "Amine")</f>
        <v>#VALUE!</v>
      </c>
      <c r="I129" s="2" t="e">
        <f t="shared" ca="1" si="37"/>
        <v>#NAME?</v>
      </c>
      <c r="K129" s="2" t="e">
        <f t="shared" si="20"/>
        <v>#VALUE!</v>
      </c>
      <c r="L129" s="2" t="e">
        <f t="shared" si="21"/>
        <v>#VALUE!</v>
      </c>
      <c r="M129" s="2" t="e">
        <f t="shared" si="22"/>
        <v>#VALUE!</v>
      </c>
      <c r="N129" s="2" t="e">
        <f t="shared" si="23"/>
        <v>#VALUE!</v>
      </c>
      <c r="O129" s="2" t="e">
        <f t="shared" si="24"/>
        <v>#VALUE!</v>
      </c>
      <c r="P129" s="2" t="e">
        <f t="shared" si="25"/>
        <v>#VALUE!</v>
      </c>
      <c r="Q129" s="2" t="e">
        <f t="array" ref="Q129">[1]!JCRingAtomCount(B129)</f>
        <v>#VALUE!</v>
      </c>
      <c r="R129" s="15" t="e">
        <f t="array" ref="R129">[1]!JCBemisMurckoStructure(B129)</f>
        <v>#VALUE!</v>
      </c>
      <c r="S129" t="e">
        <f t="array" ref="S129">[1]!JCSubstructureMatch(B129,"FC(C)(F)C")</f>
        <v>#VALUE!</v>
      </c>
      <c r="T129" t="e">
        <f t="array" ref="T129">[1]!JCSubstructureMatch(B129,"FC(C)(F)F")</f>
        <v>#VALUE!</v>
      </c>
      <c r="U129" t="e">
        <f t="array" ref="U129">[1]!JCSubstructureMatch(B129,"FC(C)(F)[H]")</f>
        <v>#VALUE!</v>
      </c>
      <c r="V129" t="e">
        <f t="array" ref="V129">[1]!JCSubstructureMatch(B129,"FC(C)([H])[H]")</f>
        <v>#VALUE!</v>
      </c>
      <c r="W129" t="e">
        <f t="array" ref="W129">[1]!JCSubstructureMatch(B129,"FC(C)(C)[H]")</f>
        <v>#VALUE!</v>
      </c>
      <c r="X129" s="15" t="e">
        <f t="array" ref="X129">[1]!JC3DCleanStructure(B129)</f>
        <v>#VALUE!</v>
      </c>
      <c r="Y129" s="2" t="e">
        <f t="array" ref="Y129">[1]!JCSubstructureMatchCount(B129,"FC(CN)(F)F")</f>
        <v>#VALUE!</v>
      </c>
      <c r="Z129" s="2" t="e">
        <f t="array" ref="Z129">[1]!JCSubstructureMatchCount($B129,"FC(CCN)(F)F")</f>
        <v>#VALUE!</v>
      </c>
      <c r="AA129" s="2" t="e">
        <f t="array" ref="AA129">[1]!JCSubstructureMatchCount($B129,"FC(CCCN)(F)F")</f>
        <v>#VALUE!</v>
      </c>
      <c r="AB129" s="2" t="e">
        <f t="array" ref="AB129">[1]!JCSubstructureMatchCount($B129,"FC(CCCCN)(F)F")</f>
        <v>#VALUE!</v>
      </c>
      <c r="AC129" s="2" t="e">
        <f t="array" ref="AC129">[1]!JCSubstructureMatchCount($B129,"FC(CCCCCN)(F)F")</f>
        <v>#VALUE!</v>
      </c>
      <c r="AD129" s="2" t="e">
        <f t="array" ref="AD129">[1]!JCSubstructureMatchCount($B129,"FC(CN)([H])F")</f>
        <v>#VALUE!</v>
      </c>
      <c r="AE129" s="2" t="e">
        <f t="array" ref="AE129">[1]!JCSubstructureMatchCount($B129,"FC(CCN)([H])F")</f>
        <v>#VALUE!</v>
      </c>
      <c r="AF129" s="2" t="e">
        <f t="array" ref="AF129">[1]!JCSubstructureMatchCount($B129,"FC(CCCN)([H])F")</f>
        <v>#VALUE!</v>
      </c>
      <c r="AG129" s="2" t="e">
        <f t="array" ref="AG129">[1]!JCSubstructureMatchCount($B129,"FC(CCCCN)([H])F")</f>
        <v>#VALUE!</v>
      </c>
      <c r="AH129" s="2" t="e">
        <f t="array" ref="AH129">[1]!JCSubstructureMatchCount($B129,"FC(CCCCCN)([H])F")</f>
        <v>#VALUE!</v>
      </c>
      <c r="AI129" s="2" t="e">
        <f t="array" ref="AI129">[1]!JCSubstructureMatchCount($B129,"FC(CN)([H])[H]")</f>
        <v>#VALUE!</v>
      </c>
      <c r="AJ129" s="2" t="e">
        <f t="array" ref="AJ129">[1]!JCSubstructureMatchCount($B129,"FC(CCN)([H])[H]")</f>
        <v>#VALUE!</v>
      </c>
      <c r="AK129" s="2" t="e">
        <f t="array" ref="AK129">[1]!JCSubstructureMatchCount($B129,"FC(CCCN)([H])[H]")</f>
        <v>#VALUE!</v>
      </c>
      <c r="AL129" s="2" t="e">
        <f t="array" ref="AL129">[1]!JCSubstructureMatchCount($B129,"FC(CCCCN)([H])[H]")</f>
        <v>#VALUE!</v>
      </c>
      <c r="AM129" s="2" t="e">
        <f t="array" ref="AM129">[1]!JCSubstructureMatchCount($B129,"FC(CCCCCN)([H])[H]")</f>
        <v>#VALUE!</v>
      </c>
      <c r="AN129" s="2" t="e">
        <f t="array" ref="AN129">[1]!JCSubstructureMatchCount($B129,"FC(CN)(F)C")</f>
        <v>#VALUE!</v>
      </c>
      <c r="AO129" s="2" t="e">
        <f t="array" ref="AO129">[1]!JCSubstructureMatchCount($B129,"FC(CCN)(F)C")+[1]!JCSubstructureMatchCount($B129,"FC(F)(C1)C1N")</f>
        <v>#VALUE!</v>
      </c>
      <c r="AP129" s="2" t="e">
        <f t="array" ref="AP129">[1]!JCSubstructureMatchCount($B129,"FC(CCCN)(F)C")+[1]!JCSubstructureMatchCount($B129,"FC(F)(CC1)C1N")</f>
        <v>#VALUE!</v>
      </c>
      <c r="AQ129" s="2" t="e">
        <f t="array" ref="AQ129">[1]!JCSubstructureMatchCount($B129,"FC(CCCCN)(F)C")+[1]!JCSubstructureMatchCount($B129,"FC(F)(CCC1)C1N")</f>
        <v>#VALUE!</v>
      </c>
      <c r="AR129" s="2" t="e">
        <f t="array" ref="AR129">[1]!JCSubstructureMatchCount($B129,"FC(CCCCCN)(F)C")+[1]!JCSubstructureMatchCount($B129,"FC(F)(CCCC1)C1N")</f>
        <v>#VALUE!</v>
      </c>
      <c r="AS129" s="2" t="e">
        <f t="array" ref="AS129">[1]!JCSubstructureMatchCount($B129,"FC(CN)([H])C")</f>
        <v>#VALUE!</v>
      </c>
      <c r="AT129" s="2" t="e">
        <f t="array" ref="AT129">[1]!JCSubstructureMatchCount($B129,"FC(CCN)([H])C")</f>
        <v>#VALUE!</v>
      </c>
      <c r="AU129" s="2" t="e">
        <f t="array" ref="AU129">[1]!JCSubstructureMatchCount($B129,"FC(CCCN)([H])C")</f>
        <v>#VALUE!</v>
      </c>
      <c r="AV129" s="2" t="e">
        <f t="array" ref="AV129">[1]!JCSubstructureMatchCount($B129,"FC(CCCCN)([H])C")</f>
        <v>#VALUE!</v>
      </c>
      <c r="AW129" s="2" t="e">
        <f t="array" ref="AW129">[1]!JCSubstructureMatchCount($B129,"FC(CCCCCN)([H])C")</f>
        <v>#VALUE!</v>
      </c>
      <c r="AX129" s="2" t="e">
        <f t="array" ref="AX129">[1]!JCSubstructureMatchCount($B129,"FC(CC(O)=O)(F)F")</f>
        <v>#VALUE!</v>
      </c>
      <c r="AY129" s="2" t="e">
        <f t="array" ref="AY129">[1]!JCSubstructureMatchCount($B129,"FC(CCC(O)=O)(F)F")</f>
        <v>#VALUE!</v>
      </c>
      <c r="AZ129" s="2" t="e">
        <f t="array" ref="AZ129">[1]!JCSubstructureMatchCount($B129,"FC(CCCC(O)=O)(F)F")</f>
        <v>#VALUE!</v>
      </c>
      <c r="BA129" s="2" t="e">
        <f t="array" ref="BA129">[1]!JCSubstructureMatchCount($B129,"FC(CCCCC(O)=O)(F)F")</f>
        <v>#VALUE!</v>
      </c>
      <c r="BB129" s="2" t="e">
        <f t="array" ref="BB129">[1]!JCSubstructureMatchCount($B129,"FC(CCCCCC(O)=O)(F)F")</f>
        <v>#VALUE!</v>
      </c>
      <c r="BC129" s="2" t="e">
        <f t="array" ref="BC129">[1]!JCSubstructureMatchCount($B129,"FC(CC(O)=O)([H])F")</f>
        <v>#VALUE!</v>
      </c>
      <c r="BD129" s="2" t="e">
        <f t="array" ref="BD129">[1]!JCSubstructureMatchCount($B129,"FC(CCC(O)=O)([H])F")</f>
        <v>#VALUE!</v>
      </c>
      <c r="BE129" s="2" t="e">
        <f t="array" ref="BE129">[1]!JCSubstructureMatchCount($B129,"FC(CCCC(O)=O)([H])F")</f>
        <v>#VALUE!</v>
      </c>
      <c r="BF129" s="2" t="e">
        <f t="array" ref="BF129">[1]!JCSubstructureMatchCount($B129,"FC(CCCCC(O)=O)([H])F")</f>
        <v>#VALUE!</v>
      </c>
      <c r="BG129" s="2" t="e">
        <f t="array" ref="BG129">[1]!JCSubstructureMatchCount($B129,"FC(CCCCCC(O)=O)([H])F")</f>
        <v>#VALUE!</v>
      </c>
      <c r="BH129" s="2" t="e">
        <f t="array" ref="BH129">[1]!JCSubstructureMatchCount($B129,"FC(CC(O)=O)([H])[H]")</f>
        <v>#VALUE!</v>
      </c>
      <c r="BI129" s="2" t="e">
        <f t="array" ref="BI129">[1]!JCSubstructureMatchCount($B129,"FC(CCC(O)=O)([H])[H]")</f>
        <v>#VALUE!</v>
      </c>
      <c r="BJ129" s="2" t="e">
        <f t="array" ref="BJ129">[1]!JCSubstructureMatchCount($B129,"FC(CCCC(O)=O)([H])[H]")</f>
        <v>#VALUE!</v>
      </c>
      <c r="BK129" s="2" t="e">
        <f t="array" ref="BK129">[1]!JCSubstructureMatchCount($B129,"FC(CCCCC(O)=O)([H])[H]")</f>
        <v>#VALUE!</v>
      </c>
      <c r="BL129" s="2" t="e">
        <f t="array" ref="BL129">[1]!JCSubstructureMatchCount($B129,"FC(CCCCCC(O)=O)([H])[H]")</f>
        <v>#VALUE!</v>
      </c>
      <c r="BM129" s="2" t="e">
        <f t="array" ref="BM129">[1]!JCSubstructureMatchCount($B129,"FC(CC(O)=O)(F)C")</f>
        <v>#VALUE!</v>
      </c>
      <c r="BN129" s="2" t="e">
        <f t="array" ref="BN129">[1]!JCSubstructureMatchCount($B129,"FC(CCC(O)=O)(F)C")+[1]!JCSubstructureMatchCount($B129,"FC1(F)CC1C(O)=O")</f>
        <v>#VALUE!</v>
      </c>
      <c r="BO129" s="2" t="e">
        <f t="array" ref="BO129">[1]!JCSubstructureMatchCount($B129,"FC(CCCC(O)=O)(F)C")+[1]!JCSubstructureMatchCount($B129,"FC1(F)CCC1C(O)=O")</f>
        <v>#VALUE!</v>
      </c>
      <c r="BP129" s="2" t="e">
        <f t="array" ref="BP129">[1]!JCSubstructureMatchCount($B129,"FC(CCCCC(O)=O)(F)C")+[1]!JCSubstructureMatchCount($B129,"FC1(F)CCCC1C(O)=O")</f>
        <v>#VALUE!</v>
      </c>
      <c r="BQ129" s="2" t="e">
        <f t="array" ref="BQ129">[1]!JCSubstructureMatchCount($B129,"FC(CCCCCC(O)=O)(F)C")+[1]!JCSubstructureMatchCount($B129,"FC1(F)CCCCC1C(O)=O")</f>
        <v>#VALUE!</v>
      </c>
      <c r="BR129" s="2" t="e">
        <f t="array" ref="BR129">[1]!JCSubstructureMatchCount($B129,"FC(CC(O)=O)([H])C")</f>
        <v>#VALUE!</v>
      </c>
      <c r="BS129" s="2" t="e">
        <f t="array" ref="BS129">[1]!JCSubstructureMatchCount($B129,"FC(CCC(O)=O)([H])C")</f>
        <v>#VALUE!</v>
      </c>
      <c r="BT129" s="2" t="e">
        <f t="array" ref="BT129">[1]!JCSubstructureMatchCount($B129,"FC(CCCC(O)=O)([H])C")</f>
        <v>#VALUE!</v>
      </c>
      <c r="BU129" s="2" t="e">
        <f t="array" ref="BU129">[1]!JCSubstructureMatchCount($B129,"FC(CCCCC(O)=O)([H])C")</f>
        <v>#VALUE!</v>
      </c>
      <c r="BV129" s="2" t="e">
        <f t="array" ref="BV129">[1]!JCSubstructureMatchCount($B129,"FC(CCCCCC(O)=O)([H])C")</f>
        <v>#VALUE!</v>
      </c>
      <c r="BW129" t="e">
        <f t="shared" si="26"/>
        <v>#VALUE!</v>
      </c>
      <c r="BX129" t="e">
        <f t="shared" si="27"/>
        <v>#VALUE!</v>
      </c>
      <c r="BY129" t="e">
        <f t="shared" si="28"/>
        <v>#VALUE!</v>
      </c>
      <c r="BZ129" t="e">
        <f t="shared" si="29"/>
        <v>#VALUE!</v>
      </c>
      <c r="CA129" t="e">
        <f t="shared" si="30"/>
        <v>#VALUE!</v>
      </c>
      <c r="CB129" t="e">
        <f t="shared" si="31"/>
        <v>#VALUE!</v>
      </c>
      <c r="CC129" t="e">
        <f t="shared" si="32"/>
        <v>#VALUE!</v>
      </c>
      <c r="CD129" t="e">
        <f t="shared" si="33"/>
        <v>#VALUE!</v>
      </c>
      <c r="CE129" t="e">
        <f t="shared" si="34"/>
        <v>#VALUE!</v>
      </c>
      <c r="CF129" t="e">
        <f t="shared" si="35"/>
        <v>#VALUE!</v>
      </c>
      <c r="CG129" t="e">
        <f t="shared" si="36"/>
        <v>#VALUE!</v>
      </c>
    </row>
    <row r="130" spans="1:85" ht="30" customHeight="1" x14ac:dyDescent="0.25">
      <c r="A130" s="1" t="s">
        <v>120</v>
      </c>
      <c r="B130" t="s">
        <v>139</v>
      </c>
      <c r="C130">
        <v>3.03</v>
      </c>
      <c r="D130">
        <v>4.09</v>
      </c>
      <c r="E130" s="15" t="e">
        <f t="array" ref="E130">[1]!JCStructure(B130)</f>
        <v>#VALUE!</v>
      </c>
      <c r="F130" t="e">
        <f t="array" ref="F130">[1]!JCMass(B130)</f>
        <v>#VALUE!</v>
      </c>
      <c r="G130" t="e">
        <f t="array" ref="G130">[1]!JCIUPACName(R130)</f>
        <v>#VALUE!</v>
      </c>
      <c r="H130" s="2" t="e">
        <f t="array" ref="H130">IF([1]!JCSubstructureMatch($B130,"C(O)=O"),"Acid", "Amine")</f>
        <v>#VALUE!</v>
      </c>
      <c r="I130" s="2" t="e">
        <f t="shared" ca="1" si="37"/>
        <v>#NAME?</v>
      </c>
      <c r="K130" s="2" t="e">
        <f t="shared" si="20"/>
        <v>#VALUE!</v>
      </c>
      <c r="L130" s="2" t="e">
        <f t="shared" si="21"/>
        <v>#VALUE!</v>
      </c>
      <c r="M130" s="2" t="e">
        <f t="shared" si="22"/>
        <v>#VALUE!</v>
      </c>
      <c r="N130" s="2" t="e">
        <f t="shared" si="23"/>
        <v>#VALUE!</v>
      </c>
      <c r="O130" s="2" t="e">
        <f t="shared" si="24"/>
        <v>#VALUE!</v>
      </c>
      <c r="P130" s="2" t="e">
        <f t="shared" si="25"/>
        <v>#VALUE!</v>
      </c>
      <c r="Q130" s="2" t="e">
        <f t="array" ref="Q130">[1]!JCRingAtomCount(B130)</f>
        <v>#VALUE!</v>
      </c>
      <c r="R130" s="15" t="e">
        <f t="array" ref="R130">[1]!JCBemisMurckoStructure(B130)</f>
        <v>#VALUE!</v>
      </c>
      <c r="S130" t="e">
        <f t="array" ref="S130">[1]!JCSubstructureMatch(B130,"FC(C)(F)C")</f>
        <v>#VALUE!</v>
      </c>
      <c r="T130" t="e">
        <f t="array" ref="T130">[1]!JCSubstructureMatch(B130,"FC(C)(F)F")</f>
        <v>#VALUE!</v>
      </c>
      <c r="U130" t="e">
        <f t="array" ref="U130">[1]!JCSubstructureMatch(B130,"FC(C)(F)[H]")</f>
        <v>#VALUE!</v>
      </c>
      <c r="V130" t="e">
        <f t="array" ref="V130">[1]!JCSubstructureMatch(B130,"FC(C)([H])[H]")</f>
        <v>#VALUE!</v>
      </c>
      <c r="W130" t="e">
        <f t="array" ref="W130">[1]!JCSubstructureMatch(B130,"FC(C)(C)[H]")</f>
        <v>#VALUE!</v>
      </c>
      <c r="X130" s="15" t="e">
        <f t="array" ref="X130">[1]!JC3DCleanStructure(B130)</f>
        <v>#VALUE!</v>
      </c>
      <c r="Y130" s="2" t="e">
        <f t="array" ref="Y130">[1]!JCSubstructureMatchCount(B130,"FC(CN)(F)F")</f>
        <v>#VALUE!</v>
      </c>
      <c r="Z130" s="2" t="e">
        <f t="array" ref="Z130">[1]!JCSubstructureMatchCount($B130,"FC(CCN)(F)F")</f>
        <v>#VALUE!</v>
      </c>
      <c r="AA130" s="2" t="e">
        <f t="array" ref="AA130">[1]!JCSubstructureMatchCount($B130,"FC(CCCN)(F)F")</f>
        <v>#VALUE!</v>
      </c>
      <c r="AB130" s="2" t="e">
        <f t="array" ref="AB130">[1]!JCSubstructureMatchCount($B130,"FC(CCCCN)(F)F")</f>
        <v>#VALUE!</v>
      </c>
      <c r="AC130" s="2" t="e">
        <f t="array" ref="AC130">[1]!JCSubstructureMatchCount($B130,"FC(CCCCCN)(F)F")</f>
        <v>#VALUE!</v>
      </c>
      <c r="AD130" s="2" t="e">
        <f t="array" ref="AD130">[1]!JCSubstructureMatchCount($B130,"FC(CN)([H])F")</f>
        <v>#VALUE!</v>
      </c>
      <c r="AE130" s="2" t="e">
        <f t="array" ref="AE130">[1]!JCSubstructureMatchCount($B130,"FC(CCN)([H])F")</f>
        <v>#VALUE!</v>
      </c>
      <c r="AF130" s="2" t="e">
        <f t="array" ref="AF130">[1]!JCSubstructureMatchCount($B130,"FC(CCCN)([H])F")</f>
        <v>#VALUE!</v>
      </c>
      <c r="AG130" s="2" t="e">
        <f t="array" ref="AG130">[1]!JCSubstructureMatchCount($B130,"FC(CCCCN)([H])F")</f>
        <v>#VALUE!</v>
      </c>
      <c r="AH130" s="2" t="e">
        <f t="array" ref="AH130">[1]!JCSubstructureMatchCount($B130,"FC(CCCCCN)([H])F")</f>
        <v>#VALUE!</v>
      </c>
      <c r="AI130" s="2" t="e">
        <f t="array" ref="AI130">[1]!JCSubstructureMatchCount($B130,"FC(CN)([H])[H]")</f>
        <v>#VALUE!</v>
      </c>
      <c r="AJ130" s="2" t="e">
        <f t="array" ref="AJ130">[1]!JCSubstructureMatchCount($B130,"FC(CCN)([H])[H]")</f>
        <v>#VALUE!</v>
      </c>
      <c r="AK130" s="2" t="e">
        <f t="array" ref="AK130">[1]!JCSubstructureMatchCount($B130,"FC(CCCN)([H])[H]")</f>
        <v>#VALUE!</v>
      </c>
      <c r="AL130" s="2" t="e">
        <f t="array" ref="AL130">[1]!JCSubstructureMatchCount($B130,"FC(CCCCN)([H])[H]")</f>
        <v>#VALUE!</v>
      </c>
      <c r="AM130" s="2" t="e">
        <f t="array" ref="AM130">[1]!JCSubstructureMatchCount($B130,"FC(CCCCCN)([H])[H]")</f>
        <v>#VALUE!</v>
      </c>
      <c r="AN130" s="2" t="e">
        <f t="array" ref="AN130">[1]!JCSubstructureMatchCount($B130,"FC(CN)(F)C")</f>
        <v>#VALUE!</v>
      </c>
      <c r="AO130" s="2" t="e">
        <f t="array" ref="AO130">[1]!JCSubstructureMatchCount($B130,"FC(CCN)(F)C")+[1]!JCSubstructureMatchCount($B130,"FC(F)(C1)C1N")</f>
        <v>#VALUE!</v>
      </c>
      <c r="AP130" s="2" t="e">
        <f t="array" ref="AP130">[1]!JCSubstructureMatchCount($B130,"FC(CCCN)(F)C")+[1]!JCSubstructureMatchCount($B130,"FC(F)(CC1)C1N")</f>
        <v>#VALUE!</v>
      </c>
      <c r="AQ130" s="2" t="e">
        <f t="array" ref="AQ130">[1]!JCSubstructureMatchCount($B130,"FC(CCCCN)(F)C")+[1]!JCSubstructureMatchCount($B130,"FC(F)(CCC1)C1N")</f>
        <v>#VALUE!</v>
      </c>
      <c r="AR130" s="2" t="e">
        <f t="array" ref="AR130">[1]!JCSubstructureMatchCount($B130,"FC(CCCCCN)(F)C")+[1]!JCSubstructureMatchCount($B130,"FC(F)(CCCC1)C1N")</f>
        <v>#VALUE!</v>
      </c>
      <c r="AS130" s="2" t="e">
        <f t="array" ref="AS130">[1]!JCSubstructureMatchCount($B130,"FC(CN)([H])C")</f>
        <v>#VALUE!</v>
      </c>
      <c r="AT130" s="2" t="e">
        <f t="array" ref="AT130">[1]!JCSubstructureMatchCount($B130,"FC(CCN)([H])C")</f>
        <v>#VALUE!</v>
      </c>
      <c r="AU130" s="2" t="e">
        <f t="array" ref="AU130">[1]!JCSubstructureMatchCount($B130,"FC(CCCN)([H])C")</f>
        <v>#VALUE!</v>
      </c>
      <c r="AV130" s="2" t="e">
        <f t="array" ref="AV130">[1]!JCSubstructureMatchCount($B130,"FC(CCCCN)([H])C")</f>
        <v>#VALUE!</v>
      </c>
      <c r="AW130" s="2" t="e">
        <f t="array" ref="AW130">[1]!JCSubstructureMatchCount($B130,"FC(CCCCCN)([H])C")</f>
        <v>#VALUE!</v>
      </c>
      <c r="AX130" s="2" t="e">
        <f t="array" ref="AX130">[1]!JCSubstructureMatchCount($B130,"FC(CC(O)=O)(F)F")</f>
        <v>#VALUE!</v>
      </c>
      <c r="AY130" s="2" t="e">
        <f t="array" ref="AY130">[1]!JCSubstructureMatchCount($B130,"FC(CCC(O)=O)(F)F")</f>
        <v>#VALUE!</v>
      </c>
      <c r="AZ130" s="2" t="e">
        <f t="array" ref="AZ130">[1]!JCSubstructureMatchCount($B130,"FC(CCCC(O)=O)(F)F")</f>
        <v>#VALUE!</v>
      </c>
      <c r="BA130" s="2" t="e">
        <f t="array" ref="BA130">[1]!JCSubstructureMatchCount($B130,"FC(CCCCC(O)=O)(F)F")</f>
        <v>#VALUE!</v>
      </c>
      <c r="BB130" s="2" t="e">
        <f t="array" ref="BB130">[1]!JCSubstructureMatchCount($B130,"FC(CCCCCC(O)=O)(F)F")</f>
        <v>#VALUE!</v>
      </c>
      <c r="BC130" s="2" t="e">
        <f t="array" ref="BC130">[1]!JCSubstructureMatchCount($B130,"FC(CC(O)=O)([H])F")</f>
        <v>#VALUE!</v>
      </c>
      <c r="BD130" s="2" t="e">
        <f t="array" ref="BD130">[1]!JCSubstructureMatchCount($B130,"FC(CCC(O)=O)([H])F")</f>
        <v>#VALUE!</v>
      </c>
      <c r="BE130" s="2" t="e">
        <f t="array" ref="BE130">[1]!JCSubstructureMatchCount($B130,"FC(CCCC(O)=O)([H])F")</f>
        <v>#VALUE!</v>
      </c>
      <c r="BF130" s="2" t="e">
        <f t="array" ref="BF130">[1]!JCSubstructureMatchCount($B130,"FC(CCCCC(O)=O)([H])F")</f>
        <v>#VALUE!</v>
      </c>
      <c r="BG130" s="2" t="e">
        <f t="array" ref="BG130">[1]!JCSubstructureMatchCount($B130,"FC(CCCCCC(O)=O)([H])F")</f>
        <v>#VALUE!</v>
      </c>
      <c r="BH130" s="2" t="e">
        <f t="array" ref="BH130">[1]!JCSubstructureMatchCount($B130,"FC(CC(O)=O)([H])[H]")</f>
        <v>#VALUE!</v>
      </c>
      <c r="BI130" s="2" t="e">
        <f t="array" ref="BI130">[1]!JCSubstructureMatchCount($B130,"FC(CCC(O)=O)([H])[H]")</f>
        <v>#VALUE!</v>
      </c>
      <c r="BJ130" s="2" t="e">
        <f t="array" ref="BJ130">[1]!JCSubstructureMatchCount($B130,"FC(CCCC(O)=O)([H])[H]")</f>
        <v>#VALUE!</v>
      </c>
      <c r="BK130" s="2" t="e">
        <f t="array" ref="BK130">[1]!JCSubstructureMatchCount($B130,"FC(CCCCC(O)=O)([H])[H]")</f>
        <v>#VALUE!</v>
      </c>
      <c r="BL130" s="2" t="e">
        <f t="array" ref="BL130">[1]!JCSubstructureMatchCount($B130,"FC(CCCCCC(O)=O)([H])[H]")</f>
        <v>#VALUE!</v>
      </c>
      <c r="BM130" s="2" t="e">
        <f t="array" ref="BM130">[1]!JCSubstructureMatchCount($B130,"FC(CC(O)=O)(F)C")</f>
        <v>#VALUE!</v>
      </c>
      <c r="BN130" s="2" t="e">
        <f t="array" ref="BN130">[1]!JCSubstructureMatchCount($B130,"FC(CCC(O)=O)(F)C")+[1]!JCSubstructureMatchCount($B130,"FC1(F)CC1C(O)=O")</f>
        <v>#VALUE!</v>
      </c>
      <c r="BO130" s="2" t="e">
        <f t="array" ref="BO130">[1]!JCSubstructureMatchCount($B130,"FC(CCCC(O)=O)(F)C")+[1]!JCSubstructureMatchCount($B130,"FC1(F)CCC1C(O)=O")</f>
        <v>#VALUE!</v>
      </c>
      <c r="BP130" s="2" t="e">
        <f t="array" ref="BP130">[1]!JCSubstructureMatchCount($B130,"FC(CCCCC(O)=O)(F)C")+[1]!JCSubstructureMatchCount($B130,"FC1(F)CCCC1C(O)=O")</f>
        <v>#VALUE!</v>
      </c>
      <c r="BQ130" s="2" t="e">
        <f t="array" ref="BQ130">[1]!JCSubstructureMatchCount($B130,"FC(CCCCCC(O)=O)(F)C")+[1]!JCSubstructureMatchCount($B130,"FC1(F)CCCCC1C(O)=O")</f>
        <v>#VALUE!</v>
      </c>
      <c r="BR130" s="2" t="e">
        <f t="array" ref="BR130">[1]!JCSubstructureMatchCount($B130,"FC(CC(O)=O)([H])C")</f>
        <v>#VALUE!</v>
      </c>
      <c r="BS130" s="2" t="e">
        <f t="array" ref="BS130">[1]!JCSubstructureMatchCount($B130,"FC(CCC(O)=O)([H])C")</f>
        <v>#VALUE!</v>
      </c>
      <c r="BT130" s="2" t="e">
        <f t="array" ref="BT130">[1]!JCSubstructureMatchCount($B130,"FC(CCCC(O)=O)([H])C")</f>
        <v>#VALUE!</v>
      </c>
      <c r="BU130" s="2" t="e">
        <f t="array" ref="BU130">[1]!JCSubstructureMatchCount($B130,"FC(CCCCC(O)=O)([H])C")</f>
        <v>#VALUE!</v>
      </c>
      <c r="BV130" s="2" t="e">
        <f t="array" ref="BV130">[1]!JCSubstructureMatchCount($B130,"FC(CCCCCC(O)=O)([H])C")</f>
        <v>#VALUE!</v>
      </c>
      <c r="BW130" t="e">
        <f t="shared" si="26"/>
        <v>#VALUE!</v>
      </c>
      <c r="BX130" t="e">
        <f t="shared" si="27"/>
        <v>#VALUE!</v>
      </c>
      <c r="BY130" t="e">
        <f t="shared" si="28"/>
        <v>#VALUE!</v>
      </c>
      <c r="BZ130" t="e">
        <f t="shared" si="29"/>
        <v>#VALUE!</v>
      </c>
      <c r="CA130" t="e">
        <f t="shared" si="30"/>
        <v>#VALUE!</v>
      </c>
      <c r="CB130" t="e">
        <f t="shared" si="31"/>
        <v>#VALUE!</v>
      </c>
      <c r="CC130" t="e">
        <f t="shared" si="32"/>
        <v>#VALUE!</v>
      </c>
      <c r="CD130" t="e">
        <f t="shared" si="33"/>
        <v>#VALUE!</v>
      </c>
      <c r="CE130" t="e">
        <f t="shared" si="34"/>
        <v>#VALUE!</v>
      </c>
      <c r="CF130" t="e">
        <f t="shared" si="35"/>
        <v>#VALUE!</v>
      </c>
      <c r="CG130" t="e">
        <f t="shared" si="36"/>
        <v>#VALUE!</v>
      </c>
    </row>
    <row r="131" spans="1:85" ht="30" customHeight="1" x14ac:dyDescent="0.25">
      <c r="A131" s="1" t="s">
        <v>120</v>
      </c>
      <c r="B131" t="s">
        <v>140</v>
      </c>
      <c r="C131">
        <v>2.5</v>
      </c>
      <c r="D131">
        <v>9.57</v>
      </c>
      <c r="E131" s="15" t="e">
        <f t="array" ref="E131">[1]!JCStructure(B131)</f>
        <v>#VALUE!</v>
      </c>
      <c r="F131" t="e">
        <f t="array" ref="F131">[1]!JCMass(B131)</f>
        <v>#VALUE!</v>
      </c>
      <c r="G131" t="e">
        <f t="array" ref="G131">[1]!JCIUPACName(R131)</f>
        <v>#VALUE!</v>
      </c>
      <c r="H131" s="2" t="e">
        <f t="array" ref="H131">IF([1]!JCSubstructureMatch($B131,"C(O)=O"),"Acid", "Amine")</f>
        <v>#VALUE!</v>
      </c>
      <c r="I131" s="2" t="e">
        <f t="shared" ref="I131:I162" ca="1" si="38">_xlfn.XLOOKUP(TRUE,S131:W131,$S$1:$W$1,"non-F")</f>
        <v>#NAME?</v>
      </c>
      <c r="K131" s="2" t="e">
        <f t="shared" si="20"/>
        <v>#VALUE!</v>
      </c>
      <c r="L131" s="2" t="e">
        <f t="shared" si="21"/>
        <v>#VALUE!</v>
      </c>
      <c r="M131" s="2" t="e">
        <f t="shared" si="22"/>
        <v>#VALUE!</v>
      </c>
      <c r="N131" s="2" t="e">
        <f t="shared" si="23"/>
        <v>#VALUE!</v>
      </c>
      <c r="O131" s="2" t="e">
        <f t="shared" si="24"/>
        <v>#VALUE!</v>
      </c>
      <c r="P131" s="2" t="e">
        <f t="shared" si="25"/>
        <v>#VALUE!</v>
      </c>
      <c r="Q131" s="2" t="e">
        <f t="array" ref="Q131">[1]!JCRingAtomCount(B131)</f>
        <v>#VALUE!</v>
      </c>
      <c r="R131" s="15" t="e">
        <f t="array" ref="R131">[1]!JCBemisMurckoStructure(B131)</f>
        <v>#VALUE!</v>
      </c>
      <c r="S131" t="e">
        <f t="array" ref="S131">[1]!JCSubstructureMatch(B131,"FC(C)(F)C")</f>
        <v>#VALUE!</v>
      </c>
      <c r="T131" t="e">
        <f t="array" ref="T131">[1]!JCSubstructureMatch(B131,"FC(C)(F)F")</f>
        <v>#VALUE!</v>
      </c>
      <c r="U131" t="e">
        <f t="array" ref="U131">[1]!JCSubstructureMatch(B131,"FC(C)(F)[H]")</f>
        <v>#VALUE!</v>
      </c>
      <c r="V131" t="e">
        <f t="array" ref="V131">[1]!JCSubstructureMatch(B131,"FC(C)([H])[H]")</f>
        <v>#VALUE!</v>
      </c>
      <c r="W131" t="e">
        <f t="array" ref="W131">[1]!JCSubstructureMatch(B131,"FC(C)(C)[H]")</f>
        <v>#VALUE!</v>
      </c>
      <c r="X131" s="15" t="e">
        <f t="array" ref="X131">[1]!JC3DCleanStructure(B131)</f>
        <v>#VALUE!</v>
      </c>
      <c r="Y131" s="2" t="e">
        <f t="array" ref="Y131">[1]!JCSubstructureMatchCount(B131,"FC(CN)(F)F")</f>
        <v>#VALUE!</v>
      </c>
      <c r="Z131" s="2" t="e">
        <f t="array" ref="Z131">[1]!JCSubstructureMatchCount($B131,"FC(CCN)(F)F")</f>
        <v>#VALUE!</v>
      </c>
      <c r="AA131" s="2" t="e">
        <f t="array" ref="AA131">[1]!JCSubstructureMatchCount($B131,"FC(CCCN)(F)F")</f>
        <v>#VALUE!</v>
      </c>
      <c r="AB131" s="2" t="e">
        <f t="array" ref="AB131">[1]!JCSubstructureMatchCount($B131,"FC(CCCCN)(F)F")</f>
        <v>#VALUE!</v>
      </c>
      <c r="AC131" s="2" t="e">
        <f t="array" ref="AC131">[1]!JCSubstructureMatchCount($B131,"FC(CCCCCN)(F)F")</f>
        <v>#VALUE!</v>
      </c>
      <c r="AD131" s="2" t="e">
        <f t="array" ref="AD131">[1]!JCSubstructureMatchCount($B131,"FC(CN)([H])F")</f>
        <v>#VALUE!</v>
      </c>
      <c r="AE131" s="2" t="e">
        <f t="array" ref="AE131">[1]!JCSubstructureMatchCount($B131,"FC(CCN)([H])F")</f>
        <v>#VALUE!</v>
      </c>
      <c r="AF131" s="2" t="e">
        <f t="array" ref="AF131">[1]!JCSubstructureMatchCount($B131,"FC(CCCN)([H])F")</f>
        <v>#VALUE!</v>
      </c>
      <c r="AG131" s="2" t="e">
        <f t="array" ref="AG131">[1]!JCSubstructureMatchCount($B131,"FC(CCCCN)([H])F")</f>
        <v>#VALUE!</v>
      </c>
      <c r="AH131" s="2" t="e">
        <f t="array" ref="AH131">[1]!JCSubstructureMatchCount($B131,"FC(CCCCCN)([H])F")</f>
        <v>#VALUE!</v>
      </c>
      <c r="AI131" s="2" t="e">
        <f t="array" ref="AI131">[1]!JCSubstructureMatchCount($B131,"FC(CN)([H])[H]")</f>
        <v>#VALUE!</v>
      </c>
      <c r="AJ131" s="2" t="e">
        <f t="array" ref="AJ131">[1]!JCSubstructureMatchCount($B131,"FC(CCN)([H])[H]")</f>
        <v>#VALUE!</v>
      </c>
      <c r="AK131" s="2" t="e">
        <f t="array" ref="AK131">[1]!JCSubstructureMatchCount($B131,"FC(CCCN)([H])[H]")</f>
        <v>#VALUE!</v>
      </c>
      <c r="AL131" s="2" t="e">
        <f t="array" ref="AL131">[1]!JCSubstructureMatchCount($B131,"FC(CCCCN)([H])[H]")</f>
        <v>#VALUE!</v>
      </c>
      <c r="AM131" s="2" t="e">
        <f t="array" ref="AM131">[1]!JCSubstructureMatchCount($B131,"FC(CCCCCN)([H])[H]")</f>
        <v>#VALUE!</v>
      </c>
      <c r="AN131" s="2" t="e">
        <f t="array" ref="AN131">[1]!JCSubstructureMatchCount($B131,"FC(CN)(F)C")</f>
        <v>#VALUE!</v>
      </c>
      <c r="AO131" s="2" t="e">
        <f t="array" ref="AO131">[1]!JCSubstructureMatchCount($B131,"FC(CCN)(F)C")+[1]!JCSubstructureMatchCount($B131,"FC(F)(C1)C1N")</f>
        <v>#VALUE!</v>
      </c>
      <c r="AP131" s="2" t="e">
        <f t="array" ref="AP131">[1]!JCSubstructureMatchCount($B131,"FC(CCCN)(F)C")+[1]!JCSubstructureMatchCount($B131,"FC(F)(CC1)C1N")</f>
        <v>#VALUE!</v>
      </c>
      <c r="AQ131" s="2" t="e">
        <f t="array" ref="AQ131">[1]!JCSubstructureMatchCount($B131,"FC(CCCCN)(F)C")+[1]!JCSubstructureMatchCount($B131,"FC(F)(CCC1)C1N")</f>
        <v>#VALUE!</v>
      </c>
      <c r="AR131" s="2" t="e">
        <f t="array" ref="AR131">[1]!JCSubstructureMatchCount($B131,"FC(CCCCCN)(F)C")+[1]!JCSubstructureMatchCount($B131,"FC(F)(CCCC1)C1N")</f>
        <v>#VALUE!</v>
      </c>
      <c r="AS131" s="2" t="e">
        <f t="array" ref="AS131">[1]!JCSubstructureMatchCount($B131,"FC(CN)([H])C")</f>
        <v>#VALUE!</v>
      </c>
      <c r="AT131" s="2" t="e">
        <f t="array" ref="AT131">[1]!JCSubstructureMatchCount($B131,"FC(CCN)([H])C")</f>
        <v>#VALUE!</v>
      </c>
      <c r="AU131" s="2" t="e">
        <f t="array" ref="AU131">[1]!JCSubstructureMatchCount($B131,"FC(CCCN)([H])C")</f>
        <v>#VALUE!</v>
      </c>
      <c r="AV131" s="2" t="e">
        <f t="array" ref="AV131">[1]!JCSubstructureMatchCount($B131,"FC(CCCCN)([H])C")</f>
        <v>#VALUE!</v>
      </c>
      <c r="AW131" s="2" t="e">
        <f t="array" ref="AW131">[1]!JCSubstructureMatchCount($B131,"FC(CCCCCN)([H])C")</f>
        <v>#VALUE!</v>
      </c>
      <c r="AX131" s="2" t="e">
        <f t="array" ref="AX131">[1]!JCSubstructureMatchCount($B131,"FC(CC(O)=O)(F)F")</f>
        <v>#VALUE!</v>
      </c>
      <c r="AY131" s="2" t="e">
        <f t="array" ref="AY131">[1]!JCSubstructureMatchCount($B131,"FC(CCC(O)=O)(F)F")</f>
        <v>#VALUE!</v>
      </c>
      <c r="AZ131" s="2" t="e">
        <f t="array" ref="AZ131">[1]!JCSubstructureMatchCount($B131,"FC(CCCC(O)=O)(F)F")</f>
        <v>#VALUE!</v>
      </c>
      <c r="BA131" s="2" t="e">
        <f t="array" ref="BA131">[1]!JCSubstructureMatchCount($B131,"FC(CCCCC(O)=O)(F)F")</f>
        <v>#VALUE!</v>
      </c>
      <c r="BB131" s="2" t="e">
        <f t="array" ref="BB131">[1]!JCSubstructureMatchCount($B131,"FC(CCCCCC(O)=O)(F)F")</f>
        <v>#VALUE!</v>
      </c>
      <c r="BC131" s="2" t="e">
        <f t="array" ref="BC131">[1]!JCSubstructureMatchCount($B131,"FC(CC(O)=O)([H])F")</f>
        <v>#VALUE!</v>
      </c>
      <c r="BD131" s="2" t="e">
        <f t="array" ref="BD131">[1]!JCSubstructureMatchCount($B131,"FC(CCC(O)=O)([H])F")</f>
        <v>#VALUE!</v>
      </c>
      <c r="BE131" s="2" t="e">
        <f t="array" ref="BE131">[1]!JCSubstructureMatchCount($B131,"FC(CCCC(O)=O)([H])F")</f>
        <v>#VALUE!</v>
      </c>
      <c r="BF131" s="2" t="e">
        <f t="array" ref="BF131">[1]!JCSubstructureMatchCount($B131,"FC(CCCCC(O)=O)([H])F")</f>
        <v>#VALUE!</v>
      </c>
      <c r="BG131" s="2" t="e">
        <f t="array" ref="BG131">[1]!JCSubstructureMatchCount($B131,"FC(CCCCCC(O)=O)([H])F")</f>
        <v>#VALUE!</v>
      </c>
      <c r="BH131" s="2" t="e">
        <f t="array" ref="BH131">[1]!JCSubstructureMatchCount($B131,"FC(CC(O)=O)([H])[H]")</f>
        <v>#VALUE!</v>
      </c>
      <c r="BI131" s="2" t="e">
        <f t="array" ref="BI131">[1]!JCSubstructureMatchCount($B131,"FC(CCC(O)=O)([H])[H]")</f>
        <v>#VALUE!</v>
      </c>
      <c r="BJ131" s="2" t="e">
        <f t="array" ref="BJ131">[1]!JCSubstructureMatchCount($B131,"FC(CCCC(O)=O)([H])[H]")</f>
        <v>#VALUE!</v>
      </c>
      <c r="BK131" s="2" t="e">
        <f t="array" ref="BK131">[1]!JCSubstructureMatchCount($B131,"FC(CCCCC(O)=O)([H])[H]")</f>
        <v>#VALUE!</v>
      </c>
      <c r="BL131" s="2" t="e">
        <f t="array" ref="BL131">[1]!JCSubstructureMatchCount($B131,"FC(CCCCCC(O)=O)([H])[H]")</f>
        <v>#VALUE!</v>
      </c>
      <c r="BM131" s="2" t="e">
        <f t="array" ref="BM131">[1]!JCSubstructureMatchCount($B131,"FC(CC(O)=O)(F)C")</f>
        <v>#VALUE!</v>
      </c>
      <c r="BN131" s="2" t="e">
        <f t="array" ref="BN131">[1]!JCSubstructureMatchCount($B131,"FC(CCC(O)=O)(F)C")+[1]!JCSubstructureMatchCount($B131,"FC1(F)CC1C(O)=O")</f>
        <v>#VALUE!</v>
      </c>
      <c r="BO131" s="2" t="e">
        <f t="array" ref="BO131">[1]!JCSubstructureMatchCount($B131,"FC(CCCC(O)=O)(F)C")+[1]!JCSubstructureMatchCount($B131,"FC1(F)CCC1C(O)=O")</f>
        <v>#VALUE!</v>
      </c>
      <c r="BP131" s="2" t="e">
        <f t="array" ref="BP131">[1]!JCSubstructureMatchCount($B131,"FC(CCCCC(O)=O)(F)C")+[1]!JCSubstructureMatchCount($B131,"FC1(F)CCCC1C(O)=O")</f>
        <v>#VALUE!</v>
      </c>
      <c r="BQ131" s="2" t="e">
        <f t="array" ref="BQ131">[1]!JCSubstructureMatchCount($B131,"FC(CCCCCC(O)=O)(F)C")+[1]!JCSubstructureMatchCount($B131,"FC1(F)CCCCC1C(O)=O")</f>
        <v>#VALUE!</v>
      </c>
      <c r="BR131" s="2" t="e">
        <f t="array" ref="BR131">[1]!JCSubstructureMatchCount($B131,"FC(CC(O)=O)([H])C")</f>
        <v>#VALUE!</v>
      </c>
      <c r="BS131" s="2" t="e">
        <f t="array" ref="BS131">[1]!JCSubstructureMatchCount($B131,"FC(CCC(O)=O)([H])C")</f>
        <v>#VALUE!</v>
      </c>
      <c r="BT131" s="2" t="e">
        <f t="array" ref="BT131">[1]!JCSubstructureMatchCount($B131,"FC(CCCC(O)=O)([H])C")</f>
        <v>#VALUE!</v>
      </c>
      <c r="BU131" s="2" t="e">
        <f t="array" ref="BU131">[1]!JCSubstructureMatchCount($B131,"FC(CCCCC(O)=O)([H])C")</f>
        <v>#VALUE!</v>
      </c>
      <c r="BV131" s="2" t="e">
        <f t="array" ref="BV131">[1]!JCSubstructureMatchCount($B131,"FC(CCCCCC(O)=O)([H])C")</f>
        <v>#VALUE!</v>
      </c>
      <c r="BW131" t="e">
        <f t="shared" si="26"/>
        <v>#VALUE!</v>
      </c>
      <c r="BX131" t="e">
        <f t="shared" si="27"/>
        <v>#VALUE!</v>
      </c>
      <c r="BY131" t="e">
        <f t="shared" si="28"/>
        <v>#VALUE!</v>
      </c>
      <c r="BZ131" t="e">
        <f t="shared" si="29"/>
        <v>#VALUE!</v>
      </c>
      <c r="CA131" t="e">
        <f t="shared" si="30"/>
        <v>#VALUE!</v>
      </c>
      <c r="CB131" t="e">
        <f t="shared" si="31"/>
        <v>#VALUE!</v>
      </c>
      <c r="CC131" t="e">
        <f t="shared" si="32"/>
        <v>#VALUE!</v>
      </c>
      <c r="CD131" t="e">
        <f t="shared" si="33"/>
        <v>#VALUE!</v>
      </c>
      <c r="CE131" t="e">
        <f t="shared" si="34"/>
        <v>#VALUE!</v>
      </c>
      <c r="CF131" t="e">
        <f t="shared" si="35"/>
        <v>#VALUE!</v>
      </c>
      <c r="CG131" t="e">
        <f t="shared" si="36"/>
        <v>#VALUE!</v>
      </c>
    </row>
    <row r="132" spans="1:85" ht="30" customHeight="1" x14ac:dyDescent="0.25">
      <c r="A132" s="1" t="s">
        <v>120</v>
      </c>
      <c r="B132" t="s">
        <v>141</v>
      </c>
      <c r="C132">
        <v>2.95</v>
      </c>
      <c r="D132">
        <v>4.3600000000000003</v>
      </c>
      <c r="E132" s="15" t="e">
        <f t="array" ref="E132">[1]!JCStructure(B132)</f>
        <v>#VALUE!</v>
      </c>
      <c r="F132" t="e">
        <f t="array" ref="F132">[1]!JCMass(B132)</f>
        <v>#VALUE!</v>
      </c>
      <c r="G132" t="e">
        <f t="array" ref="G132">[1]!JCIUPACName(R132)</f>
        <v>#VALUE!</v>
      </c>
      <c r="H132" s="2" t="e">
        <f t="array" ref="H132">IF([1]!JCSubstructureMatch($B132,"C(O)=O"),"Acid", "Amine")</f>
        <v>#VALUE!</v>
      </c>
      <c r="I132" s="2" t="e">
        <f t="shared" ca="1" si="38"/>
        <v>#NAME?</v>
      </c>
      <c r="K132" s="2" t="e">
        <f t="shared" ref="K132:K185" si="39">BW132</f>
        <v>#VALUE!</v>
      </c>
      <c r="L132" s="2" t="e">
        <f t="shared" ref="L132:L185" si="40">IF($H132="Acid",CC132,BX132)</f>
        <v>#VALUE!</v>
      </c>
      <c r="M132" s="2" t="e">
        <f t="shared" ref="M132:M185" si="41">IF($H132="Acid",CD132,BY132)</f>
        <v>#VALUE!</v>
      </c>
      <c r="N132" s="2" t="e">
        <f t="shared" ref="N132:N185" si="42">IF($H132="Acid",CE132,BZ132)</f>
        <v>#VALUE!</v>
      </c>
      <c r="O132" s="2" t="e">
        <f t="shared" ref="O132:O185" si="43">IF($H132="Acid",CF132,CA132)</f>
        <v>#VALUE!</v>
      </c>
      <c r="P132" s="2" t="e">
        <f t="shared" ref="P132:P185" si="44">IF($H132="Acid",CG132,CB132)</f>
        <v>#VALUE!</v>
      </c>
      <c r="Q132" s="2" t="e">
        <f t="array" ref="Q132">[1]!JCRingAtomCount(B132)</f>
        <v>#VALUE!</v>
      </c>
      <c r="R132" s="15" t="e">
        <f t="array" ref="R132">[1]!JCBemisMurckoStructure(B132)</f>
        <v>#VALUE!</v>
      </c>
      <c r="S132" t="e">
        <f t="array" ref="S132">[1]!JCSubstructureMatch(B132,"FC(C)(F)C")</f>
        <v>#VALUE!</v>
      </c>
      <c r="T132" t="e">
        <f t="array" ref="T132">[1]!JCSubstructureMatch(B132,"FC(C)(F)F")</f>
        <v>#VALUE!</v>
      </c>
      <c r="U132" t="e">
        <f t="array" ref="U132">[1]!JCSubstructureMatch(B132,"FC(C)(F)[H]")</f>
        <v>#VALUE!</v>
      </c>
      <c r="V132" t="e">
        <f t="array" ref="V132">[1]!JCSubstructureMatch(B132,"FC(C)([H])[H]")</f>
        <v>#VALUE!</v>
      </c>
      <c r="W132" t="e">
        <f t="array" ref="W132">[1]!JCSubstructureMatch(B132,"FC(C)(C)[H]")</f>
        <v>#VALUE!</v>
      </c>
      <c r="X132" s="15" t="e">
        <f t="array" ref="X132">[1]!JC3DCleanStructure(B132)</f>
        <v>#VALUE!</v>
      </c>
      <c r="Y132" s="2" t="e">
        <f t="array" ref="Y132">[1]!JCSubstructureMatchCount(B132,"FC(CN)(F)F")</f>
        <v>#VALUE!</v>
      </c>
      <c r="Z132" s="2" t="e">
        <f t="array" ref="Z132">[1]!JCSubstructureMatchCount($B132,"FC(CCN)(F)F")</f>
        <v>#VALUE!</v>
      </c>
      <c r="AA132" s="2" t="e">
        <f t="array" ref="AA132">[1]!JCSubstructureMatchCount($B132,"FC(CCCN)(F)F")</f>
        <v>#VALUE!</v>
      </c>
      <c r="AB132" s="2" t="e">
        <f t="array" ref="AB132">[1]!JCSubstructureMatchCount($B132,"FC(CCCCN)(F)F")</f>
        <v>#VALUE!</v>
      </c>
      <c r="AC132" s="2" t="e">
        <f t="array" ref="AC132">[1]!JCSubstructureMatchCount($B132,"FC(CCCCCN)(F)F")</f>
        <v>#VALUE!</v>
      </c>
      <c r="AD132" s="2" t="e">
        <f t="array" ref="AD132">[1]!JCSubstructureMatchCount($B132,"FC(CN)([H])F")</f>
        <v>#VALUE!</v>
      </c>
      <c r="AE132" s="2" t="e">
        <f t="array" ref="AE132">[1]!JCSubstructureMatchCount($B132,"FC(CCN)([H])F")</f>
        <v>#VALUE!</v>
      </c>
      <c r="AF132" s="2" t="e">
        <f t="array" ref="AF132">[1]!JCSubstructureMatchCount($B132,"FC(CCCN)([H])F")</f>
        <v>#VALUE!</v>
      </c>
      <c r="AG132" s="2" t="e">
        <f t="array" ref="AG132">[1]!JCSubstructureMatchCount($B132,"FC(CCCCN)([H])F")</f>
        <v>#VALUE!</v>
      </c>
      <c r="AH132" s="2" t="e">
        <f t="array" ref="AH132">[1]!JCSubstructureMatchCount($B132,"FC(CCCCCN)([H])F")</f>
        <v>#VALUE!</v>
      </c>
      <c r="AI132" s="2" t="e">
        <f t="array" ref="AI132">[1]!JCSubstructureMatchCount($B132,"FC(CN)([H])[H]")</f>
        <v>#VALUE!</v>
      </c>
      <c r="AJ132" s="2" t="e">
        <f t="array" ref="AJ132">[1]!JCSubstructureMatchCount($B132,"FC(CCN)([H])[H]")</f>
        <v>#VALUE!</v>
      </c>
      <c r="AK132" s="2" t="e">
        <f t="array" ref="AK132">[1]!JCSubstructureMatchCount($B132,"FC(CCCN)([H])[H]")</f>
        <v>#VALUE!</v>
      </c>
      <c r="AL132" s="2" t="e">
        <f t="array" ref="AL132">[1]!JCSubstructureMatchCount($B132,"FC(CCCCN)([H])[H]")</f>
        <v>#VALUE!</v>
      </c>
      <c r="AM132" s="2" t="e">
        <f t="array" ref="AM132">[1]!JCSubstructureMatchCount($B132,"FC(CCCCCN)([H])[H]")</f>
        <v>#VALUE!</v>
      </c>
      <c r="AN132" s="2" t="e">
        <f t="array" ref="AN132">[1]!JCSubstructureMatchCount($B132,"FC(CN)(F)C")</f>
        <v>#VALUE!</v>
      </c>
      <c r="AO132" s="2" t="e">
        <f t="array" ref="AO132">[1]!JCSubstructureMatchCount($B132,"FC(CCN)(F)C")+[1]!JCSubstructureMatchCount($B132,"FC(F)(C1)C1N")</f>
        <v>#VALUE!</v>
      </c>
      <c r="AP132" s="2" t="e">
        <f t="array" ref="AP132">[1]!JCSubstructureMatchCount($B132,"FC(CCCN)(F)C")+[1]!JCSubstructureMatchCount($B132,"FC(F)(CC1)C1N")</f>
        <v>#VALUE!</v>
      </c>
      <c r="AQ132" s="2" t="e">
        <f t="array" ref="AQ132">[1]!JCSubstructureMatchCount($B132,"FC(CCCCN)(F)C")+[1]!JCSubstructureMatchCount($B132,"FC(F)(CCC1)C1N")</f>
        <v>#VALUE!</v>
      </c>
      <c r="AR132" s="2" t="e">
        <f t="array" ref="AR132">[1]!JCSubstructureMatchCount($B132,"FC(CCCCCN)(F)C")+[1]!JCSubstructureMatchCount($B132,"FC(F)(CCCC1)C1N")</f>
        <v>#VALUE!</v>
      </c>
      <c r="AS132" s="2" t="e">
        <f t="array" ref="AS132">[1]!JCSubstructureMatchCount($B132,"FC(CN)([H])C")</f>
        <v>#VALUE!</v>
      </c>
      <c r="AT132" s="2" t="e">
        <f t="array" ref="AT132">[1]!JCSubstructureMatchCount($B132,"FC(CCN)([H])C")</f>
        <v>#VALUE!</v>
      </c>
      <c r="AU132" s="2" t="e">
        <f t="array" ref="AU132">[1]!JCSubstructureMatchCount($B132,"FC(CCCN)([H])C")</f>
        <v>#VALUE!</v>
      </c>
      <c r="AV132" s="2" t="e">
        <f t="array" ref="AV132">[1]!JCSubstructureMatchCount($B132,"FC(CCCCN)([H])C")</f>
        <v>#VALUE!</v>
      </c>
      <c r="AW132" s="2" t="e">
        <f t="array" ref="AW132">[1]!JCSubstructureMatchCount($B132,"FC(CCCCCN)([H])C")</f>
        <v>#VALUE!</v>
      </c>
      <c r="AX132" s="2" t="e">
        <f t="array" ref="AX132">[1]!JCSubstructureMatchCount($B132,"FC(CC(O)=O)(F)F")</f>
        <v>#VALUE!</v>
      </c>
      <c r="AY132" s="2" t="e">
        <f t="array" ref="AY132">[1]!JCSubstructureMatchCount($B132,"FC(CCC(O)=O)(F)F")</f>
        <v>#VALUE!</v>
      </c>
      <c r="AZ132" s="2" t="e">
        <f t="array" ref="AZ132">[1]!JCSubstructureMatchCount($B132,"FC(CCCC(O)=O)(F)F")</f>
        <v>#VALUE!</v>
      </c>
      <c r="BA132" s="2" t="e">
        <f t="array" ref="BA132">[1]!JCSubstructureMatchCount($B132,"FC(CCCCC(O)=O)(F)F")</f>
        <v>#VALUE!</v>
      </c>
      <c r="BB132" s="2" t="e">
        <f t="array" ref="BB132">[1]!JCSubstructureMatchCount($B132,"FC(CCCCCC(O)=O)(F)F")</f>
        <v>#VALUE!</v>
      </c>
      <c r="BC132" s="2" t="e">
        <f t="array" ref="BC132">[1]!JCSubstructureMatchCount($B132,"FC(CC(O)=O)([H])F")</f>
        <v>#VALUE!</v>
      </c>
      <c r="BD132" s="2" t="e">
        <f t="array" ref="BD132">[1]!JCSubstructureMatchCount($B132,"FC(CCC(O)=O)([H])F")</f>
        <v>#VALUE!</v>
      </c>
      <c r="BE132" s="2" t="e">
        <f t="array" ref="BE132">[1]!JCSubstructureMatchCount($B132,"FC(CCCC(O)=O)([H])F")</f>
        <v>#VALUE!</v>
      </c>
      <c r="BF132" s="2" t="e">
        <f t="array" ref="BF132">[1]!JCSubstructureMatchCount($B132,"FC(CCCCC(O)=O)([H])F")</f>
        <v>#VALUE!</v>
      </c>
      <c r="BG132" s="2" t="e">
        <f t="array" ref="BG132">[1]!JCSubstructureMatchCount($B132,"FC(CCCCCC(O)=O)([H])F")</f>
        <v>#VALUE!</v>
      </c>
      <c r="BH132" s="2" t="e">
        <f t="array" ref="BH132">[1]!JCSubstructureMatchCount($B132,"FC(CC(O)=O)([H])[H]")</f>
        <v>#VALUE!</v>
      </c>
      <c r="BI132" s="2" t="e">
        <f t="array" ref="BI132">[1]!JCSubstructureMatchCount($B132,"FC(CCC(O)=O)([H])[H]")</f>
        <v>#VALUE!</v>
      </c>
      <c r="BJ132" s="2" t="e">
        <f t="array" ref="BJ132">[1]!JCSubstructureMatchCount($B132,"FC(CCCC(O)=O)([H])[H]")</f>
        <v>#VALUE!</v>
      </c>
      <c r="BK132" s="2" t="e">
        <f t="array" ref="BK132">[1]!JCSubstructureMatchCount($B132,"FC(CCCCC(O)=O)([H])[H]")</f>
        <v>#VALUE!</v>
      </c>
      <c r="BL132" s="2" t="e">
        <f t="array" ref="BL132">[1]!JCSubstructureMatchCount($B132,"FC(CCCCCC(O)=O)([H])[H]")</f>
        <v>#VALUE!</v>
      </c>
      <c r="BM132" s="2" t="e">
        <f t="array" ref="BM132">[1]!JCSubstructureMatchCount($B132,"FC(CC(O)=O)(F)C")</f>
        <v>#VALUE!</v>
      </c>
      <c r="BN132" s="2" t="e">
        <f t="array" ref="BN132">[1]!JCSubstructureMatchCount($B132,"FC(CCC(O)=O)(F)C")+[1]!JCSubstructureMatchCount($B132,"FC1(F)CC1C(O)=O")</f>
        <v>#VALUE!</v>
      </c>
      <c r="BO132" s="2" t="e">
        <f t="array" ref="BO132">[1]!JCSubstructureMatchCount($B132,"FC(CCCC(O)=O)(F)C")+[1]!JCSubstructureMatchCount($B132,"FC1(F)CCC1C(O)=O")</f>
        <v>#VALUE!</v>
      </c>
      <c r="BP132" s="2" t="e">
        <f t="array" ref="BP132">[1]!JCSubstructureMatchCount($B132,"FC(CCCCC(O)=O)(F)C")+[1]!JCSubstructureMatchCount($B132,"FC1(F)CCCC1C(O)=O")</f>
        <v>#VALUE!</v>
      </c>
      <c r="BQ132" s="2" t="e">
        <f t="array" ref="BQ132">[1]!JCSubstructureMatchCount($B132,"FC(CCCCCC(O)=O)(F)C")+[1]!JCSubstructureMatchCount($B132,"FC1(F)CCCCC1C(O)=O")</f>
        <v>#VALUE!</v>
      </c>
      <c r="BR132" s="2" t="e">
        <f t="array" ref="BR132">[1]!JCSubstructureMatchCount($B132,"FC(CC(O)=O)([H])C")</f>
        <v>#VALUE!</v>
      </c>
      <c r="BS132" s="2" t="e">
        <f t="array" ref="BS132">[1]!JCSubstructureMatchCount($B132,"FC(CCC(O)=O)([H])C")</f>
        <v>#VALUE!</v>
      </c>
      <c r="BT132" s="2" t="e">
        <f t="array" ref="BT132">[1]!JCSubstructureMatchCount($B132,"FC(CCCC(O)=O)([H])C")</f>
        <v>#VALUE!</v>
      </c>
      <c r="BU132" s="2" t="e">
        <f t="array" ref="BU132">[1]!JCSubstructureMatchCount($B132,"FC(CCCCC(O)=O)([H])C")</f>
        <v>#VALUE!</v>
      </c>
      <c r="BV132" s="2" t="e">
        <f t="array" ref="BV132">[1]!JCSubstructureMatchCount($B132,"FC(CCCCCC(O)=O)([H])C")</f>
        <v>#VALUE!</v>
      </c>
      <c r="BW132" t="e">
        <f t="shared" ref="BW132:BW185" si="45">SUM(Y132:BV132)</f>
        <v>#VALUE!</v>
      </c>
      <c r="BX132" t="e">
        <f t="shared" ref="BX132:BX185" si="46">Y132+AD132+AI132+AN132+AS132</f>
        <v>#VALUE!</v>
      </c>
      <c r="BY132" t="e">
        <f t="shared" ref="BY132:BY185" si="47">Z132+AE132+AJ132+AO132+AT132</f>
        <v>#VALUE!</v>
      </c>
      <c r="BZ132" t="e">
        <f t="shared" ref="BZ132:BZ185" si="48">AA132+AF132+AK132+AP132+AU132</f>
        <v>#VALUE!</v>
      </c>
      <c r="CA132" t="e">
        <f t="shared" ref="CA132:CA185" si="49">AB132+AG132+AL132+AQ132+AV132</f>
        <v>#VALUE!</v>
      </c>
      <c r="CB132" t="e">
        <f t="shared" ref="CB132:CB185" si="50">AC132+AH132+AM132+AR132+AW132</f>
        <v>#VALUE!</v>
      </c>
      <c r="CC132" t="e">
        <f t="shared" ref="CC132:CC185" si="51">AX132+BC132+BH132+BM132+BR132</f>
        <v>#VALUE!</v>
      </c>
      <c r="CD132" t="e">
        <f t="shared" ref="CD132:CD185" si="52">AY132+BD132+BI132+BN132+BS132</f>
        <v>#VALUE!</v>
      </c>
      <c r="CE132" t="e">
        <f t="shared" ref="CE132:CE185" si="53">AZ132+BE132+BJ132+BO132+BT132</f>
        <v>#VALUE!</v>
      </c>
      <c r="CF132" t="e">
        <f t="shared" ref="CF132:CF185" si="54">BA132+BF132+BK132+BP132+BU132</f>
        <v>#VALUE!</v>
      </c>
      <c r="CG132" t="e">
        <f t="shared" ref="CG132:CG185" si="55">BB132+BG132+BL132+BQ132+BV132</f>
        <v>#VALUE!</v>
      </c>
    </row>
    <row r="133" spans="1:85" ht="30" customHeight="1" x14ac:dyDescent="0.25">
      <c r="A133" s="1" t="s">
        <v>120</v>
      </c>
      <c r="B133" t="s">
        <v>142</v>
      </c>
      <c r="C133">
        <v>2.04</v>
      </c>
      <c r="D133">
        <v>7.59</v>
      </c>
      <c r="E133" s="15" t="e">
        <f t="array" ref="E133">[1]!JCStructure(B133)</f>
        <v>#VALUE!</v>
      </c>
      <c r="F133" t="e">
        <f t="array" ref="F133">[1]!JCMass(B133)</f>
        <v>#VALUE!</v>
      </c>
      <c r="G133" t="e">
        <f t="array" ref="G133">[1]!JCIUPACName(R133)</f>
        <v>#VALUE!</v>
      </c>
      <c r="H133" s="2" t="e">
        <f t="array" ref="H133">IF([1]!JCSubstructureMatch($B133,"C(O)=O"),"Acid", "Amine")</f>
        <v>#VALUE!</v>
      </c>
      <c r="I133" s="2" t="e">
        <f t="shared" ca="1" si="38"/>
        <v>#NAME?</v>
      </c>
      <c r="K133" s="2" t="e">
        <f t="shared" si="39"/>
        <v>#VALUE!</v>
      </c>
      <c r="L133" s="2" t="e">
        <f t="shared" si="40"/>
        <v>#VALUE!</v>
      </c>
      <c r="M133" s="2" t="e">
        <f t="shared" si="41"/>
        <v>#VALUE!</v>
      </c>
      <c r="N133" s="2" t="e">
        <f t="shared" si="42"/>
        <v>#VALUE!</v>
      </c>
      <c r="O133" s="2" t="e">
        <f t="shared" si="43"/>
        <v>#VALUE!</v>
      </c>
      <c r="P133" s="2" t="e">
        <f t="shared" si="44"/>
        <v>#VALUE!</v>
      </c>
      <c r="Q133" s="2" t="e">
        <f t="array" ref="Q133">[1]!JCRingAtomCount(B133)</f>
        <v>#VALUE!</v>
      </c>
      <c r="R133" s="15" t="e">
        <f t="array" ref="R133">[1]!JCBemisMurckoStructure(B133)</f>
        <v>#VALUE!</v>
      </c>
      <c r="S133" t="e">
        <f t="array" ref="S133">[1]!JCSubstructureMatch(B133,"FC(C)(F)C")</f>
        <v>#VALUE!</v>
      </c>
      <c r="T133" t="e">
        <f t="array" ref="T133">[1]!JCSubstructureMatch(B133,"FC(C)(F)F")</f>
        <v>#VALUE!</v>
      </c>
      <c r="U133" t="e">
        <f t="array" ref="U133">[1]!JCSubstructureMatch(B133,"FC(C)(F)[H]")</f>
        <v>#VALUE!</v>
      </c>
      <c r="V133" t="e">
        <f t="array" ref="V133">[1]!JCSubstructureMatch(B133,"FC(C)([H])[H]")</f>
        <v>#VALUE!</v>
      </c>
      <c r="W133" t="e">
        <f t="array" ref="W133">[1]!JCSubstructureMatch(B133,"FC(C)(C)[H]")</f>
        <v>#VALUE!</v>
      </c>
      <c r="X133" s="15" t="e">
        <f t="array" ref="X133">[1]!JC3DCleanStructure(B133)</f>
        <v>#VALUE!</v>
      </c>
      <c r="Y133" s="2" t="e">
        <f t="array" ref="Y133">[1]!JCSubstructureMatchCount(B133,"FC(CN)(F)F")</f>
        <v>#VALUE!</v>
      </c>
      <c r="Z133" s="2" t="e">
        <f t="array" ref="Z133">[1]!JCSubstructureMatchCount($B133,"FC(CCN)(F)F")</f>
        <v>#VALUE!</v>
      </c>
      <c r="AA133" s="2" t="e">
        <f t="array" ref="AA133">[1]!JCSubstructureMatchCount($B133,"FC(CCCN)(F)F")</f>
        <v>#VALUE!</v>
      </c>
      <c r="AB133" s="2" t="e">
        <f t="array" ref="AB133">[1]!JCSubstructureMatchCount($B133,"FC(CCCCN)(F)F")</f>
        <v>#VALUE!</v>
      </c>
      <c r="AC133" s="2" t="e">
        <f t="array" ref="AC133">[1]!JCSubstructureMatchCount($B133,"FC(CCCCCN)(F)F")</f>
        <v>#VALUE!</v>
      </c>
      <c r="AD133" s="2" t="e">
        <f t="array" ref="AD133">[1]!JCSubstructureMatchCount($B133,"FC(CN)([H])F")</f>
        <v>#VALUE!</v>
      </c>
      <c r="AE133" s="2" t="e">
        <f t="array" ref="AE133">[1]!JCSubstructureMatchCount($B133,"FC(CCN)([H])F")</f>
        <v>#VALUE!</v>
      </c>
      <c r="AF133" s="2" t="e">
        <f t="array" ref="AF133">[1]!JCSubstructureMatchCount($B133,"FC(CCCN)([H])F")</f>
        <v>#VALUE!</v>
      </c>
      <c r="AG133" s="2" t="e">
        <f t="array" ref="AG133">[1]!JCSubstructureMatchCount($B133,"FC(CCCCN)([H])F")</f>
        <v>#VALUE!</v>
      </c>
      <c r="AH133" s="2" t="e">
        <f t="array" ref="AH133">[1]!JCSubstructureMatchCount($B133,"FC(CCCCCN)([H])F")</f>
        <v>#VALUE!</v>
      </c>
      <c r="AI133" s="2" t="e">
        <f t="array" ref="AI133">[1]!JCSubstructureMatchCount($B133,"FC(CN)([H])[H]")</f>
        <v>#VALUE!</v>
      </c>
      <c r="AJ133" s="2" t="e">
        <f t="array" ref="AJ133">[1]!JCSubstructureMatchCount($B133,"FC(CCN)([H])[H]")</f>
        <v>#VALUE!</v>
      </c>
      <c r="AK133" s="2" t="e">
        <f t="array" ref="AK133">[1]!JCSubstructureMatchCount($B133,"FC(CCCN)([H])[H]")</f>
        <v>#VALUE!</v>
      </c>
      <c r="AL133" s="2" t="e">
        <f t="array" ref="AL133">[1]!JCSubstructureMatchCount($B133,"FC(CCCCN)([H])[H]")</f>
        <v>#VALUE!</v>
      </c>
      <c r="AM133" s="2" t="e">
        <f t="array" ref="AM133">[1]!JCSubstructureMatchCount($B133,"FC(CCCCCN)([H])[H]")</f>
        <v>#VALUE!</v>
      </c>
      <c r="AN133" s="2" t="e">
        <f t="array" ref="AN133">[1]!JCSubstructureMatchCount($B133,"FC(CN)(F)C")</f>
        <v>#VALUE!</v>
      </c>
      <c r="AO133" s="2" t="e">
        <f t="array" ref="AO133">[1]!JCSubstructureMatchCount($B133,"FC(CCN)(F)C")+[1]!JCSubstructureMatchCount($B133,"FC(F)(C1)C1N")</f>
        <v>#VALUE!</v>
      </c>
      <c r="AP133" s="2" t="e">
        <f t="array" ref="AP133">[1]!JCSubstructureMatchCount($B133,"FC(CCCN)(F)C")+[1]!JCSubstructureMatchCount($B133,"FC(F)(CC1)C1N")</f>
        <v>#VALUE!</v>
      </c>
      <c r="AQ133" s="2" t="e">
        <f t="array" ref="AQ133">[1]!JCSubstructureMatchCount($B133,"FC(CCCCN)(F)C")+[1]!JCSubstructureMatchCount($B133,"FC(F)(CCC1)C1N")</f>
        <v>#VALUE!</v>
      </c>
      <c r="AR133" s="2" t="e">
        <f t="array" ref="AR133">[1]!JCSubstructureMatchCount($B133,"FC(CCCCCN)(F)C")+[1]!JCSubstructureMatchCount($B133,"FC(F)(CCCC1)C1N")</f>
        <v>#VALUE!</v>
      </c>
      <c r="AS133" s="2" t="e">
        <f t="array" ref="AS133">[1]!JCSubstructureMatchCount($B133,"FC(CN)([H])C")</f>
        <v>#VALUE!</v>
      </c>
      <c r="AT133" s="2" t="e">
        <f t="array" ref="AT133">[1]!JCSubstructureMatchCount($B133,"FC(CCN)([H])C")</f>
        <v>#VALUE!</v>
      </c>
      <c r="AU133" s="2" t="e">
        <f t="array" ref="AU133">[1]!JCSubstructureMatchCount($B133,"FC(CCCN)([H])C")</f>
        <v>#VALUE!</v>
      </c>
      <c r="AV133" s="2" t="e">
        <f t="array" ref="AV133">[1]!JCSubstructureMatchCount($B133,"FC(CCCCN)([H])C")</f>
        <v>#VALUE!</v>
      </c>
      <c r="AW133" s="2" t="e">
        <f t="array" ref="AW133">[1]!JCSubstructureMatchCount($B133,"FC(CCCCCN)([H])C")</f>
        <v>#VALUE!</v>
      </c>
      <c r="AX133" s="2" t="e">
        <f t="array" ref="AX133">[1]!JCSubstructureMatchCount($B133,"FC(CC(O)=O)(F)F")</f>
        <v>#VALUE!</v>
      </c>
      <c r="AY133" s="2" t="e">
        <f t="array" ref="AY133">[1]!JCSubstructureMatchCount($B133,"FC(CCC(O)=O)(F)F")</f>
        <v>#VALUE!</v>
      </c>
      <c r="AZ133" s="2" t="e">
        <f t="array" ref="AZ133">[1]!JCSubstructureMatchCount($B133,"FC(CCCC(O)=O)(F)F")</f>
        <v>#VALUE!</v>
      </c>
      <c r="BA133" s="2" t="e">
        <f t="array" ref="BA133">[1]!JCSubstructureMatchCount($B133,"FC(CCCCC(O)=O)(F)F")</f>
        <v>#VALUE!</v>
      </c>
      <c r="BB133" s="2" t="e">
        <f t="array" ref="BB133">[1]!JCSubstructureMatchCount($B133,"FC(CCCCCC(O)=O)(F)F")</f>
        <v>#VALUE!</v>
      </c>
      <c r="BC133" s="2" t="e">
        <f t="array" ref="BC133">[1]!JCSubstructureMatchCount($B133,"FC(CC(O)=O)([H])F")</f>
        <v>#VALUE!</v>
      </c>
      <c r="BD133" s="2" t="e">
        <f t="array" ref="BD133">[1]!JCSubstructureMatchCount($B133,"FC(CCC(O)=O)([H])F")</f>
        <v>#VALUE!</v>
      </c>
      <c r="BE133" s="2" t="e">
        <f t="array" ref="BE133">[1]!JCSubstructureMatchCount($B133,"FC(CCCC(O)=O)([H])F")</f>
        <v>#VALUE!</v>
      </c>
      <c r="BF133" s="2" t="e">
        <f t="array" ref="BF133">[1]!JCSubstructureMatchCount($B133,"FC(CCCCC(O)=O)([H])F")</f>
        <v>#VALUE!</v>
      </c>
      <c r="BG133" s="2" t="e">
        <f t="array" ref="BG133">[1]!JCSubstructureMatchCount($B133,"FC(CCCCCC(O)=O)([H])F")</f>
        <v>#VALUE!</v>
      </c>
      <c r="BH133" s="2" t="e">
        <f t="array" ref="BH133">[1]!JCSubstructureMatchCount($B133,"FC(CC(O)=O)([H])[H]")</f>
        <v>#VALUE!</v>
      </c>
      <c r="BI133" s="2" t="e">
        <f t="array" ref="BI133">[1]!JCSubstructureMatchCount($B133,"FC(CCC(O)=O)([H])[H]")</f>
        <v>#VALUE!</v>
      </c>
      <c r="BJ133" s="2" t="e">
        <f t="array" ref="BJ133">[1]!JCSubstructureMatchCount($B133,"FC(CCCC(O)=O)([H])[H]")</f>
        <v>#VALUE!</v>
      </c>
      <c r="BK133" s="2" t="e">
        <f t="array" ref="BK133">[1]!JCSubstructureMatchCount($B133,"FC(CCCCC(O)=O)([H])[H]")</f>
        <v>#VALUE!</v>
      </c>
      <c r="BL133" s="2" t="e">
        <f t="array" ref="BL133">[1]!JCSubstructureMatchCount($B133,"FC(CCCCCC(O)=O)([H])[H]")</f>
        <v>#VALUE!</v>
      </c>
      <c r="BM133" s="2" t="e">
        <f t="array" ref="BM133">[1]!JCSubstructureMatchCount($B133,"FC(CC(O)=O)(F)C")</f>
        <v>#VALUE!</v>
      </c>
      <c r="BN133" s="2" t="e">
        <f t="array" ref="BN133">[1]!JCSubstructureMatchCount($B133,"FC(CCC(O)=O)(F)C")+[1]!JCSubstructureMatchCount($B133,"FC1(F)CC1C(O)=O")</f>
        <v>#VALUE!</v>
      </c>
      <c r="BO133" s="2" t="e">
        <f t="array" ref="BO133">[1]!JCSubstructureMatchCount($B133,"FC(CCCC(O)=O)(F)C")+[1]!JCSubstructureMatchCount($B133,"FC1(F)CCC1C(O)=O")</f>
        <v>#VALUE!</v>
      </c>
      <c r="BP133" s="2" t="e">
        <f t="array" ref="BP133">[1]!JCSubstructureMatchCount($B133,"FC(CCCCC(O)=O)(F)C")+[1]!JCSubstructureMatchCount($B133,"FC1(F)CCCC1C(O)=O")</f>
        <v>#VALUE!</v>
      </c>
      <c r="BQ133" s="2" t="e">
        <f t="array" ref="BQ133">[1]!JCSubstructureMatchCount($B133,"FC(CCCCCC(O)=O)(F)C")+[1]!JCSubstructureMatchCount($B133,"FC1(F)CCCCC1C(O)=O")</f>
        <v>#VALUE!</v>
      </c>
      <c r="BR133" s="2" t="e">
        <f t="array" ref="BR133">[1]!JCSubstructureMatchCount($B133,"FC(CC(O)=O)([H])C")</f>
        <v>#VALUE!</v>
      </c>
      <c r="BS133" s="2" t="e">
        <f t="array" ref="BS133">[1]!JCSubstructureMatchCount($B133,"FC(CCC(O)=O)([H])C")</f>
        <v>#VALUE!</v>
      </c>
      <c r="BT133" s="2" t="e">
        <f t="array" ref="BT133">[1]!JCSubstructureMatchCount($B133,"FC(CCCC(O)=O)([H])C")</f>
        <v>#VALUE!</v>
      </c>
      <c r="BU133" s="2" t="e">
        <f t="array" ref="BU133">[1]!JCSubstructureMatchCount($B133,"FC(CCCCC(O)=O)([H])C")</f>
        <v>#VALUE!</v>
      </c>
      <c r="BV133" s="2" t="e">
        <f t="array" ref="BV133">[1]!JCSubstructureMatchCount($B133,"FC(CCCCCC(O)=O)([H])C")</f>
        <v>#VALUE!</v>
      </c>
      <c r="BW133" t="e">
        <f t="shared" si="45"/>
        <v>#VALUE!</v>
      </c>
      <c r="BX133" t="e">
        <f t="shared" si="46"/>
        <v>#VALUE!</v>
      </c>
      <c r="BY133" t="e">
        <f t="shared" si="47"/>
        <v>#VALUE!</v>
      </c>
      <c r="BZ133" t="e">
        <f t="shared" si="48"/>
        <v>#VALUE!</v>
      </c>
      <c r="CA133" t="e">
        <f t="shared" si="49"/>
        <v>#VALUE!</v>
      </c>
      <c r="CB133" t="e">
        <f t="shared" si="50"/>
        <v>#VALUE!</v>
      </c>
      <c r="CC133" t="e">
        <f t="shared" si="51"/>
        <v>#VALUE!</v>
      </c>
      <c r="CD133" t="e">
        <f t="shared" si="52"/>
        <v>#VALUE!</v>
      </c>
      <c r="CE133" t="e">
        <f t="shared" si="53"/>
        <v>#VALUE!</v>
      </c>
      <c r="CF133" t="e">
        <f t="shared" si="54"/>
        <v>#VALUE!</v>
      </c>
      <c r="CG133" t="e">
        <f t="shared" si="55"/>
        <v>#VALUE!</v>
      </c>
    </row>
    <row r="134" spans="1:85" ht="30" customHeight="1" x14ac:dyDescent="0.25">
      <c r="A134" s="1" t="s">
        <v>120</v>
      </c>
      <c r="B134" t="s">
        <v>143</v>
      </c>
      <c r="C134">
        <v>2.2599999999999998</v>
      </c>
      <c r="D134">
        <v>3.55</v>
      </c>
      <c r="E134" s="15" t="e">
        <f t="array" ref="E134">[1]!JCStructure(B134)</f>
        <v>#VALUE!</v>
      </c>
      <c r="F134" t="e">
        <f t="array" ref="F134">[1]!JCMass(B134)</f>
        <v>#VALUE!</v>
      </c>
      <c r="G134" t="e">
        <f t="array" ref="G134">[1]!JCIUPACName(R134)</f>
        <v>#VALUE!</v>
      </c>
      <c r="H134" s="2" t="e">
        <f t="array" ref="H134">IF([1]!JCSubstructureMatch($B134,"C(O)=O"),"Acid", "Amine")</f>
        <v>#VALUE!</v>
      </c>
      <c r="I134" s="2" t="e">
        <f t="shared" ca="1" si="38"/>
        <v>#NAME?</v>
      </c>
      <c r="K134" s="2" t="e">
        <f t="shared" si="39"/>
        <v>#VALUE!</v>
      </c>
      <c r="L134" s="2" t="e">
        <f t="shared" si="40"/>
        <v>#VALUE!</v>
      </c>
      <c r="M134" s="2" t="e">
        <f t="shared" si="41"/>
        <v>#VALUE!</v>
      </c>
      <c r="N134" s="2" t="e">
        <f t="shared" si="42"/>
        <v>#VALUE!</v>
      </c>
      <c r="O134" s="2" t="e">
        <f t="shared" si="43"/>
        <v>#VALUE!</v>
      </c>
      <c r="P134" s="2" t="e">
        <f t="shared" si="44"/>
        <v>#VALUE!</v>
      </c>
      <c r="Q134" s="2" t="e">
        <f t="array" ref="Q134">[1]!JCRingAtomCount(B134)</f>
        <v>#VALUE!</v>
      </c>
      <c r="R134" s="15" t="e">
        <f t="array" ref="R134">[1]!JCBemisMurckoStructure(B134)</f>
        <v>#VALUE!</v>
      </c>
      <c r="S134" t="e">
        <f t="array" ref="S134">[1]!JCSubstructureMatch(B134,"FC(C)(F)C")</f>
        <v>#VALUE!</v>
      </c>
      <c r="T134" t="e">
        <f t="array" ref="T134">[1]!JCSubstructureMatch(B134,"FC(C)(F)F")</f>
        <v>#VALUE!</v>
      </c>
      <c r="U134" t="e">
        <f t="array" ref="U134">[1]!JCSubstructureMatch(B134,"FC(C)(F)[H]")</f>
        <v>#VALUE!</v>
      </c>
      <c r="V134" t="e">
        <f t="array" ref="V134">[1]!JCSubstructureMatch(B134,"FC(C)([H])[H]")</f>
        <v>#VALUE!</v>
      </c>
      <c r="W134" t="e">
        <f t="array" ref="W134">[1]!JCSubstructureMatch(B134,"FC(C)(C)[H]")</f>
        <v>#VALUE!</v>
      </c>
      <c r="X134" s="15" t="e">
        <f t="array" ref="X134">[1]!JC3DCleanStructure(B134)</f>
        <v>#VALUE!</v>
      </c>
      <c r="Y134" s="2" t="e">
        <f t="array" ref="Y134">[1]!JCSubstructureMatchCount(B134,"FC(CN)(F)F")</f>
        <v>#VALUE!</v>
      </c>
      <c r="Z134" s="2" t="e">
        <f t="array" ref="Z134">[1]!JCSubstructureMatchCount($B134,"FC(CCN)(F)F")</f>
        <v>#VALUE!</v>
      </c>
      <c r="AA134" s="2" t="e">
        <f t="array" ref="AA134">[1]!JCSubstructureMatchCount($B134,"FC(CCCN)(F)F")</f>
        <v>#VALUE!</v>
      </c>
      <c r="AB134" s="2" t="e">
        <f t="array" ref="AB134">[1]!JCSubstructureMatchCount($B134,"FC(CCCCN)(F)F")</f>
        <v>#VALUE!</v>
      </c>
      <c r="AC134" s="2" t="e">
        <f t="array" ref="AC134">[1]!JCSubstructureMatchCount($B134,"FC(CCCCCN)(F)F")</f>
        <v>#VALUE!</v>
      </c>
      <c r="AD134" s="2" t="e">
        <f t="array" ref="AD134">[1]!JCSubstructureMatchCount($B134,"FC(CN)([H])F")</f>
        <v>#VALUE!</v>
      </c>
      <c r="AE134" s="2" t="e">
        <f t="array" ref="AE134">[1]!JCSubstructureMatchCount($B134,"FC(CCN)([H])F")</f>
        <v>#VALUE!</v>
      </c>
      <c r="AF134" s="2" t="e">
        <f t="array" ref="AF134">[1]!JCSubstructureMatchCount($B134,"FC(CCCN)([H])F")</f>
        <v>#VALUE!</v>
      </c>
      <c r="AG134" s="2" t="e">
        <f t="array" ref="AG134">[1]!JCSubstructureMatchCount($B134,"FC(CCCCN)([H])F")</f>
        <v>#VALUE!</v>
      </c>
      <c r="AH134" s="2" t="e">
        <f t="array" ref="AH134">[1]!JCSubstructureMatchCount($B134,"FC(CCCCCN)([H])F")</f>
        <v>#VALUE!</v>
      </c>
      <c r="AI134" s="2" t="e">
        <f t="array" ref="AI134">[1]!JCSubstructureMatchCount($B134,"FC(CN)([H])[H]")</f>
        <v>#VALUE!</v>
      </c>
      <c r="AJ134" s="2" t="e">
        <f t="array" ref="AJ134">[1]!JCSubstructureMatchCount($B134,"FC(CCN)([H])[H]")</f>
        <v>#VALUE!</v>
      </c>
      <c r="AK134" s="2" t="e">
        <f t="array" ref="AK134">[1]!JCSubstructureMatchCount($B134,"FC(CCCN)([H])[H]")</f>
        <v>#VALUE!</v>
      </c>
      <c r="AL134" s="2" t="e">
        <f t="array" ref="AL134">[1]!JCSubstructureMatchCount($B134,"FC(CCCCN)([H])[H]")</f>
        <v>#VALUE!</v>
      </c>
      <c r="AM134" s="2" t="e">
        <f t="array" ref="AM134">[1]!JCSubstructureMatchCount($B134,"FC(CCCCCN)([H])[H]")</f>
        <v>#VALUE!</v>
      </c>
      <c r="AN134" s="2" t="e">
        <f t="array" ref="AN134">[1]!JCSubstructureMatchCount($B134,"FC(CN)(F)C")</f>
        <v>#VALUE!</v>
      </c>
      <c r="AO134" s="2" t="e">
        <f t="array" ref="AO134">[1]!JCSubstructureMatchCount($B134,"FC(CCN)(F)C")+[1]!JCSubstructureMatchCount($B134,"FC(F)(C1)C1N")</f>
        <v>#VALUE!</v>
      </c>
      <c r="AP134" s="2" t="e">
        <f t="array" ref="AP134">[1]!JCSubstructureMatchCount($B134,"FC(CCCN)(F)C")+[1]!JCSubstructureMatchCount($B134,"FC(F)(CC1)C1N")</f>
        <v>#VALUE!</v>
      </c>
      <c r="AQ134" s="2" t="e">
        <f t="array" ref="AQ134">[1]!JCSubstructureMatchCount($B134,"FC(CCCCN)(F)C")+[1]!JCSubstructureMatchCount($B134,"FC(F)(CCC1)C1N")</f>
        <v>#VALUE!</v>
      </c>
      <c r="AR134" s="2" t="e">
        <f t="array" ref="AR134">[1]!JCSubstructureMatchCount($B134,"FC(CCCCCN)(F)C")+[1]!JCSubstructureMatchCount($B134,"FC(F)(CCCC1)C1N")</f>
        <v>#VALUE!</v>
      </c>
      <c r="AS134" s="2" t="e">
        <f t="array" ref="AS134">[1]!JCSubstructureMatchCount($B134,"FC(CN)([H])C")</f>
        <v>#VALUE!</v>
      </c>
      <c r="AT134" s="2" t="e">
        <f t="array" ref="AT134">[1]!JCSubstructureMatchCount($B134,"FC(CCN)([H])C")</f>
        <v>#VALUE!</v>
      </c>
      <c r="AU134" s="2" t="e">
        <f t="array" ref="AU134">[1]!JCSubstructureMatchCount($B134,"FC(CCCN)([H])C")</f>
        <v>#VALUE!</v>
      </c>
      <c r="AV134" s="2" t="e">
        <f t="array" ref="AV134">[1]!JCSubstructureMatchCount($B134,"FC(CCCCN)([H])C")</f>
        <v>#VALUE!</v>
      </c>
      <c r="AW134" s="2" t="e">
        <f t="array" ref="AW134">[1]!JCSubstructureMatchCount($B134,"FC(CCCCCN)([H])C")</f>
        <v>#VALUE!</v>
      </c>
      <c r="AX134" s="2" t="e">
        <f t="array" ref="AX134">[1]!JCSubstructureMatchCount($B134,"FC(CC(O)=O)(F)F")</f>
        <v>#VALUE!</v>
      </c>
      <c r="AY134" s="2" t="e">
        <f t="array" ref="AY134">[1]!JCSubstructureMatchCount($B134,"FC(CCC(O)=O)(F)F")</f>
        <v>#VALUE!</v>
      </c>
      <c r="AZ134" s="2" t="e">
        <f t="array" ref="AZ134">[1]!JCSubstructureMatchCount($B134,"FC(CCCC(O)=O)(F)F")</f>
        <v>#VALUE!</v>
      </c>
      <c r="BA134" s="2" t="e">
        <f t="array" ref="BA134">[1]!JCSubstructureMatchCount($B134,"FC(CCCCC(O)=O)(F)F")</f>
        <v>#VALUE!</v>
      </c>
      <c r="BB134" s="2" t="e">
        <f t="array" ref="BB134">[1]!JCSubstructureMatchCount($B134,"FC(CCCCCC(O)=O)(F)F")</f>
        <v>#VALUE!</v>
      </c>
      <c r="BC134" s="2" t="e">
        <f t="array" ref="BC134">[1]!JCSubstructureMatchCount($B134,"FC(CC(O)=O)([H])F")</f>
        <v>#VALUE!</v>
      </c>
      <c r="BD134" s="2" t="e">
        <f t="array" ref="BD134">[1]!JCSubstructureMatchCount($B134,"FC(CCC(O)=O)([H])F")</f>
        <v>#VALUE!</v>
      </c>
      <c r="BE134" s="2" t="e">
        <f t="array" ref="BE134">[1]!JCSubstructureMatchCount($B134,"FC(CCCC(O)=O)([H])F")</f>
        <v>#VALUE!</v>
      </c>
      <c r="BF134" s="2" t="e">
        <f t="array" ref="BF134">[1]!JCSubstructureMatchCount($B134,"FC(CCCCC(O)=O)([H])F")</f>
        <v>#VALUE!</v>
      </c>
      <c r="BG134" s="2" t="e">
        <f t="array" ref="BG134">[1]!JCSubstructureMatchCount($B134,"FC(CCCCCC(O)=O)([H])F")</f>
        <v>#VALUE!</v>
      </c>
      <c r="BH134" s="2" t="e">
        <f t="array" ref="BH134">[1]!JCSubstructureMatchCount($B134,"FC(CC(O)=O)([H])[H]")</f>
        <v>#VALUE!</v>
      </c>
      <c r="BI134" s="2" t="e">
        <f t="array" ref="BI134">[1]!JCSubstructureMatchCount($B134,"FC(CCC(O)=O)([H])[H]")</f>
        <v>#VALUE!</v>
      </c>
      <c r="BJ134" s="2" t="e">
        <f t="array" ref="BJ134">[1]!JCSubstructureMatchCount($B134,"FC(CCCC(O)=O)([H])[H]")</f>
        <v>#VALUE!</v>
      </c>
      <c r="BK134" s="2" t="e">
        <f t="array" ref="BK134">[1]!JCSubstructureMatchCount($B134,"FC(CCCCC(O)=O)([H])[H]")</f>
        <v>#VALUE!</v>
      </c>
      <c r="BL134" s="2" t="e">
        <f t="array" ref="BL134">[1]!JCSubstructureMatchCount($B134,"FC(CCCCCC(O)=O)([H])[H]")</f>
        <v>#VALUE!</v>
      </c>
      <c r="BM134" s="2" t="e">
        <f t="array" ref="BM134">[1]!JCSubstructureMatchCount($B134,"FC(CC(O)=O)(F)C")</f>
        <v>#VALUE!</v>
      </c>
      <c r="BN134" s="2" t="e">
        <f t="array" ref="BN134">[1]!JCSubstructureMatchCount($B134,"FC(CCC(O)=O)(F)C")+[1]!JCSubstructureMatchCount($B134,"FC1(F)CC1C(O)=O")</f>
        <v>#VALUE!</v>
      </c>
      <c r="BO134" s="2" t="e">
        <f t="array" ref="BO134">[1]!JCSubstructureMatchCount($B134,"FC(CCCC(O)=O)(F)C")+[1]!JCSubstructureMatchCount($B134,"FC1(F)CCC1C(O)=O")</f>
        <v>#VALUE!</v>
      </c>
      <c r="BP134" s="2" t="e">
        <f t="array" ref="BP134">[1]!JCSubstructureMatchCount($B134,"FC(CCCCC(O)=O)(F)C")+[1]!JCSubstructureMatchCount($B134,"FC1(F)CCCC1C(O)=O")</f>
        <v>#VALUE!</v>
      </c>
      <c r="BQ134" s="2" t="e">
        <f t="array" ref="BQ134">[1]!JCSubstructureMatchCount($B134,"FC(CCCCCC(O)=O)(F)C")+[1]!JCSubstructureMatchCount($B134,"FC1(F)CCCCC1C(O)=O")</f>
        <v>#VALUE!</v>
      </c>
      <c r="BR134" s="2" t="e">
        <f t="array" ref="BR134">[1]!JCSubstructureMatchCount($B134,"FC(CC(O)=O)([H])C")</f>
        <v>#VALUE!</v>
      </c>
      <c r="BS134" s="2" t="e">
        <f t="array" ref="BS134">[1]!JCSubstructureMatchCount($B134,"FC(CCC(O)=O)([H])C")</f>
        <v>#VALUE!</v>
      </c>
      <c r="BT134" s="2" t="e">
        <f t="array" ref="BT134">[1]!JCSubstructureMatchCount($B134,"FC(CCCC(O)=O)([H])C")</f>
        <v>#VALUE!</v>
      </c>
      <c r="BU134" s="2" t="e">
        <f t="array" ref="BU134">[1]!JCSubstructureMatchCount($B134,"FC(CCCCC(O)=O)([H])C")</f>
        <v>#VALUE!</v>
      </c>
      <c r="BV134" s="2" t="e">
        <f t="array" ref="BV134">[1]!JCSubstructureMatchCount($B134,"FC(CCCCCC(O)=O)([H])C")</f>
        <v>#VALUE!</v>
      </c>
      <c r="BW134" t="e">
        <f t="shared" si="45"/>
        <v>#VALUE!</v>
      </c>
      <c r="BX134" t="e">
        <f t="shared" si="46"/>
        <v>#VALUE!</v>
      </c>
      <c r="BY134" t="e">
        <f t="shared" si="47"/>
        <v>#VALUE!</v>
      </c>
      <c r="BZ134" t="e">
        <f t="shared" si="48"/>
        <v>#VALUE!</v>
      </c>
      <c r="CA134" t="e">
        <f t="shared" si="49"/>
        <v>#VALUE!</v>
      </c>
      <c r="CB134" t="e">
        <f t="shared" si="50"/>
        <v>#VALUE!</v>
      </c>
      <c r="CC134" t="e">
        <f t="shared" si="51"/>
        <v>#VALUE!</v>
      </c>
      <c r="CD134" t="e">
        <f t="shared" si="52"/>
        <v>#VALUE!</v>
      </c>
      <c r="CE134" t="e">
        <f t="shared" si="53"/>
        <v>#VALUE!</v>
      </c>
      <c r="CF134" t="e">
        <f t="shared" si="54"/>
        <v>#VALUE!</v>
      </c>
      <c r="CG134" t="e">
        <f t="shared" si="55"/>
        <v>#VALUE!</v>
      </c>
    </row>
    <row r="135" spans="1:85" ht="30" customHeight="1" x14ac:dyDescent="0.25">
      <c r="A135" s="1" t="s">
        <v>120</v>
      </c>
      <c r="B135" t="s">
        <v>144</v>
      </c>
      <c r="C135">
        <v>1.81</v>
      </c>
      <c r="D135">
        <v>9.57</v>
      </c>
      <c r="E135" s="15" t="e">
        <f t="array" ref="E135">[1]!JCStructure(B135)</f>
        <v>#VALUE!</v>
      </c>
      <c r="F135" t="e">
        <f t="array" ref="F135">[1]!JCMass(B135)</f>
        <v>#VALUE!</v>
      </c>
      <c r="G135" t="e">
        <f t="array" ref="G135">[1]!JCIUPACName(R135)</f>
        <v>#VALUE!</v>
      </c>
      <c r="H135" s="2" t="e">
        <f t="array" ref="H135">IF([1]!JCSubstructureMatch($B135,"C(O)=O"),"Acid", "Amine")</f>
        <v>#VALUE!</v>
      </c>
      <c r="I135" s="2" t="e">
        <f t="shared" ca="1" si="38"/>
        <v>#NAME?</v>
      </c>
      <c r="K135" s="2" t="e">
        <f t="shared" si="39"/>
        <v>#VALUE!</v>
      </c>
      <c r="L135" s="2" t="e">
        <f t="shared" si="40"/>
        <v>#VALUE!</v>
      </c>
      <c r="M135" s="2" t="e">
        <f t="shared" si="41"/>
        <v>#VALUE!</v>
      </c>
      <c r="N135" s="2" t="e">
        <f t="shared" si="42"/>
        <v>#VALUE!</v>
      </c>
      <c r="O135" s="2" t="e">
        <f t="shared" si="43"/>
        <v>#VALUE!</v>
      </c>
      <c r="P135" s="2" t="e">
        <f t="shared" si="44"/>
        <v>#VALUE!</v>
      </c>
      <c r="Q135" s="2" t="e">
        <f t="array" ref="Q135">[1]!JCRingAtomCount(B135)</f>
        <v>#VALUE!</v>
      </c>
      <c r="R135" s="15" t="e">
        <f t="array" ref="R135">[1]!JCBemisMurckoStructure(B135)</f>
        <v>#VALUE!</v>
      </c>
      <c r="S135" t="e">
        <f t="array" ref="S135">[1]!JCSubstructureMatch(B135,"FC(C)(F)C")</f>
        <v>#VALUE!</v>
      </c>
      <c r="T135" t="e">
        <f t="array" ref="T135">[1]!JCSubstructureMatch(B135,"FC(C)(F)F")</f>
        <v>#VALUE!</v>
      </c>
      <c r="U135" t="e">
        <f t="array" ref="U135">[1]!JCSubstructureMatch(B135,"FC(C)(F)[H]")</f>
        <v>#VALUE!</v>
      </c>
      <c r="V135" t="e">
        <f t="array" ref="V135">[1]!JCSubstructureMatch(B135,"FC(C)([H])[H]")</f>
        <v>#VALUE!</v>
      </c>
      <c r="W135" t="e">
        <f t="array" ref="W135">[1]!JCSubstructureMatch(B135,"FC(C)(C)[H]")</f>
        <v>#VALUE!</v>
      </c>
      <c r="X135" s="15" t="e">
        <f t="array" ref="X135">[1]!JC3DCleanStructure(B135)</f>
        <v>#VALUE!</v>
      </c>
      <c r="Y135" s="2" t="e">
        <f t="array" ref="Y135">[1]!JCSubstructureMatchCount(B135,"FC(CN)(F)F")</f>
        <v>#VALUE!</v>
      </c>
      <c r="Z135" s="2" t="e">
        <f t="array" ref="Z135">[1]!JCSubstructureMatchCount($B135,"FC(CCN)(F)F")</f>
        <v>#VALUE!</v>
      </c>
      <c r="AA135" s="2" t="e">
        <f t="array" ref="AA135">[1]!JCSubstructureMatchCount($B135,"FC(CCCN)(F)F")</f>
        <v>#VALUE!</v>
      </c>
      <c r="AB135" s="2" t="e">
        <f t="array" ref="AB135">[1]!JCSubstructureMatchCount($B135,"FC(CCCCN)(F)F")</f>
        <v>#VALUE!</v>
      </c>
      <c r="AC135" s="2" t="e">
        <f t="array" ref="AC135">[1]!JCSubstructureMatchCount($B135,"FC(CCCCCN)(F)F")</f>
        <v>#VALUE!</v>
      </c>
      <c r="AD135" s="2" t="e">
        <f t="array" ref="AD135">[1]!JCSubstructureMatchCount($B135,"FC(CN)([H])F")</f>
        <v>#VALUE!</v>
      </c>
      <c r="AE135" s="2" t="e">
        <f t="array" ref="AE135">[1]!JCSubstructureMatchCount($B135,"FC(CCN)([H])F")</f>
        <v>#VALUE!</v>
      </c>
      <c r="AF135" s="2" t="e">
        <f t="array" ref="AF135">[1]!JCSubstructureMatchCount($B135,"FC(CCCN)([H])F")</f>
        <v>#VALUE!</v>
      </c>
      <c r="AG135" s="2" t="e">
        <f t="array" ref="AG135">[1]!JCSubstructureMatchCount($B135,"FC(CCCCN)([H])F")</f>
        <v>#VALUE!</v>
      </c>
      <c r="AH135" s="2" t="e">
        <f t="array" ref="AH135">[1]!JCSubstructureMatchCount($B135,"FC(CCCCCN)([H])F")</f>
        <v>#VALUE!</v>
      </c>
      <c r="AI135" s="2" t="e">
        <f t="array" ref="AI135">[1]!JCSubstructureMatchCount($B135,"FC(CN)([H])[H]")</f>
        <v>#VALUE!</v>
      </c>
      <c r="AJ135" s="2" t="e">
        <f t="array" ref="AJ135">[1]!JCSubstructureMatchCount($B135,"FC(CCN)([H])[H]")</f>
        <v>#VALUE!</v>
      </c>
      <c r="AK135" s="2" t="e">
        <f t="array" ref="AK135">[1]!JCSubstructureMatchCount($B135,"FC(CCCN)([H])[H]")</f>
        <v>#VALUE!</v>
      </c>
      <c r="AL135" s="2" t="e">
        <f t="array" ref="AL135">[1]!JCSubstructureMatchCount($B135,"FC(CCCCN)([H])[H]")</f>
        <v>#VALUE!</v>
      </c>
      <c r="AM135" s="2" t="e">
        <f t="array" ref="AM135">[1]!JCSubstructureMatchCount($B135,"FC(CCCCCN)([H])[H]")</f>
        <v>#VALUE!</v>
      </c>
      <c r="AN135" s="2" t="e">
        <f t="array" ref="AN135">[1]!JCSubstructureMatchCount($B135,"FC(CN)(F)C")</f>
        <v>#VALUE!</v>
      </c>
      <c r="AO135" s="2" t="e">
        <f t="array" ref="AO135">[1]!JCSubstructureMatchCount($B135,"FC(CCN)(F)C")+[1]!JCSubstructureMatchCount($B135,"FC(F)(C1)C1N")</f>
        <v>#VALUE!</v>
      </c>
      <c r="AP135" s="2" t="e">
        <f t="array" ref="AP135">[1]!JCSubstructureMatchCount($B135,"FC(CCCN)(F)C")+[1]!JCSubstructureMatchCount($B135,"FC(F)(CC1)C1N")</f>
        <v>#VALUE!</v>
      </c>
      <c r="AQ135" s="2" t="e">
        <f t="array" ref="AQ135">[1]!JCSubstructureMatchCount($B135,"FC(CCCCN)(F)C")+[1]!JCSubstructureMatchCount($B135,"FC(F)(CCC1)C1N")</f>
        <v>#VALUE!</v>
      </c>
      <c r="AR135" s="2" t="e">
        <f t="array" ref="AR135">[1]!JCSubstructureMatchCount($B135,"FC(CCCCCN)(F)C")+[1]!JCSubstructureMatchCount($B135,"FC(F)(CCCC1)C1N")</f>
        <v>#VALUE!</v>
      </c>
      <c r="AS135" s="2" t="e">
        <f t="array" ref="AS135">[1]!JCSubstructureMatchCount($B135,"FC(CN)([H])C")</f>
        <v>#VALUE!</v>
      </c>
      <c r="AT135" s="2" t="e">
        <f t="array" ref="AT135">[1]!JCSubstructureMatchCount($B135,"FC(CCN)([H])C")</f>
        <v>#VALUE!</v>
      </c>
      <c r="AU135" s="2" t="e">
        <f t="array" ref="AU135">[1]!JCSubstructureMatchCount($B135,"FC(CCCN)([H])C")</f>
        <v>#VALUE!</v>
      </c>
      <c r="AV135" s="2" t="e">
        <f t="array" ref="AV135">[1]!JCSubstructureMatchCount($B135,"FC(CCCCN)([H])C")</f>
        <v>#VALUE!</v>
      </c>
      <c r="AW135" s="2" t="e">
        <f t="array" ref="AW135">[1]!JCSubstructureMatchCount($B135,"FC(CCCCCN)([H])C")</f>
        <v>#VALUE!</v>
      </c>
      <c r="AX135" s="2" t="e">
        <f t="array" ref="AX135">[1]!JCSubstructureMatchCount($B135,"FC(CC(O)=O)(F)F")</f>
        <v>#VALUE!</v>
      </c>
      <c r="AY135" s="2" t="e">
        <f t="array" ref="AY135">[1]!JCSubstructureMatchCount($B135,"FC(CCC(O)=O)(F)F")</f>
        <v>#VALUE!</v>
      </c>
      <c r="AZ135" s="2" t="e">
        <f t="array" ref="AZ135">[1]!JCSubstructureMatchCount($B135,"FC(CCCC(O)=O)(F)F")</f>
        <v>#VALUE!</v>
      </c>
      <c r="BA135" s="2" t="e">
        <f t="array" ref="BA135">[1]!JCSubstructureMatchCount($B135,"FC(CCCCC(O)=O)(F)F")</f>
        <v>#VALUE!</v>
      </c>
      <c r="BB135" s="2" t="e">
        <f t="array" ref="BB135">[1]!JCSubstructureMatchCount($B135,"FC(CCCCCC(O)=O)(F)F")</f>
        <v>#VALUE!</v>
      </c>
      <c r="BC135" s="2" t="e">
        <f t="array" ref="BC135">[1]!JCSubstructureMatchCount($B135,"FC(CC(O)=O)([H])F")</f>
        <v>#VALUE!</v>
      </c>
      <c r="BD135" s="2" t="e">
        <f t="array" ref="BD135">[1]!JCSubstructureMatchCount($B135,"FC(CCC(O)=O)([H])F")</f>
        <v>#VALUE!</v>
      </c>
      <c r="BE135" s="2" t="e">
        <f t="array" ref="BE135">[1]!JCSubstructureMatchCount($B135,"FC(CCCC(O)=O)([H])F")</f>
        <v>#VALUE!</v>
      </c>
      <c r="BF135" s="2" t="e">
        <f t="array" ref="BF135">[1]!JCSubstructureMatchCount($B135,"FC(CCCCC(O)=O)([H])F")</f>
        <v>#VALUE!</v>
      </c>
      <c r="BG135" s="2" t="e">
        <f t="array" ref="BG135">[1]!JCSubstructureMatchCount($B135,"FC(CCCCCC(O)=O)([H])F")</f>
        <v>#VALUE!</v>
      </c>
      <c r="BH135" s="2" t="e">
        <f t="array" ref="BH135">[1]!JCSubstructureMatchCount($B135,"FC(CC(O)=O)([H])[H]")</f>
        <v>#VALUE!</v>
      </c>
      <c r="BI135" s="2" t="e">
        <f t="array" ref="BI135">[1]!JCSubstructureMatchCount($B135,"FC(CCC(O)=O)([H])[H]")</f>
        <v>#VALUE!</v>
      </c>
      <c r="BJ135" s="2" t="e">
        <f t="array" ref="BJ135">[1]!JCSubstructureMatchCount($B135,"FC(CCCC(O)=O)([H])[H]")</f>
        <v>#VALUE!</v>
      </c>
      <c r="BK135" s="2" t="e">
        <f t="array" ref="BK135">[1]!JCSubstructureMatchCount($B135,"FC(CCCCC(O)=O)([H])[H]")</f>
        <v>#VALUE!</v>
      </c>
      <c r="BL135" s="2" t="e">
        <f t="array" ref="BL135">[1]!JCSubstructureMatchCount($B135,"FC(CCCCCC(O)=O)([H])[H]")</f>
        <v>#VALUE!</v>
      </c>
      <c r="BM135" s="2" t="e">
        <f t="array" ref="BM135">[1]!JCSubstructureMatchCount($B135,"FC(CC(O)=O)(F)C")</f>
        <v>#VALUE!</v>
      </c>
      <c r="BN135" s="2" t="e">
        <f t="array" ref="BN135">[1]!JCSubstructureMatchCount($B135,"FC(CCC(O)=O)(F)C")+[1]!JCSubstructureMatchCount($B135,"FC1(F)CC1C(O)=O")</f>
        <v>#VALUE!</v>
      </c>
      <c r="BO135" s="2" t="e">
        <f t="array" ref="BO135">[1]!JCSubstructureMatchCount($B135,"FC(CCCC(O)=O)(F)C")+[1]!JCSubstructureMatchCount($B135,"FC1(F)CCC1C(O)=O")</f>
        <v>#VALUE!</v>
      </c>
      <c r="BP135" s="2" t="e">
        <f t="array" ref="BP135">[1]!JCSubstructureMatchCount($B135,"FC(CCCCC(O)=O)(F)C")+[1]!JCSubstructureMatchCount($B135,"FC1(F)CCCC1C(O)=O")</f>
        <v>#VALUE!</v>
      </c>
      <c r="BQ135" s="2" t="e">
        <f t="array" ref="BQ135">[1]!JCSubstructureMatchCount($B135,"FC(CCCCCC(O)=O)(F)C")+[1]!JCSubstructureMatchCount($B135,"FC1(F)CCCCC1C(O)=O")</f>
        <v>#VALUE!</v>
      </c>
      <c r="BR135" s="2" t="e">
        <f t="array" ref="BR135">[1]!JCSubstructureMatchCount($B135,"FC(CC(O)=O)([H])C")</f>
        <v>#VALUE!</v>
      </c>
      <c r="BS135" s="2" t="e">
        <f t="array" ref="BS135">[1]!JCSubstructureMatchCount($B135,"FC(CCC(O)=O)([H])C")</f>
        <v>#VALUE!</v>
      </c>
      <c r="BT135" s="2" t="e">
        <f t="array" ref="BT135">[1]!JCSubstructureMatchCount($B135,"FC(CCCC(O)=O)([H])C")</f>
        <v>#VALUE!</v>
      </c>
      <c r="BU135" s="2" t="e">
        <f t="array" ref="BU135">[1]!JCSubstructureMatchCount($B135,"FC(CCCCC(O)=O)([H])C")</f>
        <v>#VALUE!</v>
      </c>
      <c r="BV135" s="2" t="e">
        <f t="array" ref="BV135">[1]!JCSubstructureMatchCount($B135,"FC(CCCCCC(O)=O)([H])C")</f>
        <v>#VALUE!</v>
      </c>
      <c r="BW135" t="e">
        <f t="shared" si="45"/>
        <v>#VALUE!</v>
      </c>
      <c r="BX135" t="e">
        <f t="shared" si="46"/>
        <v>#VALUE!</v>
      </c>
      <c r="BY135" t="e">
        <f t="shared" si="47"/>
        <v>#VALUE!</v>
      </c>
      <c r="BZ135" t="e">
        <f t="shared" si="48"/>
        <v>#VALUE!</v>
      </c>
      <c r="CA135" t="e">
        <f t="shared" si="49"/>
        <v>#VALUE!</v>
      </c>
      <c r="CB135" t="e">
        <f t="shared" si="50"/>
        <v>#VALUE!</v>
      </c>
      <c r="CC135" t="e">
        <f t="shared" si="51"/>
        <v>#VALUE!</v>
      </c>
      <c r="CD135" t="e">
        <f t="shared" si="52"/>
        <v>#VALUE!</v>
      </c>
      <c r="CE135" t="e">
        <f t="shared" si="53"/>
        <v>#VALUE!</v>
      </c>
      <c r="CF135" t="e">
        <f t="shared" si="54"/>
        <v>#VALUE!</v>
      </c>
      <c r="CG135" t="e">
        <f t="shared" si="55"/>
        <v>#VALUE!</v>
      </c>
    </row>
    <row r="136" spans="1:85" ht="30" customHeight="1" x14ac:dyDescent="0.25">
      <c r="A136" s="1" t="s">
        <v>120</v>
      </c>
      <c r="B136" t="s">
        <v>145</v>
      </c>
      <c r="C136">
        <v>2.12</v>
      </c>
      <c r="D136">
        <v>4.17</v>
      </c>
      <c r="E136" s="15" t="e">
        <f t="array" ref="E136">[1]!JCStructure(B136)</f>
        <v>#VALUE!</v>
      </c>
      <c r="F136" t="e">
        <f t="array" ref="F136">[1]!JCMass(B136)</f>
        <v>#VALUE!</v>
      </c>
      <c r="G136" t="e">
        <f t="array" ref="G136">[1]!JCIUPACName(R136)</f>
        <v>#VALUE!</v>
      </c>
      <c r="H136" s="2" t="e">
        <f t="array" ref="H136">IF([1]!JCSubstructureMatch($B136,"C(O)=O"),"Acid", "Amine")</f>
        <v>#VALUE!</v>
      </c>
      <c r="I136" s="2" t="e">
        <f t="shared" ca="1" si="38"/>
        <v>#NAME?</v>
      </c>
      <c r="K136" s="2" t="e">
        <f t="shared" si="39"/>
        <v>#VALUE!</v>
      </c>
      <c r="L136" s="2" t="e">
        <f t="shared" si="40"/>
        <v>#VALUE!</v>
      </c>
      <c r="M136" s="2" t="e">
        <f t="shared" si="41"/>
        <v>#VALUE!</v>
      </c>
      <c r="N136" s="2" t="e">
        <f t="shared" si="42"/>
        <v>#VALUE!</v>
      </c>
      <c r="O136" s="2" t="e">
        <f t="shared" si="43"/>
        <v>#VALUE!</v>
      </c>
      <c r="P136" s="2" t="e">
        <f t="shared" si="44"/>
        <v>#VALUE!</v>
      </c>
      <c r="Q136" s="2" t="e">
        <f t="array" ref="Q136">[1]!JCRingAtomCount(B136)</f>
        <v>#VALUE!</v>
      </c>
      <c r="R136" s="15" t="e">
        <f t="array" ref="R136">[1]!JCBemisMurckoStructure(B136)</f>
        <v>#VALUE!</v>
      </c>
      <c r="S136" t="e">
        <f t="array" ref="S136">[1]!JCSubstructureMatch(B136,"FC(C)(F)C")</f>
        <v>#VALUE!</v>
      </c>
      <c r="T136" t="e">
        <f t="array" ref="T136">[1]!JCSubstructureMatch(B136,"FC(C)(F)F")</f>
        <v>#VALUE!</v>
      </c>
      <c r="U136" t="e">
        <f t="array" ref="U136">[1]!JCSubstructureMatch(B136,"FC(C)(F)[H]")</f>
        <v>#VALUE!</v>
      </c>
      <c r="V136" t="e">
        <f t="array" ref="V136">[1]!JCSubstructureMatch(B136,"FC(C)([H])[H]")</f>
        <v>#VALUE!</v>
      </c>
      <c r="W136" t="e">
        <f t="array" ref="W136">[1]!JCSubstructureMatch(B136,"FC(C)(C)[H]")</f>
        <v>#VALUE!</v>
      </c>
      <c r="X136" s="15" t="e">
        <f t="array" ref="X136">[1]!JC3DCleanStructure(B136)</f>
        <v>#VALUE!</v>
      </c>
      <c r="Y136" s="2" t="e">
        <f t="array" ref="Y136">[1]!JCSubstructureMatchCount(B136,"FC(CN)(F)F")</f>
        <v>#VALUE!</v>
      </c>
      <c r="Z136" s="2" t="e">
        <f t="array" ref="Z136">[1]!JCSubstructureMatchCount($B136,"FC(CCN)(F)F")</f>
        <v>#VALUE!</v>
      </c>
      <c r="AA136" s="2" t="e">
        <f t="array" ref="AA136">[1]!JCSubstructureMatchCount($B136,"FC(CCCN)(F)F")</f>
        <v>#VALUE!</v>
      </c>
      <c r="AB136" s="2" t="e">
        <f t="array" ref="AB136">[1]!JCSubstructureMatchCount($B136,"FC(CCCCN)(F)F")</f>
        <v>#VALUE!</v>
      </c>
      <c r="AC136" s="2" t="e">
        <f t="array" ref="AC136">[1]!JCSubstructureMatchCount($B136,"FC(CCCCCN)(F)F")</f>
        <v>#VALUE!</v>
      </c>
      <c r="AD136" s="2" t="e">
        <f t="array" ref="AD136">[1]!JCSubstructureMatchCount($B136,"FC(CN)([H])F")</f>
        <v>#VALUE!</v>
      </c>
      <c r="AE136" s="2" t="e">
        <f t="array" ref="AE136">[1]!JCSubstructureMatchCount($B136,"FC(CCN)([H])F")</f>
        <v>#VALUE!</v>
      </c>
      <c r="AF136" s="2" t="e">
        <f t="array" ref="AF136">[1]!JCSubstructureMatchCount($B136,"FC(CCCN)([H])F")</f>
        <v>#VALUE!</v>
      </c>
      <c r="AG136" s="2" t="e">
        <f t="array" ref="AG136">[1]!JCSubstructureMatchCount($B136,"FC(CCCCN)([H])F")</f>
        <v>#VALUE!</v>
      </c>
      <c r="AH136" s="2" t="e">
        <f t="array" ref="AH136">[1]!JCSubstructureMatchCount($B136,"FC(CCCCCN)([H])F")</f>
        <v>#VALUE!</v>
      </c>
      <c r="AI136" s="2" t="e">
        <f t="array" ref="AI136">[1]!JCSubstructureMatchCount($B136,"FC(CN)([H])[H]")</f>
        <v>#VALUE!</v>
      </c>
      <c r="AJ136" s="2" t="e">
        <f t="array" ref="AJ136">[1]!JCSubstructureMatchCount($B136,"FC(CCN)([H])[H]")</f>
        <v>#VALUE!</v>
      </c>
      <c r="AK136" s="2" t="e">
        <f t="array" ref="AK136">[1]!JCSubstructureMatchCount($B136,"FC(CCCN)([H])[H]")</f>
        <v>#VALUE!</v>
      </c>
      <c r="AL136" s="2" t="e">
        <f t="array" ref="AL136">[1]!JCSubstructureMatchCount($B136,"FC(CCCCN)([H])[H]")</f>
        <v>#VALUE!</v>
      </c>
      <c r="AM136" s="2" t="e">
        <f t="array" ref="AM136">[1]!JCSubstructureMatchCount($B136,"FC(CCCCCN)([H])[H]")</f>
        <v>#VALUE!</v>
      </c>
      <c r="AN136" s="2" t="e">
        <f t="array" ref="AN136">[1]!JCSubstructureMatchCount($B136,"FC(CN)(F)C")</f>
        <v>#VALUE!</v>
      </c>
      <c r="AO136" s="2" t="e">
        <f t="array" ref="AO136">[1]!JCSubstructureMatchCount($B136,"FC(CCN)(F)C")+[1]!JCSubstructureMatchCount($B136,"FC(F)(C1)C1N")</f>
        <v>#VALUE!</v>
      </c>
      <c r="AP136" s="2" t="e">
        <f t="array" ref="AP136">[1]!JCSubstructureMatchCount($B136,"FC(CCCN)(F)C")+[1]!JCSubstructureMatchCount($B136,"FC(F)(CC1)C1N")</f>
        <v>#VALUE!</v>
      </c>
      <c r="AQ136" s="2" t="e">
        <f t="array" ref="AQ136">[1]!JCSubstructureMatchCount($B136,"FC(CCCCN)(F)C")+[1]!JCSubstructureMatchCount($B136,"FC(F)(CCC1)C1N")</f>
        <v>#VALUE!</v>
      </c>
      <c r="AR136" s="2" t="e">
        <f t="array" ref="AR136">[1]!JCSubstructureMatchCount($B136,"FC(CCCCCN)(F)C")+[1]!JCSubstructureMatchCount($B136,"FC(F)(CCCC1)C1N")</f>
        <v>#VALUE!</v>
      </c>
      <c r="AS136" s="2" t="e">
        <f t="array" ref="AS136">[1]!JCSubstructureMatchCount($B136,"FC(CN)([H])C")</f>
        <v>#VALUE!</v>
      </c>
      <c r="AT136" s="2" t="e">
        <f t="array" ref="AT136">[1]!JCSubstructureMatchCount($B136,"FC(CCN)([H])C")</f>
        <v>#VALUE!</v>
      </c>
      <c r="AU136" s="2" t="e">
        <f t="array" ref="AU136">[1]!JCSubstructureMatchCount($B136,"FC(CCCN)([H])C")</f>
        <v>#VALUE!</v>
      </c>
      <c r="AV136" s="2" t="e">
        <f t="array" ref="AV136">[1]!JCSubstructureMatchCount($B136,"FC(CCCCN)([H])C")</f>
        <v>#VALUE!</v>
      </c>
      <c r="AW136" s="2" t="e">
        <f t="array" ref="AW136">[1]!JCSubstructureMatchCount($B136,"FC(CCCCCN)([H])C")</f>
        <v>#VALUE!</v>
      </c>
      <c r="AX136" s="2" t="e">
        <f t="array" ref="AX136">[1]!JCSubstructureMatchCount($B136,"FC(CC(O)=O)(F)F")</f>
        <v>#VALUE!</v>
      </c>
      <c r="AY136" s="2" t="e">
        <f t="array" ref="AY136">[1]!JCSubstructureMatchCount($B136,"FC(CCC(O)=O)(F)F")</f>
        <v>#VALUE!</v>
      </c>
      <c r="AZ136" s="2" t="e">
        <f t="array" ref="AZ136">[1]!JCSubstructureMatchCount($B136,"FC(CCCC(O)=O)(F)F")</f>
        <v>#VALUE!</v>
      </c>
      <c r="BA136" s="2" t="e">
        <f t="array" ref="BA136">[1]!JCSubstructureMatchCount($B136,"FC(CCCCC(O)=O)(F)F")</f>
        <v>#VALUE!</v>
      </c>
      <c r="BB136" s="2" t="e">
        <f t="array" ref="BB136">[1]!JCSubstructureMatchCount($B136,"FC(CCCCCC(O)=O)(F)F")</f>
        <v>#VALUE!</v>
      </c>
      <c r="BC136" s="2" t="e">
        <f t="array" ref="BC136">[1]!JCSubstructureMatchCount($B136,"FC(CC(O)=O)([H])F")</f>
        <v>#VALUE!</v>
      </c>
      <c r="BD136" s="2" t="e">
        <f t="array" ref="BD136">[1]!JCSubstructureMatchCount($B136,"FC(CCC(O)=O)([H])F")</f>
        <v>#VALUE!</v>
      </c>
      <c r="BE136" s="2" t="e">
        <f t="array" ref="BE136">[1]!JCSubstructureMatchCount($B136,"FC(CCCC(O)=O)([H])F")</f>
        <v>#VALUE!</v>
      </c>
      <c r="BF136" s="2" t="e">
        <f t="array" ref="BF136">[1]!JCSubstructureMatchCount($B136,"FC(CCCCC(O)=O)([H])F")</f>
        <v>#VALUE!</v>
      </c>
      <c r="BG136" s="2" t="e">
        <f t="array" ref="BG136">[1]!JCSubstructureMatchCount($B136,"FC(CCCCCC(O)=O)([H])F")</f>
        <v>#VALUE!</v>
      </c>
      <c r="BH136" s="2" t="e">
        <f t="array" ref="BH136">[1]!JCSubstructureMatchCount($B136,"FC(CC(O)=O)([H])[H]")</f>
        <v>#VALUE!</v>
      </c>
      <c r="BI136" s="2" t="e">
        <f t="array" ref="BI136">[1]!JCSubstructureMatchCount($B136,"FC(CCC(O)=O)([H])[H]")</f>
        <v>#VALUE!</v>
      </c>
      <c r="BJ136" s="2" t="e">
        <f t="array" ref="BJ136">[1]!JCSubstructureMatchCount($B136,"FC(CCCC(O)=O)([H])[H]")</f>
        <v>#VALUE!</v>
      </c>
      <c r="BK136" s="2" t="e">
        <f t="array" ref="BK136">[1]!JCSubstructureMatchCount($B136,"FC(CCCCC(O)=O)([H])[H]")</f>
        <v>#VALUE!</v>
      </c>
      <c r="BL136" s="2" t="e">
        <f t="array" ref="BL136">[1]!JCSubstructureMatchCount($B136,"FC(CCCCCC(O)=O)([H])[H]")</f>
        <v>#VALUE!</v>
      </c>
      <c r="BM136" s="2" t="e">
        <f t="array" ref="BM136">[1]!JCSubstructureMatchCount($B136,"FC(CC(O)=O)(F)C")</f>
        <v>#VALUE!</v>
      </c>
      <c r="BN136" s="2" t="e">
        <f t="array" ref="BN136">[1]!JCSubstructureMatchCount($B136,"FC(CCC(O)=O)(F)C")+[1]!JCSubstructureMatchCount($B136,"FC1(F)CC1C(O)=O")</f>
        <v>#VALUE!</v>
      </c>
      <c r="BO136" s="2" t="e">
        <f t="array" ref="BO136">[1]!JCSubstructureMatchCount($B136,"FC(CCCC(O)=O)(F)C")+[1]!JCSubstructureMatchCount($B136,"FC1(F)CCC1C(O)=O")</f>
        <v>#VALUE!</v>
      </c>
      <c r="BP136" s="2" t="e">
        <f t="array" ref="BP136">[1]!JCSubstructureMatchCount($B136,"FC(CCCCC(O)=O)(F)C")+[1]!JCSubstructureMatchCount($B136,"FC1(F)CCCC1C(O)=O")</f>
        <v>#VALUE!</v>
      </c>
      <c r="BQ136" s="2" t="e">
        <f t="array" ref="BQ136">[1]!JCSubstructureMatchCount($B136,"FC(CCCCCC(O)=O)(F)C")+[1]!JCSubstructureMatchCount($B136,"FC1(F)CCCCC1C(O)=O")</f>
        <v>#VALUE!</v>
      </c>
      <c r="BR136" s="2" t="e">
        <f t="array" ref="BR136">[1]!JCSubstructureMatchCount($B136,"FC(CC(O)=O)([H])C")</f>
        <v>#VALUE!</v>
      </c>
      <c r="BS136" s="2" t="e">
        <f t="array" ref="BS136">[1]!JCSubstructureMatchCount($B136,"FC(CCC(O)=O)([H])C")</f>
        <v>#VALUE!</v>
      </c>
      <c r="BT136" s="2" t="e">
        <f t="array" ref="BT136">[1]!JCSubstructureMatchCount($B136,"FC(CCCC(O)=O)([H])C")</f>
        <v>#VALUE!</v>
      </c>
      <c r="BU136" s="2" t="e">
        <f t="array" ref="BU136">[1]!JCSubstructureMatchCount($B136,"FC(CCCCC(O)=O)([H])C")</f>
        <v>#VALUE!</v>
      </c>
      <c r="BV136" s="2" t="e">
        <f t="array" ref="BV136">[1]!JCSubstructureMatchCount($B136,"FC(CCCCCC(O)=O)([H])C")</f>
        <v>#VALUE!</v>
      </c>
      <c r="BW136" t="e">
        <f t="shared" si="45"/>
        <v>#VALUE!</v>
      </c>
      <c r="BX136" t="e">
        <f t="shared" si="46"/>
        <v>#VALUE!</v>
      </c>
      <c r="BY136" t="e">
        <f t="shared" si="47"/>
        <v>#VALUE!</v>
      </c>
      <c r="BZ136" t="e">
        <f t="shared" si="48"/>
        <v>#VALUE!</v>
      </c>
      <c r="CA136" t="e">
        <f t="shared" si="49"/>
        <v>#VALUE!</v>
      </c>
      <c r="CB136" t="e">
        <f t="shared" si="50"/>
        <v>#VALUE!</v>
      </c>
      <c r="CC136" t="e">
        <f t="shared" si="51"/>
        <v>#VALUE!</v>
      </c>
      <c r="CD136" t="e">
        <f t="shared" si="52"/>
        <v>#VALUE!</v>
      </c>
      <c r="CE136" t="e">
        <f t="shared" si="53"/>
        <v>#VALUE!</v>
      </c>
      <c r="CF136" t="e">
        <f t="shared" si="54"/>
        <v>#VALUE!</v>
      </c>
      <c r="CG136" t="e">
        <f t="shared" si="55"/>
        <v>#VALUE!</v>
      </c>
    </row>
    <row r="137" spans="1:85" ht="30" customHeight="1" x14ac:dyDescent="0.25">
      <c r="A137" s="1" t="s">
        <v>120</v>
      </c>
      <c r="B137" t="s">
        <v>146</v>
      </c>
      <c r="C137">
        <v>1.76</v>
      </c>
      <c r="D137">
        <v>10.01</v>
      </c>
      <c r="E137" s="15" t="e">
        <f t="array" ref="E137">[1]!JCStructure(B137)</f>
        <v>#VALUE!</v>
      </c>
      <c r="F137" t="e">
        <f t="array" ref="F137">[1]!JCMass(B137)</f>
        <v>#VALUE!</v>
      </c>
      <c r="G137" t="e">
        <f t="array" ref="G137">[1]!JCIUPACName(R137)</f>
        <v>#VALUE!</v>
      </c>
      <c r="H137" s="2" t="e">
        <f t="array" ref="H137">IF([1]!JCSubstructureMatch($B137,"C(O)=O"),"Acid", "Amine")</f>
        <v>#VALUE!</v>
      </c>
      <c r="I137" s="2" t="e">
        <f t="shared" ca="1" si="38"/>
        <v>#NAME?</v>
      </c>
      <c r="K137" s="2" t="e">
        <f t="shared" si="39"/>
        <v>#VALUE!</v>
      </c>
      <c r="L137" s="2" t="e">
        <f t="shared" si="40"/>
        <v>#VALUE!</v>
      </c>
      <c r="M137" s="2" t="e">
        <f t="shared" si="41"/>
        <v>#VALUE!</v>
      </c>
      <c r="N137" s="2" t="e">
        <f t="shared" si="42"/>
        <v>#VALUE!</v>
      </c>
      <c r="O137" s="2" t="e">
        <f t="shared" si="43"/>
        <v>#VALUE!</v>
      </c>
      <c r="P137" s="2" t="e">
        <f t="shared" si="44"/>
        <v>#VALUE!</v>
      </c>
      <c r="Q137" s="2" t="e">
        <f t="array" ref="Q137">[1]!JCRingAtomCount(B137)</f>
        <v>#VALUE!</v>
      </c>
      <c r="R137" s="15" t="e">
        <f t="array" ref="R137">[1]!JCBemisMurckoStructure(B137)</f>
        <v>#VALUE!</v>
      </c>
      <c r="S137" t="e">
        <f t="array" ref="S137">[1]!JCSubstructureMatch(B137,"FC(C)(F)C")</f>
        <v>#VALUE!</v>
      </c>
      <c r="T137" t="e">
        <f t="array" ref="T137">[1]!JCSubstructureMatch(B137,"FC(C)(F)F")</f>
        <v>#VALUE!</v>
      </c>
      <c r="U137" t="e">
        <f t="array" ref="U137">[1]!JCSubstructureMatch(B137,"FC(C)(F)[H]")</f>
        <v>#VALUE!</v>
      </c>
      <c r="V137" t="e">
        <f t="array" ref="V137">[1]!JCSubstructureMatch(B137,"FC(C)([H])[H]")</f>
        <v>#VALUE!</v>
      </c>
      <c r="W137" t="e">
        <f t="array" ref="W137">[1]!JCSubstructureMatch(B137,"FC(C)(C)[H]")</f>
        <v>#VALUE!</v>
      </c>
      <c r="X137" s="15" t="e">
        <f t="array" ref="X137">[1]!JC3DCleanStructure(B137)</f>
        <v>#VALUE!</v>
      </c>
      <c r="Y137" s="2" t="e">
        <f t="array" ref="Y137">[1]!JCSubstructureMatchCount(B137,"FC(CN)(F)F")</f>
        <v>#VALUE!</v>
      </c>
      <c r="Z137" s="2" t="e">
        <f t="array" ref="Z137">[1]!JCSubstructureMatchCount($B137,"FC(CCN)(F)F")</f>
        <v>#VALUE!</v>
      </c>
      <c r="AA137" s="2" t="e">
        <f t="array" ref="AA137">[1]!JCSubstructureMatchCount($B137,"FC(CCCN)(F)F")</f>
        <v>#VALUE!</v>
      </c>
      <c r="AB137" s="2" t="e">
        <f t="array" ref="AB137">[1]!JCSubstructureMatchCount($B137,"FC(CCCCN)(F)F")</f>
        <v>#VALUE!</v>
      </c>
      <c r="AC137" s="2" t="e">
        <f t="array" ref="AC137">[1]!JCSubstructureMatchCount($B137,"FC(CCCCCN)(F)F")</f>
        <v>#VALUE!</v>
      </c>
      <c r="AD137" s="2" t="e">
        <f t="array" ref="AD137">[1]!JCSubstructureMatchCount($B137,"FC(CN)([H])F")</f>
        <v>#VALUE!</v>
      </c>
      <c r="AE137" s="2" t="e">
        <f t="array" ref="AE137">[1]!JCSubstructureMatchCount($B137,"FC(CCN)([H])F")</f>
        <v>#VALUE!</v>
      </c>
      <c r="AF137" s="2" t="e">
        <f t="array" ref="AF137">[1]!JCSubstructureMatchCount($B137,"FC(CCCN)([H])F")</f>
        <v>#VALUE!</v>
      </c>
      <c r="AG137" s="2" t="e">
        <f t="array" ref="AG137">[1]!JCSubstructureMatchCount($B137,"FC(CCCCN)([H])F")</f>
        <v>#VALUE!</v>
      </c>
      <c r="AH137" s="2" t="e">
        <f t="array" ref="AH137">[1]!JCSubstructureMatchCount($B137,"FC(CCCCCN)([H])F")</f>
        <v>#VALUE!</v>
      </c>
      <c r="AI137" s="2" t="e">
        <f t="array" ref="AI137">[1]!JCSubstructureMatchCount($B137,"FC(CN)([H])[H]")</f>
        <v>#VALUE!</v>
      </c>
      <c r="AJ137" s="2" t="e">
        <f t="array" ref="AJ137">[1]!JCSubstructureMatchCount($B137,"FC(CCN)([H])[H]")</f>
        <v>#VALUE!</v>
      </c>
      <c r="AK137" s="2" t="e">
        <f t="array" ref="AK137">[1]!JCSubstructureMatchCount($B137,"FC(CCCN)([H])[H]")</f>
        <v>#VALUE!</v>
      </c>
      <c r="AL137" s="2" t="e">
        <f t="array" ref="AL137">[1]!JCSubstructureMatchCount($B137,"FC(CCCCN)([H])[H]")</f>
        <v>#VALUE!</v>
      </c>
      <c r="AM137" s="2" t="e">
        <f t="array" ref="AM137">[1]!JCSubstructureMatchCount($B137,"FC(CCCCCN)([H])[H]")</f>
        <v>#VALUE!</v>
      </c>
      <c r="AN137" s="2" t="e">
        <f t="array" ref="AN137">[1]!JCSubstructureMatchCount($B137,"FC(CN)(F)C")</f>
        <v>#VALUE!</v>
      </c>
      <c r="AO137" s="2" t="e">
        <f t="array" ref="AO137">[1]!JCSubstructureMatchCount($B137,"FC(CCN)(F)C")+[1]!JCSubstructureMatchCount($B137,"FC(F)(C1)C1N")</f>
        <v>#VALUE!</v>
      </c>
      <c r="AP137" s="2" t="e">
        <f t="array" ref="AP137">[1]!JCSubstructureMatchCount($B137,"FC(CCCN)(F)C")+[1]!JCSubstructureMatchCount($B137,"FC(F)(CC1)C1N")</f>
        <v>#VALUE!</v>
      </c>
      <c r="AQ137" s="2" t="e">
        <f t="array" ref="AQ137">[1]!JCSubstructureMatchCount($B137,"FC(CCCCN)(F)C")+[1]!JCSubstructureMatchCount($B137,"FC(F)(CCC1)C1N")</f>
        <v>#VALUE!</v>
      </c>
      <c r="AR137" s="2" t="e">
        <f t="array" ref="AR137">[1]!JCSubstructureMatchCount($B137,"FC(CCCCCN)(F)C")+[1]!JCSubstructureMatchCount($B137,"FC(F)(CCCC1)C1N")</f>
        <v>#VALUE!</v>
      </c>
      <c r="AS137" s="2" t="e">
        <f t="array" ref="AS137">[1]!JCSubstructureMatchCount($B137,"FC(CN)([H])C")</f>
        <v>#VALUE!</v>
      </c>
      <c r="AT137" s="2" t="e">
        <f t="array" ref="AT137">[1]!JCSubstructureMatchCount($B137,"FC(CCN)([H])C")</f>
        <v>#VALUE!</v>
      </c>
      <c r="AU137" s="2" t="e">
        <f t="array" ref="AU137">[1]!JCSubstructureMatchCount($B137,"FC(CCCN)([H])C")</f>
        <v>#VALUE!</v>
      </c>
      <c r="AV137" s="2" t="e">
        <f t="array" ref="AV137">[1]!JCSubstructureMatchCount($B137,"FC(CCCCN)([H])C")</f>
        <v>#VALUE!</v>
      </c>
      <c r="AW137" s="2" t="e">
        <f t="array" ref="AW137">[1]!JCSubstructureMatchCount($B137,"FC(CCCCCN)([H])C")</f>
        <v>#VALUE!</v>
      </c>
      <c r="AX137" s="2" t="e">
        <f t="array" ref="AX137">[1]!JCSubstructureMatchCount($B137,"FC(CC(O)=O)(F)F")</f>
        <v>#VALUE!</v>
      </c>
      <c r="AY137" s="2" t="e">
        <f t="array" ref="AY137">[1]!JCSubstructureMatchCount($B137,"FC(CCC(O)=O)(F)F")</f>
        <v>#VALUE!</v>
      </c>
      <c r="AZ137" s="2" t="e">
        <f t="array" ref="AZ137">[1]!JCSubstructureMatchCount($B137,"FC(CCCC(O)=O)(F)F")</f>
        <v>#VALUE!</v>
      </c>
      <c r="BA137" s="2" t="e">
        <f t="array" ref="BA137">[1]!JCSubstructureMatchCount($B137,"FC(CCCCC(O)=O)(F)F")</f>
        <v>#VALUE!</v>
      </c>
      <c r="BB137" s="2" t="e">
        <f t="array" ref="BB137">[1]!JCSubstructureMatchCount($B137,"FC(CCCCCC(O)=O)(F)F")</f>
        <v>#VALUE!</v>
      </c>
      <c r="BC137" s="2" t="e">
        <f t="array" ref="BC137">[1]!JCSubstructureMatchCount($B137,"FC(CC(O)=O)([H])F")</f>
        <v>#VALUE!</v>
      </c>
      <c r="BD137" s="2" t="e">
        <f t="array" ref="BD137">[1]!JCSubstructureMatchCount($B137,"FC(CCC(O)=O)([H])F")</f>
        <v>#VALUE!</v>
      </c>
      <c r="BE137" s="2" t="e">
        <f t="array" ref="BE137">[1]!JCSubstructureMatchCount($B137,"FC(CCCC(O)=O)([H])F")</f>
        <v>#VALUE!</v>
      </c>
      <c r="BF137" s="2" t="e">
        <f t="array" ref="BF137">[1]!JCSubstructureMatchCount($B137,"FC(CCCCC(O)=O)([H])F")</f>
        <v>#VALUE!</v>
      </c>
      <c r="BG137" s="2" t="e">
        <f t="array" ref="BG137">[1]!JCSubstructureMatchCount($B137,"FC(CCCCCC(O)=O)([H])F")</f>
        <v>#VALUE!</v>
      </c>
      <c r="BH137" s="2" t="e">
        <f t="array" ref="BH137">[1]!JCSubstructureMatchCount($B137,"FC(CC(O)=O)([H])[H]")</f>
        <v>#VALUE!</v>
      </c>
      <c r="BI137" s="2" t="e">
        <f t="array" ref="BI137">[1]!JCSubstructureMatchCount($B137,"FC(CCC(O)=O)([H])[H]")</f>
        <v>#VALUE!</v>
      </c>
      <c r="BJ137" s="2" t="e">
        <f t="array" ref="BJ137">[1]!JCSubstructureMatchCount($B137,"FC(CCCC(O)=O)([H])[H]")</f>
        <v>#VALUE!</v>
      </c>
      <c r="BK137" s="2" t="e">
        <f t="array" ref="BK137">[1]!JCSubstructureMatchCount($B137,"FC(CCCCC(O)=O)([H])[H]")</f>
        <v>#VALUE!</v>
      </c>
      <c r="BL137" s="2" t="e">
        <f t="array" ref="BL137">[1]!JCSubstructureMatchCount($B137,"FC(CCCCCC(O)=O)([H])[H]")</f>
        <v>#VALUE!</v>
      </c>
      <c r="BM137" s="2" t="e">
        <f t="array" ref="BM137">[1]!JCSubstructureMatchCount($B137,"FC(CC(O)=O)(F)C")</f>
        <v>#VALUE!</v>
      </c>
      <c r="BN137" s="2" t="e">
        <f t="array" ref="BN137">[1]!JCSubstructureMatchCount($B137,"FC(CCC(O)=O)(F)C")+[1]!JCSubstructureMatchCount($B137,"FC1(F)CC1C(O)=O")</f>
        <v>#VALUE!</v>
      </c>
      <c r="BO137" s="2" t="e">
        <f t="array" ref="BO137">[1]!JCSubstructureMatchCount($B137,"FC(CCCC(O)=O)(F)C")+[1]!JCSubstructureMatchCount($B137,"FC1(F)CCC1C(O)=O")</f>
        <v>#VALUE!</v>
      </c>
      <c r="BP137" s="2" t="e">
        <f t="array" ref="BP137">[1]!JCSubstructureMatchCount($B137,"FC(CCCCC(O)=O)(F)C")+[1]!JCSubstructureMatchCount($B137,"FC1(F)CCCC1C(O)=O")</f>
        <v>#VALUE!</v>
      </c>
      <c r="BQ137" s="2" t="e">
        <f t="array" ref="BQ137">[1]!JCSubstructureMatchCount($B137,"FC(CCCCCC(O)=O)(F)C")+[1]!JCSubstructureMatchCount($B137,"FC1(F)CCCCC1C(O)=O")</f>
        <v>#VALUE!</v>
      </c>
      <c r="BR137" s="2" t="e">
        <f t="array" ref="BR137">[1]!JCSubstructureMatchCount($B137,"FC(CC(O)=O)([H])C")</f>
        <v>#VALUE!</v>
      </c>
      <c r="BS137" s="2" t="e">
        <f t="array" ref="BS137">[1]!JCSubstructureMatchCount($B137,"FC(CCC(O)=O)([H])C")</f>
        <v>#VALUE!</v>
      </c>
      <c r="BT137" s="2" t="e">
        <f t="array" ref="BT137">[1]!JCSubstructureMatchCount($B137,"FC(CCCC(O)=O)([H])C")</f>
        <v>#VALUE!</v>
      </c>
      <c r="BU137" s="2" t="e">
        <f t="array" ref="BU137">[1]!JCSubstructureMatchCount($B137,"FC(CCCCC(O)=O)([H])C")</f>
        <v>#VALUE!</v>
      </c>
      <c r="BV137" s="2" t="e">
        <f t="array" ref="BV137">[1]!JCSubstructureMatchCount($B137,"FC(CCCCCC(O)=O)([H])C")</f>
        <v>#VALUE!</v>
      </c>
      <c r="BW137" t="e">
        <f t="shared" si="45"/>
        <v>#VALUE!</v>
      </c>
      <c r="BX137" t="e">
        <f t="shared" si="46"/>
        <v>#VALUE!</v>
      </c>
      <c r="BY137" t="e">
        <f t="shared" si="47"/>
        <v>#VALUE!</v>
      </c>
      <c r="BZ137" t="e">
        <f t="shared" si="48"/>
        <v>#VALUE!</v>
      </c>
      <c r="CA137" t="e">
        <f t="shared" si="49"/>
        <v>#VALUE!</v>
      </c>
      <c r="CB137" t="e">
        <f t="shared" si="50"/>
        <v>#VALUE!</v>
      </c>
      <c r="CC137" t="e">
        <f t="shared" si="51"/>
        <v>#VALUE!</v>
      </c>
      <c r="CD137" t="e">
        <f t="shared" si="52"/>
        <v>#VALUE!</v>
      </c>
      <c r="CE137" t="e">
        <f t="shared" si="53"/>
        <v>#VALUE!</v>
      </c>
      <c r="CF137" t="e">
        <f t="shared" si="54"/>
        <v>#VALUE!</v>
      </c>
      <c r="CG137" t="e">
        <f t="shared" si="55"/>
        <v>#VALUE!</v>
      </c>
    </row>
    <row r="138" spans="1:85" ht="30" customHeight="1" x14ac:dyDescent="0.25">
      <c r="A138" s="1" t="s">
        <v>120</v>
      </c>
      <c r="B138" t="s">
        <v>147</v>
      </c>
      <c r="C138">
        <v>2.06</v>
      </c>
      <c r="D138">
        <v>4.38</v>
      </c>
      <c r="E138" s="15" t="e">
        <f t="array" ref="E138">[1]!JCStructure(B138)</f>
        <v>#VALUE!</v>
      </c>
      <c r="F138" t="e">
        <f t="array" ref="F138">[1]!JCMass(B138)</f>
        <v>#VALUE!</v>
      </c>
      <c r="G138" t="e">
        <f t="array" ref="G138">[1]!JCIUPACName(R138)</f>
        <v>#VALUE!</v>
      </c>
      <c r="H138" s="2" t="e">
        <f t="array" ref="H138">IF([1]!JCSubstructureMatch($B138,"C(O)=O"),"Acid", "Amine")</f>
        <v>#VALUE!</v>
      </c>
      <c r="I138" s="2" t="e">
        <f t="shared" ca="1" si="38"/>
        <v>#NAME?</v>
      </c>
      <c r="K138" s="2" t="e">
        <f t="shared" si="39"/>
        <v>#VALUE!</v>
      </c>
      <c r="L138" s="2" t="e">
        <f t="shared" si="40"/>
        <v>#VALUE!</v>
      </c>
      <c r="M138" s="2" t="e">
        <f t="shared" si="41"/>
        <v>#VALUE!</v>
      </c>
      <c r="N138" s="2" t="e">
        <f t="shared" si="42"/>
        <v>#VALUE!</v>
      </c>
      <c r="O138" s="2" t="e">
        <f t="shared" si="43"/>
        <v>#VALUE!</v>
      </c>
      <c r="P138" s="2" t="e">
        <f t="shared" si="44"/>
        <v>#VALUE!</v>
      </c>
      <c r="Q138" s="2" t="e">
        <f t="array" ref="Q138">[1]!JCRingAtomCount(B138)</f>
        <v>#VALUE!</v>
      </c>
      <c r="R138" s="15" t="e">
        <f t="array" ref="R138">[1]!JCBemisMurckoStructure(B138)</f>
        <v>#VALUE!</v>
      </c>
      <c r="S138" t="e">
        <f t="array" ref="S138">[1]!JCSubstructureMatch(B138,"FC(C)(F)C")</f>
        <v>#VALUE!</v>
      </c>
      <c r="T138" t="e">
        <f t="array" ref="T138">[1]!JCSubstructureMatch(B138,"FC(C)(F)F")</f>
        <v>#VALUE!</v>
      </c>
      <c r="U138" t="e">
        <f t="array" ref="U138">[1]!JCSubstructureMatch(B138,"FC(C)(F)[H]")</f>
        <v>#VALUE!</v>
      </c>
      <c r="V138" t="e">
        <f t="array" ref="V138">[1]!JCSubstructureMatch(B138,"FC(C)([H])[H]")</f>
        <v>#VALUE!</v>
      </c>
      <c r="W138" t="e">
        <f t="array" ref="W138">[1]!JCSubstructureMatch(B138,"FC(C)(C)[H]")</f>
        <v>#VALUE!</v>
      </c>
      <c r="X138" s="15" t="e">
        <f t="array" ref="X138">[1]!JC3DCleanStructure(B138)</f>
        <v>#VALUE!</v>
      </c>
      <c r="Y138" s="2" t="e">
        <f t="array" ref="Y138">[1]!JCSubstructureMatchCount(B138,"FC(CN)(F)F")</f>
        <v>#VALUE!</v>
      </c>
      <c r="Z138" s="2" t="e">
        <f t="array" ref="Z138">[1]!JCSubstructureMatchCount($B138,"FC(CCN)(F)F")</f>
        <v>#VALUE!</v>
      </c>
      <c r="AA138" s="2" t="e">
        <f t="array" ref="AA138">[1]!JCSubstructureMatchCount($B138,"FC(CCCN)(F)F")</f>
        <v>#VALUE!</v>
      </c>
      <c r="AB138" s="2" t="e">
        <f t="array" ref="AB138">[1]!JCSubstructureMatchCount($B138,"FC(CCCCN)(F)F")</f>
        <v>#VALUE!</v>
      </c>
      <c r="AC138" s="2" t="e">
        <f t="array" ref="AC138">[1]!JCSubstructureMatchCount($B138,"FC(CCCCCN)(F)F")</f>
        <v>#VALUE!</v>
      </c>
      <c r="AD138" s="2" t="e">
        <f t="array" ref="AD138">[1]!JCSubstructureMatchCount($B138,"FC(CN)([H])F")</f>
        <v>#VALUE!</v>
      </c>
      <c r="AE138" s="2" t="e">
        <f t="array" ref="AE138">[1]!JCSubstructureMatchCount($B138,"FC(CCN)([H])F")</f>
        <v>#VALUE!</v>
      </c>
      <c r="AF138" s="2" t="e">
        <f t="array" ref="AF138">[1]!JCSubstructureMatchCount($B138,"FC(CCCN)([H])F")</f>
        <v>#VALUE!</v>
      </c>
      <c r="AG138" s="2" t="e">
        <f t="array" ref="AG138">[1]!JCSubstructureMatchCount($B138,"FC(CCCCN)([H])F")</f>
        <v>#VALUE!</v>
      </c>
      <c r="AH138" s="2" t="e">
        <f t="array" ref="AH138">[1]!JCSubstructureMatchCount($B138,"FC(CCCCCN)([H])F")</f>
        <v>#VALUE!</v>
      </c>
      <c r="AI138" s="2" t="e">
        <f t="array" ref="AI138">[1]!JCSubstructureMatchCount($B138,"FC(CN)([H])[H]")</f>
        <v>#VALUE!</v>
      </c>
      <c r="AJ138" s="2" t="e">
        <f t="array" ref="AJ138">[1]!JCSubstructureMatchCount($B138,"FC(CCN)([H])[H]")</f>
        <v>#VALUE!</v>
      </c>
      <c r="AK138" s="2" t="e">
        <f t="array" ref="AK138">[1]!JCSubstructureMatchCount($B138,"FC(CCCN)([H])[H]")</f>
        <v>#VALUE!</v>
      </c>
      <c r="AL138" s="2" t="e">
        <f t="array" ref="AL138">[1]!JCSubstructureMatchCount($B138,"FC(CCCCN)([H])[H]")</f>
        <v>#VALUE!</v>
      </c>
      <c r="AM138" s="2" t="e">
        <f t="array" ref="AM138">[1]!JCSubstructureMatchCount($B138,"FC(CCCCCN)([H])[H]")</f>
        <v>#VALUE!</v>
      </c>
      <c r="AN138" s="2" t="e">
        <f t="array" ref="AN138">[1]!JCSubstructureMatchCount($B138,"FC(CN)(F)C")</f>
        <v>#VALUE!</v>
      </c>
      <c r="AO138" s="2" t="e">
        <f t="array" ref="AO138">[1]!JCSubstructureMatchCount($B138,"FC(CCN)(F)C")+[1]!JCSubstructureMatchCount($B138,"FC(F)(C1)C1N")</f>
        <v>#VALUE!</v>
      </c>
      <c r="AP138" s="2" t="e">
        <f t="array" ref="AP138">[1]!JCSubstructureMatchCount($B138,"FC(CCCN)(F)C")+[1]!JCSubstructureMatchCount($B138,"FC(F)(CC1)C1N")</f>
        <v>#VALUE!</v>
      </c>
      <c r="AQ138" s="2" t="e">
        <f t="array" ref="AQ138">[1]!JCSubstructureMatchCount($B138,"FC(CCCCN)(F)C")+[1]!JCSubstructureMatchCount($B138,"FC(F)(CCC1)C1N")</f>
        <v>#VALUE!</v>
      </c>
      <c r="AR138" s="2" t="e">
        <f t="array" ref="AR138">[1]!JCSubstructureMatchCount($B138,"FC(CCCCCN)(F)C")+[1]!JCSubstructureMatchCount($B138,"FC(F)(CCCC1)C1N")</f>
        <v>#VALUE!</v>
      </c>
      <c r="AS138" s="2" t="e">
        <f t="array" ref="AS138">[1]!JCSubstructureMatchCount($B138,"FC(CN)([H])C")</f>
        <v>#VALUE!</v>
      </c>
      <c r="AT138" s="2" t="e">
        <f t="array" ref="AT138">[1]!JCSubstructureMatchCount($B138,"FC(CCN)([H])C")</f>
        <v>#VALUE!</v>
      </c>
      <c r="AU138" s="2" t="e">
        <f t="array" ref="AU138">[1]!JCSubstructureMatchCount($B138,"FC(CCCN)([H])C")</f>
        <v>#VALUE!</v>
      </c>
      <c r="AV138" s="2" t="e">
        <f t="array" ref="AV138">[1]!JCSubstructureMatchCount($B138,"FC(CCCCN)([H])C")</f>
        <v>#VALUE!</v>
      </c>
      <c r="AW138" s="2" t="e">
        <f t="array" ref="AW138">[1]!JCSubstructureMatchCount($B138,"FC(CCCCCN)([H])C")</f>
        <v>#VALUE!</v>
      </c>
      <c r="AX138" s="2" t="e">
        <f t="array" ref="AX138">[1]!JCSubstructureMatchCount($B138,"FC(CC(O)=O)(F)F")</f>
        <v>#VALUE!</v>
      </c>
      <c r="AY138" s="2" t="e">
        <f t="array" ref="AY138">[1]!JCSubstructureMatchCount($B138,"FC(CCC(O)=O)(F)F")</f>
        <v>#VALUE!</v>
      </c>
      <c r="AZ138" s="2" t="e">
        <f t="array" ref="AZ138">[1]!JCSubstructureMatchCount($B138,"FC(CCCC(O)=O)(F)F")</f>
        <v>#VALUE!</v>
      </c>
      <c r="BA138" s="2" t="e">
        <f t="array" ref="BA138">[1]!JCSubstructureMatchCount($B138,"FC(CCCCC(O)=O)(F)F")</f>
        <v>#VALUE!</v>
      </c>
      <c r="BB138" s="2" t="e">
        <f t="array" ref="BB138">[1]!JCSubstructureMatchCount($B138,"FC(CCCCCC(O)=O)(F)F")</f>
        <v>#VALUE!</v>
      </c>
      <c r="BC138" s="2" t="e">
        <f t="array" ref="BC138">[1]!JCSubstructureMatchCount($B138,"FC(CC(O)=O)([H])F")</f>
        <v>#VALUE!</v>
      </c>
      <c r="BD138" s="2" t="e">
        <f t="array" ref="BD138">[1]!JCSubstructureMatchCount($B138,"FC(CCC(O)=O)([H])F")</f>
        <v>#VALUE!</v>
      </c>
      <c r="BE138" s="2" t="e">
        <f t="array" ref="BE138">[1]!JCSubstructureMatchCount($B138,"FC(CCCC(O)=O)([H])F")</f>
        <v>#VALUE!</v>
      </c>
      <c r="BF138" s="2" t="e">
        <f t="array" ref="BF138">[1]!JCSubstructureMatchCount($B138,"FC(CCCCC(O)=O)([H])F")</f>
        <v>#VALUE!</v>
      </c>
      <c r="BG138" s="2" t="e">
        <f t="array" ref="BG138">[1]!JCSubstructureMatchCount($B138,"FC(CCCCCC(O)=O)([H])F")</f>
        <v>#VALUE!</v>
      </c>
      <c r="BH138" s="2" t="e">
        <f t="array" ref="BH138">[1]!JCSubstructureMatchCount($B138,"FC(CC(O)=O)([H])[H]")</f>
        <v>#VALUE!</v>
      </c>
      <c r="BI138" s="2" t="e">
        <f t="array" ref="BI138">[1]!JCSubstructureMatchCount($B138,"FC(CCC(O)=O)([H])[H]")</f>
        <v>#VALUE!</v>
      </c>
      <c r="BJ138" s="2" t="e">
        <f t="array" ref="BJ138">[1]!JCSubstructureMatchCount($B138,"FC(CCCC(O)=O)([H])[H]")</f>
        <v>#VALUE!</v>
      </c>
      <c r="BK138" s="2" t="e">
        <f t="array" ref="BK138">[1]!JCSubstructureMatchCount($B138,"FC(CCCCC(O)=O)([H])[H]")</f>
        <v>#VALUE!</v>
      </c>
      <c r="BL138" s="2" t="e">
        <f t="array" ref="BL138">[1]!JCSubstructureMatchCount($B138,"FC(CCCCCC(O)=O)([H])[H]")</f>
        <v>#VALUE!</v>
      </c>
      <c r="BM138" s="2" t="e">
        <f t="array" ref="BM138">[1]!JCSubstructureMatchCount($B138,"FC(CC(O)=O)(F)C")</f>
        <v>#VALUE!</v>
      </c>
      <c r="BN138" s="2" t="e">
        <f t="array" ref="BN138">[1]!JCSubstructureMatchCount($B138,"FC(CCC(O)=O)(F)C")+[1]!JCSubstructureMatchCount($B138,"FC1(F)CC1C(O)=O")</f>
        <v>#VALUE!</v>
      </c>
      <c r="BO138" s="2" t="e">
        <f t="array" ref="BO138">[1]!JCSubstructureMatchCount($B138,"FC(CCCC(O)=O)(F)C")+[1]!JCSubstructureMatchCount($B138,"FC1(F)CCC1C(O)=O")</f>
        <v>#VALUE!</v>
      </c>
      <c r="BP138" s="2" t="e">
        <f t="array" ref="BP138">[1]!JCSubstructureMatchCount($B138,"FC(CCCCC(O)=O)(F)C")+[1]!JCSubstructureMatchCount($B138,"FC1(F)CCCC1C(O)=O")</f>
        <v>#VALUE!</v>
      </c>
      <c r="BQ138" s="2" t="e">
        <f t="array" ref="BQ138">[1]!JCSubstructureMatchCount($B138,"FC(CCCCCC(O)=O)(F)C")+[1]!JCSubstructureMatchCount($B138,"FC1(F)CCCCC1C(O)=O")</f>
        <v>#VALUE!</v>
      </c>
      <c r="BR138" s="2" t="e">
        <f t="array" ref="BR138">[1]!JCSubstructureMatchCount($B138,"FC(CC(O)=O)([H])C")</f>
        <v>#VALUE!</v>
      </c>
      <c r="BS138" s="2" t="e">
        <f t="array" ref="BS138">[1]!JCSubstructureMatchCount($B138,"FC(CCC(O)=O)([H])C")</f>
        <v>#VALUE!</v>
      </c>
      <c r="BT138" s="2" t="e">
        <f t="array" ref="BT138">[1]!JCSubstructureMatchCount($B138,"FC(CCCC(O)=O)([H])C")</f>
        <v>#VALUE!</v>
      </c>
      <c r="BU138" s="2" t="e">
        <f t="array" ref="BU138">[1]!JCSubstructureMatchCount($B138,"FC(CCCCC(O)=O)([H])C")</f>
        <v>#VALUE!</v>
      </c>
      <c r="BV138" s="2" t="e">
        <f t="array" ref="BV138">[1]!JCSubstructureMatchCount($B138,"FC(CCCCCC(O)=O)([H])C")</f>
        <v>#VALUE!</v>
      </c>
      <c r="BW138" t="e">
        <f t="shared" si="45"/>
        <v>#VALUE!</v>
      </c>
      <c r="BX138" t="e">
        <f t="shared" si="46"/>
        <v>#VALUE!</v>
      </c>
      <c r="BY138" t="e">
        <f t="shared" si="47"/>
        <v>#VALUE!</v>
      </c>
      <c r="BZ138" t="e">
        <f t="shared" si="48"/>
        <v>#VALUE!</v>
      </c>
      <c r="CA138" t="e">
        <f t="shared" si="49"/>
        <v>#VALUE!</v>
      </c>
      <c r="CB138" t="e">
        <f t="shared" si="50"/>
        <v>#VALUE!</v>
      </c>
      <c r="CC138" t="e">
        <f t="shared" si="51"/>
        <v>#VALUE!</v>
      </c>
      <c r="CD138" t="e">
        <f t="shared" si="52"/>
        <v>#VALUE!</v>
      </c>
      <c r="CE138" t="e">
        <f t="shared" si="53"/>
        <v>#VALUE!</v>
      </c>
      <c r="CF138" t="e">
        <f t="shared" si="54"/>
        <v>#VALUE!</v>
      </c>
      <c r="CG138" t="e">
        <f t="shared" si="55"/>
        <v>#VALUE!</v>
      </c>
    </row>
    <row r="139" spans="1:85" ht="30" customHeight="1" x14ac:dyDescent="0.25">
      <c r="A139" s="1" t="s">
        <v>120</v>
      </c>
      <c r="B139" t="s">
        <v>148</v>
      </c>
      <c r="C139">
        <v>1.29</v>
      </c>
      <c r="D139">
        <v>8.76</v>
      </c>
      <c r="E139" s="15" t="e">
        <f t="array" ref="E139">[1]!JCStructure(B139)</f>
        <v>#VALUE!</v>
      </c>
      <c r="F139" t="e">
        <f t="array" ref="F139">[1]!JCMass(B139)</f>
        <v>#VALUE!</v>
      </c>
      <c r="G139" t="e">
        <f t="array" ref="G139">[1]!JCIUPACName(R139)</f>
        <v>#VALUE!</v>
      </c>
      <c r="H139" s="2" t="e">
        <f t="array" ref="H139">IF([1]!JCSubstructureMatch($B139,"C(O)=O"),"Acid", "Amine")</f>
        <v>#VALUE!</v>
      </c>
      <c r="I139" s="2" t="e">
        <f t="shared" ca="1" si="38"/>
        <v>#NAME?</v>
      </c>
      <c r="K139" s="2" t="e">
        <f t="shared" si="39"/>
        <v>#VALUE!</v>
      </c>
      <c r="L139" s="2" t="e">
        <f t="shared" si="40"/>
        <v>#VALUE!</v>
      </c>
      <c r="M139" s="2" t="e">
        <f t="shared" si="41"/>
        <v>#VALUE!</v>
      </c>
      <c r="N139" s="2" t="e">
        <f t="shared" si="42"/>
        <v>#VALUE!</v>
      </c>
      <c r="O139" s="2" t="e">
        <f t="shared" si="43"/>
        <v>#VALUE!</v>
      </c>
      <c r="P139" s="2" t="e">
        <f t="shared" si="44"/>
        <v>#VALUE!</v>
      </c>
      <c r="Q139" s="2" t="e">
        <f t="array" ref="Q139">[1]!JCRingAtomCount(B139)</f>
        <v>#VALUE!</v>
      </c>
      <c r="R139" s="15" t="e">
        <f t="array" ref="R139">[1]!JCBemisMurckoStructure(B139)</f>
        <v>#VALUE!</v>
      </c>
      <c r="S139" t="e">
        <f t="array" ref="S139">[1]!JCSubstructureMatch(B139,"FC(C)(F)C")</f>
        <v>#VALUE!</v>
      </c>
      <c r="T139" t="e">
        <f t="array" ref="T139">[1]!JCSubstructureMatch(B139,"FC(C)(F)F")</f>
        <v>#VALUE!</v>
      </c>
      <c r="U139" t="e">
        <f t="array" ref="U139">[1]!JCSubstructureMatch(B139,"FC(C)(F)[H]")</f>
        <v>#VALUE!</v>
      </c>
      <c r="V139" t="e">
        <f t="array" ref="V139">[1]!JCSubstructureMatch(B139,"FC(C)([H])[H]")</f>
        <v>#VALUE!</v>
      </c>
      <c r="W139" t="e">
        <f t="array" ref="W139">[1]!JCSubstructureMatch(B139,"FC(C)(C)[H]")</f>
        <v>#VALUE!</v>
      </c>
      <c r="X139" s="15" t="e">
        <f t="array" ref="X139">[1]!JC3DCleanStructure(B139)</f>
        <v>#VALUE!</v>
      </c>
      <c r="Y139" s="2" t="e">
        <f t="array" ref="Y139">[1]!JCSubstructureMatchCount(B139,"FC(CN)(F)F")</f>
        <v>#VALUE!</v>
      </c>
      <c r="Z139" s="2" t="e">
        <f t="array" ref="Z139">[1]!JCSubstructureMatchCount($B139,"FC(CCN)(F)F")</f>
        <v>#VALUE!</v>
      </c>
      <c r="AA139" s="2" t="e">
        <f t="array" ref="AA139">[1]!JCSubstructureMatchCount($B139,"FC(CCCN)(F)F")</f>
        <v>#VALUE!</v>
      </c>
      <c r="AB139" s="2" t="e">
        <f t="array" ref="AB139">[1]!JCSubstructureMatchCount($B139,"FC(CCCCN)(F)F")</f>
        <v>#VALUE!</v>
      </c>
      <c r="AC139" s="2" t="e">
        <f t="array" ref="AC139">[1]!JCSubstructureMatchCount($B139,"FC(CCCCCN)(F)F")</f>
        <v>#VALUE!</v>
      </c>
      <c r="AD139" s="2" t="e">
        <f t="array" ref="AD139">[1]!JCSubstructureMatchCount($B139,"FC(CN)([H])F")</f>
        <v>#VALUE!</v>
      </c>
      <c r="AE139" s="2" t="e">
        <f t="array" ref="AE139">[1]!JCSubstructureMatchCount($B139,"FC(CCN)([H])F")</f>
        <v>#VALUE!</v>
      </c>
      <c r="AF139" s="2" t="e">
        <f t="array" ref="AF139">[1]!JCSubstructureMatchCount($B139,"FC(CCCN)([H])F")</f>
        <v>#VALUE!</v>
      </c>
      <c r="AG139" s="2" t="e">
        <f t="array" ref="AG139">[1]!JCSubstructureMatchCount($B139,"FC(CCCCN)([H])F")</f>
        <v>#VALUE!</v>
      </c>
      <c r="AH139" s="2" t="e">
        <f t="array" ref="AH139">[1]!JCSubstructureMatchCount($B139,"FC(CCCCCN)([H])F")</f>
        <v>#VALUE!</v>
      </c>
      <c r="AI139" s="2" t="e">
        <f t="array" ref="AI139">[1]!JCSubstructureMatchCount($B139,"FC(CN)([H])[H]")</f>
        <v>#VALUE!</v>
      </c>
      <c r="AJ139" s="2" t="e">
        <f t="array" ref="AJ139">[1]!JCSubstructureMatchCount($B139,"FC(CCN)([H])[H]")</f>
        <v>#VALUE!</v>
      </c>
      <c r="AK139" s="2" t="e">
        <f t="array" ref="AK139">[1]!JCSubstructureMatchCount($B139,"FC(CCCN)([H])[H]")</f>
        <v>#VALUE!</v>
      </c>
      <c r="AL139" s="2" t="e">
        <f t="array" ref="AL139">[1]!JCSubstructureMatchCount($B139,"FC(CCCCN)([H])[H]")</f>
        <v>#VALUE!</v>
      </c>
      <c r="AM139" s="2" t="e">
        <f t="array" ref="AM139">[1]!JCSubstructureMatchCount($B139,"FC(CCCCCN)([H])[H]")</f>
        <v>#VALUE!</v>
      </c>
      <c r="AN139" s="2" t="e">
        <f t="array" ref="AN139">[1]!JCSubstructureMatchCount($B139,"FC(CN)(F)C")</f>
        <v>#VALUE!</v>
      </c>
      <c r="AO139" s="2" t="e">
        <f t="array" ref="AO139">[1]!JCSubstructureMatchCount($B139,"FC(CCN)(F)C")+[1]!JCSubstructureMatchCount($B139,"FC(F)(C1)C1N")</f>
        <v>#VALUE!</v>
      </c>
      <c r="AP139" s="2" t="e">
        <f t="array" ref="AP139">[1]!JCSubstructureMatchCount($B139,"FC(CCCN)(F)C")+[1]!JCSubstructureMatchCount($B139,"FC(F)(CC1)C1N")</f>
        <v>#VALUE!</v>
      </c>
      <c r="AQ139" s="2" t="e">
        <f t="array" ref="AQ139">[1]!JCSubstructureMatchCount($B139,"FC(CCCCN)(F)C")+[1]!JCSubstructureMatchCount($B139,"FC(F)(CCC1)C1N")</f>
        <v>#VALUE!</v>
      </c>
      <c r="AR139" s="2" t="e">
        <f t="array" ref="AR139">[1]!JCSubstructureMatchCount($B139,"FC(CCCCCN)(F)C")+[1]!JCSubstructureMatchCount($B139,"FC(F)(CCCC1)C1N")</f>
        <v>#VALUE!</v>
      </c>
      <c r="AS139" s="2" t="e">
        <f t="array" ref="AS139">[1]!JCSubstructureMatchCount($B139,"FC(CN)([H])C")</f>
        <v>#VALUE!</v>
      </c>
      <c r="AT139" s="2" t="e">
        <f t="array" ref="AT139">[1]!JCSubstructureMatchCount($B139,"FC(CCN)([H])C")</f>
        <v>#VALUE!</v>
      </c>
      <c r="AU139" s="2" t="e">
        <f t="array" ref="AU139">[1]!JCSubstructureMatchCount($B139,"FC(CCCN)([H])C")</f>
        <v>#VALUE!</v>
      </c>
      <c r="AV139" s="2" t="e">
        <f t="array" ref="AV139">[1]!JCSubstructureMatchCount($B139,"FC(CCCCN)([H])C")</f>
        <v>#VALUE!</v>
      </c>
      <c r="AW139" s="2" t="e">
        <f t="array" ref="AW139">[1]!JCSubstructureMatchCount($B139,"FC(CCCCCN)([H])C")</f>
        <v>#VALUE!</v>
      </c>
      <c r="AX139" s="2" t="e">
        <f t="array" ref="AX139">[1]!JCSubstructureMatchCount($B139,"FC(CC(O)=O)(F)F")</f>
        <v>#VALUE!</v>
      </c>
      <c r="AY139" s="2" t="e">
        <f t="array" ref="AY139">[1]!JCSubstructureMatchCount($B139,"FC(CCC(O)=O)(F)F")</f>
        <v>#VALUE!</v>
      </c>
      <c r="AZ139" s="2" t="e">
        <f t="array" ref="AZ139">[1]!JCSubstructureMatchCount($B139,"FC(CCCC(O)=O)(F)F")</f>
        <v>#VALUE!</v>
      </c>
      <c r="BA139" s="2" t="e">
        <f t="array" ref="BA139">[1]!JCSubstructureMatchCount($B139,"FC(CCCCC(O)=O)(F)F")</f>
        <v>#VALUE!</v>
      </c>
      <c r="BB139" s="2" t="e">
        <f t="array" ref="BB139">[1]!JCSubstructureMatchCount($B139,"FC(CCCCCC(O)=O)(F)F")</f>
        <v>#VALUE!</v>
      </c>
      <c r="BC139" s="2" t="e">
        <f t="array" ref="BC139">[1]!JCSubstructureMatchCount($B139,"FC(CC(O)=O)([H])F")</f>
        <v>#VALUE!</v>
      </c>
      <c r="BD139" s="2" t="e">
        <f t="array" ref="BD139">[1]!JCSubstructureMatchCount($B139,"FC(CCC(O)=O)([H])F")</f>
        <v>#VALUE!</v>
      </c>
      <c r="BE139" s="2" t="e">
        <f t="array" ref="BE139">[1]!JCSubstructureMatchCount($B139,"FC(CCCC(O)=O)([H])F")</f>
        <v>#VALUE!</v>
      </c>
      <c r="BF139" s="2" t="e">
        <f t="array" ref="BF139">[1]!JCSubstructureMatchCount($B139,"FC(CCCCC(O)=O)([H])F")</f>
        <v>#VALUE!</v>
      </c>
      <c r="BG139" s="2" t="e">
        <f t="array" ref="BG139">[1]!JCSubstructureMatchCount($B139,"FC(CCCCCC(O)=O)([H])F")</f>
        <v>#VALUE!</v>
      </c>
      <c r="BH139" s="2" t="e">
        <f t="array" ref="BH139">[1]!JCSubstructureMatchCount($B139,"FC(CC(O)=O)([H])[H]")</f>
        <v>#VALUE!</v>
      </c>
      <c r="BI139" s="2" t="e">
        <f t="array" ref="BI139">[1]!JCSubstructureMatchCount($B139,"FC(CCC(O)=O)([H])[H]")</f>
        <v>#VALUE!</v>
      </c>
      <c r="BJ139" s="2" t="e">
        <f t="array" ref="BJ139">[1]!JCSubstructureMatchCount($B139,"FC(CCCC(O)=O)([H])[H]")</f>
        <v>#VALUE!</v>
      </c>
      <c r="BK139" s="2" t="e">
        <f t="array" ref="BK139">[1]!JCSubstructureMatchCount($B139,"FC(CCCCC(O)=O)([H])[H]")</f>
        <v>#VALUE!</v>
      </c>
      <c r="BL139" s="2" t="e">
        <f t="array" ref="BL139">[1]!JCSubstructureMatchCount($B139,"FC(CCCCCC(O)=O)([H])[H]")</f>
        <v>#VALUE!</v>
      </c>
      <c r="BM139" s="2" t="e">
        <f t="array" ref="BM139">[1]!JCSubstructureMatchCount($B139,"FC(CC(O)=O)(F)C")</f>
        <v>#VALUE!</v>
      </c>
      <c r="BN139" s="2" t="e">
        <f t="array" ref="BN139">[1]!JCSubstructureMatchCount($B139,"FC(CCC(O)=O)(F)C")+[1]!JCSubstructureMatchCount($B139,"FC1(F)CC1C(O)=O")</f>
        <v>#VALUE!</v>
      </c>
      <c r="BO139" s="2" t="e">
        <f t="array" ref="BO139">[1]!JCSubstructureMatchCount($B139,"FC(CCCC(O)=O)(F)C")+[1]!JCSubstructureMatchCount($B139,"FC1(F)CCC1C(O)=O")</f>
        <v>#VALUE!</v>
      </c>
      <c r="BP139" s="2" t="e">
        <f t="array" ref="BP139">[1]!JCSubstructureMatchCount($B139,"FC(CCCCC(O)=O)(F)C")+[1]!JCSubstructureMatchCount($B139,"FC1(F)CCCC1C(O)=O")</f>
        <v>#VALUE!</v>
      </c>
      <c r="BQ139" s="2" t="e">
        <f t="array" ref="BQ139">[1]!JCSubstructureMatchCount($B139,"FC(CCCCCC(O)=O)(F)C")+[1]!JCSubstructureMatchCount($B139,"FC1(F)CCCCC1C(O)=O")</f>
        <v>#VALUE!</v>
      </c>
      <c r="BR139" s="2" t="e">
        <f t="array" ref="BR139">[1]!JCSubstructureMatchCount($B139,"FC(CC(O)=O)([H])C")</f>
        <v>#VALUE!</v>
      </c>
      <c r="BS139" s="2" t="e">
        <f t="array" ref="BS139">[1]!JCSubstructureMatchCount($B139,"FC(CCC(O)=O)([H])C")</f>
        <v>#VALUE!</v>
      </c>
      <c r="BT139" s="2" t="e">
        <f t="array" ref="BT139">[1]!JCSubstructureMatchCount($B139,"FC(CCCC(O)=O)([H])C")</f>
        <v>#VALUE!</v>
      </c>
      <c r="BU139" s="2" t="e">
        <f t="array" ref="BU139">[1]!JCSubstructureMatchCount($B139,"FC(CCCCC(O)=O)([H])C")</f>
        <v>#VALUE!</v>
      </c>
      <c r="BV139" s="2" t="e">
        <f t="array" ref="BV139">[1]!JCSubstructureMatchCount($B139,"FC(CCCCCC(O)=O)([H])C")</f>
        <v>#VALUE!</v>
      </c>
      <c r="BW139" t="e">
        <f t="shared" si="45"/>
        <v>#VALUE!</v>
      </c>
      <c r="BX139" t="e">
        <f t="shared" si="46"/>
        <v>#VALUE!</v>
      </c>
      <c r="BY139" t="e">
        <f t="shared" si="47"/>
        <v>#VALUE!</v>
      </c>
      <c r="BZ139" t="e">
        <f t="shared" si="48"/>
        <v>#VALUE!</v>
      </c>
      <c r="CA139" t="e">
        <f t="shared" si="49"/>
        <v>#VALUE!</v>
      </c>
      <c r="CB139" t="e">
        <f t="shared" si="50"/>
        <v>#VALUE!</v>
      </c>
      <c r="CC139" t="e">
        <f t="shared" si="51"/>
        <v>#VALUE!</v>
      </c>
      <c r="CD139" t="e">
        <f t="shared" si="52"/>
        <v>#VALUE!</v>
      </c>
      <c r="CE139" t="e">
        <f t="shared" si="53"/>
        <v>#VALUE!</v>
      </c>
      <c r="CF139" t="e">
        <f t="shared" si="54"/>
        <v>#VALUE!</v>
      </c>
      <c r="CG139" t="e">
        <f t="shared" si="55"/>
        <v>#VALUE!</v>
      </c>
    </row>
    <row r="140" spans="1:85" ht="30" customHeight="1" x14ac:dyDescent="0.25">
      <c r="A140" s="1" t="s">
        <v>120</v>
      </c>
      <c r="B140" t="s">
        <v>149</v>
      </c>
      <c r="C140">
        <v>1.92</v>
      </c>
      <c r="D140">
        <v>4.5999999999999996</v>
      </c>
      <c r="E140" s="15" t="e">
        <f t="array" ref="E140">[1]!JCStructure(B140)</f>
        <v>#VALUE!</v>
      </c>
      <c r="F140" t="e">
        <f t="array" ref="F140">[1]!JCMass(B140)</f>
        <v>#VALUE!</v>
      </c>
      <c r="G140" t="e">
        <f t="array" ref="G140">[1]!JCIUPACName(R140)</f>
        <v>#VALUE!</v>
      </c>
      <c r="H140" s="2" t="e">
        <f t="array" ref="H140">IF([1]!JCSubstructureMatch($B140,"C(O)=O"),"Acid", "Amine")</f>
        <v>#VALUE!</v>
      </c>
      <c r="I140" s="2" t="e">
        <f t="shared" ca="1" si="38"/>
        <v>#NAME?</v>
      </c>
      <c r="K140" s="2" t="e">
        <f t="shared" si="39"/>
        <v>#VALUE!</v>
      </c>
      <c r="L140" s="2" t="e">
        <f t="shared" si="40"/>
        <v>#VALUE!</v>
      </c>
      <c r="M140" s="2" t="e">
        <f t="shared" si="41"/>
        <v>#VALUE!</v>
      </c>
      <c r="N140" s="2" t="e">
        <f t="shared" si="42"/>
        <v>#VALUE!</v>
      </c>
      <c r="O140" s="2" t="e">
        <f t="shared" si="43"/>
        <v>#VALUE!</v>
      </c>
      <c r="P140" s="2" t="e">
        <f t="shared" si="44"/>
        <v>#VALUE!</v>
      </c>
      <c r="Q140" s="2" t="e">
        <f t="array" ref="Q140">[1]!JCRingAtomCount(B140)</f>
        <v>#VALUE!</v>
      </c>
      <c r="R140" s="15" t="e">
        <f t="array" ref="R140">[1]!JCBemisMurckoStructure(B140)</f>
        <v>#VALUE!</v>
      </c>
      <c r="S140" t="e">
        <f t="array" ref="S140">[1]!JCSubstructureMatch(B140,"FC(C)(F)C")</f>
        <v>#VALUE!</v>
      </c>
      <c r="T140" t="e">
        <f t="array" ref="T140">[1]!JCSubstructureMatch(B140,"FC(C)(F)F")</f>
        <v>#VALUE!</v>
      </c>
      <c r="U140" t="e">
        <f t="array" ref="U140">[1]!JCSubstructureMatch(B140,"FC(C)(F)[H]")</f>
        <v>#VALUE!</v>
      </c>
      <c r="V140" t="e">
        <f t="array" ref="V140">[1]!JCSubstructureMatch(B140,"FC(C)([H])[H]")</f>
        <v>#VALUE!</v>
      </c>
      <c r="W140" t="e">
        <f t="array" ref="W140">[1]!JCSubstructureMatch(B140,"FC(C)(C)[H]")</f>
        <v>#VALUE!</v>
      </c>
      <c r="X140" s="15" t="e">
        <f t="array" ref="X140">[1]!JC3DCleanStructure(B140)</f>
        <v>#VALUE!</v>
      </c>
      <c r="Y140" s="2" t="e">
        <f t="array" ref="Y140">[1]!JCSubstructureMatchCount(B140,"FC(CN)(F)F")</f>
        <v>#VALUE!</v>
      </c>
      <c r="Z140" s="2" t="e">
        <f t="array" ref="Z140">[1]!JCSubstructureMatchCount($B140,"FC(CCN)(F)F")</f>
        <v>#VALUE!</v>
      </c>
      <c r="AA140" s="2" t="e">
        <f t="array" ref="AA140">[1]!JCSubstructureMatchCount($B140,"FC(CCCN)(F)F")</f>
        <v>#VALUE!</v>
      </c>
      <c r="AB140" s="2" t="e">
        <f t="array" ref="AB140">[1]!JCSubstructureMatchCount($B140,"FC(CCCCN)(F)F")</f>
        <v>#VALUE!</v>
      </c>
      <c r="AC140" s="2" t="e">
        <f t="array" ref="AC140">[1]!JCSubstructureMatchCount($B140,"FC(CCCCCN)(F)F")</f>
        <v>#VALUE!</v>
      </c>
      <c r="AD140" s="2" t="e">
        <f t="array" ref="AD140">[1]!JCSubstructureMatchCount($B140,"FC(CN)([H])F")</f>
        <v>#VALUE!</v>
      </c>
      <c r="AE140" s="2" t="e">
        <f t="array" ref="AE140">[1]!JCSubstructureMatchCount($B140,"FC(CCN)([H])F")</f>
        <v>#VALUE!</v>
      </c>
      <c r="AF140" s="2" t="e">
        <f t="array" ref="AF140">[1]!JCSubstructureMatchCount($B140,"FC(CCCN)([H])F")</f>
        <v>#VALUE!</v>
      </c>
      <c r="AG140" s="2" t="e">
        <f t="array" ref="AG140">[1]!JCSubstructureMatchCount($B140,"FC(CCCCN)([H])F")</f>
        <v>#VALUE!</v>
      </c>
      <c r="AH140" s="2" t="e">
        <f t="array" ref="AH140">[1]!JCSubstructureMatchCount($B140,"FC(CCCCCN)([H])F")</f>
        <v>#VALUE!</v>
      </c>
      <c r="AI140" s="2" t="e">
        <f t="array" ref="AI140">[1]!JCSubstructureMatchCount($B140,"FC(CN)([H])[H]")</f>
        <v>#VALUE!</v>
      </c>
      <c r="AJ140" s="2" t="e">
        <f t="array" ref="AJ140">[1]!JCSubstructureMatchCount($B140,"FC(CCN)([H])[H]")</f>
        <v>#VALUE!</v>
      </c>
      <c r="AK140" s="2" t="e">
        <f t="array" ref="AK140">[1]!JCSubstructureMatchCount($B140,"FC(CCCN)([H])[H]")</f>
        <v>#VALUE!</v>
      </c>
      <c r="AL140" s="2" t="e">
        <f t="array" ref="AL140">[1]!JCSubstructureMatchCount($B140,"FC(CCCCN)([H])[H]")</f>
        <v>#VALUE!</v>
      </c>
      <c r="AM140" s="2" t="e">
        <f t="array" ref="AM140">[1]!JCSubstructureMatchCount($B140,"FC(CCCCCN)([H])[H]")</f>
        <v>#VALUE!</v>
      </c>
      <c r="AN140" s="2" t="e">
        <f t="array" ref="AN140">[1]!JCSubstructureMatchCount($B140,"FC(CN)(F)C")</f>
        <v>#VALUE!</v>
      </c>
      <c r="AO140" s="2" t="e">
        <f t="array" ref="AO140">[1]!JCSubstructureMatchCount($B140,"FC(CCN)(F)C")+[1]!JCSubstructureMatchCount($B140,"FC(F)(C1)C1N")</f>
        <v>#VALUE!</v>
      </c>
      <c r="AP140" s="2" t="e">
        <f t="array" ref="AP140">[1]!JCSubstructureMatchCount($B140,"FC(CCCN)(F)C")+[1]!JCSubstructureMatchCount($B140,"FC(F)(CC1)C1N")</f>
        <v>#VALUE!</v>
      </c>
      <c r="AQ140" s="2" t="e">
        <f t="array" ref="AQ140">[1]!JCSubstructureMatchCount($B140,"FC(CCCCN)(F)C")+[1]!JCSubstructureMatchCount($B140,"FC(F)(CCC1)C1N")</f>
        <v>#VALUE!</v>
      </c>
      <c r="AR140" s="2" t="e">
        <f t="array" ref="AR140">[1]!JCSubstructureMatchCount($B140,"FC(CCCCCN)(F)C")+[1]!JCSubstructureMatchCount($B140,"FC(F)(CCCC1)C1N")</f>
        <v>#VALUE!</v>
      </c>
      <c r="AS140" s="2" t="e">
        <f t="array" ref="AS140">[1]!JCSubstructureMatchCount($B140,"FC(CN)([H])C")</f>
        <v>#VALUE!</v>
      </c>
      <c r="AT140" s="2" t="e">
        <f t="array" ref="AT140">[1]!JCSubstructureMatchCount($B140,"FC(CCN)([H])C")</f>
        <v>#VALUE!</v>
      </c>
      <c r="AU140" s="2" t="e">
        <f t="array" ref="AU140">[1]!JCSubstructureMatchCount($B140,"FC(CCCN)([H])C")</f>
        <v>#VALUE!</v>
      </c>
      <c r="AV140" s="2" t="e">
        <f t="array" ref="AV140">[1]!JCSubstructureMatchCount($B140,"FC(CCCCN)([H])C")</f>
        <v>#VALUE!</v>
      </c>
      <c r="AW140" s="2" t="e">
        <f t="array" ref="AW140">[1]!JCSubstructureMatchCount($B140,"FC(CCCCCN)([H])C")</f>
        <v>#VALUE!</v>
      </c>
      <c r="AX140" s="2" t="e">
        <f t="array" ref="AX140">[1]!JCSubstructureMatchCount($B140,"FC(CC(O)=O)(F)F")</f>
        <v>#VALUE!</v>
      </c>
      <c r="AY140" s="2" t="e">
        <f t="array" ref="AY140">[1]!JCSubstructureMatchCount($B140,"FC(CCC(O)=O)(F)F")</f>
        <v>#VALUE!</v>
      </c>
      <c r="AZ140" s="2" t="e">
        <f t="array" ref="AZ140">[1]!JCSubstructureMatchCount($B140,"FC(CCCC(O)=O)(F)F")</f>
        <v>#VALUE!</v>
      </c>
      <c r="BA140" s="2" t="e">
        <f t="array" ref="BA140">[1]!JCSubstructureMatchCount($B140,"FC(CCCCC(O)=O)(F)F")</f>
        <v>#VALUE!</v>
      </c>
      <c r="BB140" s="2" t="e">
        <f t="array" ref="BB140">[1]!JCSubstructureMatchCount($B140,"FC(CCCCCC(O)=O)(F)F")</f>
        <v>#VALUE!</v>
      </c>
      <c r="BC140" s="2" t="e">
        <f t="array" ref="BC140">[1]!JCSubstructureMatchCount($B140,"FC(CC(O)=O)([H])F")</f>
        <v>#VALUE!</v>
      </c>
      <c r="BD140" s="2" t="e">
        <f t="array" ref="BD140">[1]!JCSubstructureMatchCount($B140,"FC(CCC(O)=O)([H])F")</f>
        <v>#VALUE!</v>
      </c>
      <c r="BE140" s="2" t="e">
        <f t="array" ref="BE140">[1]!JCSubstructureMatchCount($B140,"FC(CCCC(O)=O)([H])F")</f>
        <v>#VALUE!</v>
      </c>
      <c r="BF140" s="2" t="e">
        <f t="array" ref="BF140">[1]!JCSubstructureMatchCount($B140,"FC(CCCCC(O)=O)([H])F")</f>
        <v>#VALUE!</v>
      </c>
      <c r="BG140" s="2" t="e">
        <f t="array" ref="BG140">[1]!JCSubstructureMatchCount($B140,"FC(CCCCCC(O)=O)([H])F")</f>
        <v>#VALUE!</v>
      </c>
      <c r="BH140" s="2" t="e">
        <f t="array" ref="BH140">[1]!JCSubstructureMatchCount($B140,"FC(CC(O)=O)([H])[H]")</f>
        <v>#VALUE!</v>
      </c>
      <c r="BI140" s="2" t="e">
        <f t="array" ref="BI140">[1]!JCSubstructureMatchCount($B140,"FC(CCC(O)=O)([H])[H]")</f>
        <v>#VALUE!</v>
      </c>
      <c r="BJ140" s="2" t="e">
        <f t="array" ref="BJ140">[1]!JCSubstructureMatchCount($B140,"FC(CCCC(O)=O)([H])[H]")</f>
        <v>#VALUE!</v>
      </c>
      <c r="BK140" s="2" t="e">
        <f t="array" ref="BK140">[1]!JCSubstructureMatchCount($B140,"FC(CCCCC(O)=O)([H])[H]")</f>
        <v>#VALUE!</v>
      </c>
      <c r="BL140" s="2" t="e">
        <f t="array" ref="BL140">[1]!JCSubstructureMatchCount($B140,"FC(CCCCCC(O)=O)([H])[H]")</f>
        <v>#VALUE!</v>
      </c>
      <c r="BM140" s="2" t="e">
        <f t="array" ref="BM140">[1]!JCSubstructureMatchCount($B140,"FC(CC(O)=O)(F)C")</f>
        <v>#VALUE!</v>
      </c>
      <c r="BN140" s="2" t="e">
        <f t="array" ref="BN140">[1]!JCSubstructureMatchCount($B140,"FC(CCC(O)=O)(F)C")+[1]!JCSubstructureMatchCount($B140,"FC1(F)CC1C(O)=O")</f>
        <v>#VALUE!</v>
      </c>
      <c r="BO140" s="2" t="e">
        <f t="array" ref="BO140">[1]!JCSubstructureMatchCount($B140,"FC(CCCC(O)=O)(F)C")+[1]!JCSubstructureMatchCount($B140,"FC1(F)CCC1C(O)=O")</f>
        <v>#VALUE!</v>
      </c>
      <c r="BP140" s="2" t="e">
        <f t="array" ref="BP140">[1]!JCSubstructureMatchCount($B140,"FC(CCCCC(O)=O)(F)C")+[1]!JCSubstructureMatchCount($B140,"FC1(F)CCCC1C(O)=O")</f>
        <v>#VALUE!</v>
      </c>
      <c r="BQ140" s="2" t="e">
        <f t="array" ref="BQ140">[1]!JCSubstructureMatchCount($B140,"FC(CCCCCC(O)=O)(F)C")+[1]!JCSubstructureMatchCount($B140,"FC1(F)CCCCC1C(O)=O")</f>
        <v>#VALUE!</v>
      </c>
      <c r="BR140" s="2" t="e">
        <f t="array" ref="BR140">[1]!JCSubstructureMatchCount($B140,"FC(CC(O)=O)([H])C")</f>
        <v>#VALUE!</v>
      </c>
      <c r="BS140" s="2" t="e">
        <f t="array" ref="BS140">[1]!JCSubstructureMatchCount($B140,"FC(CCC(O)=O)([H])C")</f>
        <v>#VALUE!</v>
      </c>
      <c r="BT140" s="2" t="e">
        <f t="array" ref="BT140">[1]!JCSubstructureMatchCount($B140,"FC(CCCC(O)=O)([H])C")</f>
        <v>#VALUE!</v>
      </c>
      <c r="BU140" s="2" t="e">
        <f t="array" ref="BU140">[1]!JCSubstructureMatchCount($B140,"FC(CCCCC(O)=O)([H])C")</f>
        <v>#VALUE!</v>
      </c>
      <c r="BV140" s="2" t="e">
        <f t="array" ref="BV140">[1]!JCSubstructureMatchCount($B140,"FC(CCCCCC(O)=O)([H])C")</f>
        <v>#VALUE!</v>
      </c>
      <c r="BW140" t="e">
        <f t="shared" si="45"/>
        <v>#VALUE!</v>
      </c>
      <c r="BX140" t="e">
        <f t="shared" si="46"/>
        <v>#VALUE!</v>
      </c>
      <c r="BY140" t="e">
        <f t="shared" si="47"/>
        <v>#VALUE!</v>
      </c>
      <c r="BZ140" t="e">
        <f t="shared" si="48"/>
        <v>#VALUE!</v>
      </c>
      <c r="CA140" t="e">
        <f t="shared" si="49"/>
        <v>#VALUE!</v>
      </c>
      <c r="CB140" t="e">
        <f t="shared" si="50"/>
        <v>#VALUE!</v>
      </c>
      <c r="CC140" t="e">
        <f t="shared" si="51"/>
        <v>#VALUE!</v>
      </c>
      <c r="CD140" t="e">
        <f t="shared" si="52"/>
        <v>#VALUE!</v>
      </c>
      <c r="CE140" t="e">
        <f t="shared" si="53"/>
        <v>#VALUE!</v>
      </c>
      <c r="CF140" t="e">
        <f t="shared" si="54"/>
        <v>#VALUE!</v>
      </c>
      <c r="CG140" t="e">
        <f t="shared" si="55"/>
        <v>#VALUE!</v>
      </c>
    </row>
    <row r="141" spans="1:85" ht="30" customHeight="1" x14ac:dyDescent="0.25">
      <c r="A141" s="1" t="s">
        <v>120</v>
      </c>
      <c r="B141" t="s">
        <v>150</v>
      </c>
      <c r="C141">
        <v>2.2599999999999998</v>
      </c>
      <c r="D141">
        <v>4.5</v>
      </c>
      <c r="E141" s="15" t="e">
        <f t="array" ref="E141">[1]!JCStructure(B141)</f>
        <v>#VALUE!</v>
      </c>
      <c r="F141" t="e">
        <f t="array" ref="F141">[1]!JCMass(B141)</f>
        <v>#VALUE!</v>
      </c>
      <c r="G141" t="e">
        <f t="array" ref="G141">[1]!JCIUPACName(R141)</f>
        <v>#VALUE!</v>
      </c>
      <c r="H141" s="2" t="e">
        <f t="array" ref="H141">IF([1]!JCSubstructureMatch($B141,"C(O)=O"),"Acid", "Amine")</f>
        <v>#VALUE!</v>
      </c>
      <c r="I141" s="2" t="e">
        <f t="shared" ca="1" si="38"/>
        <v>#NAME?</v>
      </c>
      <c r="K141" s="2" t="e">
        <f t="shared" si="39"/>
        <v>#VALUE!</v>
      </c>
      <c r="L141" s="2" t="e">
        <f t="shared" si="40"/>
        <v>#VALUE!</v>
      </c>
      <c r="M141" s="2" t="e">
        <f t="shared" si="41"/>
        <v>#VALUE!</v>
      </c>
      <c r="N141" s="2" t="e">
        <f t="shared" si="42"/>
        <v>#VALUE!</v>
      </c>
      <c r="O141" s="2" t="e">
        <f t="shared" si="43"/>
        <v>#VALUE!</v>
      </c>
      <c r="P141" s="2" t="e">
        <f t="shared" si="44"/>
        <v>#VALUE!</v>
      </c>
      <c r="Q141" s="2" t="e">
        <f t="array" ref="Q141">[1]!JCRingAtomCount(B141)</f>
        <v>#VALUE!</v>
      </c>
      <c r="R141" s="15" t="e">
        <f t="array" ref="R141">[1]!JCBemisMurckoStructure(B141)</f>
        <v>#VALUE!</v>
      </c>
      <c r="S141" t="e">
        <f t="array" ref="S141">[1]!JCSubstructureMatch(B141,"FC(C)(F)C")</f>
        <v>#VALUE!</v>
      </c>
      <c r="T141" t="e">
        <f t="array" ref="T141">[1]!JCSubstructureMatch(B141,"FC(C)(F)F")</f>
        <v>#VALUE!</v>
      </c>
      <c r="U141" t="e">
        <f t="array" ref="U141">[1]!JCSubstructureMatch(B141,"FC(C)(F)[H]")</f>
        <v>#VALUE!</v>
      </c>
      <c r="V141" t="e">
        <f t="array" ref="V141">[1]!JCSubstructureMatch(B141,"FC(C)([H])[H]")</f>
        <v>#VALUE!</v>
      </c>
      <c r="W141" t="e">
        <f t="array" ref="W141">[1]!JCSubstructureMatch(B141,"FC(C)(C)[H]")</f>
        <v>#VALUE!</v>
      </c>
      <c r="X141" s="15" t="e">
        <f t="array" ref="X141">[1]!JC3DCleanStructure(B141)</f>
        <v>#VALUE!</v>
      </c>
      <c r="Y141" s="2" t="e">
        <f t="array" ref="Y141">[1]!JCSubstructureMatchCount(B141,"FC(CN)(F)F")</f>
        <v>#VALUE!</v>
      </c>
      <c r="Z141" s="2" t="e">
        <f t="array" ref="Z141">[1]!JCSubstructureMatchCount($B141,"FC(CCN)(F)F")</f>
        <v>#VALUE!</v>
      </c>
      <c r="AA141" s="2" t="e">
        <f t="array" ref="AA141">[1]!JCSubstructureMatchCount($B141,"FC(CCCN)(F)F")</f>
        <v>#VALUE!</v>
      </c>
      <c r="AB141" s="2" t="e">
        <f t="array" ref="AB141">[1]!JCSubstructureMatchCount($B141,"FC(CCCCN)(F)F")</f>
        <v>#VALUE!</v>
      </c>
      <c r="AC141" s="2" t="e">
        <f t="array" ref="AC141">[1]!JCSubstructureMatchCount($B141,"FC(CCCCCN)(F)F")</f>
        <v>#VALUE!</v>
      </c>
      <c r="AD141" s="2" t="e">
        <f t="array" ref="AD141">[1]!JCSubstructureMatchCount($B141,"FC(CN)([H])F")</f>
        <v>#VALUE!</v>
      </c>
      <c r="AE141" s="2" t="e">
        <f t="array" ref="AE141">[1]!JCSubstructureMatchCount($B141,"FC(CCN)([H])F")</f>
        <v>#VALUE!</v>
      </c>
      <c r="AF141" s="2" t="e">
        <f t="array" ref="AF141">[1]!JCSubstructureMatchCount($B141,"FC(CCCN)([H])F")</f>
        <v>#VALUE!</v>
      </c>
      <c r="AG141" s="2" t="e">
        <f t="array" ref="AG141">[1]!JCSubstructureMatchCount($B141,"FC(CCCCN)([H])F")</f>
        <v>#VALUE!</v>
      </c>
      <c r="AH141" s="2" t="e">
        <f t="array" ref="AH141">[1]!JCSubstructureMatchCount($B141,"FC(CCCCCN)([H])F")</f>
        <v>#VALUE!</v>
      </c>
      <c r="AI141" s="2" t="e">
        <f t="array" ref="AI141">[1]!JCSubstructureMatchCount($B141,"FC(CN)([H])[H]")</f>
        <v>#VALUE!</v>
      </c>
      <c r="AJ141" s="2" t="e">
        <f t="array" ref="AJ141">[1]!JCSubstructureMatchCount($B141,"FC(CCN)([H])[H]")</f>
        <v>#VALUE!</v>
      </c>
      <c r="AK141" s="2" t="e">
        <f t="array" ref="AK141">[1]!JCSubstructureMatchCount($B141,"FC(CCCN)([H])[H]")</f>
        <v>#VALUE!</v>
      </c>
      <c r="AL141" s="2" t="e">
        <f t="array" ref="AL141">[1]!JCSubstructureMatchCount($B141,"FC(CCCCN)([H])[H]")</f>
        <v>#VALUE!</v>
      </c>
      <c r="AM141" s="2" t="e">
        <f t="array" ref="AM141">[1]!JCSubstructureMatchCount($B141,"FC(CCCCCN)([H])[H]")</f>
        <v>#VALUE!</v>
      </c>
      <c r="AN141" s="2" t="e">
        <f t="array" ref="AN141">[1]!JCSubstructureMatchCount($B141,"FC(CN)(F)C")</f>
        <v>#VALUE!</v>
      </c>
      <c r="AO141" s="2" t="e">
        <f t="array" ref="AO141">[1]!JCSubstructureMatchCount($B141,"FC(CCN)(F)C")+[1]!JCSubstructureMatchCount($B141,"FC(F)(C1)C1N")</f>
        <v>#VALUE!</v>
      </c>
      <c r="AP141" s="2" t="e">
        <f t="array" ref="AP141">[1]!JCSubstructureMatchCount($B141,"FC(CCCN)(F)C")+[1]!JCSubstructureMatchCount($B141,"FC(F)(CC1)C1N")</f>
        <v>#VALUE!</v>
      </c>
      <c r="AQ141" s="2" t="e">
        <f t="array" ref="AQ141">[1]!JCSubstructureMatchCount($B141,"FC(CCCCN)(F)C")+[1]!JCSubstructureMatchCount($B141,"FC(F)(CCC1)C1N")</f>
        <v>#VALUE!</v>
      </c>
      <c r="AR141" s="2" t="e">
        <f t="array" ref="AR141">[1]!JCSubstructureMatchCount($B141,"FC(CCCCCN)(F)C")+[1]!JCSubstructureMatchCount($B141,"FC(F)(CCCC1)C1N")</f>
        <v>#VALUE!</v>
      </c>
      <c r="AS141" s="2" t="e">
        <f t="array" ref="AS141">[1]!JCSubstructureMatchCount($B141,"FC(CN)([H])C")</f>
        <v>#VALUE!</v>
      </c>
      <c r="AT141" s="2" t="e">
        <f t="array" ref="AT141">[1]!JCSubstructureMatchCount($B141,"FC(CCN)([H])C")</f>
        <v>#VALUE!</v>
      </c>
      <c r="AU141" s="2" t="e">
        <f t="array" ref="AU141">[1]!JCSubstructureMatchCount($B141,"FC(CCCN)([H])C")</f>
        <v>#VALUE!</v>
      </c>
      <c r="AV141" s="2" t="e">
        <f t="array" ref="AV141">[1]!JCSubstructureMatchCount($B141,"FC(CCCCN)([H])C")</f>
        <v>#VALUE!</v>
      </c>
      <c r="AW141" s="2" t="e">
        <f t="array" ref="AW141">[1]!JCSubstructureMatchCount($B141,"FC(CCCCCN)([H])C")</f>
        <v>#VALUE!</v>
      </c>
      <c r="AX141" s="2" t="e">
        <f t="array" ref="AX141">[1]!JCSubstructureMatchCount($B141,"FC(CC(O)=O)(F)F")</f>
        <v>#VALUE!</v>
      </c>
      <c r="AY141" s="2" t="e">
        <f t="array" ref="AY141">[1]!JCSubstructureMatchCount($B141,"FC(CCC(O)=O)(F)F")</f>
        <v>#VALUE!</v>
      </c>
      <c r="AZ141" s="2" t="e">
        <f t="array" ref="AZ141">[1]!JCSubstructureMatchCount($B141,"FC(CCCC(O)=O)(F)F")</f>
        <v>#VALUE!</v>
      </c>
      <c r="BA141" s="2" t="e">
        <f t="array" ref="BA141">[1]!JCSubstructureMatchCount($B141,"FC(CCCCC(O)=O)(F)F")</f>
        <v>#VALUE!</v>
      </c>
      <c r="BB141" s="2" t="e">
        <f t="array" ref="BB141">[1]!JCSubstructureMatchCount($B141,"FC(CCCCCC(O)=O)(F)F")</f>
        <v>#VALUE!</v>
      </c>
      <c r="BC141" s="2" t="e">
        <f t="array" ref="BC141">[1]!JCSubstructureMatchCount($B141,"FC(CC(O)=O)([H])F")</f>
        <v>#VALUE!</v>
      </c>
      <c r="BD141" s="2" t="e">
        <f t="array" ref="BD141">[1]!JCSubstructureMatchCount($B141,"FC(CCC(O)=O)([H])F")</f>
        <v>#VALUE!</v>
      </c>
      <c r="BE141" s="2" t="e">
        <f t="array" ref="BE141">[1]!JCSubstructureMatchCount($B141,"FC(CCCC(O)=O)([H])F")</f>
        <v>#VALUE!</v>
      </c>
      <c r="BF141" s="2" t="e">
        <f t="array" ref="BF141">[1]!JCSubstructureMatchCount($B141,"FC(CCCCC(O)=O)([H])F")</f>
        <v>#VALUE!</v>
      </c>
      <c r="BG141" s="2" t="e">
        <f t="array" ref="BG141">[1]!JCSubstructureMatchCount($B141,"FC(CCCCCC(O)=O)([H])F")</f>
        <v>#VALUE!</v>
      </c>
      <c r="BH141" s="2" t="e">
        <f t="array" ref="BH141">[1]!JCSubstructureMatchCount($B141,"FC(CC(O)=O)([H])[H]")</f>
        <v>#VALUE!</v>
      </c>
      <c r="BI141" s="2" t="e">
        <f t="array" ref="BI141">[1]!JCSubstructureMatchCount($B141,"FC(CCC(O)=O)([H])[H]")</f>
        <v>#VALUE!</v>
      </c>
      <c r="BJ141" s="2" t="e">
        <f t="array" ref="BJ141">[1]!JCSubstructureMatchCount($B141,"FC(CCCC(O)=O)([H])[H]")</f>
        <v>#VALUE!</v>
      </c>
      <c r="BK141" s="2" t="e">
        <f t="array" ref="BK141">[1]!JCSubstructureMatchCount($B141,"FC(CCCCC(O)=O)([H])[H]")</f>
        <v>#VALUE!</v>
      </c>
      <c r="BL141" s="2" t="e">
        <f t="array" ref="BL141">[1]!JCSubstructureMatchCount($B141,"FC(CCCCCC(O)=O)([H])[H]")</f>
        <v>#VALUE!</v>
      </c>
      <c r="BM141" s="2" t="e">
        <f t="array" ref="BM141">[1]!JCSubstructureMatchCount($B141,"FC(CC(O)=O)(F)C")</f>
        <v>#VALUE!</v>
      </c>
      <c r="BN141" s="2" t="e">
        <f t="array" ref="BN141">[1]!JCSubstructureMatchCount($B141,"FC(CCC(O)=O)(F)C")+[1]!JCSubstructureMatchCount($B141,"FC1(F)CC1C(O)=O")</f>
        <v>#VALUE!</v>
      </c>
      <c r="BO141" s="2" t="e">
        <f t="array" ref="BO141">[1]!JCSubstructureMatchCount($B141,"FC(CCCC(O)=O)(F)C")+[1]!JCSubstructureMatchCount($B141,"FC1(F)CCC1C(O)=O")</f>
        <v>#VALUE!</v>
      </c>
      <c r="BP141" s="2" t="e">
        <f t="array" ref="BP141">[1]!JCSubstructureMatchCount($B141,"FC(CCCCC(O)=O)(F)C")+[1]!JCSubstructureMatchCount($B141,"FC1(F)CCCC1C(O)=O")</f>
        <v>#VALUE!</v>
      </c>
      <c r="BQ141" s="2" t="e">
        <f t="array" ref="BQ141">[1]!JCSubstructureMatchCount($B141,"FC(CCCCCC(O)=O)(F)C")+[1]!JCSubstructureMatchCount($B141,"FC1(F)CCCCC1C(O)=O")</f>
        <v>#VALUE!</v>
      </c>
      <c r="BR141" s="2" t="e">
        <f t="array" ref="BR141">[1]!JCSubstructureMatchCount($B141,"FC(CC(O)=O)([H])C")</f>
        <v>#VALUE!</v>
      </c>
      <c r="BS141" s="2" t="e">
        <f t="array" ref="BS141">[1]!JCSubstructureMatchCount($B141,"FC(CCC(O)=O)([H])C")</f>
        <v>#VALUE!</v>
      </c>
      <c r="BT141" s="2" t="e">
        <f t="array" ref="BT141">[1]!JCSubstructureMatchCount($B141,"FC(CCCC(O)=O)([H])C")</f>
        <v>#VALUE!</v>
      </c>
      <c r="BU141" s="2" t="e">
        <f t="array" ref="BU141">[1]!JCSubstructureMatchCount($B141,"FC(CCCCC(O)=O)([H])C")</f>
        <v>#VALUE!</v>
      </c>
      <c r="BV141" s="2" t="e">
        <f t="array" ref="BV141">[1]!JCSubstructureMatchCount($B141,"FC(CCCCCC(O)=O)([H])C")</f>
        <v>#VALUE!</v>
      </c>
      <c r="BW141" t="e">
        <f t="shared" si="45"/>
        <v>#VALUE!</v>
      </c>
      <c r="BX141" t="e">
        <f t="shared" si="46"/>
        <v>#VALUE!</v>
      </c>
      <c r="BY141" t="e">
        <f t="shared" si="47"/>
        <v>#VALUE!</v>
      </c>
      <c r="BZ141" t="e">
        <f t="shared" si="48"/>
        <v>#VALUE!</v>
      </c>
      <c r="CA141" t="e">
        <f t="shared" si="49"/>
        <v>#VALUE!</v>
      </c>
      <c r="CB141" t="e">
        <f t="shared" si="50"/>
        <v>#VALUE!</v>
      </c>
      <c r="CC141" t="e">
        <f t="shared" si="51"/>
        <v>#VALUE!</v>
      </c>
      <c r="CD141" t="e">
        <f t="shared" si="52"/>
        <v>#VALUE!</v>
      </c>
      <c r="CE141" t="e">
        <f t="shared" si="53"/>
        <v>#VALUE!</v>
      </c>
      <c r="CF141" t="e">
        <f t="shared" si="54"/>
        <v>#VALUE!</v>
      </c>
      <c r="CG141" t="e">
        <f t="shared" si="55"/>
        <v>#VALUE!</v>
      </c>
    </row>
    <row r="142" spans="1:85" ht="30" customHeight="1" x14ac:dyDescent="0.25">
      <c r="A142" s="1" t="s">
        <v>120</v>
      </c>
      <c r="B142" t="s">
        <v>151</v>
      </c>
      <c r="C142">
        <v>2.23</v>
      </c>
      <c r="D142">
        <v>10.52</v>
      </c>
      <c r="E142" s="15" t="e">
        <f t="array" ref="E142">[1]!JCStructure(B142)</f>
        <v>#VALUE!</v>
      </c>
      <c r="F142" t="e">
        <f t="array" ref="F142">[1]!JCMass(B142)</f>
        <v>#VALUE!</v>
      </c>
      <c r="G142" t="e">
        <f t="array" ref="G142">[1]!JCIUPACName(R142)</f>
        <v>#VALUE!</v>
      </c>
      <c r="H142" s="2" t="e">
        <f t="array" ref="H142">IF([1]!JCSubstructureMatch($B142,"C(O)=O"),"Acid", "Amine")</f>
        <v>#VALUE!</v>
      </c>
      <c r="I142" s="2" t="e">
        <f t="shared" ca="1" si="38"/>
        <v>#NAME?</v>
      </c>
      <c r="K142" s="2" t="e">
        <f t="shared" si="39"/>
        <v>#VALUE!</v>
      </c>
      <c r="L142" s="2" t="e">
        <f t="shared" si="40"/>
        <v>#VALUE!</v>
      </c>
      <c r="M142" s="2" t="e">
        <f t="shared" si="41"/>
        <v>#VALUE!</v>
      </c>
      <c r="N142" s="2" t="e">
        <f t="shared" si="42"/>
        <v>#VALUE!</v>
      </c>
      <c r="O142" s="2" t="e">
        <f t="shared" si="43"/>
        <v>#VALUE!</v>
      </c>
      <c r="P142" s="2" t="e">
        <f t="shared" si="44"/>
        <v>#VALUE!</v>
      </c>
      <c r="Q142" s="2" t="e">
        <f t="array" ref="Q142">[1]!JCRingAtomCount(B142)</f>
        <v>#VALUE!</v>
      </c>
      <c r="R142" s="15" t="e">
        <f t="array" ref="R142">[1]!JCBemisMurckoStructure(B142)</f>
        <v>#VALUE!</v>
      </c>
      <c r="S142" t="e">
        <f t="array" ref="S142">[1]!JCSubstructureMatch(B142,"FC(C)(F)C")</f>
        <v>#VALUE!</v>
      </c>
      <c r="T142" t="e">
        <f t="array" ref="T142">[1]!JCSubstructureMatch(B142,"FC(C)(F)F")</f>
        <v>#VALUE!</v>
      </c>
      <c r="U142" t="e">
        <f t="array" ref="U142">[1]!JCSubstructureMatch(B142,"FC(C)(F)[H]")</f>
        <v>#VALUE!</v>
      </c>
      <c r="V142" t="e">
        <f t="array" ref="V142">[1]!JCSubstructureMatch(B142,"FC(C)([H])[H]")</f>
        <v>#VALUE!</v>
      </c>
      <c r="W142" t="e">
        <f t="array" ref="W142">[1]!JCSubstructureMatch(B142,"FC(C)(C)[H]")</f>
        <v>#VALUE!</v>
      </c>
      <c r="X142" s="15" t="e">
        <f t="array" ref="X142">[1]!JC3DCleanStructure(B142)</f>
        <v>#VALUE!</v>
      </c>
      <c r="Y142" s="2" t="e">
        <f t="array" ref="Y142">[1]!JCSubstructureMatchCount(B142,"FC(CN)(F)F")</f>
        <v>#VALUE!</v>
      </c>
      <c r="Z142" s="2" t="e">
        <f t="array" ref="Z142">[1]!JCSubstructureMatchCount($B142,"FC(CCN)(F)F")</f>
        <v>#VALUE!</v>
      </c>
      <c r="AA142" s="2" t="e">
        <f t="array" ref="AA142">[1]!JCSubstructureMatchCount($B142,"FC(CCCN)(F)F")</f>
        <v>#VALUE!</v>
      </c>
      <c r="AB142" s="2" t="e">
        <f t="array" ref="AB142">[1]!JCSubstructureMatchCount($B142,"FC(CCCCN)(F)F")</f>
        <v>#VALUE!</v>
      </c>
      <c r="AC142" s="2" t="e">
        <f t="array" ref="AC142">[1]!JCSubstructureMatchCount($B142,"FC(CCCCCN)(F)F")</f>
        <v>#VALUE!</v>
      </c>
      <c r="AD142" s="2" t="e">
        <f t="array" ref="AD142">[1]!JCSubstructureMatchCount($B142,"FC(CN)([H])F")</f>
        <v>#VALUE!</v>
      </c>
      <c r="AE142" s="2" t="e">
        <f t="array" ref="AE142">[1]!JCSubstructureMatchCount($B142,"FC(CCN)([H])F")</f>
        <v>#VALUE!</v>
      </c>
      <c r="AF142" s="2" t="e">
        <f t="array" ref="AF142">[1]!JCSubstructureMatchCount($B142,"FC(CCCN)([H])F")</f>
        <v>#VALUE!</v>
      </c>
      <c r="AG142" s="2" t="e">
        <f t="array" ref="AG142">[1]!JCSubstructureMatchCount($B142,"FC(CCCCN)([H])F")</f>
        <v>#VALUE!</v>
      </c>
      <c r="AH142" s="2" t="e">
        <f t="array" ref="AH142">[1]!JCSubstructureMatchCount($B142,"FC(CCCCCN)([H])F")</f>
        <v>#VALUE!</v>
      </c>
      <c r="AI142" s="2" t="e">
        <f t="array" ref="AI142">[1]!JCSubstructureMatchCount($B142,"FC(CN)([H])[H]")</f>
        <v>#VALUE!</v>
      </c>
      <c r="AJ142" s="2" t="e">
        <f t="array" ref="AJ142">[1]!JCSubstructureMatchCount($B142,"FC(CCN)([H])[H]")</f>
        <v>#VALUE!</v>
      </c>
      <c r="AK142" s="2" t="e">
        <f t="array" ref="AK142">[1]!JCSubstructureMatchCount($B142,"FC(CCCN)([H])[H]")</f>
        <v>#VALUE!</v>
      </c>
      <c r="AL142" s="2" t="e">
        <f t="array" ref="AL142">[1]!JCSubstructureMatchCount($B142,"FC(CCCCN)([H])[H]")</f>
        <v>#VALUE!</v>
      </c>
      <c r="AM142" s="2" t="e">
        <f t="array" ref="AM142">[1]!JCSubstructureMatchCount($B142,"FC(CCCCCN)([H])[H]")</f>
        <v>#VALUE!</v>
      </c>
      <c r="AN142" s="2" t="e">
        <f t="array" ref="AN142">[1]!JCSubstructureMatchCount($B142,"FC(CN)(F)C")</f>
        <v>#VALUE!</v>
      </c>
      <c r="AO142" s="2" t="e">
        <f t="array" ref="AO142">[1]!JCSubstructureMatchCount($B142,"FC(CCN)(F)C")+[1]!JCSubstructureMatchCount($B142,"FC(F)(C1)C1N")</f>
        <v>#VALUE!</v>
      </c>
      <c r="AP142" s="2" t="e">
        <f t="array" ref="AP142">[1]!JCSubstructureMatchCount($B142,"FC(CCCN)(F)C")+[1]!JCSubstructureMatchCount($B142,"FC(F)(CC1)C1N")</f>
        <v>#VALUE!</v>
      </c>
      <c r="AQ142" s="2" t="e">
        <f t="array" ref="AQ142">[1]!JCSubstructureMatchCount($B142,"FC(CCCCN)(F)C")+[1]!JCSubstructureMatchCount($B142,"FC(F)(CCC1)C1N")</f>
        <v>#VALUE!</v>
      </c>
      <c r="AR142" s="2" t="e">
        <f t="array" ref="AR142">[1]!JCSubstructureMatchCount($B142,"FC(CCCCCN)(F)C")+[1]!JCSubstructureMatchCount($B142,"FC(F)(CCCC1)C1N")</f>
        <v>#VALUE!</v>
      </c>
      <c r="AS142" s="2" t="e">
        <f t="array" ref="AS142">[1]!JCSubstructureMatchCount($B142,"FC(CN)([H])C")</f>
        <v>#VALUE!</v>
      </c>
      <c r="AT142" s="2" t="e">
        <f t="array" ref="AT142">[1]!JCSubstructureMatchCount($B142,"FC(CCN)([H])C")</f>
        <v>#VALUE!</v>
      </c>
      <c r="AU142" s="2" t="e">
        <f t="array" ref="AU142">[1]!JCSubstructureMatchCount($B142,"FC(CCCN)([H])C")</f>
        <v>#VALUE!</v>
      </c>
      <c r="AV142" s="2" t="e">
        <f t="array" ref="AV142">[1]!JCSubstructureMatchCount($B142,"FC(CCCCN)([H])C")</f>
        <v>#VALUE!</v>
      </c>
      <c r="AW142" s="2" t="e">
        <f t="array" ref="AW142">[1]!JCSubstructureMatchCount($B142,"FC(CCCCCN)([H])C")</f>
        <v>#VALUE!</v>
      </c>
      <c r="AX142" s="2" t="e">
        <f t="array" ref="AX142">[1]!JCSubstructureMatchCount($B142,"FC(CC(O)=O)(F)F")</f>
        <v>#VALUE!</v>
      </c>
      <c r="AY142" s="2" t="e">
        <f t="array" ref="AY142">[1]!JCSubstructureMatchCount($B142,"FC(CCC(O)=O)(F)F")</f>
        <v>#VALUE!</v>
      </c>
      <c r="AZ142" s="2" t="e">
        <f t="array" ref="AZ142">[1]!JCSubstructureMatchCount($B142,"FC(CCCC(O)=O)(F)F")</f>
        <v>#VALUE!</v>
      </c>
      <c r="BA142" s="2" t="e">
        <f t="array" ref="BA142">[1]!JCSubstructureMatchCount($B142,"FC(CCCCC(O)=O)(F)F")</f>
        <v>#VALUE!</v>
      </c>
      <c r="BB142" s="2" t="e">
        <f t="array" ref="BB142">[1]!JCSubstructureMatchCount($B142,"FC(CCCCCC(O)=O)(F)F")</f>
        <v>#VALUE!</v>
      </c>
      <c r="BC142" s="2" t="e">
        <f t="array" ref="BC142">[1]!JCSubstructureMatchCount($B142,"FC(CC(O)=O)([H])F")</f>
        <v>#VALUE!</v>
      </c>
      <c r="BD142" s="2" t="e">
        <f t="array" ref="BD142">[1]!JCSubstructureMatchCount($B142,"FC(CCC(O)=O)([H])F")</f>
        <v>#VALUE!</v>
      </c>
      <c r="BE142" s="2" t="e">
        <f t="array" ref="BE142">[1]!JCSubstructureMatchCount($B142,"FC(CCCC(O)=O)([H])F")</f>
        <v>#VALUE!</v>
      </c>
      <c r="BF142" s="2" t="e">
        <f t="array" ref="BF142">[1]!JCSubstructureMatchCount($B142,"FC(CCCCC(O)=O)([H])F")</f>
        <v>#VALUE!</v>
      </c>
      <c r="BG142" s="2" t="e">
        <f t="array" ref="BG142">[1]!JCSubstructureMatchCount($B142,"FC(CCCCCC(O)=O)([H])F")</f>
        <v>#VALUE!</v>
      </c>
      <c r="BH142" s="2" t="e">
        <f t="array" ref="BH142">[1]!JCSubstructureMatchCount($B142,"FC(CC(O)=O)([H])[H]")</f>
        <v>#VALUE!</v>
      </c>
      <c r="BI142" s="2" t="e">
        <f t="array" ref="BI142">[1]!JCSubstructureMatchCount($B142,"FC(CCC(O)=O)([H])[H]")</f>
        <v>#VALUE!</v>
      </c>
      <c r="BJ142" s="2" t="e">
        <f t="array" ref="BJ142">[1]!JCSubstructureMatchCount($B142,"FC(CCCC(O)=O)([H])[H]")</f>
        <v>#VALUE!</v>
      </c>
      <c r="BK142" s="2" t="e">
        <f t="array" ref="BK142">[1]!JCSubstructureMatchCount($B142,"FC(CCCCC(O)=O)([H])[H]")</f>
        <v>#VALUE!</v>
      </c>
      <c r="BL142" s="2" t="e">
        <f t="array" ref="BL142">[1]!JCSubstructureMatchCount($B142,"FC(CCCCCC(O)=O)([H])[H]")</f>
        <v>#VALUE!</v>
      </c>
      <c r="BM142" s="2" t="e">
        <f t="array" ref="BM142">[1]!JCSubstructureMatchCount($B142,"FC(CC(O)=O)(F)C")</f>
        <v>#VALUE!</v>
      </c>
      <c r="BN142" s="2" t="e">
        <f t="array" ref="BN142">[1]!JCSubstructureMatchCount($B142,"FC(CCC(O)=O)(F)C")+[1]!JCSubstructureMatchCount($B142,"FC1(F)CC1C(O)=O")</f>
        <v>#VALUE!</v>
      </c>
      <c r="BO142" s="2" t="e">
        <f t="array" ref="BO142">[1]!JCSubstructureMatchCount($B142,"FC(CCCC(O)=O)(F)C")+[1]!JCSubstructureMatchCount($B142,"FC1(F)CCC1C(O)=O")</f>
        <v>#VALUE!</v>
      </c>
      <c r="BP142" s="2" t="e">
        <f t="array" ref="BP142">[1]!JCSubstructureMatchCount($B142,"FC(CCCCC(O)=O)(F)C")+[1]!JCSubstructureMatchCount($B142,"FC1(F)CCCC1C(O)=O")</f>
        <v>#VALUE!</v>
      </c>
      <c r="BQ142" s="2" t="e">
        <f t="array" ref="BQ142">[1]!JCSubstructureMatchCount($B142,"FC(CCCCCC(O)=O)(F)C")+[1]!JCSubstructureMatchCount($B142,"FC1(F)CCCCC1C(O)=O")</f>
        <v>#VALUE!</v>
      </c>
      <c r="BR142" s="2" t="e">
        <f t="array" ref="BR142">[1]!JCSubstructureMatchCount($B142,"FC(CC(O)=O)([H])C")</f>
        <v>#VALUE!</v>
      </c>
      <c r="BS142" s="2" t="e">
        <f t="array" ref="BS142">[1]!JCSubstructureMatchCount($B142,"FC(CCC(O)=O)([H])C")</f>
        <v>#VALUE!</v>
      </c>
      <c r="BT142" s="2" t="e">
        <f t="array" ref="BT142">[1]!JCSubstructureMatchCount($B142,"FC(CCCC(O)=O)([H])C")</f>
        <v>#VALUE!</v>
      </c>
      <c r="BU142" s="2" t="e">
        <f t="array" ref="BU142">[1]!JCSubstructureMatchCount($B142,"FC(CCCCC(O)=O)([H])C")</f>
        <v>#VALUE!</v>
      </c>
      <c r="BV142" s="2" t="e">
        <f t="array" ref="BV142">[1]!JCSubstructureMatchCount($B142,"FC(CCCCCC(O)=O)([H])C")</f>
        <v>#VALUE!</v>
      </c>
      <c r="BW142" t="e">
        <f t="shared" si="45"/>
        <v>#VALUE!</v>
      </c>
      <c r="BX142" t="e">
        <f t="shared" si="46"/>
        <v>#VALUE!</v>
      </c>
      <c r="BY142" t="e">
        <f t="shared" si="47"/>
        <v>#VALUE!</v>
      </c>
      <c r="BZ142" t="e">
        <f t="shared" si="48"/>
        <v>#VALUE!</v>
      </c>
      <c r="CA142" t="e">
        <f t="shared" si="49"/>
        <v>#VALUE!</v>
      </c>
      <c r="CB142" t="e">
        <f t="shared" si="50"/>
        <v>#VALUE!</v>
      </c>
      <c r="CC142" t="e">
        <f t="shared" si="51"/>
        <v>#VALUE!</v>
      </c>
      <c r="CD142" t="e">
        <f t="shared" si="52"/>
        <v>#VALUE!</v>
      </c>
      <c r="CE142" t="e">
        <f t="shared" si="53"/>
        <v>#VALUE!</v>
      </c>
      <c r="CF142" t="e">
        <f t="shared" si="54"/>
        <v>#VALUE!</v>
      </c>
      <c r="CG142" t="e">
        <f t="shared" si="55"/>
        <v>#VALUE!</v>
      </c>
    </row>
    <row r="143" spans="1:85" ht="30" customHeight="1" x14ac:dyDescent="0.25">
      <c r="A143" s="1" t="s">
        <v>120</v>
      </c>
      <c r="B143" t="s">
        <v>152</v>
      </c>
      <c r="C143">
        <v>2.68</v>
      </c>
      <c r="D143">
        <v>4.6900000000000004</v>
      </c>
      <c r="E143" s="15" t="e">
        <f t="array" ref="E143">[1]!JCStructure(B143)</f>
        <v>#VALUE!</v>
      </c>
      <c r="F143" t="e">
        <f t="array" ref="F143">[1]!JCMass(B143)</f>
        <v>#VALUE!</v>
      </c>
      <c r="G143" t="e">
        <f t="array" ref="G143">[1]!JCIUPACName(R143)</f>
        <v>#VALUE!</v>
      </c>
      <c r="H143" s="2" t="e">
        <f t="array" ref="H143">IF([1]!JCSubstructureMatch($B143,"C(O)=O"),"Acid", "Amine")</f>
        <v>#VALUE!</v>
      </c>
      <c r="I143" s="2" t="e">
        <f t="shared" ca="1" si="38"/>
        <v>#NAME?</v>
      </c>
      <c r="K143" s="2" t="e">
        <f t="shared" si="39"/>
        <v>#VALUE!</v>
      </c>
      <c r="L143" s="2" t="e">
        <f t="shared" si="40"/>
        <v>#VALUE!</v>
      </c>
      <c r="M143" s="2" t="e">
        <f t="shared" si="41"/>
        <v>#VALUE!</v>
      </c>
      <c r="N143" s="2" t="e">
        <f t="shared" si="42"/>
        <v>#VALUE!</v>
      </c>
      <c r="O143" s="2" t="e">
        <f t="shared" si="43"/>
        <v>#VALUE!</v>
      </c>
      <c r="P143" s="2" t="e">
        <f t="shared" si="44"/>
        <v>#VALUE!</v>
      </c>
      <c r="Q143" s="2" t="e">
        <f t="array" ref="Q143">[1]!JCRingAtomCount(B143)</f>
        <v>#VALUE!</v>
      </c>
      <c r="R143" s="15" t="e">
        <f t="array" ref="R143">[1]!JCBemisMurckoStructure(B143)</f>
        <v>#VALUE!</v>
      </c>
      <c r="S143" t="e">
        <f t="array" ref="S143">[1]!JCSubstructureMatch(B143,"FC(C)(F)C")</f>
        <v>#VALUE!</v>
      </c>
      <c r="T143" t="e">
        <f t="array" ref="T143">[1]!JCSubstructureMatch(B143,"FC(C)(F)F")</f>
        <v>#VALUE!</v>
      </c>
      <c r="U143" t="e">
        <f t="array" ref="U143">[1]!JCSubstructureMatch(B143,"FC(C)(F)[H]")</f>
        <v>#VALUE!</v>
      </c>
      <c r="V143" t="e">
        <f t="array" ref="V143">[1]!JCSubstructureMatch(B143,"FC(C)([H])[H]")</f>
        <v>#VALUE!</v>
      </c>
      <c r="W143" t="e">
        <f t="array" ref="W143">[1]!JCSubstructureMatch(B143,"FC(C)(C)[H]")</f>
        <v>#VALUE!</v>
      </c>
      <c r="X143" s="15" t="e">
        <f t="array" ref="X143">[1]!JC3DCleanStructure(B143)</f>
        <v>#VALUE!</v>
      </c>
      <c r="Y143" s="2" t="e">
        <f t="array" ref="Y143">[1]!JCSubstructureMatchCount(B143,"FC(CN)(F)F")</f>
        <v>#VALUE!</v>
      </c>
      <c r="Z143" s="2" t="e">
        <f t="array" ref="Z143">[1]!JCSubstructureMatchCount($B143,"FC(CCN)(F)F")</f>
        <v>#VALUE!</v>
      </c>
      <c r="AA143" s="2" t="e">
        <f t="array" ref="AA143">[1]!JCSubstructureMatchCount($B143,"FC(CCCN)(F)F")</f>
        <v>#VALUE!</v>
      </c>
      <c r="AB143" s="2" t="e">
        <f t="array" ref="AB143">[1]!JCSubstructureMatchCount($B143,"FC(CCCCN)(F)F")</f>
        <v>#VALUE!</v>
      </c>
      <c r="AC143" s="2" t="e">
        <f t="array" ref="AC143">[1]!JCSubstructureMatchCount($B143,"FC(CCCCCN)(F)F")</f>
        <v>#VALUE!</v>
      </c>
      <c r="AD143" s="2" t="e">
        <f t="array" ref="AD143">[1]!JCSubstructureMatchCount($B143,"FC(CN)([H])F")</f>
        <v>#VALUE!</v>
      </c>
      <c r="AE143" s="2" t="e">
        <f t="array" ref="AE143">[1]!JCSubstructureMatchCount($B143,"FC(CCN)([H])F")</f>
        <v>#VALUE!</v>
      </c>
      <c r="AF143" s="2" t="e">
        <f t="array" ref="AF143">[1]!JCSubstructureMatchCount($B143,"FC(CCCN)([H])F")</f>
        <v>#VALUE!</v>
      </c>
      <c r="AG143" s="2" t="e">
        <f t="array" ref="AG143">[1]!JCSubstructureMatchCount($B143,"FC(CCCCN)([H])F")</f>
        <v>#VALUE!</v>
      </c>
      <c r="AH143" s="2" t="e">
        <f t="array" ref="AH143">[1]!JCSubstructureMatchCount($B143,"FC(CCCCCN)([H])F")</f>
        <v>#VALUE!</v>
      </c>
      <c r="AI143" s="2" t="e">
        <f t="array" ref="AI143">[1]!JCSubstructureMatchCount($B143,"FC(CN)([H])[H]")</f>
        <v>#VALUE!</v>
      </c>
      <c r="AJ143" s="2" t="e">
        <f t="array" ref="AJ143">[1]!JCSubstructureMatchCount($B143,"FC(CCN)([H])[H]")</f>
        <v>#VALUE!</v>
      </c>
      <c r="AK143" s="2" t="e">
        <f t="array" ref="AK143">[1]!JCSubstructureMatchCount($B143,"FC(CCCN)([H])[H]")</f>
        <v>#VALUE!</v>
      </c>
      <c r="AL143" s="2" t="e">
        <f t="array" ref="AL143">[1]!JCSubstructureMatchCount($B143,"FC(CCCCN)([H])[H]")</f>
        <v>#VALUE!</v>
      </c>
      <c r="AM143" s="2" t="e">
        <f t="array" ref="AM143">[1]!JCSubstructureMatchCount($B143,"FC(CCCCCN)([H])[H]")</f>
        <v>#VALUE!</v>
      </c>
      <c r="AN143" s="2" t="e">
        <f t="array" ref="AN143">[1]!JCSubstructureMatchCount($B143,"FC(CN)(F)C")</f>
        <v>#VALUE!</v>
      </c>
      <c r="AO143" s="2" t="e">
        <f t="array" ref="AO143">[1]!JCSubstructureMatchCount($B143,"FC(CCN)(F)C")+[1]!JCSubstructureMatchCount($B143,"FC(F)(C1)C1N")</f>
        <v>#VALUE!</v>
      </c>
      <c r="AP143" s="2" t="e">
        <f t="array" ref="AP143">[1]!JCSubstructureMatchCount($B143,"FC(CCCN)(F)C")+[1]!JCSubstructureMatchCount($B143,"FC(F)(CC1)C1N")</f>
        <v>#VALUE!</v>
      </c>
      <c r="AQ143" s="2" t="e">
        <f t="array" ref="AQ143">[1]!JCSubstructureMatchCount($B143,"FC(CCCCN)(F)C")+[1]!JCSubstructureMatchCount($B143,"FC(F)(CCC1)C1N")</f>
        <v>#VALUE!</v>
      </c>
      <c r="AR143" s="2" t="e">
        <f t="array" ref="AR143">[1]!JCSubstructureMatchCount($B143,"FC(CCCCCN)(F)C")+[1]!JCSubstructureMatchCount($B143,"FC(F)(CCCC1)C1N")</f>
        <v>#VALUE!</v>
      </c>
      <c r="AS143" s="2" t="e">
        <f t="array" ref="AS143">[1]!JCSubstructureMatchCount($B143,"FC(CN)([H])C")</f>
        <v>#VALUE!</v>
      </c>
      <c r="AT143" s="2" t="e">
        <f t="array" ref="AT143">[1]!JCSubstructureMatchCount($B143,"FC(CCN)([H])C")</f>
        <v>#VALUE!</v>
      </c>
      <c r="AU143" s="2" t="e">
        <f t="array" ref="AU143">[1]!JCSubstructureMatchCount($B143,"FC(CCCN)([H])C")</f>
        <v>#VALUE!</v>
      </c>
      <c r="AV143" s="2" t="e">
        <f t="array" ref="AV143">[1]!JCSubstructureMatchCount($B143,"FC(CCCCN)([H])C")</f>
        <v>#VALUE!</v>
      </c>
      <c r="AW143" s="2" t="e">
        <f t="array" ref="AW143">[1]!JCSubstructureMatchCount($B143,"FC(CCCCCN)([H])C")</f>
        <v>#VALUE!</v>
      </c>
      <c r="AX143" s="2" t="e">
        <f t="array" ref="AX143">[1]!JCSubstructureMatchCount($B143,"FC(CC(O)=O)(F)F")</f>
        <v>#VALUE!</v>
      </c>
      <c r="AY143" s="2" t="e">
        <f t="array" ref="AY143">[1]!JCSubstructureMatchCount($B143,"FC(CCC(O)=O)(F)F")</f>
        <v>#VALUE!</v>
      </c>
      <c r="AZ143" s="2" t="e">
        <f t="array" ref="AZ143">[1]!JCSubstructureMatchCount($B143,"FC(CCCC(O)=O)(F)F")</f>
        <v>#VALUE!</v>
      </c>
      <c r="BA143" s="2" t="e">
        <f t="array" ref="BA143">[1]!JCSubstructureMatchCount($B143,"FC(CCCCC(O)=O)(F)F")</f>
        <v>#VALUE!</v>
      </c>
      <c r="BB143" s="2" t="e">
        <f t="array" ref="BB143">[1]!JCSubstructureMatchCount($B143,"FC(CCCCCC(O)=O)(F)F")</f>
        <v>#VALUE!</v>
      </c>
      <c r="BC143" s="2" t="e">
        <f t="array" ref="BC143">[1]!JCSubstructureMatchCount($B143,"FC(CC(O)=O)([H])F")</f>
        <v>#VALUE!</v>
      </c>
      <c r="BD143" s="2" t="e">
        <f t="array" ref="BD143">[1]!JCSubstructureMatchCount($B143,"FC(CCC(O)=O)([H])F")</f>
        <v>#VALUE!</v>
      </c>
      <c r="BE143" s="2" t="e">
        <f t="array" ref="BE143">[1]!JCSubstructureMatchCount($B143,"FC(CCCC(O)=O)([H])F")</f>
        <v>#VALUE!</v>
      </c>
      <c r="BF143" s="2" t="e">
        <f t="array" ref="BF143">[1]!JCSubstructureMatchCount($B143,"FC(CCCCC(O)=O)([H])F")</f>
        <v>#VALUE!</v>
      </c>
      <c r="BG143" s="2" t="e">
        <f t="array" ref="BG143">[1]!JCSubstructureMatchCount($B143,"FC(CCCCCC(O)=O)([H])F")</f>
        <v>#VALUE!</v>
      </c>
      <c r="BH143" s="2" t="e">
        <f t="array" ref="BH143">[1]!JCSubstructureMatchCount($B143,"FC(CC(O)=O)([H])[H]")</f>
        <v>#VALUE!</v>
      </c>
      <c r="BI143" s="2" t="e">
        <f t="array" ref="BI143">[1]!JCSubstructureMatchCount($B143,"FC(CCC(O)=O)([H])[H]")</f>
        <v>#VALUE!</v>
      </c>
      <c r="BJ143" s="2" t="e">
        <f t="array" ref="BJ143">[1]!JCSubstructureMatchCount($B143,"FC(CCCC(O)=O)([H])[H]")</f>
        <v>#VALUE!</v>
      </c>
      <c r="BK143" s="2" t="e">
        <f t="array" ref="BK143">[1]!JCSubstructureMatchCount($B143,"FC(CCCCC(O)=O)([H])[H]")</f>
        <v>#VALUE!</v>
      </c>
      <c r="BL143" s="2" t="e">
        <f t="array" ref="BL143">[1]!JCSubstructureMatchCount($B143,"FC(CCCCCC(O)=O)([H])[H]")</f>
        <v>#VALUE!</v>
      </c>
      <c r="BM143" s="2" t="e">
        <f t="array" ref="BM143">[1]!JCSubstructureMatchCount($B143,"FC(CC(O)=O)(F)C")</f>
        <v>#VALUE!</v>
      </c>
      <c r="BN143" s="2" t="e">
        <f t="array" ref="BN143">[1]!JCSubstructureMatchCount($B143,"FC(CCC(O)=O)(F)C")+[1]!JCSubstructureMatchCount($B143,"FC1(F)CC1C(O)=O")</f>
        <v>#VALUE!</v>
      </c>
      <c r="BO143" s="2" t="e">
        <f t="array" ref="BO143">[1]!JCSubstructureMatchCount($B143,"FC(CCCC(O)=O)(F)C")+[1]!JCSubstructureMatchCount($B143,"FC1(F)CCC1C(O)=O")</f>
        <v>#VALUE!</v>
      </c>
      <c r="BP143" s="2" t="e">
        <f t="array" ref="BP143">[1]!JCSubstructureMatchCount($B143,"FC(CCCCC(O)=O)(F)C")+[1]!JCSubstructureMatchCount($B143,"FC1(F)CCCC1C(O)=O")</f>
        <v>#VALUE!</v>
      </c>
      <c r="BQ143" s="2" t="e">
        <f t="array" ref="BQ143">[1]!JCSubstructureMatchCount($B143,"FC(CCCCCC(O)=O)(F)C")+[1]!JCSubstructureMatchCount($B143,"FC1(F)CCCCC1C(O)=O")</f>
        <v>#VALUE!</v>
      </c>
      <c r="BR143" s="2" t="e">
        <f t="array" ref="BR143">[1]!JCSubstructureMatchCount($B143,"FC(CC(O)=O)([H])C")</f>
        <v>#VALUE!</v>
      </c>
      <c r="BS143" s="2" t="e">
        <f t="array" ref="BS143">[1]!JCSubstructureMatchCount($B143,"FC(CCC(O)=O)([H])C")</f>
        <v>#VALUE!</v>
      </c>
      <c r="BT143" s="2" t="e">
        <f t="array" ref="BT143">[1]!JCSubstructureMatchCount($B143,"FC(CCCC(O)=O)([H])C")</f>
        <v>#VALUE!</v>
      </c>
      <c r="BU143" s="2" t="e">
        <f t="array" ref="BU143">[1]!JCSubstructureMatchCount($B143,"FC(CCCCC(O)=O)([H])C")</f>
        <v>#VALUE!</v>
      </c>
      <c r="BV143" s="2" t="e">
        <f t="array" ref="BV143">[1]!JCSubstructureMatchCount($B143,"FC(CCCCCC(O)=O)([H])C")</f>
        <v>#VALUE!</v>
      </c>
      <c r="BW143" t="e">
        <f t="shared" si="45"/>
        <v>#VALUE!</v>
      </c>
      <c r="BX143" t="e">
        <f t="shared" si="46"/>
        <v>#VALUE!</v>
      </c>
      <c r="BY143" t="e">
        <f t="shared" si="47"/>
        <v>#VALUE!</v>
      </c>
      <c r="BZ143" t="e">
        <f t="shared" si="48"/>
        <v>#VALUE!</v>
      </c>
      <c r="CA143" t="e">
        <f t="shared" si="49"/>
        <v>#VALUE!</v>
      </c>
      <c r="CB143" t="e">
        <f t="shared" si="50"/>
        <v>#VALUE!</v>
      </c>
      <c r="CC143" t="e">
        <f t="shared" si="51"/>
        <v>#VALUE!</v>
      </c>
      <c r="CD143" t="e">
        <f t="shared" si="52"/>
        <v>#VALUE!</v>
      </c>
      <c r="CE143" t="e">
        <f t="shared" si="53"/>
        <v>#VALUE!</v>
      </c>
      <c r="CF143" t="e">
        <f t="shared" si="54"/>
        <v>#VALUE!</v>
      </c>
      <c r="CG143" t="e">
        <f t="shared" si="55"/>
        <v>#VALUE!</v>
      </c>
    </row>
    <row r="144" spans="1:85" ht="30" customHeight="1" x14ac:dyDescent="0.25">
      <c r="A144" s="1" t="s">
        <v>120</v>
      </c>
      <c r="B144" t="s">
        <v>153</v>
      </c>
      <c r="C144">
        <v>3.03</v>
      </c>
      <c r="D144">
        <v>10.69</v>
      </c>
      <c r="E144" s="15" t="e">
        <f t="array" ref="E144">[1]!JCStructure(B144)</f>
        <v>#VALUE!</v>
      </c>
      <c r="F144" t="e">
        <f t="array" ref="F144">[1]!JCMass(B144)</f>
        <v>#VALUE!</v>
      </c>
      <c r="G144" t="e">
        <f t="array" ref="G144">[1]!JCIUPACName(R144)</f>
        <v>#VALUE!</v>
      </c>
      <c r="H144" s="2" t="e">
        <f t="array" ref="H144">IF([1]!JCSubstructureMatch($B144,"C(O)=O"),"Acid", "Amine")</f>
        <v>#VALUE!</v>
      </c>
      <c r="I144" s="2" t="e">
        <f t="shared" ca="1" si="38"/>
        <v>#NAME?</v>
      </c>
      <c r="K144" s="2" t="e">
        <f t="shared" si="39"/>
        <v>#VALUE!</v>
      </c>
      <c r="L144" s="2" t="e">
        <f t="shared" si="40"/>
        <v>#VALUE!</v>
      </c>
      <c r="M144" s="2" t="e">
        <f t="shared" si="41"/>
        <v>#VALUE!</v>
      </c>
      <c r="N144" s="2" t="e">
        <f t="shared" si="42"/>
        <v>#VALUE!</v>
      </c>
      <c r="O144" s="2" t="e">
        <f t="shared" si="43"/>
        <v>#VALUE!</v>
      </c>
      <c r="P144" s="2" t="e">
        <f t="shared" si="44"/>
        <v>#VALUE!</v>
      </c>
      <c r="Q144" s="2" t="e">
        <f t="array" ref="Q144">[1]!JCRingAtomCount(B144)</f>
        <v>#VALUE!</v>
      </c>
      <c r="R144" s="15" t="e">
        <f t="array" ref="R144">[1]!JCBemisMurckoStructure(B144)</f>
        <v>#VALUE!</v>
      </c>
      <c r="S144" t="e">
        <f t="array" ref="S144">[1]!JCSubstructureMatch(B144,"FC(C)(F)C")</f>
        <v>#VALUE!</v>
      </c>
      <c r="T144" t="e">
        <f t="array" ref="T144">[1]!JCSubstructureMatch(B144,"FC(C)(F)F")</f>
        <v>#VALUE!</v>
      </c>
      <c r="U144" t="e">
        <f t="array" ref="U144">[1]!JCSubstructureMatch(B144,"FC(C)(F)[H]")</f>
        <v>#VALUE!</v>
      </c>
      <c r="V144" t="e">
        <f t="array" ref="V144">[1]!JCSubstructureMatch(B144,"FC(C)([H])[H]")</f>
        <v>#VALUE!</v>
      </c>
      <c r="W144" t="e">
        <f t="array" ref="W144">[1]!JCSubstructureMatch(B144,"FC(C)(C)[H]")</f>
        <v>#VALUE!</v>
      </c>
      <c r="X144" s="15" t="e">
        <f t="array" ref="X144">[1]!JC3DCleanStructure(B144)</f>
        <v>#VALUE!</v>
      </c>
      <c r="Y144" s="2" t="e">
        <f t="array" ref="Y144">[1]!JCSubstructureMatchCount(B144,"FC(CN)(F)F")</f>
        <v>#VALUE!</v>
      </c>
      <c r="Z144" s="2" t="e">
        <f t="array" ref="Z144">[1]!JCSubstructureMatchCount($B144,"FC(CCN)(F)F")</f>
        <v>#VALUE!</v>
      </c>
      <c r="AA144" s="2" t="e">
        <f t="array" ref="AA144">[1]!JCSubstructureMatchCount($B144,"FC(CCCN)(F)F")</f>
        <v>#VALUE!</v>
      </c>
      <c r="AB144" s="2" t="e">
        <f t="array" ref="AB144">[1]!JCSubstructureMatchCount($B144,"FC(CCCCN)(F)F")</f>
        <v>#VALUE!</v>
      </c>
      <c r="AC144" s="2" t="e">
        <f t="array" ref="AC144">[1]!JCSubstructureMatchCount($B144,"FC(CCCCCN)(F)F")</f>
        <v>#VALUE!</v>
      </c>
      <c r="AD144" s="2" t="e">
        <f t="array" ref="AD144">[1]!JCSubstructureMatchCount($B144,"FC(CN)([H])F")</f>
        <v>#VALUE!</v>
      </c>
      <c r="AE144" s="2" t="e">
        <f t="array" ref="AE144">[1]!JCSubstructureMatchCount($B144,"FC(CCN)([H])F")</f>
        <v>#VALUE!</v>
      </c>
      <c r="AF144" s="2" t="e">
        <f t="array" ref="AF144">[1]!JCSubstructureMatchCount($B144,"FC(CCCN)([H])F")</f>
        <v>#VALUE!</v>
      </c>
      <c r="AG144" s="2" t="e">
        <f t="array" ref="AG144">[1]!JCSubstructureMatchCount($B144,"FC(CCCCN)([H])F")</f>
        <v>#VALUE!</v>
      </c>
      <c r="AH144" s="2" t="e">
        <f t="array" ref="AH144">[1]!JCSubstructureMatchCount($B144,"FC(CCCCCN)([H])F")</f>
        <v>#VALUE!</v>
      </c>
      <c r="AI144" s="2" t="e">
        <f t="array" ref="AI144">[1]!JCSubstructureMatchCount($B144,"FC(CN)([H])[H]")</f>
        <v>#VALUE!</v>
      </c>
      <c r="AJ144" s="2" t="e">
        <f t="array" ref="AJ144">[1]!JCSubstructureMatchCount($B144,"FC(CCN)([H])[H]")</f>
        <v>#VALUE!</v>
      </c>
      <c r="AK144" s="2" t="e">
        <f t="array" ref="AK144">[1]!JCSubstructureMatchCount($B144,"FC(CCCN)([H])[H]")</f>
        <v>#VALUE!</v>
      </c>
      <c r="AL144" s="2" t="e">
        <f t="array" ref="AL144">[1]!JCSubstructureMatchCount($B144,"FC(CCCCN)([H])[H]")</f>
        <v>#VALUE!</v>
      </c>
      <c r="AM144" s="2" t="e">
        <f t="array" ref="AM144">[1]!JCSubstructureMatchCount($B144,"FC(CCCCCN)([H])[H]")</f>
        <v>#VALUE!</v>
      </c>
      <c r="AN144" s="2" t="e">
        <f t="array" ref="AN144">[1]!JCSubstructureMatchCount($B144,"FC(CN)(F)C")</f>
        <v>#VALUE!</v>
      </c>
      <c r="AO144" s="2" t="e">
        <f t="array" ref="AO144">[1]!JCSubstructureMatchCount($B144,"FC(CCN)(F)C")+[1]!JCSubstructureMatchCount($B144,"FC(F)(C1)C1N")</f>
        <v>#VALUE!</v>
      </c>
      <c r="AP144" s="2" t="e">
        <f t="array" ref="AP144">[1]!JCSubstructureMatchCount($B144,"FC(CCCN)(F)C")+[1]!JCSubstructureMatchCount($B144,"FC(F)(CC1)C1N")</f>
        <v>#VALUE!</v>
      </c>
      <c r="AQ144" s="2" t="e">
        <f t="array" ref="AQ144">[1]!JCSubstructureMatchCount($B144,"FC(CCCCN)(F)C")+[1]!JCSubstructureMatchCount($B144,"FC(F)(CCC1)C1N")</f>
        <v>#VALUE!</v>
      </c>
      <c r="AR144" s="2" t="e">
        <f t="array" ref="AR144">[1]!JCSubstructureMatchCount($B144,"FC(CCCCCN)(F)C")+[1]!JCSubstructureMatchCount($B144,"FC(F)(CCCC1)C1N")</f>
        <v>#VALUE!</v>
      </c>
      <c r="AS144" s="2" t="e">
        <f t="array" ref="AS144">[1]!JCSubstructureMatchCount($B144,"FC(CN)([H])C")</f>
        <v>#VALUE!</v>
      </c>
      <c r="AT144" s="2" t="e">
        <f t="array" ref="AT144">[1]!JCSubstructureMatchCount($B144,"FC(CCN)([H])C")</f>
        <v>#VALUE!</v>
      </c>
      <c r="AU144" s="2" t="e">
        <f t="array" ref="AU144">[1]!JCSubstructureMatchCount($B144,"FC(CCCN)([H])C")</f>
        <v>#VALUE!</v>
      </c>
      <c r="AV144" s="2" t="e">
        <f t="array" ref="AV144">[1]!JCSubstructureMatchCount($B144,"FC(CCCCN)([H])C")</f>
        <v>#VALUE!</v>
      </c>
      <c r="AW144" s="2" t="e">
        <f t="array" ref="AW144">[1]!JCSubstructureMatchCount($B144,"FC(CCCCCN)([H])C")</f>
        <v>#VALUE!</v>
      </c>
      <c r="AX144" s="2" t="e">
        <f t="array" ref="AX144">[1]!JCSubstructureMatchCount($B144,"FC(CC(O)=O)(F)F")</f>
        <v>#VALUE!</v>
      </c>
      <c r="AY144" s="2" t="e">
        <f t="array" ref="AY144">[1]!JCSubstructureMatchCount($B144,"FC(CCC(O)=O)(F)F")</f>
        <v>#VALUE!</v>
      </c>
      <c r="AZ144" s="2" t="e">
        <f t="array" ref="AZ144">[1]!JCSubstructureMatchCount($B144,"FC(CCCC(O)=O)(F)F")</f>
        <v>#VALUE!</v>
      </c>
      <c r="BA144" s="2" t="e">
        <f t="array" ref="BA144">[1]!JCSubstructureMatchCount($B144,"FC(CCCCC(O)=O)(F)F")</f>
        <v>#VALUE!</v>
      </c>
      <c r="BB144" s="2" t="e">
        <f t="array" ref="BB144">[1]!JCSubstructureMatchCount($B144,"FC(CCCCCC(O)=O)(F)F")</f>
        <v>#VALUE!</v>
      </c>
      <c r="BC144" s="2" t="e">
        <f t="array" ref="BC144">[1]!JCSubstructureMatchCount($B144,"FC(CC(O)=O)([H])F")</f>
        <v>#VALUE!</v>
      </c>
      <c r="BD144" s="2" t="e">
        <f t="array" ref="BD144">[1]!JCSubstructureMatchCount($B144,"FC(CCC(O)=O)([H])F")</f>
        <v>#VALUE!</v>
      </c>
      <c r="BE144" s="2" t="e">
        <f t="array" ref="BE144">[1]!JCSubstructureMatchCount($B144,"FC(CCCC(O)=O)([H])F")</f>
        <v>#VALUE!</v>
      </c>
      <c r="BF144" s="2" t="e">
        <f t="array" ref="BF144">[1]!JCSubstructureMatchCount($B144,"FC(CCCCC(O)=O)([H])F")</f>
        <v>#VALUE!</v>
      </c>
      <c r="BG144" s="2" t="e">
        <f t="array" ref="BG144">[1]!JCSubstructureMatchCount($B144,"FC(CCCCCC(O)=O)([H])F")</f>
        <v>#VALUE!</v>
      </c>
      <c r="BH144" s="2" t="e">
        <f t="array" ref="BH144">[1]!JCSubstructureMatchCount($B144,"FC(CC(O)=O)([H])[H]")</f>
        <v>#VALUE!</v>
      </c>
      <c r="BI144" s="2" t="e">
        <f t="array" ref="BI144">[1]!JCSubstructureMatchCount($B144,"FC(CCC(O)=O)([H])[H]")</f>
        <v>#VALUE!</v>
      </c>
      <c r="BJ144" s="2" t="e">
        <f t="array" ref="BJ144">[1]!JCSubstructureMatchCount($B144,"FC(CCCC(O)=O)([H])[H]")</f>
        <v>#VALUE!</v>
      </c>
      <c r="BK144" s="2" t="e">
        <f t="array" ref="BK144">[1]!JCSubstructureMatchCount($B144,"FC(CCCCC(O)=O)([H])[H]")</f>
        <v>#VALUE!</v>
      </c>
      <c r="BL144" s="2" t="e">
        <f t="array" ref="BL144">[1]!JCSubstructureMatchCount($B144,"FC(CCCCCC(O)=O)([H])[H]")</f>
        <v>#VALUE!</v>
      </c>
      <c r="BM144" s="2" t="e">
        <f t="array" ref="BM144">[1]!JCSubstructureMatchCount($B144,"FC(CC(O)=O)(F)C")</f>
        <v>#VALUE!</v>
      </c>
      <c r="BN144" s="2" t="e">
        <f t="array" ref="BN144">[1]!JCSubstructureMatchCount($B144,"FC(CCC(O)=O)(F)C")+[1]!JCSubstructureMatchCount($B144,"FC1(F)CC1C(O)=O")</f>
        <v>#VALUE!</v>
      </c>
      <c r="BO144" s="2" t="e">
        <f t="array" ref="BO144">[1]!JCSubstructureMatchCount($B144,"FC(CCCC(O)=O)(F)C")+[1]!JCSubstructureMatchCount($B144,"FC1(F)CCC1C(O)=O")</f>
        <v>#VALUE!</v>
      </c>
      <c r="BP144" s="2" t="e">
        <f t="array" ref="BP144">[1]!JCSubstructureMatchCount($B144,"FC(CCCCC(O)=O)(F)C")+[1]!JCSubstructureMatchCount($B144,"FC1(F)CCCC1C(O)=O")</f>
        <v>#VALUE!</v>
      </c>
      <c r="BQ144" s="2" t="e">
        <f t="array" ref="BQ144">[1]!JCSubstructureMatchCount($B144,"FC(CCCCCC(O)=O)(F)C")+[1]!JCSubstructureMatchCount($B144,"FC1(F)CCCCC1C(O)=O")</f>
        <v>#VALUE!</v>
      </c>
      <c r="BR144" s="2" t="e">
        <f t="array" ref="BR144">[1]!JCSubstructureMatchCount($B144,"FC(CC(O)=O)([H])C")</f>
        <v>#VALUE!</v>
      </c>
      <c r="BS144" s="2" t="e">
        <f t="array" ref="BS144">[1]!JCSubstructureMatchCount($B144,"FC(CCC(O)=O)([H])C")</f>
        <v>#VALUE!</v>
      </c>
      <c r="BT144" s="2" t="e">
        <f t="array" ref="BT144">[1]!JCSubstructureMatchCount($B144,"FC(CCCC(O)=O)([H])C")</f>
        <v>#VALUE!</v>
      </c>
      <c r="BU144" s="2" t="e">
        <f t="array" ref="BU144">[1]!JCSubstructureMatchCount($B144,"FC(CCCCC(O)=O)([H])C")</f>
        <v>#VALUE!</v>
      </c>
      <c r="BV144" s="2" t="e">
        <f t="array" ref="BV144">[1]!JCSubstructureMatchCount($B144,"FC(CCCCCC(O)=O)([H])C")</f>
        <v>#VALUE!</v>
      </c>
      <c r="BW144" t="e">
        <f t="shared" si="45"/>
        <v>#VALUE!</v>
      </c>
      <c r="BX144" t="e">
        <f t="shared" si="46"/>
        <v>#VALUE!</v>
      </c>
      <c r="BY144" t="e">
        <f t="shared" si="47"/>
        <v>#VALUE!</v>
      </c>
      <c r="BZ144" t="e">
        <f t="shared" si="48"/>
        <v>#VALUE!</v>
      </c>
      <c r="CA144" t="e">
        <f t="shared" si="49"/>
        <v>#VALUE!</v>
      </c>
      <c r="CB144" t="e">
        <f t="shared" si="50"/>
        <v>#VALUE!</v>
      </c>
      <c r="CC144" t="e">
        <f t="shared" si="51"/>
        <v>#VALUE!</v>
      </c>
      <c r="CD144" t="e">
        <f t="shared" si="52"/>
        <v>#VALUE!</v>
      </c>
      <c r="CE144" t="e">
        <f t="shared" si="53"/>
        <v>#VALUE!</v>
      </c>
      <c r="CF144" t="e">
        <f t="shared" si="54"/>
        <v>#VALUE!</v>
      </c>
      <c r="CG144" t="e">
        <f t="shared" si="55"/>
        <v>#VALUE!</v>
      </c>
    </row>
    <row r="145" spans="1:85" ht="30" customHeight="1" x14ac:dyDescent="0.25">
      <c r="A145" s="1" t="s">
        <v>120</v>
      </c>
      <c r="B145" t="s">
        <v>154</v>
      </c>
      <c r="C145">
        <v>3.24</v>
      </c>
      <c r="D145">
        <v>5.08</v>
      </c>
      <c r="E145" s="15" t="e">
        <f t="array" ref="E145">[1]!JCStructure(B145)</f>
        <v>#VALUE!</v>
      </c>
      <c r="F145" t="e">
        <f t="array" ref="F145">[1]!JCMass(B145)</f>
        <v>#VALUE!</v>
      </c>
      <c r="G145" t="e">
        <f t="array" ref="G145">[1]!JCIUPACName(R145)</f>
        <v>#VALUE!</v>
      </c>
      <c r="H145" s="2" t="e">
        <f t="array" ref="H145">IF([1]!JCSubstructureMatch($B145,"C(O)=O"),"Acid", "Amine")</f>
        <v>#VALUE!</v>
      </c>
      <c r="I145" s="2" t="e">
        <f t="shared" ca="1" si="38"/>
        <v>#NAME?</v>
      </c>
      <c r="K145" s="2" t="e">
        <f t="shared" si="39"/>
        <v>#VALUE!</v>
      </c>
      <c r="L145" s="2" t="e">
        <f t="shared" si="40"/>
        <v>#VALUE!</v>
      </c>
      <c r="M145" s="2" t="e">
        <f t="shared" si="41"/>
        <v>#VALUE!</v>
      </c>
      <c r="N145" s="2" t="e">
        <f t="shared" si="42"/>
        <v>#VALUE!</v>
      </c>
      <c r="O145" s="2" t="e">
        <f t="shared" si="43"/>
        <v>#VALUE!</v>
      </c>
      <c r="P145" s="2" t="e">
        <f t="shared" si="44"/>
        <v>#VALUE!</v>
      </c>
      <c r="Q145" s="2" t="e">
        <f t="array" ref="Q145">[1]!JCRingAtomCount(B145)</f>
        <v>#VALUE!</v>
      </c>
      <c r="R145" s="15" t="e">
        <f t="array" ref="R145">[1]!JCBemisMurckoStructure(B145)</f>
        <v>#VALUE!</v>
      </c>
      <c r="S145" t="e">
        <f t="array" ref="S145">[1]!JCSubstructureMatch(B145,"FC(C)(F)C")</f>
        <v>#VALUE!</v>
      </c>
      <c r="T145" t="e">
        <f t="array" ref="T145">[1]!JCSubstructureMatch(B145,"FC(C)(F)F")</f>
        <v>#VALUE!</v>
      </c>
      <c r="U145" t="e">
        <f t="array" ref="U145">[1]!JCSubstructureMatch(B145,"FC(C)(F)[H]")</f>
        <v>#VALUE!</v>
      </c>
      <c r="V145" t="e">
        <f t="array" ref="V145">[1]!JCSubstructureMatch(B145,"FC(C)([H])[H]")</f>
        <v>#VALUE!</v>
      </c>
      <c r="W145" t="e">
        <f t="array" ref="W145">[1]!JCSubstructureMatch(B145,"FC(C)(C)[H]")</f>
        <v>#VALUE!</v>
      </c>
      <c r="X145" s="15" t="e">
        <f t="array" ref="X145">[1]!JC3DCleanStructure(B145)</f>
        <v>#VALUE!</v>
      </c>
      <c r="Y145" s="2" t="e">
        <f t="array" ref="Y145">[1]!JCSubstructureMatchCount(B145,"FC(CN)(F)F")</f>
        <v>#VALUE!</v>
      </c>
      <c r="Z145" s="2" t="e">
        <f t="array" ref="Z145">[1]!JCSubstructureMatchCount($B145,"FC(CCN)(F)F")</f>
        <v>#VALUE!</v>
      </c>
      <c r="AA145" s="2" t="e">
        <f t="array" ref="AA145">[1]!JCSubstructureMatchCount($B145,"FC(CCCN)(F)F")</f>
        <v>#VALUE!</v>
      </c>
      <c r="AB145" s="2" t="e">
        <f t="array" ref="AB145">[1]!JCSubstructureMatchCount($B145,"FC(CCCCN)(F)F")</f>
        <v>#VALUE!</v>
      </c>
      <c r="AC145" s="2" t="e">
        <f t="array" ref="AC145">[1]!JCSubstructureMatchCount($B145,"FC(CCCCCN)(F)F")</f>
        <v>#VALUE!</v>
      </c>
      <c r="AD145" s="2" t="e">
        <f t="array" ref="AD145">[1]!JCSubstructureMatchCount($B145,"FC(CN)([H])F")</f>
        <v>#VALUE!</v>
      </c>
      <c r="AE145" s="2" t="e">
        <f t="array" ref="AE145">[1]!JCSubstructureMatchCount($B145,"FC(CCN)([H])F")</f>
        <v>#VALUE!</v>
      </c>
      <c r="AF145" s="2" t="e">
        <f t="array" ref="AF145">[1]!JCSubstructureMatchCount($B145,"FC(CCCN)([H])F")</f>
        <v>#VALUE!</v>
      </c>
      <c r="AG145" s="2" t="e">
        <f t="array" ref="AG145">[1]!JCSubstructureMatchCount($B145,"FC(CCCCN)([H])F")</f>
        <v>#VALUE!</v>
      </c>
      <c r="AH145" s="2" t="e">
        <f t="array" ref="AH145">[1]!JCSubstructureMatchCount($B145,"FC(CCCCCN)([H])F")</f>
        <v>#VALUE!</v>
      </c>
      <c r="AI145" s="2" t="e">
        <f t="array" ref="AI145">[1]!JCSubstructureMatchCount($B145,"FC(CN)([H])[H]")</f>
        <v>#VALUE!</v>
      </c>
      <c r="AJ145" s="2" t="e">
        <f t="array" ref="AJ145">[1]!JCSubstructureMatchCount($B145,"FC(CCN)([H])[H]")</f>
        <v>#VALUE!</v>
      </c>
      <c r="AK145" s="2" t="e">
        <f t="array" ref="AK145">[1]!JCSubstructureMatchCount($B145,"FC(CCCN)([H])[H]")</f>
        <v>#VALUE!</v>
      </c>
      <c r="AL145" s="2" t="e">
        <f t="array" ref="AL145">[1]!JCSubstructureMatchCount($B145,"FC(CCCCN)([H])[H]")</f>
        <v>#VALUE!</v>
      </c>
      <c r="AM145" s="2" t="e">
        <f t="array" ref="AM145">[1]!JCSubstructureMatchCount($B145,"FC(CCCCCN)([H])[H]")</f>
        <v>#VALUE!</v>
      </c>
      <c r="AN145" s="2" t="e">
        <f t="array" ref="AN145">[1]!JCSubstructureMatchCount($B145,"FC(CN)(F)C")</f>
        <v>#VALUE!</v>
      </c>
      <c r="AO145" s="2" t="e">
        <f t="array" ref="AO145">[1]!JCSubstructureMatchCount($B145,"FC(CCN)(F)C")+[1]!JCSubstructureMatchCount($B145,"FC(F)(C1)C1N")</f>
        <v>#VALUE!</v>
      </c>
      <c r="AP145" s="2" t="e">
        <f t="array" ref="AP145">[1]!JCSubstructureMatchCount($B145,"FC(CCCN)(F)C")+[1]!JCSubstructureMatchCount($B145,"FC(F)(CC1)C1N")</f>
        <v>#VALUE!</v>
      </c>
      <c r="AQ145" s="2" t="e">
        <f t="array" ref="AQ145">[1]!JCSubstructureMatchCount($B145,"FC(CCCCN)(F)C")+[1]!JCSubstructureMatchCount($B145,"FC(F)(CCC1)C1N")</f>
        <v>#VALUE!</v>
      </c>
      <c r="AR145" s="2" t="e">
        <f t="array" ref="AR145">[1]!JCSubstructureMatchCount($B145,"FC(CCCCCN)(F)C")+[1]!JCSubstructureMatchCount($B145,"FC(F)(CCCC1)C1N")</f>
        <v>#VALUE!</v>
      </c>
      <c r="AS145" s="2" t="e">
        <f t="array" ref="AS145">[1]!JCSubstructureMatchCount($B145,"FC(CN)([H])C")</f>
        <v>#VALUE!</v>
      </c>
      <c r="AT145" s="2" t="e">
        <f t="array" ref="AT145">[1]!JCSubstructureMatchCount($B145,"FC(CCN)([H])C")</f>
        <v>#VALUE!</v>
      </c>
      <c r="AU145" s="2" t="e">
        <f t="array" ref="AU145">[1]!JCSubstructureMatchCount($B145,"FC(CCCN)([H])C")</f>
        <v>#VALUE!</v>
      </c>
      <c r="AV145" s="2" t="e">
        <f t="array" ref="AV145">[1]!JCSubstructureMatchCount($B145,"FC(CCCCN)([H])C")</f>
        <v>#VALUE!</v>
      </c>
      <c r="AW145" s="2" t="e">
        <f t="array" ref="AW145">[1]!JCSubstructureMatchCount($B145,"FC(CCCCCN)([H])C")</f>
        <v>#VALUE!</v>
      </c>
      <c r="AX145" s="2" t="e">
        <f t="array" ref="AX145">[1]!JCSubstructureMatchCount($B145,"FC(CC(O)=O)(F)F")</f>
        <v>#VALUE!</v>
      </c>
      <c r="AY145" s="2" t="e">
        <f t="array" ref="AY145">[1]!JCSubstructureMatchCount($B145,"FC(CCC(O)=O)(F)F")</f>
        <v>#VALUE!</v>
      </c>
      <c r="AZ145" s="2" t="e">
        <f t="array" ref="AZ145">[1]!JCSubstructureMatchCount($B145,"FC(CCCC(O)=O)(F)F")</f>
        <v>#VALUE!</v>
      </c>
      <c r="BA145" s="2" t="e">
        <f t="array" ref="BA145">[1]!JCSubstructureMatchCount($B145,"FC(CCCCC(O)=O)(F)F")</f>
        <v>#VALUE!</v>
      </c>
      <c r="BB145" s="2" t="e">
        <f t="array" ref="BB145">[1]!JCSubstructureMatchCount($B145,"FC(CCCCCC(O)=O)(F)F")</f>
        <v>#VALUE!</v>
      </c>
      <c r="BC145" s="2" t="e">
        <f t="array" ref="BC145">[1]!JCSubstructureMatchCount($B145,"FC(CC(O)=O)([H])F")</f>
        <v>#VALUE!</v>
      </c>
      <c r="BD145" s="2" t="e">
        <f t="array" ref="BD145">[1]!JCSubstructureMatchCount($B145,"FC(CCC(O)=O)([H])F")</f>
        <v>#VALUE!</v>
      </c>
      <c r="BE145" s="2" t="e">
        <f t="array" ref="BE145">[1]!JCSubstructureMatchCount($B145,"FC(CCCC(O)=O)([H])F")</f>
        <v>#VALUE!</v>
      </c>
      <c r="BF145" s="2" t="e">
        <f t="array" ref="BF145">[1]!JCSubstructureMatchCount($B145,"FC(CCCCC(O)=O)([H])F")</f>
        <v>#VALUE!</v>
      </c>
      <c r="BG145" s="2" t="e">
        <f t="array" ref="BG145">[1]!JCSubstructureMatchCount($B145,"FC(CCCCCC(O)=O)([H])F")</f>
        <v>#VALUE!</v>
      </c>
      <c r="BH145" s="2" t="e">
        <f t="array" ref="BH145">[1]!JCSubstructureMatchCount($B145,"FC(CC(O)=O)([H])[H]")</f>
        <v>#VALUE!</v>
      </c>
      <c r="BI145" s="2" t="e">
        <f t="array" ref="BI145">[1]!JCSubstructureMatchCount($B145,"FC(CCC(O)=O)([H])[H]")</f>
        <v>#VALUE!</v>
      </c>
      <c r="BJ145" s="2" t="e">
        <f t="array" ref="BJ145">[1]!JCSubstructureMatchCount($B145,"FC(CCCC(O)=O)([H])[H]")</f>
        <v>#VALUE!</v>
      </c>
      <c r="BK145" s="2" t="e">
        <f t="array" ref="BK145">[1]!JCSubstructureMatchCount($B145,"FC(CCCCC(O)=O)([H])[H]")</f>
        <v>#VALUE!</v>
      </c>
      <c r="BL145" s="2" t="e">
        <f t="array" ref="BL145">[1]!JCSubstructureMatchCount($B145,"FC(CCCCCC(O)=O)([H])[H]")</f>
        <v>#VALUE!</v>
      </c>
      <c r="BM145" s="2" t="e">
        <f t="array" ref="BM145">[1]!JCSubstructureMatchCount($B145,"FC(CC(O)=O)(F)C")</f>
        <v>#VALUE!</v>
      </c>
      <c r="BN145" s="2" t="e">
        <f t="array" ref="BN145">[1]!JCSubstructureMatchCount($B145,"FC(CCC(O)=O)(F)C")+[1]!JCSubstructureMatchCount($B145,"FC1(F)CC1C(O)=O")</f>
        <v>#VALUE!</v>
      </c>
      <c r="BO145" s="2" t="e">
        <f t="array" ref="BO145">[1]!JCSubstructureMatchCount($B145,"FC(CCCC(O)=O)(F)C")+[1]!JCSubstructureMatchCount($B145,"FC1(F)CCC1C(O)=O")</f>
        <v>#VALUE!</v>
      </c>
      <c r="BP145" s="2" t="e">
        <f t="array" ref="BP145">[1]!JCSubstructureMatchCount($B145,"FC(CCCCC(O)=O)(F)C")+[1]!JCSubstructureMatchCount($B145,"FC1(F)CCCC1C(O)=O")</f>
        <v>#VALUE!</v>
      </c>
      <c r="BQ145" s="2" t="e">
        <f t="array" ref="BQ145">[1]!JCSubstructureMatchCount($B145,"FC(CCCCCC(O)=O)(F)C")+[1]!JCSubstructureMatchCount($B145,"FC1(F)CCCCC1C(O)=O")</f>
        <v>#VALUE!</v>
      </c>
      <c r="BR145" s="2" t="e">
        <f t="array" ref="BR145">[1]!JCSubstructureMatchCount($B145,"FC(CC(O)=O)([H])C")</f>
        <v>#VALUE!</v>
      </c>
      <c r="BS145" s="2" t="e">
        <f t="array" ref="BS145">[1]!JCSubstructureMatchCount($B145,"FC(CCC(O)=O)([H])C")</f>
        <v>#VALUE!</v>
      </c>
      <c r="BT145" s="2" t="e">
        <f t="array" ref="BT145">[1]!JCSubstructureMatchCount($B145,"FC(CCCC(O)=O)([H])C")</f>
        <v>#VALUE!</v>
      </c>
      <c r="BU145" s="2" t="e">
        <f t="array" ref="BU145">[1]!JCSubstructureMatchCount($B145,"FC(CCCCC(O)=O)([H])C")</f>
        <v>#VALUE!</v>
      </c>
      <c r="BV145" s="2" t="e">
        <f t="array" ref="BV145">[1]!JCSubstructureMatchCount($B145,"FC(CCCCCC(O)=O)([H])C")</f>
        <v>#VALUE!</v>
      </c>
      <c r="BW145" t="e">
        <f t="shared" si="45"/>
        <v>#VALUE!</v>
      </c>
      <c r="BX145" t="e">
        <f t="shared" si="46"/>
        <v>#VALUE!</v>
      </c>
      <c r="BY145" t="e">
        <f t="shared" si="47"/>
        <v>#VALUE!</v>
      </c>
      <c r="BZ145" t="e">
        <f t="shared" si="48"/>
        <v>#VALUE!</v>
      </c>
      <c r="CA145" t="e">
        <f t="shared" si="49"/>
        <v>#VALUE!</v>
      </c>
      <c r="CB145" t="e">
        <f t="shared" si="50"/>
        <v>#VALUE!</v>
      </c>
      <c r="CC145" t="e">
        <f t="shared" si="51"/>
        <v>#VALUE!</v>
      </c>
      <c r="CD145" t="e">
        <f t="shared" si="52"/>
        <v>#VALUE!</v>
      </c>
      <c r="CE145" t="e">
        <f t="shared" si="53"/>
        <v>#VALUE!</v>
      </c>
      <c r="CF145" t="e">
        <f t="shared" si="54"/>
        <v>#VALUE!</v>
      </c>
      <c r="CG145" t="e">
        <f t="shared" si="55"/>
        <v>#VALUE!</v>
      </c>
    </row>
    <row r="146" spans="1:85" ht="30" customHeight="1" x14ac:dyDescent="0.25">
      <c r="A146" s="1" t="s">
        <v>120</v>
      </c>
      <c r="B146" t="s">
        <v>155</v>
      </c>
      <c r="C146">
        <v>2.23</v>
      </c>
      <c r="D146">
        <v>10.5</v>
      </c>
      <c r="E146" s="15" t="e">
        <f t="array" ref="E146">[1]!JCStructure(B146)</f>
        <v>#VALUE!</v>
      </c>
      <c r="F146" t="e">
        <f t="array" ref="F146">[1]!JCMass(B146)</f>
        <v>#VALUE!</v>
      </c>
      <c r="G146" t="e">
        <f t="array" ref="G146">[1]!JCIUPACName(R146)</f>
        <v>#VALUE!</v>
      </c>
      <c r="H146" s="2" t="e">
        <f t="array" ref="H146">IF([1]!JCSubstructureMatch($B146,"C(O)=O"),"Acid", "Amine")</f>
        <v>#VALUE!</v>
      </c>
      <c r="I146" s="2" t="e">
        <f t="shared" ca="1" si="38"/>
        <v>#NAME?</v>
      </c>
      <c r="K146" s="2" t="e">
        <f t="shared" si="39"/>
        <v>#VALUE!</v>
      </c>
      <c r="L146" s="2" t="e">
        <f t="shared" si="40"/>
        <v>#VALUE!</v>
      </c>
      <c r="M146" s="2" t="e">
        <f t="shared" si="41"/>
        <v>#VALUE!</v>
      </c>
      <c r="N146" s="2" t="e">
        <f t="shared" si="42"/>
        <v>#VALUE!</v>
      </c>
      <c r="O146" s="2" t="e">
        <f t="shared" si="43"/>
        <v>#VALUE!</v>
      </c>
      <c r="P146" s="2" t="e">
        <f t="shared" si="44"/>
        <v>#VALUE!</v>
      </c>
      <c r="Q146" s="2" t="e">
        <f t="array" ref="Q146">[1]!JCRingAtomCount(B146)</f>
        <v>#VALUE!</v>
      </c>
      <c r="R146" s="15" t="e">
        <f t="array" ref="R146">[1]!JCBemisMurckoStructure(B146)</f>
        <v>#VALUE!</v>
      </c>
      <c r="S146" t="e">
        <f t="array" ref="S146">[1]!JCSubstructureMatch(B146,"FC(C)(F)C")</f>
        <v>#VALUE!</v>
      </c>
      <c r="T146" t="e">
        <f t="array" ref="T146">[1]!JCSubstructureMatch(B146,"FC(C)(F)F")</f>
        <v>#VALUE!</v>
      </c>
      <c r="U146" t="e">
        <f t="array" ref="U146">[1]!JCSubstructureMatch(B146,"FC(C)(F)[H]")</f>
        <v>#VALUE!</v>
      </c>
      <c r="V146" t="e">
        <f t="array" ref="V146">[1]!JCSubstructureMatch(B146,"FC(C)([H])[H]")</f>
        <v>#VALUE!</v>
      </c>
      <c r="W146" t="e">
        <f t="array" ref="W146">[1]!JCSubstructureMatch(B146,"FC(C)(C)[H]")</f>
        <v>#VALUE!</v>
      </c>
      <c r="X146" s="15" t="e">
        <f t="array" ref="X146">[1]!JC3DCleanStructure(B146)</f>
        <v>#VALUE!</v>
      </c>
      <c r="Y146" s="2" t="e">
        <f t="array" ref="Y146">[1]!JCSubstructureMatchCount(B146,"FC(CN)(F)F")</f>
        <v>#VALUE!</v>
      </c>
      <c r="Z146" s="2" t="e">
        <f t="array" ref="Z146">[1]!JCSubstructureMatchCount($B146,"FC(CCN)(F)F")</f>
        <v>#VALUE!</v>
      </c>
      <c r="AA146" s="2" t="e">
        <f t="array" ref="AA146">[1]!JCSubstructureMatchCount($B146,"FC(CCCN)(F)F")</f>
        <v>#VALUE!</v>
      </c>
      <c r="AB146" s="2" t="e">
        <f t="array" ref="AB146">[1]!JCSubstructureMatchCount($B146,"FC(CCCCN)(F)F")</f>
        <v>#VALUE!</v>
      </c>
      <c r="AC146" s="2" t="e">
        <f t="array" ref="AC146">[1]!JCSubstructureMatchCount($B146,"FC(CCCCCN)(F)F")</f>
        <v>#VALUE!</v>
      </c>
      <c r="AD146" s="2" t="e">
        <f t="array" ref="AD146">[1]!JCSubstructureMatchCount($B146,"FC(CN)([H])F")</f>
        <v>#VALUE!</v>
      </c>
      <c r="AE146" s="2" t="e">
        <f t="array" ref="AE146">[1]!JCSubstructureMatchCount($B146,"FC(CCN)([H])F")</f>
        <v>#VALUE!</v>
      </c>
      <c r="AF146" s="2" t="e">
        <f t="array" ref="AF146">[1]!JCSubstructureMatchCount($B146,"FC(CCCN)([H])F")</f>
        <v>#VALUE!</v>
      </c>
      <c r="AG146" s="2" t="e">
        <f t="array" ref="AG146">[1]!JCSubstructureMatchCount($B146,"FC(CCCCN)([H])F")</f>
        <v>#VALUE!</v>
      </c>
      <c r="AH146" s="2" t="e">
        <f t="array" ref="AH146">[1]!JCSubstructureMatchCount($B146,"FC(CCCCCN)([H])F")</f>
        <v>#VALUE!</v>
      </c>
      <c r="AI146" s="2" t="e">
        <f t="array" ref="AI146">[1]!JCSubstructureMatchCount($B146,"FC(CN)([H])[H]")</f>
        <v>#VALUE!</v>
      </c>
      <c r="AJ146" s="2" t="e">
        <f t="array" ref="AJ146">[1]!JCSubstructureMatchCount($B146,"FC(CCN)([H])[H]")</f>
        <v>#VALUE!</v>
      </c>
      <c r="AK146" s="2" t="e">
        <f t="array" ref="AK146">[1]!JCSubstructureMatchCount($B146,"FC(CCCN)([H])[H]")</f>
        <v>#VALUE!</v>
      </c>
      <c r="AL146" s="2" t="e">
        <f t="array" ref="AL146">[1]!JCSubstructureMatchCount($B146,"FC(CCCCN)([H])[H]")</f>
        <v>#VALUE!</v>
      </c>
      <c r="AM146" s="2" t="e">
        <f t="array" ref="AM146">[1]!JCSubstructureMatchCount($B146,"FC(CCCCCN)([H])[H]")</f>
        <v>#VALUE!</v>
      </c>
      <c r="AN146" s="2" t="e">
        <f t="array" ref="AN146">[1]!JCSubstructureMatchCount($B146,"FC(CN)(F)C")</f>
        <v>#VALUE!</v>
      </c>
      <c r="AO146" s="2" t="e">
        <f t="array" ref="AO146">[1]!JCSubstructureMatchCount($B146,"FC(CCN)(F)C")+[1]!JCSubstructureMatchCount($B146,"FC(F)(C1)C1N")</f>
        <v>#VALUE!</v>
      </c>
      <c r="AP146" s="2" t="e">
        <f t="array" ref="AP146">[1]!JCSubstructureMatchCount($B146,"FC(CCCN)(F)C")+[1]!JCSubstructureMatchCount($B146,"FC(F)(CC1)C1N")</f>
        <v>#VALUE!</v>
      </c>
      <c r="AQ146" s="2" t="e">
        <f t="array" ref="AQ146">[1]!JCSubstructureMatchCount($B146,"FC(CCCCN)(F)C")+[1]!JCSubstructureMatchCount($B146,"FC(F)(CCC1)C1N")</f>
        <v>#VALUE!</v>
      </c>
      <c r="AR146" s="2" t="e">
        <f t="array" ref="AR146">[1]!JCSubstructureMatchCount($B146,"FC(CCCCCN)(F)C")+[1]!JCSubstructureMatchCount($B146,"FC(F)(CCCC1)C1N")</f>
        <v>#VALUE!</v>
      </c>
      <c r="AS146" s="2" t="e">
        <f t="array" ref="AS146">[1]!JCSubstructureMatchCount($B146,"FC(CN)([H])C")</f>
        <v>#VALUE!</v>
      </c>
      <c r="AT146" s="2" t="e">
        <f t="array" ref="AT146">[1]!JCSubstructureMatchCount($B146,"FC(CCN)([H])C")</f>
        <v>#VALUE!</v>
      </c>
      <c r="AU146" s="2" t="e">
        <f t="array" ref="AU146">[1]!JCSubstructureMatchCount($B146,"FC(CCCN)([H])C")</f>
        <v>#VALUE!</v>
      </c>
      <c r="AV146" s="2" t="e">
        <f t="array" ref="AV146">[1]!JCSubstructureMatchCount($B146,"FC(CCCCN)([H])C")</f>
        <v>#VALUE!</v>
      </c>
      <c r="AW146" s="2" t="e">
        <f t="array" ref="AW146">[1]!JCSubstructureMatchCount($B146,"FC(CCCCCN)([H])C")</f>
        <v>#VALUE!</v>
      </c>
      <c r="AX146" s="2" t="e">
        <f t="array" ref="AX146">[1]!JCSubstructureMatchCount($B146,"FC(CC(O)=O)(F)F")</f>
        <v>#VALUE!</v>
      </c>
      <c r="AY146" s="2" t="e">
        <f t="array" ref="AY146">[1]!JCSubstructureMatchCount($B146,"FC(CCC(O)=O)(F)F")</f>
        <v>#VALUE!</v>
      </c>
      <c r="AZ146" s="2" t="e">
        <f t="array" ref="AZ146">[1]!JCSubstructureMatchCount($B146,"FC(CCCC(O)=O)(F)F")</f>
        <v>#VALUE!</v>
      </c>
      <c r="BA146" s="2" t="e">
        <f t="array" ref="BA146">[1]!JCSubstructureMatchCount($B146,"FC(CCCCC(O)=O)(F)F")</f>
        <v>#VALUE!</v>
      </c>
      <c r="BB146" s="2" t="e">
        <f t="array" ref="BB146">[1]!JCSubstructureMatchCount($B146,"FC(CCCCCC(O)=O)(F)F")</f>
        <v>#VALUE!</v>
      </c>
      <c r="BC146" s="2" t="e">
        <f t="array" ref="BC146">[1]!JCSubstructureMatchCount($B146,"FC(CC(O)=O)([H])F")</f>
        <v>#VALUE!</v>
      </c>
      <c r="BD146" s="2" t="e">
        <f t="array" ref="BD146">[1]!JCSubstructureMatchCount($B146,"FC(CCC(O)=O)([H])F")</f>
        <v>#VALUE!</v>
      </c>
      <c r="BE146" s="2" t="e">
        <f t="array" ref="BE146">[1]!JCSubstructureMatchCount($B146,"FC(CCCC(O)=O)([H])F")</f>
        <v>#VALUE!</v>
      </c>
      <c r="BF146" s="2" t="e">
        <f t="array" ref="BF146">[1]!JCSubstructureMatchCount($B146,"FC(CCCCC(O)=O)([H])F")</f>
        <v>#VALUE!</v>
      </c>
      <c r="BG146" s="2" t="e">
        <f t="array" ref="BG146">[1]!JCSubstructureMatchCount($B146,"FC(CCCCCC(O)=O)([H])F")</f>
        <v>#VALUE!</v>
      </c>
      <c r="BH146" s="2" t="e">
        <f t="array" ref="BH146">[1]!JCSubstructureMatchCount($B146,"FC(CC(O)=O)([H])[H]")</f>
        <v>#VALUE!</v>
      </c>
      <c r="BI146" s="2" t="e">
        <f t="array" ref="BI146">[1]!JCSubstructureMatchCount($B146,"FC(CCC(O)=O)([H])[H]")</f>
        <v>#VALUE!</v>
      </c>
      <c r="BJ146" s="2" t="e">
        <f t="array" ref="BJ146">[1]!JCSubstructureMatchCount($B146,"FC(CCCC(O)=O)([H])[H]")</f>
        <v>#VALUE!</v>
      </c>
      <c r="BK146" s="2" t="e">
        <f t="array" ref="BK146">[1]!JCSubstructureMatchCount($B146,"FC(CCCCC(O)=O)([H])[H]")</f>
        <v>#VALUE!</v>
      </c>
      <c r="BL146" s="2" t="e">
        <f t="array" ref="BL146">[1]!JCSubstructureMatchCount($B146,"FC(CCCCCC(O)=O)([H])[H]")</f>
        <v>#VALUE!</v>
      </c>
      <c r="BM146" s="2" t="e">
        <f t="array" ref="BM146">[1]!JCSubstructureMatchCount($B146,"FC(CC(O)=O)(F)C")</f>
        <v>#VALUE!</v>
      </c>
      <c r="BN146" s="2" t="e">
        <f t="array" ref="BN146">[1]!JCSubstructureMatchCount($B146,"FC(CCC(O)=O)(F)C")+[1]!JCSubstructureMatchCount($B146,"FC1(F)CC1C(O)=O")</f>
        <v>#VALUE!</v>
      </c>
      <c r="BO146" s="2" t="e">
        <f t="array" ref="BO146">[1]!JCSubstructureMatchCount($B146,"FC(CCCC(O)=O)(F)C")+[1]!JCSubstructureMatchCount($B146,"FC1(F)CCC1C(O)=O")</f>
        <v>#VALUE!</v>
      </c>
      <c r="BP146" s="2" t="e">
        <f t="array" ref="BP146">[1]!JCSubstructureMatchCount($B146,"FC(CCCCC(O)=O)(F)C")+[1]!JCSubstructureMatchCount($B146,"FC1(F)CCCC1C(O)=O")</f>
        <v>#VALUE!</v>
      </c>
      <c r="BQ146" s="2" t="e">
        <f t="array" ref="BQ146">[1]!JCSubstructureMatchCount($B146,"FC(CCCCCC(O)=O)(F)C")+[1]!JCSubstructureMatchCount($B146,"FC1(F)CCCCC1C(O)=O")</f>
        <v>#VALUE!</v>
      </c>
      <c r="BR146" s="2" t="e">
        <f t="array" ref="BR146">[1]!JCSubstructureMatchCount($B146,"FC(CC(O)=O)([H])C")</f>
        <v>#VALUE!</v>
      </c>
      <c r="BS146" s="2" t="e">
        <f t="array" ref="BS146">[1]!JCSubstructureMatchCount($B146,"FC(CCC(O)=O)([H])C")</f>
        <v>#VALUE!</v>
      </c>
      <c r="BT146" s="2" t="e">
        <f t="array" ref="BT146">[1]!JCSubstructureMatchCount($B146,"FC(CCCC(O)=O)([H])C")</f>
        <v>#VALUE!</v>
      </c>
      <c r="BU146" s="2" t="e">
        <f t="array" ref="BU146">[1]!JCSubstructureMatchCount($B146,"FC(CCCCC(O)=O)([H])C")</f>
        <v>#VALUE!</v>
      </c>
      <c r="BV146" s="2" t="e">
        <f t="array" ref="BV146">[1]!JCSubstructureMatchCount($B146,"FC(CCCCCC(O)=O)([H])C")</f>
        <v>#VALUE!</v>
      </c>
      <c r="BW146" t="e">
        <f t="shared" si="45"/>
        <v>#VALUE!</v>
      </c>
      <c r="BX146" t="e">
        <f t="shared" si="46"/>
        <v>#VALUE!</v>
      </c>
      <c r="BY146" t="e">
        <f t="shared" si="47"/>
        <v>#VALUE!</v>
      </c>
      <c r="BZ146" t="e">
        <f t="shared" si="48"/>
        <v>#VALUE!</v>
      </c>
      <c r="CA146" t="e">
        <f t="shared" si="49"/>
        <v>#VALUE!</v>
      </c>
      <c r="CB146" t="e">
        <f t="shared" si="50"/>
        <v>#VALUE!</v>
      </c>
      <c r="CC146" t="e">
        <f t="shared" si="51"/>
        <v>#VALUE!</v>
      </c>
      <c r="CD146" t="e">
        <f t="shared" si="52"/>
        <v>#VALUE!</v>
      </c>
      <c r="CE146" t="e">
        <f t="shared" si="53"/>
        <v>#VALUE!</v>
      </c>
      <c r="CF146" t="e">
        <f t="shared" si="54"/>
        <v>#VALUE!</v>
      </c>
      <c r="CG146" t="e">
        <f t="shared" si="55"/>
        <v>#VALUE!</v>
      </c>
    </row>
    <row r="147" spans="1:85" ht="30" customHeight="1" x14ac:dyDescent="0.25">
      <c r="A147" s="1" t="s">
        <v>120</v>
      </c>
      <c r="B147" t="s">
        <v>156</v>
      </c>
      <c r="C147">
        <v>2.29</v>
      </c>
      <c r="D147">
        <v>4.75</v>
      </c>
      <c r="E147" s="15" t="e">
        <f t="array" ref="E147">[1]!JCStructure(B147)</f>
        <v>#VALUE!</v>
      </c>
      <c r="F147" t="e">
        <f t="array" ref="F147">[1]!JCMass(B147)</f>
        <v>#VALUE!</v>
      </c>
      <c r="G147" t="e">
        <f t="array" ref="G147">[1]!JCIUPACName(R147)</f>
        <v>#VALUE!</v>
      </c>
      <c r="H147" s="2" t="e">
        <f t="array" ref="H147">IF([1]!JCSubstructureMatch($B147,"C(O)=O"),"Acid", "Amine")</f>
        <v>#VALUE!</v>
      </c>
      <c r="I147" s="2" t="e">
        <f t="shared" ca="1" si="38"/>
        <v>#NAME?</v>
      </c>
      <c r="K147" s="2" t="e">
        <f t="shared" si="39"/>
        <v>#VALUE!</v>
      </c>
      <c r="L147" s="2" t="e">
        <f t="shared" si="40"/>
        <v>#VALUE!</v>
      </c>
      <c r="M147" s="2" t="e">
        <f t="shared" si="41"/>
        <v>#VALUE!</v>
      </c>
      <c r="N147" s="2" t="e">
        <f t="shared" si="42"/>
        <v>#VALUE!</v>
      </c>
      <c r="O147" s="2" t="e">
        <f t="shared" si="43"/>
        <v>#VALUE!</v>
      </c>
      <c r="P147" s="2" t="e">
        <f t="shared" si="44"/>
        <v>#VALUE!</v>
      </c>
      <c r="Q147" s="2" t="e">
        <f t="array" ref="Q147">[1]!JCRingAtomCount(B147)</f>
        <v>#VALUE!</v>
      </c>
      <c r="R147" s="15" t="e">
        <f t="array" ref="R147">[1]!JCBemisMurckoStructure(B147)</f>
        <v>#VALUE!</v>
      </c>
      <c r="S147" t="e">
        <f t="array" ref="S147">[1]!JCSubstructureMatch(B147,"FC(C)(F)C")</f>
        <v>#VALUE!</v>
      </c>
      <c r="T147" t="e">
        <f t="array" ref="T147">[1]!JCSubstructureMatch(B147,"FC(C)(F)F")</f>
        <v>#VALUE!</v>
      </c>
      <c r="U147" t="e">
        <f t="array" ref="U147">[1]!JCSubstructureMatch(B147,"FC(C)(F)[H]")</f>
        <v>#VALUE!</v>
      </c>
      <c r="V147" t="e">
        <f t="array" ref="V147">[1]!JCSubstructureMatch(B147,"FC(C)([H])[H]")</f>
        <v>#VALUE!</v>
      </c>
      <c r="W147" t="e">
        <f t="array" ref="W147">[1]!JCSubstructureMatch(B147,"FC(C)(C)[H]")</f>
        <v>#VALUE!</v>
      </c>
      <c r="X147" s="15" t="e">
        <f t="array" ref="X147">[1]!JC3DCleanStructure(B147)</f>
        <v>#VALUE!</v>
      </c>
      <c r="Y147" s="2" t="e">
        <f t="array" ref="Y147">[1]!JCSubstructureMatchCount(B147,"FC(CN)(F)F")</f>
        <v>#VALUE!</v>
      </c>
      <c r="Z147" s="2" t="e">
        <f t="array" ref="Z147">[1]!JCSubstructureMatchCount($B147,"FC(CCN)(F)F")</f>
        <v>#VALUE!</v>
      </c>
      <c r="AA147" s="2" t="e">
        <f t="array" ref="AA147">[1]!JCSubstructureMatchCount($B147,"FC(CCCN)(F)F")</f>
        <v>#VALUE!</v>
      </c>
      <c r="AB147" s="2" t="e">
        <f t="array" ref="AB147">[1]!JCSubstructureMatchCount($B147,"FC(CCCCN)(F)F")</f>
        <v>#VALUE!</v>
      </c>
      <c r="AC147" s="2" t="e">
        <f t="array" ref="AC147">[1]!JCSubstructureMatchCount($B147,"FC(CCCCCN)(F)F")</f>
        <v>#VALUE!</v>
      </c>
      <c r="AD147" s="2" t="e">
        <f t="array" ref="AD147">[1]!JCSubstructureMatchCount($B147,"FC(CN)([H])F")</f>
        <v>#VALUE!</v>
      </c>
      <c r="AE147" s="2" t="e">
        <f t="array" ref="AE147">[1]!JCSubstructureMatchCount($B147,"FC(CCN)([H])F")</f>
        <v>#VALUE!</v>
      </c>
      <c r="AF147" s="2" t="e">
        <f t="array" ref="AF147">[1]!JCSubstructureMatchCount($B147,"FC(CCCN)([H])F")</f>
        <v>#VALUE!</v>
      </c>
      <c r="AG147" s="2" t="e">
        <f t="array" ref="AG147">[1]!JCSubstructureMatchCount($B147,"FC(CCCCN)([H])F")</f>
        <v>#VALUE!</v>
      </c>
      <c r="AH147" s="2" t="e">
        <f t="array" ref="AH147">[1]!JCSubstructureMatchCount($B147,"FC(CCCCCN)([H])F")</f>
        <v>#VALUE!</v>
      </c>
      <c r="AI147" s="2" t="e">
        <f t="array" ref="AI147">[1]!JCSubstructureMatchCount($B147,"FC(CN)([H])[H]")</f>
        <v>#VALUE!</v>
      </c>
      <c r="AJ147" s="2" t="e">
        <f t="array" ref="AJ147">[1]!JCSubstructureMatchCount($B147,"FC(CCN)([H])[H]")</f>
        <v>#VALUE!</v>
      </c>
      <c r="AK147" s="2" t="e">
        <f t="array" ref="AK147">[1]!JCSubstructureMatchCount($B147,"FC(CCCN)([H])[H]")</f>
        <v>#VALUE!</v>
      </c>
      <c r="AL147" s="2" t="e">
        <f t="array" ref="AL147">[1]!JCSubstructureMatchCount($B147,"FC(CCCCN)([H])[H]")</f>
        <v>#VALUE!</v>
      </c>
      <c r="AM147" s="2" t="e">
        <f t="array" ref="AM147">[1]!JCSubstructureMatchCount($B147,"FC(CCCCCN)([H])[H]")</f>
        <v>#VALUE!</v>
      </c>
      <c r="AN147" s="2" t="e">
        <f t="array" ref="AN147">[1]!JCSubstructureMatchCount($B147,"FC(CN)(F)C")</f>
        <v>#VALUE!</v>
      </c>
      <c r="AO147" s="2" t="e">
        <f t="array" ref="AO147">[1]!JCSubstructureMatchCount($B147,"FC(CCN)(F)C")+[1]!JCSubstructureMatchCount($B147,"FC(F)(C1)C1N")</f>
        <v>#VALUE!</v>
      </c>
      <c r="AP147" s="2" t="e">
        <f t="array" ref="AP147">[1]!JCSubstructureMatchCount($B147,"FC(CCCN)(F)C")+[1]!JCSubstructureMatchCount($B147,"FC(F)(CC1)C1N")</f>
        <v>#VALUE!</v>
      </c>
      <c r="AQ147" s="2" t="e">
        <f t="array" ref="AQ147">[1]!JCSubstructureMatchCount($B147,"FC(CCCCN)(F)C")+[1]!JCSubstructureMatchCount($B147,"FC(F)(CCC1)C1N")</f>
        <v>#VALUE!</v>
      </c>
      <c r="AR147" s="2" t="e">
        <f t="array" ref="AR147">[1]!JCSubstructureMatchCount($B147,"FC(CCCCCN)(F)C")+[1]!JCSubstructureMatchCount($B147,"FC(F)(CCCC1)C1N")</f>
        <v>#VALUE!</v>
      </c>
      <c r="AS147" s="2" t="e">
        <f t="array" ref="AS147">[1]!JCSubstructureMatchCount($B147,"FC(CN)([H])C")</f>
        <v>#VALUE!</v>
      </c>
      <c r="AT147" s="2" t="e">
        <f t="array" ref="AT147">[1]!JCSubstructureMatchCount($B147,"FC(CCN)([H])C")</f>
        <v>#VALUE!</v>
      </c>
      <c r="AU147" s="2" t="e">
        <f t="array" ref="AU147">[1]!JCSubstructureMatchCount($B147,"FC(CCCN)([H])C")</f>
        <v>#VALUE!</v>
      </c>
      <c r="AV147" s="2" t="e">
        <f t="array" ref="AV147">[1]!JCSubstructureMatchCount($B147,"FC(CCCCN)([H])C")</f>
        <v>#VALUE!</v>
      </c>
      <c r="AW147" s="2" t="e">
        <f t="array" ref="AW147">[1]!JCSubstructureMatchCount($B147,"FC(CCCCCN)([H])C")</f>
        <v>#VALUE!</v>
      </c>
      <c r="AX147" s="2" t="e">
        <f t="array" ref="AX147">[1]!JCSubstructureMatchCount($B147,"FC(CC(O)=O)(F)F")</f>
        <v>#VALUE!</v>
      </c>
      <c r="AY147" s="2" t="e">
        <f t="array" ref="AY147">[1]!JCSubstructureMatchCount($B147,"FC(CCC(O)=O)(F)F")</f>
        <v>#VALUE!</v>
      </c>
      <c r="AZ147" s="2" t="e">
        <f t="array" ref="AZ147">[1]!JCSubstructureMatchCount($B147,"FC(CCCC(O)=O)(F)F")</f>
        <v>#VALUE!</v>
      </c>
      <c r="BA147" s="2" t="e">
        <f t="array" ref="BA147">[1]!JCSubstructureMatchCount($B147,"FC(CCCCC(O)=O)(F)F")</f>
        <v>#VALUE!</v>
      </c>
      <c r="BB147" s="2" t="e">
        <f t="array" ref="BB147">[1]!JCSubstructureMatchCount($B147,"FC(CCCCCC(O)=O)(F)F")</f>
        <v>#VALUE!</v>
      </c>
      <c r="BC147" s="2" t="e">
        <f t="array" ref="BC147">[1]!JCSubstructureMatchCount($B147,"FC(CC(O)=O)([H])F")</f>
        <v>#VALUE!</v>
      </c>
      <c r="BD147" s="2" t="e">
        <f t="array" ref="BD147">[1]!JCSubstructureMatchCount($B147,"FC(CCC(O)=O)([H])F")</f>
        <v>#VALUE!</v>
      </c>
      <c r="BE147" s="2" t="e">
        <f t="array" ref="BE147">[1]!JCSubstructureMatchCount($B147,"FC(CCCC(O)=O)([H])F")</f>
        <v>#VALUE!</v>
      </c>
      <c r="BF147" s="2" t="e">
        <f t="array" ref="BF147">[1]!JCSubstructureMatchCount($B147,"FC(CCCCC(O)=O)([H])F")</f>
        <v>#VALUE!</v>
      </c>
      <c r="BG147" s="2" t="e">
        <f t="array" ref="BG147">[1]!JCSubstructureMatchCount($B147,"FC(CCCCCC(O)=O)([H])F")</f>
        <v>#VALUE!</v>
      </c>
      <c r="BH147" s="2" t="e">
        <f t="array" ref="BH147">[1]!JCSubstructureMatchCount($B147,"FC(CC(O)=O)([H])[H]")</f>
        <v>#VALUE!</v>
      </c>
      <c r="BI147" s="2" t="e">
        <f t="array" ref="BI147">[1]!JCSubstructureMatchCount($B147,"FC(CCC(O)=O)([H])[H]")</f>
        <v>#VALUE!</v>
      </c>
      <c r="BJ147" s="2" t="e">
        <f t="array" ref="BJ147">[1]!JCSubstructureMatchCount($B147,"FC(CCCC(O)=O)([H])[H]")</f>
        <v>#VALUE!</v>
      </c>
      <c r="BK147" s="2" t="e">
        <f t="array" ref="BK147">[1]!JCSubstructureMatchCount($B147,"FC(CCCCC(O)=O)([H])[H]")</f>
        <v>#VALUE!</v>
      </c>
      <c r="BL147" s="2" t="e">
        <f t="array" ref="BL147">[1]!JCSubstructureMatchCount($B147,"FC(CCCCCC(O)=O)([H])[H]")</f>
        <v>#VALUE!</v>
      </c>
      <c r="BM147" s="2" t="e">
        <f t="array" ref="BM147">[1]!JCSubstructureMatchCount($B147,"FC(CC(O)=O)(F)C")</f>
        <v>#VALUE!</v>
      </c>
      <c r="BN147" s="2" t="e">
        <f t="array" ref="BN147">[1]!JCSubstructureMatchCount($B147,"FC(CCC(O)=O)(F)C")+[1]!JCSubstructureMatchCount($B147,"FC1(F)CC1C(O)=O")</f>
        <v>#VALUE!</v>
      </c>
      <c r="BO147" s="2" t="e">
        <f t="array" ref="BO147">[1]!JCSubstructureMatchCount($B147,"FC(CCCC(O)=O)(F)C")+[1]!JCSubstructureMatchCount($B147,"FC1(F)CCC1C(O)=O")</f>
        <v>#VALUE!</v>
      </c>
      <c r="BP147" s="2" t="e">
        <f t="array" ref="BP147">[1]!JCSubstructureMatchCount($B147,"FC(CCCCC(O)=O)(F)C")+[1]!JCSubstructureMatchCount($B147,"FC1(F)CCCC1C(O)=O")</f>
        <v>#VALUE!</v>
      </c>
      <c r="BQ147" s="2" t="e">
        <f t="array" ref="BQ147">[1]!JCSubstructureMatchCount($B147,"FC(CCCCCC(O)=O)(F)C")+[1]!JCSubstructureMatchCount($B147,"FC1(F)CCCCC1C(O)=O")</f>
        <v>#VALUE!</v>
      </c>
      <c r="BR147" s="2" t="e">
        <f t="array" ref="BR147">[1]!JCSubstructureMatchCount($B147,"FC(CC(O)=O)([H])C")</f>
        <v>#VALUE!</v>
      </c>
      <c r="BS147" s="2" t="e">
        <f t="array" ref="BS147">[1]!JCSubstructureMatchCount($B147,"FC(CCC(O)=O)([H])C")</f>
        <v>#VALUE!</v>
      </c>
      <c r="BT147" s="2" t="e">
        <f t="array" ref="BT147">[1]!JCSubstructureMatchCount($B147,"FC(CCCC(O)=O)([H])C")</f>
        <v>#VALUE!</v>
      </c>
      <c r="BU147" s="2" t="e">
        <f t="array" ref="BU147">[1]!JCSubstructureMatchCount($B147,"FC(CCCCC(O)=O)([H])C")</f>
        <v>#VALUE!</v>
      </c>
      <c r="BV147" s="2" t="e">
        <f t="array" ref="BV147">[1]!JCSubstructureMatchCount($B147,"FC(CCCCCC(O)=O)([H])C")</f>
        <v>#VALUE!</v>
      </c>
      <c r="BW147" t="e">
        <f t="shared" si="45"/>
        <v>#VALUE!</v>
      </c>
      <c r="BX147" t="e">
        <f t="shared" si="46"/>
        <v>#VALUE!</v>
      </c>
      <c r="BY147" t="e">
        <f t="shared" si="47"/>
        <v>#VALUE!</v>
      </c>
      <c r="BZ147" t="e">
        <f t="shared" si="48"/>
        <v>#VALUE!</v>
      </c>
      <c r="CA147" t="e">
        <f t="shared" si="49"/>
        <v>#VALUE!</v>
      </c>
      <c r="CB147" t="e">
        <f t="shared" si="50"/>
        <v>#VALUE!</v>
      </c>
      <c r="CC147" t="e">
        <f t="shared" si="51"/>
        <v>#VALUE!</v>
      </c>
      <c r="CD147" t="e">
        <f t="shared" si="52"/>
        <v>#VALUE!</v>
      </c>
      <c r="CE147" t="e">
        <f t="shared" si="53"/>
        <v>#VALUE!</v>
      </c>
      <c r="CF147" t="e">
        <f t="shared" si="54"/>
        <v>#VALUE!</v>
      </c>
      <c r="CG147" t="e">
        <f t="shared" si="55"/>
        <v>#VALUE!</v>
      </c>
    </row>
    <row r="148" spans="1:85" ht="30" customHeight="1" x14ac:dyDescent="0.25">
      <c r="A148" s="1" t="s">
        <v>157</v>
      </c>
      <c r="B148" t="s">
        <v>158</v>
      </c>
      <c r="C148">
        <v>3.26</v>
      </c>
      <c r="D148">
        <v>10.210000000000001</v>
      </c>
      <c r="E148" s="15" t="e">
        <f t="array" ref="E148">[1]!JCStructure(B148)</f>
        <v>#VALUE!</v>
      </c>
      <c r="F148" t="e">
        <f t="array" ref="F148">[1]!JCMass(B148)</f>
        <v>#VALUE!</v>
      </c>
      <c r="G148" t="e">
        <f t="array" ref="G148">[1]!JCIUPACName(R148)</f>
        <v>#VALUE!</v>
      </c>
      <c r="H148" s="2" t="e">
        <f t="array" ref="H148">IF([1]!JCSubstructureMatch($B148,"C(O)=O"),"Acid", "Amine")</f>
        <v>#VALUE!</v>
      </c>
      <c r="I148" s="2" t="e">
        <f t="shared" ca="1" si="38"/>
        <v>#NAME?</v>
      </c>
      <c r="K148" s="2" t="e">
        <f t="shared" si="39"/>
        <v>#VALUE!</v>
      </c>
      <c r="L148" s="2" t="e">
        <f t="shared" si="40"/>
        <v>#VALUE!</v>
      </c>
      <c r="M148" s="2" t="e">
        <f t="shared" si="41"/>
        <v>#VALUE!</v>
      </c>
      <c r="N148" s="2" t="e">
        <f t="shared" si="42"/>
        <v>#VALUE!</v>
      </c>
      <c r="O148" s="2" t="e">
        <f t="shared" si="43"/>
        <v>#VALUE!</v>
      </c>
      <c r="P148" s="2" t="e">
        <f t="shared" si="44"/>
        <v>#VALUE!</v>
      </c>
      <c r="Q148" s="2" t="e">
        <f t="array" ref="Q148">[1]!JCRingAtomCount(B148)</f>
        <v>#VALUE!</v>
      </c>
      <c r="R148" s="15" t="e">
        <f t="array" ref="R148">[1]!JCBemisMurckoStructure(B148)</f>
        <v>#VALUE!</v>
      </c>
      <c r="S148" t="e">
        <f t="array" ref="S148">[1]!JCSubstructureMatch(B148,"FC(C)(F)C")</f>
        <v>#VALUE!</v>
      </c>
      <c r="T148" t="e">
        <f t="array" ref="T148">[1]!JCSubstructureMatch(B148,"FC(C)(F)F")</f>
        <v>#VALUE!</v>
      </c>
      <c r="U148" t="e">
        <f t="array" ref="U148">[1]!JCSubstructureMatch(B148,"FC(C)(F)[H]")</f>
        <v>#VALUE!</v>
      </c>
      <c r="V148" t="e">
        <f t="array" ref="V148">[1]!JCSubstructureMatch(B148,"FC(C)([H])[H]")</f>
        <v>#VALUE!</v>
      </c>
      <c r="W148" t="e">
        <f t="array" ref="W148">[1]!JCSubstructureMatch(B148,"FC(C)(C)[H]")</f>
        <v>#VALUE!</v>
      </c>
      <c r="X148" s="15" t="e">
        <f t="array" ref="X148">[1]!JC3DCleanStructure(B148)</f>
        <v>#VALUE!</v>
      </c>
      <c r="Y148" s="2" t="e">
        <f t="array" ref="Y148">[1]!JCSubstructureMatchCount(B148,"FC(CN)(F)F")</f>
        <v>#VALUE!</v>
      </c>
      <c r="Z148" s="2" t="e">
        <f t="array" ref="Z148">[1]!JCSubstructureMatchCount($B148,"FC(CCN)(F)F")</f>
        <v>#VALUE!</v>
      </c>
      <c r="AA148" s="2" t="e">
        <f t="array" ref="AA148">[1]!JCSubstructureMatchCount($B148,"FC(CCCN)(F)F")</f>
        <v>#VALUE!</v>
      </c>
      <c r="AB148" s="2" t="e">
        <f t="array" ref="AB148">[1]!JCSubstructureMatchCount($B148,"FC(CCCCN)(F)F")</f>
        <v>#VALUE!</v>
      </c>
      <c r="AC148" s="2" t="e">
        <f t="array" ref="AC148">[1]!JCSubstructureMatchCount($B148,"FC(CCCCCN)(F)F")</f>
        <v>#VALUE!</v>
      </c>
      <c r="AD148" s="2" t="e">
        <f t="array" ref="AD148">[1]!JCSubstructureMatchCount($B148,"FC(CN)([H])F")</f>
        <v>#VALUE!</v>
      </c>
      <c r="AE148" s="2" t="e">
        <f t="array" ref="AE148">[1]!JCSubstructureMatchCount($B148,"FC(CCN)([H])F")</f>
        <v>#VALUE!</v>
      </c>
      <c r="AF148" s="2" t="e">
        <f t="array" ref="AF148">[1]!JCSubstructureMatchCount($B148,"FC(CCCN)([H])F")</f>
        <v>#VALUE!</v>
      </c>
      <c r="AG148" s="2" t="e">
        <f t="array" ref="AG148">[1]!JCSubstructureMatchCount($B148,"FC(CCCCN)([H])F")</f>
        <v>#VALUE!</v>
      </c>
      <c r="AH148" s="2" t="e">
        <f t="array" ref="AH148">[1]!JCSubstructureMatchCount($B148,"FC(CCCCCN)([H])F")</f>
        <v>#VALUE!</v>
      </c>
      <c r="AI148" s="2" t="e">
        <f t="array" ref="AI148">[1]!JCSubstructureMatchCount($B148,"FC(CN)([H])[H]")</f>
        <v>#VALUE!</v>
      </c>
      <c r="AJ148" s="2" t="e">
        <f t="array" ref="AJ148">[1]!JCSubstructureMatchCount($B148,"FC(CCN)([H])[H]")</f>
        <v>#VALUE!</v>
      </c>
      <c r="AK148" s="2" t="e">
        <f t="array" ref="AK148">[1]!JCSubstructureMatchCount($B148,"FC(CCCN)([H])[H]")</f>
        <v>#VALUE!</v>
      </c>
      <c r="AL148" s="2" t="e">
        <f t="array" ref="AL148">[1]!JCSubstructureMatchCount($B148,"FC(CCCCN)([H])[H]")</f>
        <v>#VALUE!</v>
      </c>
      <c r="AM148" s="2" t="e">
        <f t="array" ref="AM148">[1]!JCSubstructureMatchCount($B148,"FC(CCCCCN)([H])[H]")</f>
        <v>#VALUE!</v>
      </c>
      <c r="AN148" s="2" t="e">
        <f t="array" ref="AN148">[1]!JCSubstructureMatchCount($B148,"FC(CN)(F)C")</f>
        <v>#VALUE!</v>
      </c>
      <c r="AO148" s="2" t="e">
        <f t="array" ref="AO148">[1]!JCSubstructureMatchCount($B148,"FC(CCN)(F)C")+[1]!JCSubstructureMatchCount($B148,"FC(F)(C1)C1N")</f>
        <v>#VALUE!</v>
      </c>
      <c r="AP148" s="2" t="e">
        <f t="array" ref="AP148">[1]!JCSubstructureMatchCount($B148,"FC(CCCN)(F)C")+[1]!JCSubstructureMatchCount($B148,"FC(F)(CC1)C1N")</f>
        <v>#VALUE!</v>
      </c>
      <c r="AQ148" s="2" t="e">
        <f t="array" ref="AQ148">[1]!JCSubstructureMatchCount($B148,"FC(CCCCN)(F)C")+[1]!JCSubstructureMatchCount($B148,"FC(F)(CCC1)C1N")</f>
        <v>#VALUE!</v>
      </c>
      <c r="AR148" s="2" t="e">
        <f t="array" ref="AR148">[1]!JCSubstructureMatchCount($B148,"FC(CCCCCN)(F)C")+[1]!JCSubstructureMatchCount($B148,"FC(F)(CCCC1)C1N")</f>
        <v>#VALUE!</v>
      </c>
      <c r="AS148" s="2" t="e">
        <f t="array" ref="AS148">[1]!JCSubstructureMatchCount($B148,"FC(CN)([H])C")</f>
        <v>#VALUE!</v>
      </c>
      <c r="AT148" s="2" t="e">
        <f t="array" ref="AT148">[1]!JCSubstructureMatchCount($B148,"FC(CCN)([H])C")</f>
        <v>#VALUE!</v>
      </c>
      <c r="AU148" s="2" t="e">
        <f t="array" ref="AU148">[1]!JCSubstructureMatchCount($B148,"FC(CCCN)([H])C")</f>
        <v>#VALUE!</v>
      </c>
      <c r="AV148" s="2" t="e">
        <f t="array" ref="AV148">[1]!JCSubstructureMatchCount($B148,"FC(CCCCN)([H])C")</f>
        <v>#VALUE!</v>
      </c>
      <c r="AW148" s="2" t="e">
        <f t="array" ref="AW148">[1]!JCSubstructureMatchCount($B148,"FC(CCCCCN)([H])C")</f>
        <v>#VALUE!</v>
      </c>
      <c r="AX148" s="2" t="e">
        <f t="array" ref="AX148">[1]!JCSubstructureMatchCount($B148,"FC(CC(O)=O)(F)F")</f>
        <v>#VALUE!</v>
      </c>
      <c r="AY148" s="2" t="e">
        <f t="array" ref="AY148">[1]!JCSubstructureMatchCount($B148,"FC(CCC(O)=O)(F)F")</f>
        <v>#VALUE!</v>
      </c>
      <c r="AZ148" s="2" t="e">
        <f t="array" ref="AZ148">[1]!JCSubstructureMatchCount($B148,"FC(CCCC(O)=O)(F)F")</f>
        <v>#VALUE!</v>
      </c>
      <c r="BA148" s="2" t="e">
        <f t="array" ref="BA148">[1]!JCSubstructureMatchCount($B148,"FC(CCCCC(O)=O)(F)F")</f>
        <v>#VALUE!</v>
      </c>
      <c r="BB148" s="2" t="e">
        <f t="array" ref="BB148">[1]!JCSubstructureMatchCount($B148,"FC(CCCCCC(O)=O)(F)F")</f>
        <v>#VALUE!</v>
      </c>
      <c r="BC148" s="2" t="e">
        <f t="array" ref="BC148">[1]!JCSubstructureMatchCount($B148,"FC(CC(O)=O)([H])F")</f>
        <v>#VALUE!</v>
      </c>
      <c r="BD148" s="2" t="e">
        <f t="array" ref="BD148">[1]!JCSubstructureMatchCount($B148,"FC(CCC(O)=O)([H])F")</f>
        <v>#VALUE!</v>
      </c>
      <c r="BE148" s="2" t="e">
        <f t="array" ref="BE148">[1]!JCSubstructureMatchCount($B148,"FC(CCCC(O)=O)([H])F")</f>
        <v>#VALUE!</v>
      </c>
      <c r="BF148" s="2" t="e">
        <f t="array" ref="BF148">[1]!JCSubstructureMatchCount($B148,"FC(CCCCC(O)=O)([H])F")</f>
        <v>#VALUE!</v>
      </c>
      <c r="BG148" s="2" t="e">
        <f t="array" ref="BG148">[1]!JCSubstructureMatchCount($B148,"FC(CCCCCC(O)=O)([H])F")</f>
        <v>#VALUE!</v>
      </c>
      <c r="BH148" s="2" t="e">
        <f t="array" ref="BH148">[1]!JCSubstructureMatchCount($B148,"FC(CC(O)=O)([H])[H]")</f>
        <v>#VALUE!</v>
      </c>
      <c r="BI148" s="2" t="e">
        <f t="array" ref="BI148">[1]!JCSubstructureMatchCount($B148,"FC(CCC(O)=O)([H])[H]")</f>
        <v>#VALUE!</v>
      </c>
      <c r="BJ148" s="2" t="e">
        <f t="array" ref="BJ148">[1]!JCSubstructureMatchCount($B148,"FC(CCCC(O)=O)([H])[H]")</f>
        <v>#VALUE!</v>
      </c>
      <c r="BK148" s="2" t="e">
        <f t="array" ref="BK148">[1]!JCSubstructureMatchCount($B148,"FC(CCCCC(O)=O)([H])[H]")</f>
        <v>#VALUE!</v>
      </c>
      <c r="BL148" s="2" t="e">
        <f t="array" ref="BL148">[1]!JCSubstructureMatchCount($B148,"FC(CCCCCC(O)=O)([H])[H]")</f>
        <v>#VALUE!</v>
      </c>
      <c r="BM148" s="2" t="e">
        <f t="array" ref="BM148">[1]!JCSubstructureMatchCount($B148,"FC(CC(O)=O)(F)C")</f>
        <v>#VALUE!</v>
      </c>
      <c r="BN148" s="2" t="e">
        <f t="array" ref="BN148">[1]!JCSubstructureMatchCount($B148,"FC(CCC(O)=O)(F)C")+[1]!JCSubstructureMatchCount($B148,"FC1(F)CC1C(O)=O")</f>
        <v>#VALUE!</v>
      </c>
      <c r="BO148" s="2" t="e">
        <f t="array" ref="BO148">[1]!JCSubstructureMatchCount($B148,"FC(CCCC(O)=O)(F)C")+[1]!JCSubstructureMatchCount($B148,"FC1(F)CCC1C(O)=O")</f>
        <v>#VALUE!</v>
      </c>
      <c r="BP148" s="2" t="e">
        <f t="array" ref="BP148">[1]!JCSubstructureMatchCount($B148,"FC(CCCCC(O)=O)(F)C")+[1]!JCSubstructureMatchCount($B148,"FC1(F)CCCC1C(O)=O")</f>
        <v>#VALUE!</v>
      </c>
      <c r="BQ148" s="2" t="e">
        <f t="array" ref="BQ148">[1]!JCSubstructureMatchCount($B148,"FC(CCCCCC(O)=O)(F)C")+[1]!JCSubstructureMatchCount($B148,"FC1(F)CCCCC1C(O)=O")</f>
        <v>#VALUE!</v>
      </c>
      <c r="BR148" s="2" t="e">
        <f t="array" ref="BR148">[1]!JCSubstructureMatchCount($B148,"FC(CC(O)=O)([H])C")</f>
        <v>#VALUE!</v>
      </c>
      <c r="BS148" s="2" t="e">
        <f t="array" ref="BS148">[1]!JCSubstructureMatchCount($B148,"FC(CCC(O)=O)([H])C")</f>
        <v>#VALUE!</v>
      </c>
      <c r="BT148" s="2" t="e">
        <f t="array" ref="BT148">[1]!JCSubstructureMatchCount($B148,"FC(CCCC(O)=O)([H])C")</f>
        <v>#VALUE!</v>
      </c>
      <c r="BU148" s="2" t="e">
        <f t="array" ref="BU148">[1]!JCSubstructureMatchCount($B148,"FC(CCCCC(O)=O)([H])C")</f>
        <v>#VALUE!</v>
      </c>
      <c r="BV148" s="2" t="e">
        <f t="array" ref="BV148">[1]!JCSubstructureMatchCount($B148,"FC(CCCCCC(O)=O)([H])C")</f>
        <v>#VALUE!</v>
      </c>
      <c r="BW148" t="e">
        <f t="shared" si="45"/>
        <v>#VALUE!</v>
      </c>
      <c r="BX148" t="e">
        <f t="shared" si="46"/>
        <v>#VALUE!</v>
      </c>
      <c r="BY148" t="e">
        <f t="shared" si="47"/>
        <v>#VALUE!</v>
      </c>
      <c r="BZ148" t="e">
        <f t="shared" si="48"/>
        <v>#VALUE!</v>
      </c>
      <c r="CA148" t="e">
        <f t="shared" si="49"/>
        <v>#VALUE!</v>
      </c>
      <c r="CB148" t="e">
        <f t="shared" si="50"/>
        <v>#VALUE!</v>
      </c>
      <c r="CC148" t="e">
        <f t="shared" si="51"/>
        <v>#VALUE!</v>
      </c>
      <c r="CD148" t="e">
        <f t="shared" si="52"/>
        <v>#VALUE!</v>
      </c>
      <c r="CE148" t="e">
        <f t="shared" si="53"/>
        <v>#VALUE!</v>
      </c>
      <c r="CF148" t="e">
        <f t="shared" si="54"/>
        <v>#VALUE!</v>
      </c>
      <c r="CG148" t="e">
        <f t="shared" si="55"/>
        <v>#VALUE!</v>
      </c>
    </row>
    <row r="149" spans="1:85" ht="30" customHeight="1" x14ac:dyDescent="0.25">
      <c r="A149" s="1" t="s">
        <v>157</v>
      </c>
      <c r="B149" t="s">
        <v>159</v>
      </c>
      <c r="C149">
        <v>3.27</v>
      </c>
      <c r="D149">
        <v>4.59</v>
      </c>
      <c r="E149" s="15" t="e">
        <f t="array" ref="E149">[1]!JCStructure(B149)</f>
        <v>#VALUE!</v>
      </c>
      <c r="F149" t="e">
        <f t="array" ref="F149">[1]!JCMass(B149)</f>
        <v>#VALUE!</v>
      </c>
      <c r="G149" t="e">
        <f t="array" ref="G149">[1]!JCIUPACName(R149)</f>
        <v>#VALUE!</v>
      </c>
      <c r="H149" s="2" t="e">
        <f t="array" ref="H149">IF([1]!JCSubstructureMatch($B149,"C(O)=O"),"Acid", "Amine")</f>
        <v>#VALUE!</v>
      </c>
      <c r="I149" s="2" t="e">
        <f t="shared" ca="1" si="38"/>
        <v>#NAME?</v>
      </c>
      <c r="K149" s="2" t="e">
        <f t="shared" si="39"/>
        <v>#VALUE!</v>
      </c>
      <c r="L149" s="2" t="e">
        <f t="shared" si="40"/>
        <v>#VALUE!</v>
      </c>
      <c r="M149" s="2" t="e">
        <f t="shared" si="41"/>
        <v>#VALUE!</v>
      </c>
      <c r="N149" s="2" t="e">
        <f t="shared" si="42"/>
        <v>#VALUE!</v>
      </c>
      <c r="O149" s="2" t="e">
        <f t="shared" si="43"/>
        <v>#VALUE!</v>
      </c>
      <c r="P149" s="2" t="e">
        <f t="shared" si="44"/>
        <v>#VALUE!</v>
      </c>
      <c r="Q149" s="2" t="e">
        <f t="array" ref="Q149">[1]!JCRingAtomCount(B149)</f>
        <v>#VALUE!</v>
      </c>
      <c r="R149" s="15" t="e">
        <f t="array" ref="R149">[1]!JCBemisMurckoStructure(B149)</f>
        <v>#VALUE!</v>
      </c>
      <c r="S149" t="e">
        <f t="array" ref="S149">[1]!JCSubstructureMatch(B149,"FC(C)(F)C")</f>
        <v>#VALUE!</v>
      </c>
      <c r="T149" t="e">
        <f t="array" ref="T149">[1]!JCSubstructureMatch(B149,"FC(C)(F)F")</f>
        <v>#VALUE!</v>
      </c>
      <c r="U149" t="e">
        <f t="array" ref="U149">[1]!JCSubstructureMatch(B149,"FC(C)(F)[H]")</f>
        <v>#VALUE!</v>
      </c>
      <c r="V149" t="e">
        <f t="array" ref="V149">[1]!JCSubstructureMatch(B149,"FC(C)([H])[H]")</f>
        <v>#VALUE!</v>
      </c>
      <c r="W149" t="e">
        <f t="array" ref="W149">[1]!JCSubstructureMatch(B149,"FC(C)(C)[H]")</f>
        <v>#VALUE!</v>
      </c>
      <c r="X149" s="15" t="e">
        <f t="array" ref="X149">[1]!JC3DCleanStructure(B149)</f>
        <v>#VALUE!</v>
      </c>
      <c r="Y149" s="2" t="e">
        <f t="array" ref="Y149">[1]!JCSubstructureMatchCount(B149,"FC(CN)(F)F")</f>
        <v>#VALUE!</v>
      </c>
      <c r="Z149" s="2" t="e">
        <f t="array" ref="Z149">[1]!JCSubstructureMatchCount($B149,"FC(CCN)(F)F")</f>
        <v>#VALUE!</v>
      </c>
      <c r="AA149" s="2" t="e">
        <f t="array" ref="AA149">[1]!JCSubstructureMatchCount($B149,"FC(CCCN)(F)F")</f>
        <v>#VALUE!</v>
      </c>
      <c r="AB149" s="2" t="e">
        <f t="array" ref="AB149">[1]!JCSubstructureMatchCount($B149,"FC(CCCCN)(F)F")</f>
        <v>#VALUE!</v>
      </c>
      <c r="AC149" s="2" t="e">
        <f t="array" ref="AC149">[1]!JCSubstructureMatchCount($B149,"FC(CCCCCN)(F)F")</f>
        <v>#VALUE!</v>
      </c>
      <c r="AD149" s="2" t="e">
        <f t="array" ref="AD149">[1]!JCSubstructureMatchCount($B149,"FC(CN)([H])F")</f>
        <v>#VALUE!</v>
      </c>
      <c r="AE149" s="2" t="e">
        <f t="array" ref="AE149">[1]!JCSubstructureMatchCount($B149,"FC(CCN)([H])F")</f>
        <v>#VALUE!</v>
      </c>
      <c r="AF149" s="2" t="e">
        <f t="array" ref="AF149">[1]!JCSubstructureMatchCount($B149,"FC(CCCN)([H])F")</f>
        <v>#VALUE!</v>
      </c>
      <c r="AG149" s="2" t="e">
        <f t="array" ref="AG149">[1]!JCSubstructureMatchCount($B149,"FC(CCCCN)([H])F")</f>
        <v>#VALUE!</v>
      </c>
      <c r="AH149" s="2" t="e">
        <f t="array" ref="AH149">[1]!JCSubstructureMatchCount($B149,"FC(CCCCCN)([H])F")</f>
        <v>#VALUE!</v>
      </c>
      <c r="AI149" s="2" t="e">
        <f t="array" ref="AI149">[1]!JCSubstructureMatchCount($B149,"FC(CN)([H])[H]")</f>
        <v>#VALUE!</v>
      </c>
      <c r="AJ149" s="2" t="e">
        <f t="array" ref="AJ149">[1]!JCSubstructureMatchCount($B149,"FC(CCN)([H])[H]")</f>
        <v>#VALUE!</v>
      </c>
      <c r="AK149" s="2" t="e">
        <f t="array" ref="AK149">[1]!JCSubstructureMatchCount($B149,"FC(CCCN)([H])[H]")</f>
        <v>#VALUE!</v>
      </c>
      <c r="AL149" s="2" t="e">
        <f t="array" ref="AL149">[1]!JCSubstructureMatchCount($B149,"FC(CCCCN)([H])[H]")</f>
        <v>#VALUE!</v>
      </c>
      <c r="AM149" s="2" t="e">
        <f t="array" ref="AM149">[1]!JCSubstructureMatchCount($B149,"FC(CCCCCN)([H])[H]")</f>
        <v>#VALUE!</v>
      </c>
      <c r="AN149" s="2" t="e">
        <f t="array" ref="AN149">[1]!JCSubstructureMatchCount($B149,"FC(CN)(F)C")</f>
        <v>#VALUE!</v>
      </c>
      <c r="AO149" s="2" t="e">
        <f t="array" ref="AO149">[1]!JCSubstructureMatchCount($B149,"FC(CCN)(F)C")+[1]!JCSubstructureMatchCount($B149,"FC(F)(C1)C1N")</f>
        <v>#VALUE!</v>
      </c>
      <c r="AP149" s="2" t="e">
        <f t="array" ref="AP149">[1]!JCSubstructureMatchCount($B149,"FC(CCCN)(F)C")+[1]!JCSubstructureMatchCount($B149,"FC(F)(CC1)C1N")</f>
        <v>#VALUE!</v>
      </c>
      <c r="AQ149" s="2" t="e">
        <f t="array" ref="AQ149">[1]!JCSubstructureMatchCount($B149,"FC(CCCCN)(F)C")+[1]!JCSubstructureMatchCount($B149,"FC(F)(CCC1)C1N")</f>
        <v>#VALUE!</v>
      </c>
      <c r="AR149" s="2" t="e">
        <f t="array" ref="AR149">[1]!JCSubstructureMatchCount($B149,"FC(CCCCCN)(F)C")+[1]!JCSubstructureMatchCount($B149,"FC(F)(CCCC1)C1N")</f>
        <v>#VALUE!</v>
      </c>
      <c r="AS149" s="2" t="e">
        <f t="array" ref="AS149">[1]!JCSubstructureMatchCount($B149,"FC(CN)([H])C")</f>
        <v>#VALUE!</v>
      </c>
      <c r="AT149" s="2" t="e">
        <f t="array" ref="AT149">[1]!JCSubstructureMatchCount($B149,"FC(CCN)([H])C")</f>
        <v>#VALUE!</v>
      </c>
      <c r="AU149" s="2" t="e">
        <f t="array" ref="AU149">[1]!JCSubstructureMatchCount($B149,"FC(CCCN)([H])C")</f>
        <v>#VALUE!</v>
      </c>
      <c r="AV149" s="2" t="e">
        <f t="array" ref="AV149">[1]!JCSubstructureMatchCount($B149,"FC(CCCCN)([H])C")</f>
        <v>#VALUE!</v>
      </c>
      <c r="AW149" s="2" t="e">
        <f t="array" ref="AW149">[1]!JCSubstructureMatchCount($B149,"FC(CCCCCN)([H])C")</f>
        <v>#VALUE!</v>
      </c>
      <c r="AX149" s="2" t="e">
        <f t="array" ref="AX149">[1]!JCSubstructureMatchCount($B149,"FC(CC(O)=O)(F)F")</f>
        <v>#VALUE!</v>
      </c>
      <c r="AY149" s="2" t="e">
        <f t="array" ref="AY149">[1]!JCSubstructureMatchCount($B149,"FC(CCC(O)=O)(F)F")</f>
        <v>#VALUE!</v>
      </c>
      <c r="AZ149" s="2" t="e">
        <f t="array" ref="AZ149">[1]!JCSubstructureMatchCount($B149,"FC(CCCC(O)=O)(F)F")</f>
        <v>#VALUE!</v>
      </c>
      <c r="BA149" s="2" t="e">
        <f t="array" ref="BA149">[1]!JCSubstructureMatchCount($B149,"FC(CCCCC(O)=O)(F)F")</f>
        <v>#VALUE!</v>
      </c>
      <c r="BB149" s="2" t="e">
        <f t="array" ref="BB149">[1]!JCSubstructureMatchCount($B149,"FC(CCCCCC(O)=O)(F)F")</f>
        <v>#VALUE!</v>
      </c>
      <c r="BC149" s="2" t="e">
        <f t="array" ref="BC149">[1]!JCSubstructureMatchCount($B149,"FC(CC(O)=O)([H])F")</f>
        <v>#VALUE!</v>
      </c>
      <c r="BD149" s="2" t="e">
        <f t="array" ref="BD149">[1]!JCSubstructureMatchCount($B149,"FC(CCC(O)=O)([H])F")</f>
        <v>#VALUE!</v>
      </c>
      <c r="BE149" s="2" t="e">
        <f t="array" ref="BE149">[1]!JCSubstructureMatchCount($B149,"FC(CCCC(O)=O)([H])F")</f>
        <v>#VALUE!</v>
      </c>
      <c r="BF149" s="2" t="e">
        <f t="array" ref="BF149">[1]!JCSubstructureMatchCount($B149,"FC(CCCCC(O)=O)([H])F")</f>
        <v>#VALUE!</v>
      </c>
      <c r="BG149" s="2" t="e">
        <f t="array" ref="BG149">[1]!JCSubstructureMatchCount($B149,"FC(CCCCCC(O)=O)([H])F")</f>
        <v>#VALUE!</v>
      </c>
      <c r="BH149" s="2" t="e">
        <f t="array" ref="BH149">[1]!JCSubstructureMatchCount($B149,"FC(CC(O)=O)([H])[H]")</f>
        <v>#VALUE!</v>
      </c>
      <c r="BI149" s="2" t="e">
        <f t="array" ref="BI149">[1]!JCSubstructureMatchCount($B149,"FC(CCC(O)=O)([H])[H]")</f>
        <v>#VALUE!</v>
      </c>
      <c r="BJ149" s="2" t="e">
        <f t="array" ref="BJ149">[1]!JCSubstructureMatchCount($B149,"FC(CCCC(O)=O)([H])[H]")</f>
        <v>#VALUE!</v>
      </c>
      <c r="BK149" s="2" t="e">
        <f t="array" ref="BK149">[1]!JCSubstructureMatchCount($B149,"FC(CCCCC(O)=O)([H])[H]")</f>
        <v>#VALUE!</v>
      </c>
      <c r="BL149" s="2" t="e">
        <f t="array" ref="BL149">[1]!JCSubstructureMatchCount($B149,"FC(CCCCCC(O)=O)([H])[H]")</f>
        <v>#VALUE!</v>
      </c>
      <c r="BM149" s="2" t="e">
        <f t="array" ref="BM149">[1]!JCSubstructureMatchCount($B149,"FC(CC(O)=O)(F)C")</f>
        <v>#VALUE!</v>
      </c>
      <c r="BN149" s="2" t="e">
        <f t="array" ref="BN149">[1]!JCSubstructureMatchCount($B149,"FC(CCC(O)=O)(F)C")+[1]!JCSubstructureMatchCount($B149,"FC1(F)CC1C(O)=O")</f>
        <v>#VALUE!</v>
      </c>
      <c r="BO149" s="2" t="e">
        <f t="array" ref="BO149">[1]!JCSubstructureMatchCount($B149,"FC(CCCC(O)=O)(F)C")+[1]!JCSubstructureMatchCount($B149,"FC1(F)CCC1C(O)=O")</f>
        <v>#VALUE!</v>
      </c>
      <c r="BP149" s="2" t="e">
        <f t="array" ref="BP149">[1]!JCSubstructureMatchCount($B149,"FC(CCCCC(O)=O)(F)C")+[1]!JCSubstructureMatchCount($B149,"FC1(F)CCCC1C(O)=O")</f>
        <v>#VALUE!</v>
      </c>
      <c r="BQ149" s="2" t="e">
        <f t="array" ref="BQ149">[1]!JCSubstructureMatchCount($B149,"FC(CCCCCC(O)=O)(F)C")+[1]!JCSubstructureMatchCount($B149,"FC1(F)CCCCC1C(O)=O")</f>
        <v>#VALUE!</v>
      </c>
      <c r="BR149" s="2" t="e">
        <f t="array" ref="BR149">[1]!JCSubstructureMatchCount($B149,"FC(CC(O)=O)([H])C")</f>
        <v>#VALUE!</v>
      </c>
      <c r="BS149" s="2" t="e">
        <f t="array" ref="BS149">[1]!JCSubstructureMatchCount($B149,"FC(CCC(O)=O)([H])C")</f>
        <v>#VALUE!</v>
      </c>
      <c r="BT149" s="2" t="e">
        <f t="array" ref="BT149">[1]!JCSubstructureMatchCount($B149,"FC(CCCC(O)=O)([H])C")</f>
        <v>#VALUE!</v>
      </c>
      <c r="BU149" s="2" t="e">
        <f t="array" ref="BU149">[1]!JCSubstructureMatchCount($B149,"FC(CCCCC(O)=O)([H])C")</f>
        <v>#VALUE!</v>
      </c>
      <c r="BV149" s="2" t="e">
        <f t="array" ref="BV149">[1]!JCSubstructureMatchCount($B149,"FC(CCCCCC(O)=O)([H])C")</f>
        <v>#VALUE!</v>
      </c>
      <c r="BW149" t="e">
        <f t="shared" si="45"/>
        <v>#VALUE!</v>
      </c>
      <c r="BX149" t="e">
        <f t="shared" si="46"/>
        <v>#VALUE!</v>
      </c>
      <c r="BY149" t="e">
        <f t="shared" si="47"/>
        <v>#VALUE!</v>
      </c>
      <c r="BZ149" t="e">
        <f t="shared" si="48"/>
        <v>#VALUE!</v>
      </c>
      <c r="CA149" t="e">
        <f t="shared" si="49"/>
        <v>#VALUE!</v>
      </c>
      <c r="CB149" t="e">
        <f t="shared" si="50"/>
        <v>#VALUE!</v>
      </c>
      <c r="CC149" t="e">
        <f t="shared" si="51"/>
        <v>#VALUE!</v>
      </c>
      <c r="CD149" t="e">
        <f t="shared" si="52"/>
        <v>#VALUE!</v>
      </c>
      <c r="CE149" t="e">
        <f t="shared" si="53"/>
        <v>#VALUE!</v>
      </c>
      <c r="CF149" t="e">
        <f t="shared" si="54"/>
        <v>#VALUE!</v>
      </c>
      <c r="CG149" t="e">
        <f t="shared" si="55"/>
        <v>#VALUE!</v>
      </c>
    </row>
    <row r="150" spans="1:85" ht="30" customHeight="1" x14ac:dyDescent="0.25">
      <c r="A150" s="1" t="s">
        <v>157</v>
      </c>
      <c r="B150" t="s">
        <v>160</v>
      </c>
      <c r="C150">
        <v>2.39</v>
      </c>
      <c r="D150">
        <v>9.81</v>
      </c>
      <c r="E150" s="15" t="e">
        <f t="array" ref="E150">[1]!JCStructure(B150)</f>
        <v>#VALUE!</v>
      </c>
      <c r="F150" t="e">
        <f t="array" ref="F150">[1]!JCMass(B150)</f>
        <v>#VALUE!</v>
      </c>
      <c r="G150" t="e">
        <f t="array" ref="G150">[1]!JCIUPACName(R150)</f>
        <v>#VALUE!</v>
      </c>
      <c r="H150" s="2" t="e">
        <f t="array" ref="H150">IF([1]!JCSubstructureMatch($B150,"C(O)=O"),"Acid", "Amine")</f>
        <v>#VALUE!</v>
      </c>
      <c r="I150" s="2" t="e">
        <f t="shared" ca="1" si="38"/>
        <v>#NAME?</v>
      </c>
      <c r="K150" s="2" t="e">
        <f t="shared" si="39"/>
        <v>#VALUE!</v>
      </c>
      <c r="L150" s="2" t="e">
        <f t="shared" si="40"/>
        <v>#VALUE!</v>
      </c>
      <c r="M150" s="2" t="e">
        <f t="shared" si="41"/>
        <v>#VALUE!</v>
      </c>
      <c r="N150" s="2" t="e">
        <f t="shared" si="42"/>
        <v>#VALUE!</v>
      </c>
      <c r="O150" s="2" t="e">
        <f t="shared" si="43"/>
        <v>#VALUE!</v>
      </c>
      <c r="P150" s="2" t="e">
        <f t="shared" si="44"/>
        <v>#VALUE!</v>
      </c>
      <c r="Q150" s="2" t="e">
        <f t="array" ref="Q150">[1]!JCRingAtomCount(B150)</f>
        <v>#VALUE!</v>
      </c>
      <c r="R150" s="15" t="e">
        <f t="array" ref="R150">[1]!JCBemisMurckoStructure(B150)</f>
        <v>#VALUE!</v>
      </c>
      <c r="S150" t="e">
        <f t="array" ref="S150">[1]!JCSubstructureMatch(B150,"FC(C)(F)C")</f>
        <v>#VALUE!</v>
      </c>
      <c r="T150" t="e">
        <f t="array" ref="T150">[1]!JCSubstructureMatch(B150,"FC(C)(F)F")</f>
        <v>#VALUE!</v>
      </c>
      <c r="U150" t="e">
        <f t="array" ref="U150">[1]!JCSubstructureMatch(B150,"FC(C)(F)[H]")</f>
        <v>#VALUE!</v>
      </c>
      <c r="V150" t="e">
        <f t="array" ref="V150">[1]!JCSubstructureMatch(B150,"FC(C)([H])[H]")</f>
        <v>#VALUE!</v>
      </c>
      <c r="W150" t="e">
        <f t="array" ref="W150">[1]!JCSubstructureMatch(B150,"FC(C)(C)[H]")</f>
        <v>#VALUE!</v>
      </c>
      <c r="X150" s="15" t="e">
        <f t="array" ref="X150">[1]!JC3DCleanStructure(B150)</f>
        <v>#VALUE!</v>
      </c>
      <c r="Y150" s="2" t="e">
        <f t="array" ref="Y150">[1]!JCSubstructureMatchCount(B150,"FC(CN)(F)F")</f>
        <v>#VALUE!</v>
      </c>
      <c r="Z150" s="2" t="e">
        <f t="array" ref="Z150">[1]!JCSubstructureMatchCount($B150,"FC(CCN)(F)F")</f>
        <v>#VALUE!</v>
      </c>
      <c r="AA150" s="2" t="e">
        <f t="array" ref="AA150">[1]!JCSubstructureMatchCount($B150,"FC(CCCN)(F)F")</f>
        <v>#VALUE!</v>
      </c>
      <c r="AB150" s="2" t="e">
        <f t="array" ref="AB150">[1]!JCSubstructureMatchCount($B150,"FC(CCCCN)(F)F")</f>
        <v>#VALUE!</v>
      </c>
      <c r="AC150" s="2" t="e">
        <f t="array" ref="AC150">[1]!JCSubstructureMatchCount($B150,"FC(CCCCCN)(F)F")</f>
        <v>#VALUE!</v>
      </c>
      <c r="AD150" s="2" t="e">
        <f t="array" ref="AD150">[1]!JCSubstructureMatchCount($B150,"FC(CN)([H])F")</f>
        <v>#VALUE!</v>
      </c>
      <c r="AE150" s="2" t="e">
        <f t="array" ref="AE150">[1]!JCSubstructureMatchCount($B150,"FC(CCN)([H])F")</f>
        <v>#VALUE!</v>
      </c>
      <c r="AF150" s="2" t="e">
        <f t="array" ref="AF150">[1]!JCSubstructureMatchCount($B150,"FC(CCCN)([H])F")</f>
        <v>#VALUE!</v>
      </c>
      <c r="AG150" s="2" t="e">
        <f t="array" ref="AG150">[1]!JCSubstructureMatchCount($B150,"FC(CCCCN)([H])F")</f>
        <v>#VALUE!</v>
      </c>
      <c r="AH150" s="2" t="e">
        <f t="array" ref="AH150">[1]!JCSubstructureMatchCount($B150,"FC(CCCCCN)([H])F")</f>
        <v>#VALUE!</v>
      </c>
      <c r="AI150" s="2" t="e">
        <f t="array" ref="AI150">[1]!JCSubstructureMatchCount($B150,"FC(CN)([H])[H]")</f>
        <v>#VALUE!</v>
      </c>
      <c r="AJ150" s="2" t="e">
        <f t="array" ref="AJ150">[1]!JCSubstructureMatchCount($B150,"FC(CCN)([H])[H]")</f>
        <v>#VALUE!</v>
      </c>
      <c r="AK150" s="2" t="e">
        <f t="array" ref="AK150">[1]!JCSubstructureMatchCount($B150,"FC(CCCN)([H])[H]")</f>
        <v>#VALUE!</v>
      </c>
      <c r="AL150" s="2" t="e">
        <f t="array" ref="AL150">[1]!JCSubstructureMatchCount($B150,"FC(CCCCN)([H])[H]")</f>
        <v>#VALUE!</v>
      </c>
      <c r="AM150" s="2" t="e">
        <f t="array" ref="AM150">[1]!JCSubstructureMatchCount($B150,"FC(CCCCCN)([H])[H]")</f>
        <v>#VALUE!</v>
      </c>
      <c r="AN150" s="2" t="e">
        <f t="array" ref="AN150">[1]!JCSubstructureMatchCount($B150,"FC(CN)(F)C")</f>
        <v>#VALUE!</v>
      </c>
      <c r="AO150" s="2" t="e">
        <f t="array" ref="AO150">[1]!JCSubstructureMatchCount($B150,"FC(CCN)(F)C")+[1]!JCSubstructureMatchCount($B150,"FC(F)(C1)C1N")</f>
        <v>#VALUE!</v>
      </c>
      <c r="AP150" s="2" t="e">
        <f t="array" ref="AP150">[1]!JCSubstructureMatchCount($B150,"FC(CCCN)(F)C")+[1]!JCSubstructureMatchCount($B150,"FC(F)(CC1)C1N")</f>
        <v>#VALUE!</v>
      </c>
      <c r="AQ150" s="2" t="e">
        <f t="array" ref="AQ150">[1]!JCSubstructureMatchCount($B150,"FC(CCCCN)(F)C")+[1]!JCSubstructureMatchCount($B150,"FC(F)(CCC1)C1N")</f>
        <v>#VALUE!</v>
      </c>
      <c r="AR150" s="2" t="e">
        <f t="array" ref="AR150">[1]!JCSubstructureMatchCount($B150,"FC(CCCCCN)(F)C")+[1]!JCSubstructureMatchCount($B150,"FC(F)(CCCC1)C1N")</f>
        <v>#VALUE!</v>
      </c>
      <c r="AS150" s="2" t="e">
        <f t="array" ref="AS150">[1]!JCSubstructureMatchCount($B150,"FC(CN)([H])C")</f>
        <v>#VALUE!</v>
      </c>
      <c r="AT150" s="2" t="e">
        <f t="array" ref="AT150">[1]!JCSubstructureMatchCount($B150,"FC(CCN)([H])C")</f>
        <v>#VALUE!</v>
      </c>
      <c r="AU150" s="2" t="e">
        <f t="array" ref="AU150">[1]!JCSubstructureMatchCount($B150,"FC(CCCN)([H])C")</f>
        <v>#VALUE!</v>
      </c>
      <c r="AV150" s="2" t="e">
        <f t="array" ref="AV150">[1]!JCSubstructureMatchCount($B150,"FC(CCCCN)([H])C")</f>
        <v>#VALUE!</v>
      </c>
      <c r="AW150" s="2" t="e">
        <f t="array" ref="AW150">[1]!JCSubstructureMatchCount($B150,"FC(CCCCCN)([H])C")</f>
        <v>#VALUE!</v>
      </c>
      <c r="AX150" s="2" t="e">
        <f t="array" ref="AX150">[1]!JCSubstructureMatchCount($B150,"FC(CC(O)=O)(F)F")</f>
        <v>#VALUE!</v>
      </c>
      <c r="AY150" s="2" t="e">
        <f t="array" ref="AY150">[1]!JCSubstructureMatchCount($B150,"FC(CCC(O)=O)(F)F")</f>
        <v>#VALUE!</v>
      </c>
      <c r="AZ150" s="2" t="e">
        <f t="array" ref="AZ150">[1]!JCSubstructureMatchCount($B150,"FC(CCCC(O)=O)(F)F")</f>
        <v>#VALUE!</v>
      </c>
      <c r="BA150" s="2" t="e">
        <f t="array" ref="BA150">[1]!JCSubstructureMatchCount($B150,"FC(CCCCC(O)=O)(F)F")</f>
        <v>#VALUE!</v>
      </c>
      <c r="BB150" s="2" t="e">
        <f t="array" ref="BB150">[1]!JCSubstructureMatchCount($B150,"FC(CCCCCC(O)=O)(F)F")</f>
        <v>#VALUE!</v>
      </c>
      <c r="BC150" s="2" t="e">
        <f t="array" ref="BC150">[1]!JCSubstructureMatchCount($B150,"FC(CC(O)=O)([H])F")</f>
        <v>#VALUE!</v>
      </c>
      <c r="BD150" s="2" t="e">
        <f t="array" ref="BD150">[1]!JCSubstructureMatchCount($B150,"FC(CCC(O)=O)([H])F")</f>
        <v>#VALUE!</v>
      </c>
      <c r="BE150" s="2" t="e">
        <f t="array" ref="BE150">[1]!JCSubstructureMatchCount($B150,"FC(CCCC(O)=O)([H])F")</f>
        <v>#VALUE!</v>
      </c>
      <c r="BF150" s="2" t="e">
        <f t="array" ref="BF150">[1]!JCSubstructureMatchCount($B150,"FC(CCCCC(O)=O)([H])F")</f>
        <v>#VALUE!</v>
      </c>
      <c r="BG150" s="2" t="e">
        <f t="array" ref="BG150">[1]!JCSubstructureMatchCount($B150,"FC(CCCCCC(O)=O)([H])F")</f>
        <v>#VALUE!</v>
      </c>
      <c r="BH150" s="2" t="e">
        <f t="array" ref="BH150">[1]!JCSubstructureMatchCount($B150,"FC(CC(O)=O)([H])[H]")</f>
        <v>#VALUE!</v>
      </c>
      <c r="BI150" s="2" t="e">
        <f t="array" ref="BI150">[1]!JCSubstructureMatchCount($B150,"FC(CCC(O)=O)([H])[H]")</f>
        <v>#VALUE!</v>
      </c>
      <c r="BJ150" s="2" t="e">
        <f t="array" ref="BJ150">[1]!JCSubstructureMatchCount($B150,"FC(CCCC(O)=O)([H])[H]")</f>
        <v>#VALUE!</v>
      </c>
      <c r="BK150" s="2" t="e">
        <f t="array" ref="BK150">[1]!JCSubstructureMatchCount($B150,"FC(CCCCC(O)=O)([H])[H]")</f>
        <v>#VALUE!</v>
      </c>
      <c r="BL150" s="2" t="e">
        <f t="array" ref="BL150">[1]!JCSubstructureMatchCount($B150,"FC(CCCCCC(O)=O)([H])[H]")</f>
        <v>#VALUE!</v>
      </c>
      <c r="BM150" s="2" t="e">
        <f t="array" ref="BM150">[1]!JCSubstructureMatchCount($B150,"FC(CC(O)=O)(F)C")</f>
        <v>#VALUE!</v>
      </c>
      <c r="BN150" s="2" t="e">
        <f t="array" ref="BN150">[1]!JCSubstructureMatchCount($B150,"FC(CCC(O)=O)(F)C")+[1]!JCSubstructureMatchCount($B150,"FC1(F)CC1C(O)=O")</f>
        <v>#VALUE!</v>
      </c>
      <c r="BO150" s="2" t="e">
        <f t="array" ref="BO150">[1]!JCSubstructureMatchCount($B150,"FC(CCCC(O)=O)(F)C")+[1]!JCSubstructureMatchCount($B150,"FC1(F)CCC1C(O)=O")</f>
        <v>#VALUE!</v>
      </c>
      <c r="BP150" s="2" t="e">
        <f t="array" ref="BP150">[1]!JCSubstructureMatchCount($B150,"FC(CCCCC(O)=O)(F)C")+[1]!JCSubstructureMatchCount($B150,"FC1(F)CCCC1C(O)=O")</f>
        <v>#VALUE!</v>
      </c>
      <c r="BQ150" s="2" t="e">
        <f t="array" ref="BQ150">[1]!JCSubstructureMatchCount($B150,"FC(CCCCCC(O)=O)(F)C")+[1]!JCSubstructureMatchCount($B150,"FC1(F)CCCCC1C(O)=O")</f>
        <v>#VALUE!</v>
      </c>
      <c r="BR150" s="2" t="e">
        <f t="array" ref="BR150">[1]!JCSubstructureMatchCount($B150,"FC(CC(O)=O)([H])C")</f>
        <v>#VALUE!</v>
      </c>
      <c r="BS150" s="2" t="e">
        <f t="array" ref="BS150">[1]!JCSubstructureMatchCount($B150,"FC(CCC(O)=O)([H])C")</f>
        <v>#VALUE!</v>
      </c>
      <c r="BT150" s="2" t="e">
        <f t="array" ref="BT150">[1]!JCSubstructureMatchCount($B150,"FC(CCCC(O)=O)([H])C")</f>
        <v>#VALUE!</v>
      </c>
      <c r="BU150" s="2" t="e">
        <f t="array" ref="BU150">[1]!JCSubstructureMatchCount($B150,"FC(CCCCC(O)=O)([H])C")</f>
        <v>#VALUE!</v>
      </c>
      <c r="BV150" s="2" t="e">
        <f t="array" ref="BV150">[1]!JCSubstructureMatchCount($B150,"FC(CCCCCC(O)=O)([H])C")</f>
        <v>#VALUE!</v>
      </c>
      <c r="BW150" t="e">
        <f t="shared" si="45"/>
        <v>#VALUE!</v>
      </c>
      <c r="BX150" t="e">
        <f t="shared" si="46"/>
        <v>#VALUE!</v>
      </c>
      <c r="BY150" t="e">
        <f t="shared" si="47"/>
        <v>#VALUE!</v>
      </c>
      <c r="BZ150" t="e">
        <f t="shared" si="48"/>
        <v>#VALUE!</v>
      </c>
      <c r="CA150" t="e">
        <f t="shared" si="49"/>
        <v>#VALUE!</v>
      </c>
      <c r="CB150" t="e">
        <f t="shared" si="50"/>
        <v>#VALUE!</v>
      </c>
      <c r="CC150" t="e">
        <f t="shared" si="51"/>
        <v>#VALUE!</v>
      </c>
      <c r="CD150" t="e">
        <f t="shared" si="52"/>
        <v>#VALUE!</v>
      </c>
      <c r="CE150" t="e">
        <f t="shared" si="53"/>
        <v>#VALUE!</v>
      </c>
      <c r="CF150" t="e">
        <f t="shared" si="54"/>
        <v>#VALUE!</v>
      </c>
      <c r="CG150" t="e">
        <f t="shared" si="55"/>
        <v>#VALUE!</v>
      </c>
    </row>
    <row r="151" spans="1:85" ht="30" customHeight="1" x14ac:dyDescent="0.25">
      <c r="A151" s="1" t="s">
        <v>157</v>
      </c>
      <c r="B151" t="s">
        <v>161</v>
      </c>
      <c r="C151">
        <v>2.69</v>
      </c>
      <c r="D151">
        <v>4.3899999999999997</v>
      </c>
      <c r="E151" s="15" t="e">
        <f t="array" ref="E151">[1]!JCStructure(B151)</f>
        <v>#VALUE!</v>
      </c>
      <c r="F151" t="e">
        <f t="array" ref="F151">[1]!JCMass(B151)</f>
        <v>#VALUE!</v>
      </c>
      <c r="G151" t="e">
        <f t="array" ref="G151">[1]!JCIUPACName(R151)</f>
        <v>#VALUE!</v>
      </c>
      <c r="H151" s="2" t="e">
        <f t="array" ref="H151">IF([1]!JCSubstructureMatch($B151,"C(O)=O"),"Acid", "Amine")</f>
        <v>#VALUE!</v>
      </c>
      <c r="I151" s="2" t="e">
        <f t="shared" ca="1" si="38"/>
        <v>#NAME?</v>
      </c>
      <c r="K151" s="2" t="e">
        <f t="shared" si="39"/>
        <v>#VALUE!</v>
      </c>
      <c r="L151" s="2" t="e">
        <f t="shared" si="40"/>
        <v>#VALUE!</v>
      </c>
      <c r="M151" s="2" t="e">
        <f t="shared" si="41"/>
        <v>#VALUE!</v>
      </c>
      <c r="N151" s="2" t="e">
        <f t="shared" si="42"/>
        <v>#VALUE!</v>
      </c>
      <c r="O151" s="2" t="e">
        <f t="shared" si="43"/>
        <v>#VALUE!</v>
      </c>
      <c r="P151" s="2" t="e">
        <f t="shared" si="44"/>
        <v>#VALUE!</v>
      </c>
      <c r="Q151" s="2" t="e">
        <f t="array" ref="Q151">[1]!JCRingAtomCount(B151)</f>
        <v>#VALUE!</v>
      </c>
      <c r="R151" s="15" t="e">
        <f t="array" ref="R151">[1]!JCBemisMurckoStructure(B151)</f>
        <v>#VALUE!</v>
      </c>
      <c r="S151" t="e">
        <f t="array" ref="S151">[1]!JCSubstructureMatch(B151,"FC(C)(F)C")</f>
        <v>#VALUE!</v>
      </c>
      <c r="T151" t="e">
        <f t="array" ref="T151">[1]!JCSubstructureMatch(B151,"FC(C)(F)F")</f>
        <v>#VALUE!</v>
      </c>
      <c r="U151" t="e">
        <f t="array" ref="U151">[1]!JCSubstructureMatch(B151,"FC(C)(F)[H]")</f>
        <v>#VALUE!</v>
      </c>
      <c r="V151" t="e">
        <f t="array" ref="V151">[1]!JCSubstructureMatch(B151,"FC(C)([H])[H]")</f>
        <v>#VALUE!</v>
      </c>
      <c r="W151" t="e">
        <f t="array" ref="W151">[1]!JCSubstructureMatch(B151,"FC(C)(C)[H]")</f>
        <v>#VALUE!</v>
      </c>
      <c r="X151" s="15" t="e">
        <f t="array" ref="X151">[1]!JC3DCleanStructure(B151)</f>
        <v>#VALUE!</v>
      </c>
      <c r="Y151" s="2" t="e">
        <f t="array" ref="Y151">[1]!JCSubstructureMatchCount(B151,"FC(CN)(F)F")</f>
        <v>#VALUE!</v>
      </c>
      <c r="Z151" s="2" t="e">
        <f t="array" ref="Z151">[1]!JCSubstructureMatchCount($B151,"FC(CCN)(F)F")</f>
        <v>#VALUE!</v>
      </c>
      <c r="AA151" s="2" t="e">
        <f t="array" ref="AA151">[1]!JCSubstructureMatchCount($B151,"FC(CCCN)(F)F")</f>
        <v>#VALUE!</v>
      </c>
      <c r="AB151" s="2" t="e">
        <f t="array" ref="AB151">[1]!JCSubstructureMatchCount($B151,"FC(CCCCN)(F)F")</f>
        <v>#VALUE!</v>
      </c>
      <c r="AC151" s="2" t="e">
        <f t="array" ref="AC151">[1]!JCSubstructureMatchCount($B151,"FC(CCCCCN)(F)F")</f>
        <v>#VALUE!</v>
      </c>
      <c r="AD151" s="2" t="e">
        <f t="array" ref="AD151">[1]!JCSubstructureMatchCount($B151,"FC(CN)([H])F")</f>
        <v>#VALUE!</v>
      </c>
      <c r="AE151" s="2" t="e">
        <f t="array" ref="AE151">[1]!JCSubstructureMatchCount($B151,"FC(CCN)([H])F")</f>
        <v>#VALUE!</v>
      </c>
      <c r="AF151" s="2" t="e">
        <f t="array" ref="AF151">[1]!JCSubstructureMatchCount($B151,"FC(CCCN)([H])F")</f>
        <v>#VALUE!</v>
      </c>
      <c r="AG151" s="2" t="e">
        <f t="array" ref="AG151">[1]!JCSubstructureMatchCount($B151,"FC(CCCCN)([H])F")</f>
        <v>#VALUE!</v>
      </c>
      <c r="AH151" s="2" t="e">
        <f t="array" ref="AH151">[1]!JCSubstructureMatchCount($B151,"FC(CCCCCN)([H])F")</f>
        <v>#VALUE!</v>
      </c>
      <c r="AI151" s="2" t="e">
        <f t="array" ref="AI151">[1]!JCSubstructureMatchCount($B151,"FC(CN)([H])[H]")</f>
        <v>#VALUE!</v>
      </c>
      <c r="AJ151" s="2" t="e">
        <f t="array" ref="AJ151">[1]!JCSubstructureMatchCount($B151,"FC(CCN)([H])[H]")</f>
        <v>#VALUE!</v>
      </c>
      <c r="AK151" s="2" t="e">
        <f t="array" ref="AK151">[1]!JCSubstructureMatchCount($B151,"FC(CCCN)([H])[H]")</f>
        <v>#VALUE!</v>
      </c>
      <c r="AL151" s="2" t="e">
        <f t="array" ref="AL151">[1]!JCSubstructureMatchCount($B151,"FC(CCCCN)([H])[H]")</f>
        <v>#VALUE!</v>
      </c>
      <c r="AM151" s="2" t="e">
        <f t="array" ref="AM151">[1]!JCSubstructureMatchCount($B151,"FC(CCCCCN)([H])[H]")</f>
        <v>#VALUE!</v>
      </c>
      <c r="AN151" s="2" t="e">
        <f t="array" ref="AN151">[1]!JCSubstructureMatchCount($B151,"FC(CN)(F)C")</f>
        <v>#VALUE!</v>
      </c>
      <c r="AO151" s="2" t="e">
        <f t="array" ref="AO151">[1]!JCSubstructureMatchCount($B151,"FC(CCN)(F)C")+[1]!JCSubstructureMatchCount($B151,"FC(F)(C1)C1N")</f>
        <v>#VALUE!</v>
      </c>
      <c r="AP151" s="2" t="e">
        <f t="array" ref="AP151">[1]!JCSubstructureMatchCount($B151,"FC(CCCN)(F)C")+[1]!JCSubstructureMatchCount($B151,"FC(F)(CC1)C1N")</f>
        <v>#VALUE!</v>
      </c>
      <c r="AQ151" s="2" t="e">
        <f t="array" ref="AQ151">[1]!JCSubstructureMatchCount($B151,"FC(CCCCN)(F)C")+[1]!JCSubstructureMatchCount($B151,"FC(F)(CCC1)C1N")</f>
        <v>#VALUE!</v>
      </c>
      <c r="AR151" s="2" t="e">
        <f t="array" ref="AR151">[1]!JCSubstructureMatchCount($B151,"FC(CCCCCN)(F)C")+[1]!JCSubstructureMatchCount($B151,"FC(F)(CCCC1)C1N")</f>
        <v>#VALUE!</v>
      </c>
      <c r="AS151" s="2" t="e">
        <f t="array" ref="AS151">[1]!JCSubstructureMatchCount($B151,"FC(CN)([H])C")</f>
        <v>#VALUE!</v>
      </c>
      <c r="AT151" s="2" t="e">
        <f t="array" ref="AT151">[1]!JCSubstructureMatchCount($B151,"FC(CCN)([H])C")</f>
        <v>#VALUE!</v>
      </c>
      <c r="AU151" s="2" t="e">
        <f t="array" ref="AU151">[1]!JCSubstructureMatchCount($B151,"FC(CCCN)([H])C")</f>
        <v>#VALUE!</v>
      </c>
      <c r="AV151" s="2" t="e">
        <f t="array" ref="AV151">[1]!JCSubstructureMatchCount($B151,"FC(CCCCN)([H])C")</f>
        <v>#VALUE!</v>
      </c>
      <c r="AW151" s="2" t="e">
        <f t="array" ref="AW151">[1]!JCSubstructureMatchCount($B151,"FC(CCCCCN)([H])C")</f>
        <v>#VALUE!</v>
      </c>
      <c r="AX151" s="2" t="e">
        <f t="array" ref="AX151">[1]!JCSubstructureMatchCount($B151,"FC(CC(O)=O)(F)F")</f>
        <v>#VALUE!</v>
      </c>
      <c r="AY151" s="2" t="e">
        <f t="array" ref="AY151">[1]!JCSubstructureMatchCount($B151,"FC(CCC(O)=O)(F)F")</f>
        <v>#VALUE!</v>
      </c>
      <c r="AZ151" s="2" t="e">
        <f t="array" ref="AZ151">[1]!JCSubstructureMatchCount($B151,"FC(CCCC(O)=O)(F)F")</f>
        <v>#VALUE!</v>
      </c>
      <c r="BA151" s="2" t="e">
        <f t="array" ref="BA151">[1]!JCSubstructureMatchCount($B151,"FC(CCCCC(O)=O)(F)F")</f>
        <v>#VALUE!</v>
      </c>
      <c r="BB151" s="2" t="e">
        <f t="array" ref="BB151">[1]!JCSubstructureMatchCount($B151,"FC(CCCCCC(O)=O)(F)F")</f>
        <v>#VALUE!</v>
      </c>
      <c r="BC151" s="2" t="e">
        <f t="array" ref="BC151">[1]!JCSubstructureMatchCount($B151,"FC(CC(O)=O)([H])F")</f>
        <v>#VALUE!</v>
      </c>
      <c r="BD151" s="2" t="e">
        <f t="array" ref="BD151">[1]!JCSubstructureMatchCount($B151,"FC(CCC(O)=O)([H])F")</f>
        <v>#VALUE!</v>
      </c>
      <c r="BE151" s="2" t="e">
        <f t="array" ref="BE151">[1]!JCSubstructureMatchCount($B151,"FC(CCCC(O)=O)([H])F")</f>
        <v>#VALUE!</v>
      </c>
      <c r="BF151" s="2" t="e">
        <f t="array" ref="BF151">[1]!JCSubstructureMatchCount($B151,"FC(CCCCC(O)=O)([H])F")</f>
        <v>#VALUE!</v>
      </c>
      <c r="BG151" s="2" t="e">
        <f t="array" ref="BG151">[1]!JCSubstructureMatchCount($B151,"FC(CCCCCC(O)=O)([H])F")</f>
        <v>#VALUE!</v>
      </c>
      <c r="BH151" s="2" t="e">
        <f t="array" ref="BH151">[1]!JCSubstructureMatchCount($B151,"FC(CC(O)=O)([H])[H]")</f>
        <v>#VALUE!</v>
      </c>
      <c r="BI151" s="2" t="e">
        <f t="array" ref="BI151">[1]!JCSubstructureMatchCount($B151,"FC(CCC(O)=O)([H])[H]")</f>
        <v>#VALUE!</v>
      </c>
      <c r="BJ151" s="2" t="e">
        <f t="array" ref="BJ151">[1]!JCSubstructureMatchCount($B151,"FC(CCCC(O)=O)([H])[H]")</f>
        <v>#VALUE!</v>
      </c>
      <c r="BK151" s="2" t="e">
        <f t="array" ref="BK151">[1]!JCSubstructureMatchCount($B151,"FC(CCCCC(O)=O)([H])[H]")</f>
        <v>#VALUE!</v>
      </c>
      <c r="BL151" s="2" t="e">
        <f t="array" ref="BL151">[1]!JCSubstructureMatchCount($B151,"FC(CCCCCC(O)=O)([H])[H]")</f>
        <v>#VALUE!</v>
      </c>
      <c r="BM151" s="2" t="e">
        <f t="array" ref="BM151">[1]!JCSubstructureMatchCount($B151,"FC(CC(O)=O)(F)C")</f>
        <v>#VALUE!</v>
      </c>
      <c r="BN151" s="2" t="e">
        <f t="array" ref="BN151">[1]!JCSubstructureMatchCount($B151,"FC(CCC(O)=O)(F)C")+[1]!JCSubstructureMatchCount($B151,"FC1(F)CC1C(O)=O")</f>
        <v>#VALUE!</v>
      </c>
      <c r="BO151" s="2" t="e">
        <f t="array" ref="BO151">[1]!JCSubstructureMatchCount($B151,"FC(CCCC(O)=O)(F)C")+[1]!JCSubstructureMatchCount($B151,"FC1(F)CCC1C(O)=O")</f>
        <v>#VALUE!</v>
      </c>
      <c r="BP151" s="2" t="e">
        <f t="array" ref="BP151">[1]!JCSubstructureMatchCount($B151,"FC(CCCCC(O)=O)(F)C")+[1]!JCSubstructureMatchCount($B151,"FC1(F)CCCC1C(O)=O")</f>
        <v>#VALUE!</v>
      </c>
      <c r="BQ151" s="2" t="e">
        <f t="array" ref="BQ151">[1]!JCSubstructureMatchCount($B151,"FC(CCCCCC(O)=O)(F)C")+[1]!JCSubstructureMatchCount($B151,"FC1(F)CCCCC1C(O)=O")</f>
        <v>#VALUE!</v>
      </c>
      <c r="BR151" s="2" t="e">
        <f t="array" ref="BR151">[1]!JCSubstructureMatchCount($B151,"FC(CC(O)=O)([H])C")</f>
        <v>#VALUE!</v>
      </c>
      <c r="BS151" s="2" t="e">
        <f t="array" ref="BS151">[1]!JCSubstructureMatchCount($B151,"FC(CCC(O)=O)([H])C")</f>
        <v>#VALUE!</v>
      </c>
      <c r="BT151" s="2" t="e">
        <f t="array" ref="BT151">[1]!JCSubstructureMatchCount($B151,"FC(CCCC(O)=O)([H])C")</f>
        <v>#VALUE!</v>
      </c>
      <c r="BU151" s="2" t="e">
        <f t="array" ref="BU151">[1]!JCSubstructureMatchCount($B151,"FC(CCCCC(O)=O)([H])C")</f>
        <v>#VALUE!</v>
      </c>
      <c r="BV151" s="2" t="e">
        <f t="array" ref="BV151">[1]!JCSubstructureMatchCount($B151,"FC(CCCCCC(O)=O)([H])C")</f>
        <v>#VALUE!</v>
      </c>
      <c r="BW151" t="e">
        <f t="shared" si="45"/>
        <v>#VALUE!</v>
      </c>
      <c r="BX151" t="e">
        <f t="shared" si="46"/>
        <v>#VALUE!</v>
      </c>
      <c r="BY151" t="e">
        <f t="shared" si="47"/>
        <v>#VALUE!</v>
      </c>
      <c r="BZ151" t="e">
        <f t="shared" si="48"/>
        <v>#VALUE!</v>
      </c>
      <c r="CA151" t="e">
        <f t="shared" si="49"/>
        <v>#VALUE!</v>
      </c>
      <c r="CB151" t="e">
        <f t="shared" si="50"/>
        <v>#VALUE!</v>
      </c>
      <c r="CC151" t="e">
        <f t="shared" si="51"/>
        <v>#VALUE!</v>
      </c>
      <c r="CD151" t="e">
        <f t="shared" si="52"/>
        <v>#VALUE!</v>
      </c>
      <c r="CE151" t="e">
        <f t="shared" si="53"/>
        <v>#VALUE!</v>
      </c>
      <c r="CF151" t="e">
        <f t="shared" si="54"/>
        <v>#VALUE!</v>
      </c>
      <c r="CG151" t="e">
        <f t="shared" si="55"/>
        <v>#VALUE!</v>
      </c>
    </row>
    <row r="152" spans="1:85" ht="30" customHeight="1" x14ac:dyDescent="0.25">
      <c r="A152" s="1" t="s">
        <v>157</v>
      </c>
      <c r="B152" t="s">
        <v>162</v>
      </c>
      <c r="C152">
        <v>2.5299999999999998</v>
      </c>
      <c r="D152">
        <v>9.58</v>
      </c>
      <c r="E152" s="15" t="e">
        <f t="array" ref="E152">[1]!JCStructure(B152)</f>
        <v>#VALUE!</v>
      </c>
      <c r="F152" t="e">
        <f t="array" ref="F152">[1]!JCMass(B152)</f>
        <v>#VALUE!</v>
      </c>
      <c r="G152" t="e">
        <f t="array" ref="G152">[1]!JCIUPACName(R152)</f>
        <v>#VALUE!</v>
      </c>
      <c r="H152" s="2" t="e">
        <f t="array" ref="H152">IF([1]!JCSubstructureMatch($B152,"C(O)=O"),"Acid", "Amine")</f>
        <v>#VALUE!</v>
      </c>
      <c r="I152" s="2" t="e">
        <f t="shared" ca="1" si="38"/>
        <v>#NAME?</v>
      </c>
      <c r="K152" s="2" t="e">
        <f t="shared" si="39"/>
        <v>#VALUE!</v>
      </c>
      <c r="L152" s="2" t="e">
        <f t="shared" si="40"/>
        <v>#VALUE!</v>
      </c>
      <c r="M152" s="2" t="e">
        <f t="shared" si="41"/>
        <v>#VALUE!</v>
      </c>
      <c r="N152" s="2" t="e">
        <f t="shared" si="42"/>
        <v>#VALUE!</v>
      </c>
      <c r="O152" s="2" t="e">
        <f t="shared" si="43"/>
        <v>#VALUE!</v>
      </c>
      <c r="P152" s="2" t="e">
        <f t="shared" si="44"/>
        <v>#VALUE!</v>
      </c>
      <c r="Q152" s="2" t="e">
        <f t="array" ref="Q152">[1]!JCRingAtomCount(B152)</f>
        <v>#VALUE!</v>
      </c>
      <c r="R152" s="15" t="e">
        <f t="array" ref="R152">[1]!JCBemisMurckoStructure(B152)</f>
        <v>#VALUE!</v>
      </c>
      <c r="S152" t="e">
        <f t="array" ref="S152">[1]!JCSubstructureMatch(B152,"FC(C)(F)C")</f>
        <v>#VALUE!</v>
      </c>
      <c r="T152" t="e">
        <f t="array" ref="T152">[1]!JCSubstructureMatch(B152,"FC(C)(F)F")</f>
        <v>#VALUE!</v>
      </c>
      <c r="U152" t="e">
        <f t="array" ref="U152">[1]!JCSubstructureMatch(B152,"FC(C)(F)[H]")</f>
        <v>#VALUE!</v>
      </c>
      <c r="V152" t="e">
        <f t="array" ref="V152">[1]!JCSubstructureMatch(B152,"FC(C)([H])[H]")</f>
        <v>#VALUE!</v>
      </c>
      <c r="W152" t="e">
        <f t="array" ref="W152">[1]!JCSubstructureMatch(B152,"FC(C)(C)[H]")</f>
        <v>#VALUE!</v>
      </c>
      <c r="X152" s="15" t="e">
        <f t="array" ref="X152">[1]!JC3DCleanStructure(B152)</f>
        <v>#VALUE!</v>
      </c>
      <c r="Y152" s="2" t="e">
        <f t="array" ref="Y152">[1]!JCSubstructureMatchCount(B152,"FC(CN)(F)F")</f>
        <v>#VALUE!</v>
      </c>
      <c r="Z152" s="2" t="e">
        <f t="array" ref="Z152">[1]!JCSubstructureMatchCount($B152,"FC(CCN)(F)F")</f>
        <v>#VALUE!</v>
      </c>
      <c r="AA152" s="2" t="e">
        <f t="array" ref="AA152">[1]!JCSubstructureMatchCount($B152,"FC(CCCN)(F)F")</f>
        <v>#VALUE!</v>
      </c>
      <c r="AB152" s="2" t="e">
        <f t="array" ref="AB152">[1]!JCSubstructureMatchCount($B152,"FC(CCCCN)(F)F")</f>
        <v>#VALUE!</v>
      </c>
      <c r="AC152" s="2" t="e">
        <f t="array" ref="AC152">[1]!JCSubstructureMatchCount($B152,"FC(CCCCCN)(F)F")</f>
        <v>#VALUE!</v>
      </c>
      <c r="AD152" s="2" t="e">
        <f t="array" ref="AD152">[1]!JCSubstructureMatchCount($B152,"FC(CN)([H])F")</f>
        <v>#VALUE!</v>
      </c>
      <c r="AE152" s="2" t="e">
        <f t="array" ref="AE152">[1]!JCSubstructureMatchCount($B152,"FC(CCN)([H])F")</f>
        <v>#VALUE!</v>
      </c>
      <c r="AF152" s="2" t="e">
        <f t="array" ref="AF152">[1]!JCSubstructureMatchCount($B152,"FC(CCCN)([H])F")</f>
        <v>#VALUE!</v>
      </c>
      <c r="AG152" s="2" t="e">
        <f t="array" ref="AG152">[1]!JCSubstructureMatchCount($B152,"FC(CCCCN)([H])F")</f>
        <v>#VALUE!</v>
      </c>
      <c r="AH152" s="2" t="e">
        <f t="array" ref="AH152">[1]!JCSubstructureMatchCount($B152,"FC(CCCCCN)([H])F")</f>
        <v>#VALUE!</v>
      </c>
      <c r="AI152" s="2" t="e">
        <f t="array" ref="AI152">[1]!JCSubstructureMatchCount($B152,"FC(CN)([H])[H]")</f>
        <v>#VALUE!</v>
      </c>
      <c r="AJ152" s="2" t="e">
        <f t="array" ref="AJ152">[1]!JCSubstructureMatchCount($B152,"FC(CCN)([H])[H]")</f>
        <v>#VALUE!</v>
      </c>
      <c r="AK152" s="2" t="e">
        <f t="array" ref="AK152">[1]!JCSubstructureMatchCount($B152,"FC(CCCN)([H])[H]")</f>
        <v>#VALUE!</v>
      </c>
      <c r="AL152" s="2" t="e">
        <f t="array" ref="AL152">[1]!JCSubstructureMatchCount($B152,"FC(CCCCN)([H])[H]")</f>
        <v>#VALUE!</v>
      </c>
      <c r="AM152" s="2" t="e">
        <f t="array" ref="AM152">[1]!JCSubstructureMatchCount($B152,"FC(CCCCCN)([H])[H]")</f>
        <v>#VALUE!</v>
      </c>
      <c r="AN152" s="2" t="e">
        <f t="array" ref="AN152">[1]!JCSubstructureMatchCount($B152,"FC(CN)(F)C")</f>
        <v>#VALUE!</v>
      </c>
      <c r="AO152" s="2" t="e">
        <f t="array" ref="AO152">[1]!JCSubstructureMatchCount($B152,"FC(CCN)(F)C")+[1]!JCSubstructureMatchCount($B152,"FC(F)(C1)C1N")</f>
        <v>#VALUE!</v>
      </c>
      <c r="AP152" s="2" t="e">
        <f t="array" ref="AP152">[1]!JCSubstructureMatchCount($B152,"FC(CCCN)(F)C")+[1]!JCSubstructureMatchCount($B152,"FC(F)(CC1)C1N")</f>
        <v>#VALUE!</v>
      </c>
      <c r="AQ152" s="2" t="e">
        <f t="array" ref="AQ152">[1]!JCSubstructureMatchCount($B152,"FC(CCCCN)(F)C")+[1]!JCSubstructureMatchCount($B152,"FC(F)(CCC1)C1N")</f>
        <v>#VALUE!</v>
      </c>
      <c r="AR152" s="2" t="e">
        <f t="array" ref="AR152">[1]!JCSubstructureMatchCount($B152,"FC(CCCCCN)(F)C")+[1]!JCSubstructureMatchCount($B152,"FC(F)(CCCC1)C1N")</f>
        <v>#VALUE!</v>
      </c>
      <c r="AS152" s="2" t="e">
        <f t="array" ref="AS152">[1]!JCSubstructureMatchCount($B152,"FC(CN)([H])C")</f>
        <v>#VALUE!</v>
      </c>
      <c r="AT152" s="2" t="e">
        <f t="array" ref="AT152">[1]!JCSubstructureMatchCount($B152,"FC(CCN)([H])C")</f>
        <v>#VALUE!</v>
      </c>
      <c r="AU152" s="2" t="e">
        <f t="array" ref="AU152">[1]!JCSubstructureMatchCount($B152,"FC(CCCN)([H])C")</f>
        <v>#VALUE!</v>
      </c>
      <c r="AV152" s="2" t="e">
        <f t="array" ref="AV152">[1]!JCSubstructureMatchCount($B152,"FC(CCCCN)([H])C")</f>
        <v>#VALUE!</v>
      </c>
      <c r="AW152" s="2" t="e">
        <f t="array" ref="AW152">[1]!JCSubstructureMatchCount($B152,"FC(CCCCCN)([H])C")</f>
        <v>#VALUE!</v>
      </c>
      <c r="AX152" s="2" t="e">
        <f t="array" ref="AX152">[1]!JCSubstructureMatchCount($B152,"FC(CC(O)=O)(F)F")</f>
        <v>#VALUE!</v>
      </c>
      <c r="AY152" s="2" t="e">
        <f t="array" ref="AY152">[1]!JCSubstructureMatchCount($B152,"FC(CCC(O)=O)(F)F")</f>
        <v>#VALUE!</v>
      </c>
      <c r="AZ152" s="2" t="e">
        <f t="array" ref="AZ152">[1]!JCSubstructureMatchCount($B152,"FC(CCCC(O)=O)(F)F")</f>
        <v>#VALUE!</v>
      </c>
      <c r="BA152" s="2" t="e">
        <f t="array" ref="BA152">[1]!JCSubstructureMatchCount($B152,"FC(CCCCC(O)=O)(F)F")</f>
        <v>#VALUE!</v>
      </c>
      <c r="BB152" s="2" t="e">
        <f t="array" ref="BB152">[1]!JCSubstructureMatchCount($B152,"FC(CCCCCC(O)=O)(F)F")</f>
        <v>#VALUE!</v>
      </c>
      <c r="BC152" s="2" t="e">
        <f t="array" ref="BC152">[1]!JCSubstructureMatchCount($B152,"FC(CC(O)=O)([H])F")</f>
        <v>#VALUE!</v>
      </c>
      <c r="BD152" s="2" t="e">
        <f t="array" ref="BD152">[1]!JCSubstructureMatchCount($B152,"FC(CCC(O)=O)([H])F")</f>
        <v>#VALUE!</v>
      </c>
      <c r="BE152" s="2" t="e">
        <f t="array" ref="BE152">[1]!JCSubstructureMatchCount($B152,"FC(CCCC(O)=O)([H])F")</f>
        <v>#VALUE!</v>
      </c>
      <c r="BF152" s="2" t="e">
        <f t="array" ref="BF152">[1]!JCSubstructureMatchCount($B152,"FC(CCCCC(O)=O)([H])F")</f>
        <v>#VALUE!</v>
      </c>
      <c r="BG152" s="2" t="e">
        <f t="array" ref="BG152">[1]!JCSubstructureMatchCount($B152,"FC(CCCCCC(O)=O)([H])F")</f>
        <v>#VALUE!</v>
      </c>
      <c r="BH152" s="2" t="e">
        <f t="array" ref="BH152">[1]!JCSubstructureMatchCount($B152,"FC(CC(O)=O)([H])[H]")</f>
        <v>#VALUE!</v>
      </c>
      <c r="BI152" s="2" t="e">
        <f t="array" ref="BI152">[1]!JCSubstructureMatchCount($B152,"FC(CCC(O)=O)([H])[H]")</f>
        <v>#VALUE!</v>
      </c>
      <c r="BJ152" s="2" t="e">
        <f t="array" ref="BJ152">[1]!JCSubstructureMatchCount($B152,"FC(CCCC(O)=O)([H])[H]")</f>
        <v>#VALUE!</v>
      </c>
      <c r="BK152" s="2" t="e">
        <f t="array" ref="BK152">[1]!JCSubstructureMatchCount($B152,"FC(CCCCC(O)=O)([H])[H]")</f>
        <v>#VALUE!</v>
      </c>
      <c r="BL152" s="2" t="e">
        <f t="array" ref="BL152">[1]!JCSubstructureMatchCount($B152,"FC(CCCCCC(O)=O)([H])[H]")</f>
        <v>#VALUE!</v>
      </c>
      <c r="BM152" s="2" t="e">
        <f t="array" ref="BM152">[1]!JCSubstructureMatchCount($B152,"FC(CC(O)=O)(F)C")</f>
        <v>#VALUE!</v>
      </c>
      <c r="BN152" s="2" t="e">
        <f t="array" ref="BN152">[1]!JCSubstructureMatchCount($B152,"FC(CCC(O)=O)(F)C")+[1]!JCSubstructureMatchCount($B152,"FC1(F)CC1C(O)=O")</f>
        <v>#VALUE!</v>
      </c>
      <c r="BO152" s="2" t="e">
        <f t="array" ref="BO152">[1]!JCSubstructureMatchCount($B152,"FC(CCCC(O)=O)(F)C")+[1]!JCSubstructureMatchCount($B152,"FC1(F)CCC1C(O)=O")</f>
        <v>#VALUE!</v>
      </c>
      <c r="BP152" s="2" t="e">
        <f t="array" ref="BP152">[1]!JCSubstructureMatchCount($B152,"FC(CCCCC(O)=O)(F)C")+[1]!JCSubstructureMatchCount($B152,"FC1(F)CCCC1C(O)=O")</f>
        <v>#VALUE!</v>
      </c>
      <c r="BQ152" s="2" t="e">
        <f t="array" ref="BQ152">[1]!JCSubstructureMatchCount($B152,"FC(CCCCCC(O)=O)(F)C")+[1]!JCSubstructureMatchCount($B152,"FC1(F)CCCCC1C(O)=O")</f>
        <v>#VALUE!</v>
      </c>
      <c r="BR152" s="2" t="e">
        <f t="array" ref="BR152">[1]!JCSubstructureMatchCount($B152,"FC(CC(O)=O)([H])C")</f>
        <v>#VALUE!</v>
      </c>
      <c r="BS152" s="2" t="e">
        <f t="array" ref="BS152">[1]!JCSubstructureMatchCount($B152,"FC(CCC(O)=O)([H])C")</f>
        <v>#VALUE!</v>
      </c>
      <c r="BT152" s="2" t="e">
        <f t="array" ref="BT152">[1]!JCSubstructureMatchCount($B152,"FC(CCCC(O)=O)([H])C")</f>
        <v>#VALUE!</v>
      </c>
      <c r="BU152" s="2" t="e">
        <f t="array" ref="BU152">[1]!JCSubstructureMatchCount($B152,"FC(CCCCC(O)=O)([H])C")</f>
        <v>#VALUE!</v>
      </c>
      <c r="BV152" s="2" t="e">
        <f t="array" ref="BV152">[1]!JCSubstructureMatchCount($B152,"FC(CCCCCC(O)=O)([H])C")</f>
        <v>#VALUE!</v>
      </c>
      <c r="BW152" t="e">
        <f t="shared" si="45"/>
        <v>#VALUE!</v>
      </c>
      <c r="BX152" t="e">
        <f t="shared" si="46"/>
        <v>#VALUE!</v>
      </c>
      <c r="BY152" t="e">
        <f t="shared" si="47"/>
        <v>#VALUE!</v>
      </c>
      <c r="BZ152" t="e">
        <f t="shared" si="48"/>
        <v>#VALUE!</v>
      </c>
      <c r="CA152" t="e">
        <f t="shared" si="49"/>
        <v>#VALUE!</v>
      </c>
      <c r="CB152" t="e">
        <f t="shared" si="50"/>
        <v>#VALUE!</v>
      </c>
      <c r="CC152" t="e">
        <f t="shared" si="51"/>
        <v>#VALUE!</v>
      </c>
      <c r="CD152" t="e">
        <f t="shared" si="52"/>
        <v>#VALUE!</v>
      </c>
      <c r="CE152" t="e">
        <f t="shared" si="53"/>
        <v>#VALUE!</v>
      </c>
      <c r="CF152" t="e">
        <f t="shared" si="54"/>
        <v>#VALUE!</v>
      </c>
      <c r="CG152" t="e">
        <f t="shared" si="55"/>
        <v>#VALUE!</v>
      </c>
    </row>
    <row r="153" spans="1:85" ht="30" customHeight="1" x14ac:dyDescent="0.25">
      <c r="A153" s="1" t="s">
        <v>157</v>
      </c>
      <c r="B153" t="s">
        <v>163</v>
      </c>
      <c r="C153">
        <v>2.93</v>
      </c>
      <c r="D153">
        <v>4.3499999999999996</v>
      </c>
      <c r="E153" s="15" t="e">
        <f t="array" ref="E153">[1]!JCStructure(B153)</f>
        <v>#VALUE!</v>
      </c>
      <c r="F153" t="e">
        <f t="array" ref="F153">[1]!JCMass(B153)</f>
        <v>#VALUE!</v>
      </c>
      <c r="G153" t="e">
        <f t="array" ref="G153">[1]!JCIUPACName(R153)</f>
        <v>#VALUE!</v>
      </c>
      <c r="H153" s="2" t="e">
        <f t="array" ref="H153">IF([1]!JCSubstructureMatch($B153,"C(O)=O"),"Acid", "Amine")</f>
        <v>#VALUE!</v>
      </c>
      <c r="I153" s="2" t="e">
        <f t="shared" ca="1" si="38"/>
        <v>#NAME?</v>
      </c>
      <c r="K153" s="2" t="e">
        <f t="shared" si="39"/>
        <v>#VALUE!</v>
      </c>
      <c r="L153" s="2" t="e">
        <f t="shared" si="40"/>
        <v>#VALUE!</v>
      </c>
      <c r="M153" s="2" t="e">
        <f t="shared" si="41"/>
        <v>#VALUE!</v>
      </c>
      <c r="N153" s="2" t="e">
        <f t="shared" si="42"/>
        <v>#VALUE!</v>
      </c>
      <c r="O153" s="2" t="e">
        <f t="shared" si="43"/>
        <v>#VALUE!</v>
      </c>
      <c r="P153" s="2" t="e">
        <f t="shared" si="44"/>
        <v>#VALUE!</v>
      </c>
      <c r="Q153" s="2" t="e">
        <f t="array" ref="Q153">[1]!JCRingAtomCount(B153)</f>
        <v>#VALUE!</v>
      </c>
      <c r="R153" s="15" t="e">
        <f t="array" ref="R153">[1]!JCBemisMurckoStructure(B153)</f>
        <v>#VALUE!</v>
      </c>
      <c r="S153" t="e">
        <f t="array" ref="S153">[1]!JCSubstructureMatch(B153,"FC(C)(F)C")</f>
        <v>#VALUE!</v>
      </c>
      <c r="T153" t="e">
        <f t="array" ref="T153">[1]!JCSubstructureMatch(B153,"FC(C)(F)F")</f>
        <v>#VALUE!</v>
      </c>
      <c r="U153" t="e">
        <f t="array" ref="U153">[1]!JCSubstructureMatch(B153,"FC(C)(F)[H]")</f>
        <v>#VALUE!</v>
      </c>
      <c r="V153" t="e">
        <f t="array" ref="V153">[1]!JCSubstructureMatch(B153,"FC(C)([H])[H]")</f>
        <v>#VALUE!</v>
      </c>
      <c r="W153" t="e">
        <f t="array" ref="W153">[1]!JCSubstructureMatch(B153,"FC(C)(C)[H]")</f>
        <v>#VALUE!</v>
      </c>
      <c r="X153" s="15" t="e">
        <f t="array" ref="X153">[1]!JC3DCleanStructure(B153)</f>
        <v>#VALUE!</v>
      </c>
      <c r="Y153" s="2" t="e">
        <f t="array" ref="Y153">[1]!JCSubstructureMatchCount(B153,"FC(CN)(F)F")</f>
        <v>#VALUE!</v>
      </c>
      <c r="Z153" s="2" t="e">
        <f t="array" ref="Z153">[1]!JCSubstructureMatchCount($B153,"FC(CCN)(F)F")</f>
        <v>#VALUE!</v>
      </c>
      <c r="AA153" s="2" t="e">
        <f t="array" ref="AA153">[1]!JCSubstructureMatchCount($B153,"FC(CCCN)(F)F")</f>
        <v>#VALUE!</v>
      </c>
      <c r="AB153" s="2" t="e">
        <f t="array" ref="AB153">[1]!JCSubstructureMatchCount($B153,"FC(CCCCN)(F)F")</f>
        <v>#VALUE!</v>
      </c>
      <c r="AC153" s="2" t="e">
        <f t="array" ref="AC153">[1]!JCSubstructureMatchCount($B153,"FC(CCCCCN)(F)F")</f>
        <v>#VALUE!</v>
      </c>
      <c r="AD153" s="2" t="e">
        <f t="array" ref="AD153">[1]!JCSubstructureMatchCount($B153,"FC(CN)([H])F")</f>
        <v>#VALUE!</v>
      </c>
      <c r="AE153" s="2" t="e">
        <f t="array" ref="AE153">[1]!JCSubstructureMatchCount($B153,"FC(CCN)([H])F")</f>
        <v>#VALUE!</v>
      </c>
      <c r="AF153" s="2" t="e">
        <f t="array" ref="AF153">[1]!JCSubstructureMatchCount($B153,"FC(CCCN)([H])F")</f>
        <v>#VALUE!</v>
      </c>
      <c r="AG153" s="2" t="e">
        <f t="array" ref="AG153">[1]!JCSubstructureMatchCount($B153,"FC(CCCCN)([H])F")</f>
        <v>#VALUE!</v>
      </c>
      <c r="AH153" s="2" t="e">
        <f t="array" ref="AH153">[1]!JCSubstructureMatchCount($B153,"FC(CCCCCN)([H])F")</f>
        <v>#VALUE!</v>
      </c>
      <c r="AI153" s="2" t="e">
        <f t="array" ref="AI153">[1]!JCSubstructureMatchCount($B153,"FC(CN)([H])[H]")</f>
        <v>#VALUE!</v>
      </c>
      <c r="AJ153" s="2" t="e">
        <f t="array" ref="AJ153">[1]!JCSubstructureMatchCount($B153,"FC(CCN)([H])[H]")</f>
        <v>#VALUE!</v>
      </c>
      <c r="AK153" s="2" t="e">
        <f t="array" ref="AK153">[1]!JCSubstructureMatchCount($B153,"FC(CCCN)([H])[H]")</f>
        <v>#VALUE!</v>
      </c>
      <c r="AL153" s="2" t="e">
        <f t="array" ref="AL153">[1]!JCSubstructureMatchCount($B153,"FC(CCCCN)([H])[H]")</f>
        <v>#VALUE!</v>
      </c>
      <c r="AM153" s="2" t="e">
        <f t="array" ref="AM153">[1]!JCSubstructureMatchCount($B153,"FC(CCCCCN)([H])[H]")</f>
        <v>#VALUE!</v>
      </c>
      <c r="AN153" s="2" t="e">
        <f t="array" ref="AN153">[1]!JCSubstructureMatchCount($B153,"FC(CN)(F)C")</f>
        <v>#VALUE!</v>
      </c>
      <c r="AO153" s="2" t="e">
        <f t="array" ref="AO153">[1]!JCSubstructureMatchCount($B153,"FC(CCN)(F)C")+[1]!JCSubstructureMatchCount($B153,"FC(F)(C1)C1N")</f>
        <v>#VALUE!</v>
      </c>
      <c r="AP153" s="2" t="e">
        <f t="array" ref="AP153">[1]!JCSubstructureMatchCount($B153,"FC(CCCN)(F)C")+[1]!JCSubstructureMatchCount($B153,"FC(F)(CC1)C1N")</f>
        <v>#VALUE!</v>
      </c>
      <c r="AQ153" s="2" t="e">
        <f t="array" ref="AQ153">[1]!JCSubstructureMatchCount($B153,"FC(CCCCN)(F)C")+[1]!JCSubstructureMatchCount($B153,"FC(F)(CCC1)C1N")</f>
        <v>#VALUE!</v>
      </c>
      <c r="AR153" s="2" t="e">
        <f t="array" ref="AR153">[1]!JCSubstructureMatchCount($B153,"FC(CCCCCN)(F)C")+[1]!JCSubstructureMatchCount($B153,"FC(F)(CCCC1)C1N")</f>
        <v>#VALUE!</v>
      </c>
      <c r="AS153" s="2" t="e">
        <f t="array" ref="AS153">[1]!JCSubstructureMatchCount($B153,"FC(CN)([H])C")</f>
        <v>#VALUE!</v>
      </c>
      <c r="AT153" s="2" t="e">
        <f t="array" ref="AT153">[1]!JCSubstructureMatchCount($B153,"FC(CCN)([H])C")</f>
        <v>#VALUE!</v>
      </c>
      <c r="AU153" s="2" t="e">
        <f t="array" ref="AU153">[1]!JCSubstructureMatchCount($B153,"FC(CCCN)([H])C")</f>
        <v>#VALUE!</v>
      </c>
      <c r="AV153" s="2" t="e">
        <f t="array" ref="AV153">[1]!JCSubstructureMatchCount($B153,"FC(CCCCN)([H])C")</f>
        <v>#VALUE!</v>
      </c>
      <c r="AW153" s="2" t="e">
        <f t="array" ref="AW153">[1]!JCSubstructureMatchCount($B153,"FC(CCCCCN)([H])C")</f>
        <v>#VALUE!</v>
      </c>
      <c r="AX153" s="2" t="e">
        <f t="array" ref="AX153">[1]!JCSubstructureMatchCount($B153,"FC(CC(O)=O)(F)F")</f>
        <v>#VALUE!</v>
      </c>
      <c r="AY153" s="2" t="e">
        <f t="array" ref="AY153">[1]!JCSubstructureMatchCount($B153,"FC(CCC(O)=O)(F)F")</f>
        <v>#VALUE!</v>
      </c>
      <c r="AZ153" s="2" t="e">
        <f t="array" ref="AZ153">[1]!JCSubstructureMatchCount($B153,"FC(CCCC(O)=O)(F)F")</f>
        <v>#VALUE!</v>
      </c>
      <c r="BA153" s="2" t="e">
        <f t="array" ref="BA153">[1]!JCSubstructureMatchCount($B153,"FC(CCCCC(O)=O)(F)F")</f>
        <v>#VALUE!</v>
      </c>
      <c r="BB153" s="2" t="e">
        <f t="array" ref="BB153">[1]!JCSubstructureMatchCount($B153,"FC(CCCCCC(O)=O)(F)F")</f>
        <v>#VALUE!</v>
      </c>
      <c r="BC153" s="2" t="e">
        <f t="array" ref="BC153">[1]!JCSubstructureMatchCount($B153,"FC(CC(O)=O)([H])F")</f>
        <v>#VALUE!</v>
      </c>
      <c r="BD153" s="2" t="e">
        <f t="array" ref="BD153">[1]!JCSubstructureMatchCount($B153,"FC(CCC(O)=O)([H])F")</f>
        <v>#VALUE!</v>
      </c>
      <c r="BE153" s="2" t="e">
        <f t="array" ref="BE153">[1]!JCSubstructureMatchCount($B153,"FC(CCCC(O)=O)([H])F")</f>
        <v>#VALUE!</v>
      </c>
      <c r="BF153" s="2" t="e">
        <f t="array" ref="BF153">[1]!JCSubstructureMatchCount($B153,"FC(CCCCC(O)=O)([H])F")</f>
        <v>#VALUE!</v>
      </c>
      <c r="BG153" s="2" t="e">
        <f t="array" ref="BG153">[1]!JCSubstructureMatchCount($B153,"FC(CCCCCC(O)=O)([H])F")</f>
        <v>#VALUE!</v>
      </c>
      <c r="BH153" s="2" t="e">
        <f t="array" ref="BH153">[1]!JCSubstructureMatchCount($B153,"FC(CC(O)=O)([H])[H]")</f>
        <v>#VALUE!</v>
      </c>
      <c r="BI153" s="2" t="e">
        <f t="array" ref="BI153">[1]!JCSubstructureMatchCount($B153,"FC(CCC(O)=O)([H])[H]")</f>
        <v>#VALUE!</v>
      </c>
      <c r="BJ153" s="2" t="e">
        <f t="array" ref="BJ153">[1]!JCSubstructureMatchCount($B153,"FC(CCCC(O)=O)([H])[H]")</f>
        <v>#VALUE!</v>
      </c>
      <c r="BK153" s="2" t="e">
        <f t="array" ref="BK153">[1]!JCSubstructureMatchCount($B153,"FC(CCCCC(O)=O)([H])[H]")</f>
        <v>#VALUE!</v>
      </c>
      <c r="BL153" s="2" t="e">
        <f t="array" ref="BL153">[1]!JCSubstructureMatchCount($B153,"FC(CCCCCC(O)=O)([H])[H]")</f>
        <v>#VALUE!</v>
      </c>
      <c r="BM153" s="2" t="e">
        <f t="array" ref="BM153">[1]!JCSubstructureMatchCount($B153,"FC(CC(O)=O)(F)C")</f>
        <v>#VALUE!</v>
      </c>
      <c r="BN153" s="2" t="e">
        <f t="array" ref="BN153">[1]!JCSubstructureMatchCount($B153,"FC(CCC(O)=O)(F)C")+[1]!JCSubstructureMatchCount($B153,"FC1(F)CC1C(O)=O")</f>
        <v>#VALUE!</v>
      </c>
      <c r="BO153" s="2" t="e">
        <f t="array" ref="BO153">[1]!JCSubstructureMatchCount($B153,"FC(CCCC(O)=O)(F)C")+[1]!JCSubstructureMatchCount($B153,"FC1(F)CCC1C(O)=O")</f>
        <v>#VALUE!</v>
      </c>
      <c r="BP153" s="2" t="e">
        <f t="array" ref="BP153">[1]!JCSubstructureMatchCount($B153,"FC(CCCCC(O)=O)(F)C")+[1]!JCSubstructureMatchCount($B153,"FC1(F)CCCC1C(O)=O")</f>
        <v>#VALUE!</v>
      </c>
      <c r="BQ153" s="2" t="e">
        <f t="array" ref="BQ153">[1]!JCSubstructureMatchCount($B153,"FC(CCCCCC(O)=O)(F)C")+[1]!JCSubstructureMatchCount($B153,"FC1(F)CCCCC1C(O)=O")</f>
        <v>#VALUE!</v>
      </c>
      <c r="BR153" s="2" t="e">
        <f t="array" ref="BR153">[1]!JCSubstructureMatchCount($B153,"FC(CC(O)=O)([H])C")</f>
        <v>#VALUE!</v>
      </c>
      <c r="BS153" s="2" t="e">
        <f t="array" ref="BS153">[1]!JCSubstructureMatchCount($B153,"FC(CCC(O)=O)([H])C")</f>
        <v>#VALUE!</v>
      </c>
      <c r="BT153" s="2" t="e">
        <f t="array" ref="BT153">[1]!JCSubstructureMatchCount($B153,"FC(CCCC(O)=O)([H])C")</f>
        <v>#VALUE!</v>
      </c>
      <c r="BU153" s="2" t="e">
        <f t="array" ref="BU153">[1]!JCSubstructureMatchCount($B153,"FC(CCCCC(O)=O)([H])C")</f>
        <v>#VALUE!</v>
      </c>
      <c r="BV153" s="2" t="e">
        <f t="array" ref="BV153">[1]!JCSubstructureMatchCount($B153,"FC(CCCCCC(O)=O)([H])C")</f>
        <v>#VALUE!</v>
      </c>
      <c r="BW153" t="e">
        <f t="shared" si="45"/>
        <v>#VALUE!</v>
      </c>
      <c r="BX153" t="e">
        <f t="shared" si="46"/>
        <v>#VALUE!</v>
      </c>
      <c r="BY153" t="e">
        <f t="shared" si="47"/>
        <v>#VALUE!</v>
      </c>
      <c r="BZ153" t="e">
        <f t="shared" si="48"/>
        <v>#VALUE!</v>
      </c>
      <c r="CA153" t="e">
        <f t="shared" si="49"/>
        <v>#VALUE!</v>
      </c>
      <c r="CB153" t="e">
        <f t="shared" si="50"/>
        <v>#VALUE!</v>
      </c>
      <c r="CC153" t="e">
        <f t="shared" si="51"/>
        <v>#VALUE!</v>
      </c>
      <c r="CD153" t="e">
        <f t="shared" si="52"/>
        <v>#VALUE!</v>
      </c>
      <c r="CE153" t="e">
        <f t="shared" si="53"/>
        <v>#VALUE!</v>
      </c>
      <c r="CF153" t="e">
        <f t="shared" si="54"/>
        <v>#VALUE!</v>
      </c>
      <c r="CG153" t="e">
        <f t="shared" si="55"/>
        <v>#VALUE!</v>
      </c>
    </row>
    <row r="154" spans="1:85" ht="30" customHeight="1" x14ac:dyDescent="0.25">
      <c r="A154" s="1" t="s">
        <v>168</v>
      </c>
      <c r="B154" t="s">
        <v>164</v>
      </c>
      <c r="C154">
        <v>2.0499999999999998</v>
      </c>
      <c r="D154">
        <v>2.88</v>
      </c>
      <c r="E154" s="15" t="e">
        <f t="array" ref="E154">[1]!JCStructure(B154)</f>
        <v>#VALUE!</v>
      </c>
      <c r="F154" t="e">
        <f t="array" ref="F154">[1]!JCMass(B154)</f>
        <v>#VALUE!</v>
      </c>
      <c r="G154" t="e">
        <f t="array" ref="G154">[1]!JCIUPACName(R154)</f>
        <v>#VALUE!</v>
      </c>
      <c r="H154" s="2" t="e">
        <f t="array" ref="H154">IF([1]!JCSubstructureMatch($B154,"C(O)=O"),"Acid", "Amine")</f>
        <v>#VALUE!</v>
      </c>
      <c r="I154" s="2" t="e">
        <f t="shared" ca="1" si="38"/>
        <v>#NAME?</v>
      </c>
      <c r="K154" s="2" t="e">
        <f t="shared" si="39"/>
        <v>#VALUE!</v>
      </c>
      <c r="L154" s="2" t="e">
        <f t="shared" si="40"/>
        <v>#VALUE!</v>
      </c>
      <c r="M154" s="2" t="e">
        <f t="shared" si="41"/>
        <v>#VALUE!</v>
      </c>
      <c r="N154" s="2" t="e">
        <f t="shared" si="42"/>
        <v>#VALUE!</v>
      </c>
      <c r="O154" s="2" t="e">
        <f t="shared" si="43"/>
        <v>#VALUE!</v>
      </c>
      <c r="P154" s="2" t="e">
        <f t="shared" si="44"/>
        <v>#VALUE!</v>
      </c>
      <c r="Q154" s="2" t="e">
        <f t="array" ref="Q154">[1]!JCRingAtomCount(B154)</f>
        <v>#VALUE!</v>
      </c>
      <c r="R154" s="15" t="e">
        <f t="array" ref="R154">[1]!JCBemisMurckoStructure(B154)</f>
        <v>#VALUE!</v>
      </c>
      <c r="S154" t="e">
        <f t="array" ref="S154">[1]!JCSubstructureMatch(B154,"FC(C)(F)C")</f>
        <v>#VALUE!</v>
      </c>
      <c r="T154" t="e">
        <f t="array" ref="T154">[1]!JCSubstructureMatch(B154,"FC(C)(F)F")</f>
        <v>#VALUE!</v>
      </c>
      <c r="U154" t="e">
        <f t="array" ref="U154">[1]!JCSubstructureMatch(B154,"FC(C)(F)[H]")</f>
        <v>#VALUE!</v>
      </c>
      <c r="V154" t="e">
        <f t="array" ref="V154">[1]!JCSubstructureMatch(B154,"FC(C)([H])[H]")</f>
        <v>#VALUE!</v>
      </c>
      <c r="W154" t="e">
        <f t="array" ref="W154">[1]!JCSubstructureMatch(B154,"FC(C)(C)[H]")</f>
        <v>#VALUE!</v>
      </c>
      <c r="X154" s="15" t="e">
        <f t="array" ref="X154">[1]!JC3DCleanStructure(B154)</f>
        <v>#VALUE!</v>
      </c>
      <c r="Y154" s="2" t="e">
        <f t="array" ref="Y154">[1]!JCSubstructureMatchCount(B154,"FC(CN)(F)F")</f>
        <v>#VALUE!</v>
      </c>
      <c r="Z154" s="2" t="e">
        <f t="array" ref="Z154">[1]!JCSubstructureMatchCount($B154,"FC(CCN)(F)F")</f>
        <v>#VALUE!</v>
      </c>
      <c r="AA154" s="2" t="e">
        <f t="array" ref="AA154">[1]!JCSubstructureMatchCount($B154,"FC(CCCN)(F)F")</f>
        <v>#VALUE!</v>
      </c>
      <c r="AB154" s="2" t="e">
        <f t="array" ref="AB154">[1]!JCSubstructureMatchCount($B154,"FC(CCCCN)(F)F")</f>
        <v>#VALUE!</v>
      </c>
      <c r="AC154" s="2" t="e">
        <f t="array" ref="AC154">[1]!JCSubstructureMatchCount($B154,"FC(CCCCCN)(F)F")</f>
        <v>#VALUE!</v>
      </c>
      <c r="AD154" s="2" t="e">
        <f t="array" ref="AD154">[1]!JCSubstructureMatchCount($B154,"FC(CN)([H])F")</f>
        <v>#VALUE!</v>
      </c>
      <c r="AE154" s="2" t="e">
        <f t="array" ref="AE154">[1]!JCSubstructureMatchCount($B154,"FC(CCN)([H])F")</f>
        <v>#VALUE!</v>
      </c>
      <c r="AF154" s="2" t="e">
        <f t="array" ref="AF154">[1]!JCSubstructureMatchCount($B154,"FC(CCCN)([H])F")</f>
        <v>#VALUE!</v>
      </c>
      <c r="AG154" s="2" t="e">
        <f t="array" ref="AG154">[1]!JCSubstructureMatchCount($B154,"FC(CCCCN)([H])F")</f>
        <v>#VALUE!</v>
      </c>
      <c r="AH154" s="2" t="e">
        <f t="array" ref="AH154">[1]!JCSubstructureMatchCount($B154,"FC(CCCCCN)([H])F")</f>
        <v>#VALUE!</v>
      </c>
      <c r="AI154" s="2" t="e">
        <f t="array" ref="AI154">[1]!JCSubstructureMatchCount($B154,"FC(CN)([H])[H]")</f>
        <v>#VALUE!</v>
      </c>
      <c r="AJ154" s="2" t="e">
        <f t="array" ref="AJ154">[1]!JCSubstructureMatchCount($B154,"FC(CCN)([H])[H]")</f>
        <v>#VALUE!</v>
      </c>
      <c r="AK154" s="2" t="e">
        <f t="array" ref="AK154">[1]!JCSubstructureMatchCount($B154,"FC(CCCN)([H])[H]")</f>
        <v>#VALUE!</v>
      </c>
      <c r="AL154" s="2" t="e">
        <f t="array" ref="AL154">[1]!JCSubstructureMatchCount($B154,"FC(CCCCN)([H])[H]")</f>
        <v>#VALUE!</v>
      </c>
      <c r="AM154" s="2" t="e">
        <f t="array" ref="AM154">[1]!JCSubstructureMatchCount($B154,"FC(CCCCCN)([H])[H]")</f>
        <v>#VALUE!</v>
      </c>
      <c r="AN154" s="2" t="e">
        <f t="array" ref="AN154">[1]!JCSubstructureMatchCount($B154,"FC(CN)(F)C")</f>
        <v>#VALUE!</v>
      </c>
      <c r="AO154" s="2" t="e">
        <f t="array" ref="AO154">[1]!JCSubstructureMatchCount($B154,"FC(CCN)(F)C")+[1]!JCSubstructureMatchCount($B154,"FC(F)(C1)C1N")</f>
        <v>#VALUE!</v>
      </c>
      <c r="AP154" s="2" t="e">
        <f t="array" ref="AP154">[1]!JCSubstructureMatchCount($B154,"FC(CCCN)(F)C")+[1]!JCSubstructureMatchCount($B154,"FC(F)(CC1)C1N")</f>
        <v>#VALUE!</v>
      </c>
      <c r="AQ154" s="2" t="e">
        <f t="array" ref="AQ154">[1]!JCSubstructureMatchCount($B154,"FC(CCCCN)(F)C")+[1]!JCSubstructureMatchCount($B154,"FC(F)(CCC1)C1N")</f>
        <v>#VALUE!</v>
      </c>
      <c r="AR154" s="2" t="e">
        <f t="array" ref="AR154">[1]!JCSubstructureMatchCount($B154,"FC(CCCCCN)(F)C")+[1]!JCSubstructureMatchCount($B154,"FC(F)(CCCC1)C1N")</f>
        <v>#VALUE!</v>
      </c>
      <c r="AS154" s="2" t="e">
        <f t="array" ref="AS154">[1]!JCSubstructureMatchCount($B154,"FC(CN)([H])C")</f>
        <v>#VALUE!</v>
      </c>
      <c r="AT154" s="2" t="e">
        <f t="array" ref="AT154">[1]!JCSubstructureMatchCount($B154,"FC(CCN)([H])C")</f>
        <v>#VALUE!</v>
      </c>
      <c r="AU154" s="2" t="e">
        <f t="array" ref="AU154">[1]!JCSubstructureMatchCount($B154,"FC(CCCN)([H])C")</f>
        <v>#VALUE!</v>
      </c>
      <c r="AV154" s="2" t="e">
        <f t="array" ref="AV154">[1]!JCSubstructureMatchCount($B154,"FC(CCCCN)([H])C")</f>
        <v>#VALUE!</v>
      </c>
      <c r="AW154" s="2" t="e">
        <f t="array" ref="AW154">[1]!JCSubstructureMatchCount($B154,"FC(CCCCCN)([H])C")</f>
        <v>#VALUE!</v>
      </c>
      <c r="AX154" s="2" t="e">
        <f t="array" ref="AX154">[1]!JCSubstructureMatchCount($B154,"FC(CC(O)=O)(F)F")</f>
        <v>#VALUE!</v>
      </c>
      <c r="AY154" s="2" t="e">
        <f t="array" ref="AY154">[1]!JCSubstructureMatchCount($B154,"FC(CCC(O)=O)(F)F")</f>
        <v>#VALUE!</v>
      </c>
      <c r="AZ154" s="2" t="e">
        <f t="array" ref="AZ154">[1]!JCSubstructureMatchCount($B154,"FC(CCCC(O)=O)(F)F")</f>
        <v>#VALUE!</v>
      </c>
      <c r="BA154" s="2" t="e">
        <f t="array" ref="BA154">[1]!JCSubstructureMatchCount($B154,"FC(CCCCC(O)=O)(F)F")</f>
        <v>#VALUE!</v>
      </c>
      <c r="BB154" s="2" t="e">
        <f t="array" ref="BB154">[1]!JCSubstructureMatchCount($B154,"FC(CCCCCC(O)=O)(F)F")</f>
        <v>#VALUE!</v>
      </c>
      <c r="BC154" s="2" t="e">
        <f t="array" ref="BC154">[1]!JCSubstructureMatchCount($B154,"FC(CC(O)=O)([H])F")</f>
        <v>#VALUE!</v>
      </c>
      <c r="BD154" s="2" t="e">
        <f t="array" ref="BD154">[1]!JCSubstructureMatchCount($B154,"FC(CCC(O)=O)([H])F")</f>
        <v>#VALUE!</v>
      </c>
      <c r="BE154" s="2" t="e">
        <f t="array" ref="BE154">[1]!JCSubstructureMatchCount($B154,"FC(CCCC(O)=O)([H])F")</f>
        <v>#VALUE!</v>
      </c>
      <c r="BF154" s="2" t="e">
        <f t="array" ref="BF154">[1]!JCSubstructureMatchCount($B154,"FC(CCCCC(O)=O)([H])F")</f>
        <v>#VALUE!</v>
      </c>
      <c r="BG154" s="2" t="e">
        <f t="array" ref="BG154">[1]!JCSubstructureMatchCount($B154,"FC(CCCCCC(O)=O)([H])F")</f>
        <v>#VALUE!</v>
      </c>
      <c r="BH154" s="2" t="e">
        <f t="array" ref="BH154">[1]!JCSubstructureMatchCount($B154,"FC(CC(O)=O)([H])[H]")</f>
        <v>#VALUE!</v>
      </c>
      <c r="BI154" s="2" t="e">
        <f t="array" ref="BI154">[1]!JCSubstructureMatchCount($B154,"FC(CCC(O)=O)([H])[H]")</f>
        <v>#VALUE!</v>
      </c>
      <c r="BJ154" s="2" t="e">
        <f t="array" ref="BJ154">[1]!JCSubstructureMatchCount($B154,"FC(CCCC(O)=O)([H])[H]")</f>
        <v>#VALUE!</v>
      </c>
      <c r="BK154" s="2" t="e">
        <f t="array" ref="BK154">[1]!JCSubstructureMatchCount($B154,"FC(CCCCC(O)=O)([H])[H]")</f>
        <v>#VALUE!</v>
      </c>
      <c r="BL154" s="2" t="e">
        <f t="array" ref="BL154">[1]!JCSubstructureMatchCount($B154,"FC(CCCCCC(O)=O)([H])[H]")</f>
        <v>#VALUE!</v>
      </c>
      <c r="BM154" s="2" t="e">
        <f t="array" ref="BM154">[1]!JCSubstructureMatchCount($B154,"FC(CC(O)=O)(F)C")</f>
        <v>#VALUE!</v>
      </c>
      <c r="BN154" s="2" t="e">
        <f t="array" ref="BN154">[1]!JCSubstructureMatchCount($B154,"FC(CCC(O)=O)(F)C")+[1]!JCSubstructureMatchCount($B154,"FC1(F)CC1C(O)=O")</f>
        <v>#VALUE!</v>
      </c>
      <c r="BO154" s="2" t="e">
        <f t="array" ref="BO154">[1]!JCSubstructureMatchCount($B154,"FC(CCCC(O)=O)(F)C")+[1]!JCSubstructureMatchCount($B154,"FC1(F)CCC1C(O)=O")</f>
        <v>#VALUE!</v>
      </c>
      <c r="BP154" s="2" t="e">
        <f t="array" ref="BP154">[1]!JCSubstructureMatchCount($B154,"FC(CCCCC(O)=O)(F)C")+[1]!JCSubstructureMatchCount($B154,"FC1(F)CCCC1C(O)=O")</f>
        <v>#VALUE!</v>
      </c>
      <c r="BQ154" s="2" t="e">
        <f t="array" ref="BQ154">[1]!JCSubstructureMatchCount($B154,"FC(CCCCCC(O)=O)(F)C")+[1]!JCSubstructureMatchCount($B154,"FC1(F)CCCCC1C(O)=O")</f>
        <v>#VALUE!</v>
      </c>
      <c r="BR154" s="2" t="e">
        <f t="array" ref="BR154">[1]!JCSubstructureMatchCount($B154,"FC(CC(O)=O)([H])C")</f>
        <v>#VALUE!</v>
      </c>
      <c r="BS154" s="2" t="e">
        <f t="array" ref="BS154">[1]!JCSubstructureMatchCount($B154,"FC(CCC(O)=O)([H])C")</f>
        <v>#VALUE!</v>
      </c>
      <c r="BT154" s="2" t="e">
        <f t="array" ref="BT154">[1]!JCSubstructureMatchCount($B154,"FC(CCCC(O)=O)([H])C")</f>
        <v>#VALUE!</v>
      </c>
      <c r="BU154" s="2" t="e">
        <f t="array" ref="BU154">[1]!JCSubstructureMatchCount($B154,"FC(CCCCC(O)=O)([H])C")</f>
        <v>#VALUE!</v>
      </c>
      <c r="BV154" s="2" t="e">
        <f t="array" ref="BV154">[1]!JCSubstructureMatchCount($B154,"FC(CCCCCC(O)=O)([H])C")</f>
        <v>#VALUE!</v>
      </c>
      <c r="BW154" t="e">
        <f t="shared" si="45"/>
        <v>#VALUE!</v>
      </c>
      <c r="BX154" t="e">
        <f t="shared" si="46"/>
        <v>#VALUE!</v>
      </c>
      <c r="BY154" t="e">
        <f t="shared" si="47"/>
        <v>#VALUE!</v>
      </c>
      <c r="BZ154" t="e">
        <f t="shared" si="48"/>
        <v>#VALUE!</v>
      </c>
      <c r="CA154" t="e">
        <f t="shared" si="49"/>
        <v>#VALUE!</v>
      </c>
      <c r="CB154" t="e">
        <f t="shared" si="50"/>
        <v>#VALUE!</v>
      </c>
      <c r="CC154" t="e">
        <f t="shared" si="51"/>
        <v>#VALUE!</v>
      </c>
      <c r="CD154" t="e">
        <f t="shared" si="52"/>
        <v>#VALUE!</v>
      </c>
      <c r="CE154" t="e">
        <f t="shared" si="53"/>
        <v>#VALUE!</v>
      </c>
      <c r="CF154" t="e">
        <f t="shared" si="54"/>
        <v>#VALUE!</v>
      </c>
      <c r="CG154" t="e">
        <f t="shared" si="55"/>
        <v>#VALUE!</v>
      </c>
    </row>
    <row r="155" spans="1:85" ht="30" customHeight="1" x14ac:dyDescent="0.25">
      <c r="A155" s="1" t="s">
        <v>168</v>
      </c>
      <c r="B155" t="s">
        <v>165</v>
      </c>
      <c r="C155">
        <v>1.93</v>
      </c>
      <c r="D155">
        <v>2.93</v>
      </c>
      <c r="E155" s="15" t="e">
        <f t="array" ref="E155">[1]!JCStructure(B155)</f>
        <v>#VALUE!</v>
      </c>
      <c r="F155" t="e">
        <f t="array" ref="F155">[1]!JCMass(B155)</f>
        <v>#VALUE!</v>
      </c>
      <c r="G155" t="e">
        <f t="array" ref="G155">[1]!JCIUPACName(R155)</f>
        <v>#VALUE!</v>
      </c>
      <c r="H155" s="2" t="e">
        <f t="array" ref="H155">IF([1]!JCSubstructureMatch($B155,"C(O)=O"),"Acid", "Amine")</f>
        <v>#VALUE!</v>
      </c>
      <c r="I155" s="2" t="e">
        <f t="shared" ca="1" si="38"/>
        <v>#NAME?</v>
      </c>
      <c r="K155" s="2" t="e">
        <f t="shared" si="39"/>
        <v>#VALUE!</v>
      </c>
      <c r="L155" s="2" t="e">
        <f t="shared" si="40"/>
        <v>#VALUE!</v>
      </c>
      <c r="M155" s="2" t="e">
        <f t="shared" si="41"/>
        <v>#VALUE!</v>
      </c>
      <c r="N155" s="2" t="e">
        <f t="shared" si="42"/>
        <v>#VALUE!</v>
      </c>
      <c r="O155" s="2" t="e">
        <f t="shared" si="43"/>
        <v>#VALUE!</v>
      </c>
      <c r="P155" s="2" t="e">
        <f t="shared" si="44"/>
        <v>#VALUE!</v>
      </c>
      <c r="Q155" s="2" t="e">
        <f t="array" ref="Q155">[1]!JCRingAtomCount(B155)</f>
        <v>#VALUE!</v>
      </c>
      <c r="R155" s="15" t="e">
        <f t="array" ref="R155">[1]!JCBemisMurckoStructure(B155)</f>
        <v>#VALUE!</v>
      </c>
      <c r="S155" t="e">
        <f t="array" ref="S155">[1]!JCSubstructureMatch(B155,"FC(C)(F)C")</f>
        <v>#VALUE!</v>
      </c>
      <c r="T155" t="e">
        <f t="array" ref="T155">[1]!JCSubstructureMatch(B155,"FC(C)(F)F")</f>
        <v>#VALUE!</v>
      </c>
      <c r="U155" t="e">
        <f t="array" ref="U155">[1]!JCSubstructureMatch(B155,"FC(C)(F)[H]")</f>
        <v>#VALUE!</v>
      </c>
      <c r="V155" t="e">
        <f t="array" ref="V155">[1]!JCSubstructureMatch(B155,"FC(C)([H])[H]")</f>
        <v>#VALUE!</v>
      </c>
      <c r="W155" t="e">
        <f t="array" ref="W155">[1]!JCSubstructureMatch(B155,"FC(C)(C)[H]")</f>
        <v>#VALUE!</v>
      </c>
      <c r="X155" s="15" t="e">
        <f t="array" ref="X155">[1]!JC3DCleanStructure(B155)</f>
        <v>#VALUE!</v>
      </c>
      <c r="Y155" s="2" t="e">
        <f t="array" ref="Y155">[1]!JCSubstructureMatchCount(B155,"FC(CN)(F)F")</f>
        <v>#VALUE!</v>
      </c>
      <c r="Z155" s="2" t="e">
        <f t="array" ref="Z155">[1]!JCSubstructureMatchCount($B155,"FC(CCN)(F)F")</f>
        <v>#VALUE!</v>
      </c>
      <c r="AA155" s="2" t="e">
        <f t="array" ref="AA155">[1]!JCSubstructureMatchCount($B155,"FC(CCCN)(F)F")</f>
        <v>#VALUE!</v>
      </c>
      <c r="AB155" s="2" t="e">
        <f t="array" ref="AB155">[1]!JCSubstructureMatchCount($B155,"FC(CCCCN)(F)F")</f>
        <v>#VALUE!</v>
      </c>
      <c r="AC155" s="2" t="e">
        <f t="array" ref="AC155">[1]!JCSubstructureMatchCount($B155,"FC(CCCCCN)(F)F")</f>
        <v>#VALUE!</v>
      </c>
      <c r="AD155" s="2" t="e">
        <f t="array" ref="AD155">[1]!JCSubstructureMatchCount($B155,"FC(CN)([H])F")</f>
        <v>#VALUE!</v>
      </c>
      <c r="AE155" s="2" t="e">
        <f t="array" ref="AE155">[1]!JCSubstructureMatchCount($B155,"FC(CCN)([H])F")</f>
        <v>#VALUE!</v>
      </c>
      <c r="AF155" s="2" t="e">
        <f t="array" ref="AF155">[1]!JCSubstructureMatchCount($B155,"FC(CCCN)([H])F")</f>
        <v>#VALUE!</v>
      </c>
      <c r="AG155" s="2" t="e">
        <f t="array" ref="AG155">[1]!JCSubstructureMatchCount($B155,"FC(CCCCN)([H])F")</f>
        <v>#VALUE!</v>
      </c>
      <c r="AH155" s="2" t="e">
        <f t="array" ref="AH155">[1]!JCSubstructureMatchCount($B155,"FC(CCCCCN)([H])F")</f>
        <v>#VALUE!</v>
      </c>
      <c r="AI155" s="2" t="e">
        <f t="array" ref="AI155">[1]!JCSubstructureMatchCount($B155,"FC(CN)([H])[H]")</f>
        <v>#VALUE!</v>
      </c>
      <c r="AJ155" s="2" t="e">
        <f t="array" ref="AJ155">[1]!JCSubstructureMatchCount($B155,"FC(CCN)([H])[H]")</f>
        <v>#VALUE!</v>
      </c>
      <c r="AK155" s="2" t="e">
        <f t="array" ref="AK155">[1]!JCSubstructureMatchCount($B155,"FC(CCCN)([H])[H]")</f>
        <v>#VALUE!</v>
      </c>
      <c r="AL155" s="2" t="e">
        <f t="array" ref="AL155">[1]!JCSubstructureMatchCount($B155,"FC(CCCCN)([H])[H]")</f>
        <v>#VALUE!</v>
      </c>
      <c r="AM155" s="2" t="e">
        <f t="array" ref="AM155">[1]!JCSubstructureMatchCount($B155,"FC(CCCCCN)([H])[H]")</f>
        <v>#VALUE!</v>
      </c>
      <c r="AN155" s="2" t="e">
        <f t="array" ref="AN155">[1]!JCSubstructureMatchCount($B155,"FC(CN)(F)C")</f>
        <v>#VALUE!</v>
      </c>
      <c r="AO155" s="2" t="e">
        <f t="array" ref="AO155">[1]!JCSubstructureMatchCount($B155,"FC(CCN)(F)C")+[1]!JCSubstructureMatchCount($B155,"FC(F)(C1)C1N")</f>
        <v>#VALUE!</v>
      </c>
      <c r="AP155" s="2" t="e">
        <f t="array" ref="AP155">[1]!JCSubstructureMatchCount($B155,"FC(CCCN)(F)C")+[1]!JCSubstructureMatchCount($B155,"FC(F)(CC1)C1N")</f>
        <v>#VALUE!</v>
      </c>
      <c r="AQ155" s="2" t="e">
        <f t="array" ref="AQ155">[1]!JCSubstructureMatchCount($B155,"FC(CCCCN)(F)C")+[1]!JCSubstructureMatchCount($B155,"FC(F)(CCC1)C1N")</f>
        <v>#VALUE!</v>
      </c>
      <c r="AR155" s="2" t="e">
        <f t="array" ref="AR155">[1]!JCSubstructureMatchCount($B155,"FC(CCCCCN)(F)C")+[1]!JCSubstructureMatchCount($B155,"FC(F)(CCCC1)C1N")</f>
        <v>#VALUE!</v>
      </c>
      <c r="AS155" s="2" t="e">
        <f t="array" ref="AS155">[1]!JCSubstructureMatchCount($B155,"FC(CN)([H])C")</f>
        <v>#VALUE!</v>
      </c>
      <c r="AT155" s="2" t="e">
        <f t="array" ref="AT155">[1]!JCSubstructureMatchCount($B155,"FC(CCN)([H])C")</f>
        <v>#VALUE!</v>
      </c>
      <c r="AU155" s="2" t="e">
        <f t="array" ref="AU155">[1]!JCSubstructureMatchCount($B155,"FC(CCCN)([H])C")</f>
        <v>#VALUE!</v>
      </c>
      <c r="AV155" s="2" t="e">
        <f t="array" ref="AV155">[1]!JCSubstructureMatchCount($B155,"FC(CCCCN)([H])C")</f>
        <v>#VALUE!</v>
      </c>
      <c r="AW155" s="2" t="e">
        <f t="array" ref="AW155">[1]!JCSubstructureMatchCount($B155,"FC(CCCCCN)([H])C")</f>
        <v>#VALUE!</v>
      </c>
      <c r="AX155" s="2" t="e">
        <f t="array" ref="AX155">[1]!JCSubstructureMatchCount($B155,"FC(CC(O)=O)(F)F")</f>
        <v>#VALUE!</v>
      </c>
      <c r="AY155" s="2" t="e">
        <f t="array" ref="AY155">[1]!JCSubstructureMatchCount($B155,"FC(CCC(O)=O)(F)F")</f>
        <v>#VALUE!</v>
      </c>
      <c r="AZ155" s="2" t="e">
        <f t="array" ref="AZ155">[1]!JCSubstructureMatchCount($B155,"FC(CCCC(O)=O)(F)F")</f>
        <v>#VALUE!</v>
      </c>
      <c r="BA155" s="2" t="e">
        <f t="array" ref="BA155">[1]!JCSubstructureMatchCount($B155,"FC(CCCCC(O)=O)(F)F")</f>
        <v>#VALUE!</v>
      </c>
      <c r="BB155" s="2" t="e">
        <f t="array" ref="BB155">[1]!JCSubstructureMatchCount($B155,"FC(CCCCCC(O)=O)(F)F")</f>
        <v>#VALUE!</v>
      </c>
      <c r="BC155" s="2" t="e">
        <f t="array" ref="BC155">[1]!JCSubstructureMatchCount($B155,"FC(CC(O)=O)([H])F")</f>
        <v>#VALUE!</v>
      </c>
      <c r="BD155" s="2" t="e">
        <f t="array" ref="BD155">[1]!JCSubstructureMatchCount($B155,"FC(CCC(O)=O)([H])F")</f>
        <v>#VALUE!</v>
      </c>
      <c r="BE155" s="2" t="e">
        <f t="array" ref="BE155">[1]!JCSubstructureMatchCount($B155,"FC(CCCC(O)=O)([H])F")</f>
        <v>#VALUE!</v>
      </c>
      <c r="BF155" s="2" t="e">
        <f t="array" ref="BF155">[1]!JCSubstructureMatchCount($B155,"FC(CCCCC(O)=O)([H])F")</f>
        <v>#VALUE!</v>
      </c>
      <c r="BG155" s="2" t="e">
        <f t="array" ref="BG155">[1]!JCSubstructureMatchCount($B155,"FC(CCCCCC(O)=O)([H])F")</f>
        <v>#VALUE!</v>
      </c>
      <c r="BH155" s="2" t="e">
        <f t="array" ref="BH155">[1]!JCSubstructureMatchCount($B155,"FC(CC(O)=O)([H])[H]")</f>
        <v>#VALUE!</v>
      </c>
      <c r="BI155" s="2" t="e">
        <f t="array" ref="BI155">[1]!JCSubstructureMatchCount($B155,"FC(CCC(O)=O)([H])[H]")</f>
        <v>#VALUE!</v>
      </c>
      <c r="BJ155" s="2" t="e">
        <f t="array" ref="BJ155">[1]!JCSubstructureMatchCount($B155,"FC(CCCC(O)=O)([H])[H]")</f>
        <v>#VALUE!</v>
      </c>
      <c r="BK155" s="2" t="e">
        <f t="array" ref="BK155">[1]!JCSubstructureMatchCount($B155,"FC(CCCCC(O)=O)([H])[H]")</f>
        <v>#VALUE!</v>
      </c>
      <c r="BL155" s="2" t="e">
        <f t="array" ref="BL155">[1]!JCSubstructureMatchCount($B155,"FC(CCCCCC(O)=O)([H])[H]")</f>
        <v>#VALUE!</v>
      </c>
      <c r="BM155" s="2" t="e">
        <f t="array" ref="BM155">[1]!JCSubstructureMatchCount($B155,"FC(CC(O)=O)(F)C")</f>
        <v>#VALUE!</v>
      </c>
      <c r="BN155" s="2" t="e">
        <f t="array" ref="BN155">[1]!JCSubstructureMatchCount($B155,"FC(CCC(O)=O)(F)C")+[1]!JCSubstructureMatchCount($B155,"FC1(F)CC1C(O)=O")</f>
        <v>#VALUE!</v>
      </c>
      <c r="BO155" s="2" t="e">
        <f t="array" ref="BO155">[1]!JCSubstructureMatchCount($B155,"FC(CCCC(O)=O)(F)C")+[1]!JCSubstructureMatchCount($B155,"FC1(F)CCC1C(O)=O")</f>
        <v>#VALUE!</v>
      </c>
      <c r="BP155" s="2" t="e">
        <f t="array" ref="BP155">[1]!JCSubstructureMatchCount($B155,"FC(CCCCC(O)=O)(F)C")+[1]!JCSubstructureMatchCount($B155,"FC1(F)CCCC1C(O)=O")</f>
        <v>#VALUE!</v>
      </c>
      <c r="BQ155" s="2" t="e">
        <f t="array" ref="BQ155">[1]!JCSubstructureMatchCount($B155,"FC(CCCCCC(O)=O)(F)C")+[1]!JCSubstructureMatchCount($B155,"FC1(F)CCCCC1C(O)=O")</f>
        <v>#VALUE!</v>
      </c>
      <c r="BR155" s="2" t="e">
        <f t="array" ref="BR155">[1]!JCSubstructureMatchCount($B155,"FC(CC(O)=O)([H])C")</f>
        <v>#VALUE!</v>
      </c>
      <c r="BS155" s="2" t="e">
        <f t="array" ref="BS155">[1]!JCSubstructureMatchCount($B155,"FC(CCC(O)=O)([H])C")</f>
        <v>#VALUE!</v>
      </c>
      <c r="BT155" s="2" t="e">
        <f t="array" ref="BT155">[1]!JCSubstructureMatchCount($B155,"FC(CCCC(O)=O)([H])C")</f>
        <v>#VALUE!</v>
      </c>
      <c r="BU155" s="2" t="e">
        <f t="array" ref="BU155">[1]!JCSubstructureMatchCount($B155,"FC(CCCCC(O)=O)([H])C")</f>
        <v>#VALUE!</v>
      </c>
      <c r="BV155" s="2" t="e">
        <f t="array" ref="BV155">[1]!JCSubstructureMatchCount($B155,"FC(CCCCCC(O)=O)([H])C")</f>
        <v>#VALUE!</v>
      </c>
      <c r="BW155" t="e">
        <f t="shared" si="45"/>
        <v>#VALUE!</v>
      </c>
      <c r="BX155" t="e">
        <f t="shared" si="46"/>
        <v>#VALUE!</v>
      </c>
      <c r="BY155" t="e">
        <f t="shared" si="47"/>
        <v>#VALUE!</v>
      </c>
      <c r="BZ155" t="e">
        <f t="shared" si="48"/>
        <v>#VALUE!</v>
      </c>
      <c r="CA155" t="e">
        <f t="shared" si="49"/>
        <v>#VALUE!</v>
      </c>
      <c r="CB155" t="e">
        <f t="shared" si="50"/>
        <v>#VALUE!</v>
      </c>
      <c r="CC155" t="e">
        <f t="shared" si="51"/>
        <v>#VALUE!</v>
      </c>
      <c r="CD155" t="e">
        <f t="shared" si="52"/>
        <v>#VALUE!</v>
      </c>
      <c r="CE155" t="e">
        <f t="shared" si="53"/>
        <v>#VALUE!</v>
      </c>
      <c r="CF155" t="e">
        <f t="shared" si="54"/>
        <v>#VALUE!</v>
      </c>
      <c r="CG155" t="e">
        <f t="shared" si="55"/>
        <v>#VALUE!</v>
      </c>
    </row>
    <row r="156" spans="1:85" ht="30" customHeight="1" x14ac:dyDescent="0.25">
      <c r="A156" s="1" t="s">
        <v>168</v>
      </c>
      <c r="B156" t="s">
        <v>166</v>
      </c>
      <c r="C156">
        <v>1.54</v>
      </c>
      <c r="D156">
        <v>3.59</v>
      </c>
      <c r="E156" s="15" t="e">
        <f t="array" ref="E156">[1]!JCStructure(B156)</f>
        <v>#VALUE!</v>
      </c>
      <c r="F156" t="e">
        <f t="array" ref="F156">[1]!JCMass(B156)</f>
        <v>#VALUE!</v>
      </c>
      <c r="G156" t="e">
        <f t="array" ref="G156">[1]!JCIUPACName(R156)</f>
        <v>#VALUE!</v>
      </c>
      <c r="H156" s="2" t="e">
        <f t="array" ref="H156">IF([1]!JCSubstructureMatch($B156,"C(O)=O"),"Acid", "Amine")</f>
        <v>#VALUE!</v>
      </c>
      <c r="I156" s="2" t="e">
        <f t="shared" ca="1" si="38"/>
        <v>#NAME?</v>
      </c>
      <c r="K156" s="2" t="e">
        <f t="shared" si="39"/>
        <v>#VALUE!</v>
      </c>
      <c r="L156" s="2" t="e">
        <f t="shared" si="40"/>
        <v>#VALUE!</v>
      </c>
      <c r="M156" s="2" t="e">
        <f t="shared" si="41"/>
        <v>#VALUE!</v>
      </c>
      <c r="N156" s="2" t="e">
        <f t="shared" si="42"/>
        <v>#VALUE!</v>
      </c>
      <c r="O156" s="2" t="e">
        <f t="shared" si="43"/>
        <v>#VALUE!</v>
      </c>
      <c r="P156" s="2" t="e">
        <f t="shared" si="44"/>
        <v>#VALUE!</v>
      </c>
      <c r="Q156" s="2" t="e">
        <f t="array" ref="Q156">[1]!JCRingAtomCount(B156)</f>
        <v>#VALUE!</v>
      </c>
      <c r="R156" s="15" t="e">
        <f t="array" ref="R156">[1]!JCBemisMurckoStructure(B156)</f>
        <v>#VALUE!</v>
      </c>
      <c r="S156" t="e">
        <f t="array" ref="S156">[1]!JCSubstructureMatch(B156,"FC(C)(F)C")</f>
        <v>#VALUE!</v>
      </c>
      <c r="T156" t="e">
        <f t="array" ref="T156">[1]!JCSubstructureMatch(B156,"FC(C)(F)F")</f>
        <v>#VALUE!</v>
      </c>
      <c r="U156" t="e">
        <f t="array" ref="U156">[1]!JCSubstructureMatch(B156,"FC(C)(F)[H]")</f>
        <v>#VALUE!</v>
      </c>
      <c r="V156" t="e">
        <f t="array" ref="V156">[1]!JCSubstructureMatch(B156,"FC(C)([H])[H]")</f>
        <v>#VALUE!</v>
      </c>
      <c r="W156" t="e">
        <f t="array" ref="W156">[1]!JCSubstructureMatch(B156,"FC(C)(C)[H]")</f>
        <v>#VALUE!</v>
      </c>
      <c r="X156" s="15" t="e">
        <f t="array" ref="X156">[1]!JC3DCleanStructure(B156)</f>
        <v>#VALUE!</v>
      </c>
      <c r="Y156" s="2" t="e">
        <f t="array" ref="Y156">[1]!JCSubstructureMatchCount(B156,"FC(CN)(F)F")</f>
        <v>#VALUE!</v>
      </c>
      <c r="Z156" s="2" t="e">
        <f t="array" ref="Z156">[1]!JCSubstructureMatchCount($B156,"FC(CCN)(F)F")</f>
        <v>#VALUE!</v>
      </c>
      <c r="AA156" s="2" t="e">
        <f t="array" ref="AA156">[1]!JCSubstructureMatchCount($B156,"FC(CCCN)(F)F")</f>
        <v>#VALUE!</v>
      </c>
      <c r="AB156" s="2" t="e">
        <f t="array" ref="AB156">[1]!JCSubstructureMatchCount($B156,"FC(CCCCN)(F)F")</f>
        <v>#VALUE!</v>
      </c>
      <c r="AC156" s="2" t="e">
        <f t="array" ref="AC156">[1]!JCSubstructureMatchCount($B156,"FC(CCCCCN)(F)F")</f>
        <v>#VALUE!</v>
      </c>
      <c r="AD156" s="2" t="e">
        <f t="array" ref="AD156">[1]!JCSubstructureMatchCount($B156,"FC(CN)([H])F")</f>
        <v>#VALUE!</v>
      </c>
      <c r="AE156" s="2" t="e">
        <f t="array" ref="AE156">[1]!JCSubstructureMatchCount($B156,"FC(CCN)([H])F")</f>
        <v>#VALUE!</v>
      </c>
      <c r="AF156" s="2" t="e">
        <f t="array" ref="AF156">[1]!JCSubstructureMatchCount($B156,"FC(CCCN)([H])F")</f>
        <v>#VALUE!</v>
      </c>
      <c r="AG156" s="2" t="e">
        <f t="array" ref="AG156">[1]!JCSubstructureMatchCount($B156,"FC(CCCCN)([H])F")</f>
        <v>#VALUE!</v>
      </c>
      <c r="AH156" s="2" t="e">
        <f t="array" ref="AH156">[1]!JCSubstructureMatchCount($B156,"FC(CCCCCN)([H])F")</f>
        <v>#VALUE!</v>
      </c>
      <c r="AI156" s="2" t="e">
        <f t="array" ref="AI156">[1]!JCSubstructureMatchCount($B156,"FC(CN)([H])[H]")</f>
        <v>#VALUE!</v>
      </c>
      <c r="AJ156" s="2" t="e">
        <f t="array" ref="AJ156">[1]!JCSubstructureMatchCount($B156,"FC(CCN)([H])[H]")</f>
        <v>#VALUE!</v>
      </c>
      <c r="AK156" s="2" t="e">
        <f t="array" ref="AK156">[1]!JCSubstructureMatchCount($B156,"FC(CCCN)([H])[H]")</f>
        <v>#VALUE!</v>
      </c>
      <c r="AL156" s="2" t="e">
        <f t="array" ref="AL156">[1]!JCSubstructureMatchCount($B156,"FC(CCCCN)([H])[H]")</f>
        <v>#VALUE!</v>
      </c>
      <c r="AM156" s="2" t="e">
        <f t="array" ref="AM156">[1]!JCSubstructureMatchCount($B156,"FC(CCCCCN)([H])[H]")</f>
        <v>#VALUE!</v>
      </c>
      <c r="AN156" s="2" t="e">
        <f t="array" ref="AN156">[1]!JCSubstructureMatchCount($B156,"FC(CN)(F)C")</f>
        <v>#VALUE!</v>
      </c>
      <c r="AO156" s="2" t="e">
        <f t="array" ref="AO156">[1]!JCSubstructureMatchCount($B156,"FC(CCN)(F)C")+[1]!JCSubstructureMatchCount($B156,"FC(F)(C1)C1N")</f>
        <v>#VALUE!</v>
      </c>
      <c r="AP156" s="2" t="e">
        <f t="array" ref="AP156">[1]!JCSubstructureMatchCount($B156,"FC(CCCN)(F)C")+[1]!JCSubstructureMatchCount($B156,"FC(F)(CC1)C1N")</f>
        <v>#VALUE!</v>
      </c>
      <c r="AQ156" s="2" t="e">
        <f t="array" ref="AQ156">[1]!JCSubstructureMatchCount($B156,"FC(CCCCN)(F)C")+[1]!JCSubstructureMatchCount($B156,"FC(F)(CCC1)C1N")</f>
        <v>#VALUE!</v>
      </c>
      <c r="AR156" s="2" t="e">
        <f t="array" ref="AR156">[1]!JCSubstructureMatchCount($B156,"FC(CCCCCN)(F)C")+[1]!JCSubstructureMatchCount($B156,"FC(F)(CCCC1)C1N")</f>
        <v>#VALUE!</v>
      </c>
      <c r="AS156" s="2" t="e">
        <f t="array" ref="AS156">[1]!JCSubstructureMatchCount($B156,"FC(CN)([H])C")</f>
        <v>#VALUE!</v>
      </c>
      <c r="AT156" s="2" t="e">
        <f t="array" ref="AT156">[1]!JCSubstructureMatchCount($B156,"FC(CCN)([H])C")</f>
        <v>#VALUE!</v>
      </c>
      <c r="AU156" s="2" t="e">
        <f t="array" ref="AU156">[1]!JCSubstructureMatchCount($B156,"FC(CCCN)([H])C")</f>
        <v>#VALUE!</v>
      </c>
      <c r="AV156" s="2" t="e">
        <f t="array" ref="AV156">[1]!JCSubstructureMatchCount($B156,"FC(CCCCN)([H])C")</f>
        <v>#VALUE!</v>
      </c>
      <c r="AW156" s="2" t="e">
        <f t="array" ref="AW156">[1]!JCSubstructureMatchCount($B156,"FC(CCCCCN)([H])C")</f>
        <v>#VALUE!</v>
      </c>
      <c r="AX156" s="2" t="e">
        <f t="array" ref="AX156">[1]!JCSubstructureMatchCount($B156,"FC(CC(O)=O)(F)F")</f>
        <v>#VALUE!</v>
      </c>
      <c r="AY156" s="2" t="e">
        <f t="array" ref="AY156">[1]!JCSubstructureMatchCount($B156,"FC(CCC(O)=O)(F)F")</f>
        <v>#VALUE!</v>
      </c>
      <c r="AZ156" s="2" t="e">
        <f t="array" ref="AZ156">[1]!JCSubstructureMatchCount($B156,"FC(CCCC(O)=O)(F)F")</f>
        <v>#VALUE!</v>
      </c>
      <c r="BA156" s="2" t="e">
        <f t="array" ref="BA156">[1]!JCSubstructureMatchCount($B156,"FC(CCCCC(O)=O)(F)F")</f>
        <v>#VALUE!</v>
      </c>
      <c r="BB156" s="2" t="e">
        <f t="array" ref="BB156">[1]!JCSubstructureMatchCount($B156,"FC(CCCCCC(O)=O)(F)F")</f>
        <v>#VALUE!</v>
      </c>
      <c r="BC156" s="2" t="e">
        <f t="array" ref="BC156">[1]!JCSubstructureMatchCount($B156,"FC(CC(O)=O)([H])F")</f>
        <v>#VALUE!</v>
      </c>
      <c r="BD156" s="2" t="e">
        <f t="array" ref="BD156">[1]!JCSubstructureMatchCount($B156,"FC(CCC(O)=O)([H])F")</f>
        <v>#VALUE!</v>
      </c>
      <c r="BE156" s="2" t="e">
        <f t="array" ref="BE156">[1]!JCSubstructureMatchCount($B156,"FC(CCCC(O)=O)([H])F")</f>
        <v>#VALUE!</v>
      </c>
      <c r="BF156" s="2" t="e">
        <f t="array" ref="BF156">[1]!JCSubstructureMatchCount($B156,"FC(CCCCC(O)=O)([H])F")</f>
        <v>#VALUE!</v>
      </c>
      <c r="BG156" s="2" t="e">
        <f t="array" ref="BG156">[1]!JCSubstructureMatchCount($B156,"FC(CCCCCC(O)=O)([H])F")</f>
        <v>#VALUE!</v>
      </c>
      <c r="BH156" s="2" t="e">
        <f t="array" ref="BH156">[1]!JCSubstructureMatchCount($B156,"FC(CC(O)=O)([H])[H]")</f>
        <v>#VALUE!</v>
      </c>
      <c r="BI156" s="2" t="e">
        <f t="array" ref="BI156">[1]!JCSubstructureMatchCount($B156,"FC(CCC(O)=O)([H])[H]")</f>
        <v>#VALUE!</v>
      </c>
      <c r="BJ156" s="2" t="e">
        <f t="array" ref="BJ156">[1]!JCSubstructureMatchCount($B156,"FC(CCCC(O)=O)([H])[H]")</f>
        <v>#VALUE!</v>
      </c>
      <c r="BK156" s="2" t="e">
        <f t="array" ref="BK156">[1]!JCSubstructureMatchCount($B156,"FC(CCCCC(O)=O)([H])[H]")</f>
        <v>#VALUE!</v>
      </c>
      <c r="BL156" s="2" t="e">
        <f t="array" ref="BL156">[1]!JCSubstructureMatchCount($B156,"FC(CCCCCC(O)=O)([H])[H]")</f>
        <v>#VALUE!</v>
      </c>
      <c r="BM156" s="2" t="e">
        <f t="array" ref="BM156">[1]!JCSubstructureMatchCount($B156,"FC(CC(O)=O)(F)C")</f>
        <v>#VALUE!</v>
      </c>
      <c r="BN156" s="2" t="e">
        <f t="array" ref="BN156">[1]!JCSubstructureMatchCount($B156,"FC(CCC(O)=O)(F)C")+[1]!JCSubstructureMatchCount($B156,"FC1(F)CC1C(O)=O")</f>
        <v>#VALUE!</v>
      </c>
      <c r="BO156" s="2" t="e">
        <f t="array" ref="BO156">[1]!JCSubstructureMatchCount($B156,"FC(CCCC(O)=O)(F)C")+[1]!JCSubstructureMatchCount($B156,"FC1(F)CCC1C(O)=O")</f>
        <v>#VALUE!</v>
      </c>
      <c r="BP156" s="2" t="e">
        <f t="array" ref="BP156">[1]!JCSubstructureMatchCount($B156,"FC(CCCCC(O)=O)(F)C")+[1]!JCSubstructureMatchCount($B156,"FC1(F)CCCC1C(O)=O")</f>
        <v>#VALUE!</v>
      </c>
      <c r="BQ156" s="2" t="e">
        <f t="array" ref="BQ156">[1]!JCSubstructureMatchCount($B156,"FC(CCCCCC(O)=O)(F)C")+[1]!JCSubstructureMatchCount($B156,"FC1(F)CCCCC1C(O)=O")</f>
        <v>#VALUE!</v>
      </c>
      <c r="BR156" s="2" t="e">
        <f t="array" ref="BR156">[1]!JCSubstructureMatchCount($B156,"FC(CC(O)=O)([H])C")</f>
        <v>#VALUE!</v>
      </c>
      <c r="BS156" s="2" t="e">
        <f t="array" ref="BS156">[1]!JCSubstructureMatchCount($B156,"FC(CCC(O)=O)([H])C")</f>
        <v>#VALUE!</v>
      </c>
      <c r="BT156" s="2" t="e">
        <f t="array" ref="BT156">[1]!JCSubstructureMatchCount($B156,"FC(CCCC(O)=O)([H])C")</f>
        <v>#VALUE!</v>
      </c>
      <c r="BU156" s="2" t="e">
        <f t="array" ref="BU156">[1]!JCSubstructureMatchCount($B156,"FC(CCCCC(O)=O)([H])C")</f>
        <v>#VALUE!</v>
      </c>
      <c r="BV156" s="2" t="e">
        <f t="array" ref="BV156">[1]!JCSubstructureMatchCount($B156,"FC(CCCCCC(O)=O)([H])C")</f>
        <v>#VALUE!</v>
      </c>
      <c r="BW156" t="e">
        <f t="shared" si="45"/>
        <v>#VALUE!</v>
      </c>
      <c r="BX156" t="e">
        <f t="shared" si="46"/>
        <v>#VALUE!</v>
      </c>
      <c r="BY156" t="e">
        <f t="shared" si="47"/>
        <v>#VALUE!</v>
      </c>
      <c r="BZ156" t="e">
        <f t="shared" si="48"/>
        <v>#VALUE!</v>
      </c>
      <c r="CA156" t="e">
        <f t="shared" si="49"/>
        <v>#VALUE!</v>
      </c>
      <c r="CB156" t="e">
        <f t="shared" si="50"/>
        <v>#VALUE!</v>
      </c>
      <c r="CC156" t="e">
        <f t="shared" si="51"/>
        <v>#VALUE!</v>
      </c>
      <c r="CD156" t="e">
        <f t="shared" si="52"/>
        <v>#VALUE!</v>
      </c>
      <c r="CE156" t="e">
        <f t="shared" si="53"/>
        <v>#VALUE!</v>
      </c>
      <c r="CF156" t="e">
        <f t="shared" si="54"/>
        <v>#VALUE!</v>
      </c>
      <c r="CG156" t="e">
        <f t="shared" si="55"/>
        <v>#VALUE!</v>
      </c>
    </row>
    <row r="157" spans="1:85" ht="30" customHeight="1" x14ac:dyDescent="0.25">
      <c r="A157" s="1" t="s">
        <v>168</v>
      </c>
      <c r="B157" t="s">
        <v>167</v>
      </c>
      <c r="C157">
        <v>2.4900000000000002</v>
      </c>
      <c r="D157">
        <v>4.2</v>
      </c>
      <c r="E157" s="15" t="e">
        <f t="array" ref="E157">[1]!JCStructure(B157)</f>
        <v>#VALUE!</v>
      </c>
      <c r="F157" t="e">
        <f t="array" ref="F157">[1]!JCMass(B157)</f>
        <v>#VALUE!</v>
      </c>
      <c r="G157" t="e">
        <f t="array" ref="G157">[1]!JCIUPACName(R157)</f>
        <v>#VALUE!</v>
      </c>
      <c r="H157" s="2" t="e">
        <f t="array" ref="H157">IF([1]!JCSubstructureMatch($B157,"C(O)=O"),"Acid", "Amine")</f>
        <v>#VALUE!</v>
      </c>
      <c r="I157" s="2" t="e">
        <f t="shared" ca="1" si="38"/>
        <v>#NAME?</v>
      </c>
      <c r="K157" s="2" t="e">
        <f t="shared" si="39"/>
        <v>#VALUE!</v>
      </c>
      <c r="L157" s="2" t="e">
        <f t="shared" si="40"/>
        <v>#VALUE!</v>
      </c>
      <c r="M157" s="2" t="e">
        <f t="shared" si="41"/>
        <v>#VALUE!</v>
      </c>
      <c r="N157" s="2" t="e">
        <f t="shared" si="42"/>
        <v>#VALUE!</v>
      </c>
      <c r="O157" s="2" t="e">
        <f t="shared" si="43"/>
        <v>#VALUE!</v>
      </c>
      <c r="P157" s="2" t="e">
        <f t="shared" si="44"/>
        <v>#VALUE!</v>
      </c>
      <c r="Q157" s="2" t="e">
        <f t="array" ref="Q157">[1]!JCRingAtomCount(B157)</f>
        <v>#VALUE!</v>
      </c>
      <c r="R157" s="15" t="e">
        <f t="array" ref="R157">[1]!JCBemisMurckoStructure(B157)</f>
        <v>#VALUE!</v>
      </c>
      <c r="S157" t="e">
        <f t="array" ref="S157">[1]!JCSubstructureMatch(B157,"FC(C)(F)C")</f>
        <v>#VALUE!</v>
      </c>
      <c r="T157" t="e">
        <f t="array" ref="T157">[1]!JCSubstructureMatch(B157,"FC(C)(F)F")</f>
        <v>#VALUE!</v>
      </c>
      <c r="U157" t="e">
        <f t="array" ref="U157">[1]!JCSubstructureMatch(B157,"FC(C)(F)[H]")</f>
        <v>#VALUE!</v>
      </c>
      <c r="V157" t="e">
        <f t="array" ref="V157">[1]!JCSubstructureMatch(B157,"FC(C)([H])[H]")</f>
        <v>#VALUE!</v>
      </c>
      <c r="W157" t="e">
        <f t="array" ref="W157">[1]!JCSubstructureMatch(B157,"FC(C)(C)[H]")</f>
        <v>#VALUE!</v>
      </c>
      <c r="X157" s="15" t="e">
        <f t="array" ref="X157">[1]!JC3DCleanStructure(B157)</f>
        <v>#VALUE!</v>
      </c>
      <c r="Y157" s="2" t="e">
        <f t="array" ref="Y157">[1]!JCSubstructureMatchCount(B157,"FC(CN)(F)F")</f>
        <v>#VALUE!</v>
      </c>
      <c r="Z157" s="2" t="e">
        <f t="array" ref="Z157">[1]!JCSubstructureMatchCount($B157,"FC(CCN)(F)F")</f>
        <v>#VALUE!</v>
      </c>
      <c r="AA157" s="2" t="e">
        <f t="array" ref="AA157">[1]!JCSubstructureMatchCount($B157,"FC(CCCN)(F)F")</f>
        <v>#VALUE!</v>
      </c>
      <c r="AB157" s="2" t="e">
        <f t="array" ref="AB157">[1]!JCSubstructureMatchCount($B157,"FC(CCCCN)(F)F")</f>
        <v>#VALUE!</v>
      </c>
      <c r="AC157" s="2" t="e">
        <f t="array" ref="AC157">[1]!JCSubstructureMatchCount($B157,"FC(CCCCCN)(F)F")</f>
        <v>#VALUE!</v>
      </c>
      <c r="AD157" s="2" t="e">
        <f t="array" ref="AD157">[1]!JCSubstructureMatchCount($B157,"FC(CN)([H])F")</f>
        <v>#VALUE!</v>
      </c>
      <c r="AE157" s="2" t="e">
        <f t="array" ref="AE157">[1]!JCSubstructureMatchCount($B157,"FC(CCN)([H])F")</f>
        <v>#VALUE!</v>
      </c>
      <c r="AF157" s="2" t="e">
        <f t="array" ref="AF157">[1]!JCSubstructureMatchCount($B157,"FC(CCCN)([H])F")</f>
        <v>#VALUE!</v>
      </c>
      <c r="AG157" s="2" t="e">
        <f t="array" ref="AG157">[1]!JCSubstructureMatchCount($B157,"FC(CCCCN)([H])F")</f>
        <v>#VALUE!</v>
      </c>
      <c r="AH157" s="2" t="e">
        <f t="array" ref="AH157">[1]!JCSubstructureMatchCount($B157,"FC(CCCCCN)([H])F")</f>
        <v>#VALUE!</v>
      </c>
      <c r="AI157" s="2" t="e">
        <f t="array" ref="AI157">[1]!JCSubstructureMatchCount($B157,"FC(CN)([H])[H]")</f>
        <v>#VALUE!</v>
      </c>
      <c r="AJ157" s="2" t="e">
        <f t="array" ref="AJ157">[1]!JCSubstructureMatchCount($B157,"FC(CCN)([H])[H]")</f>
        <v>#VALUE!</v>
      </c>
      <c r="AK157" s="2" t="e">
        <f t="array" ref="AK157">[1]!JCSubstructureMatchCount($B157,"FC(CCCN)([H])[H]")</f>
        <v>#VALUE!</v>
      </c>
      <c r="AL157" s="2" t="e">
        <f t="array" ref="AL157">[1]!JCSubstructureMatchCount($B157,"FC(CCCCN)([H])[H]")</f>
        <v>#VALUE!</v>
      </c>
      <c r="AM157" s="2" t="e">
        <f t="array" ref="AM157">[1]!JCSubstructureMatchCount($B157,"FC(CCCCCN)([H])[H]")</f>
        <v>#VALUE!</v>
      </c>
      <c r="AN157" s="2" t="e">
        <f t="array" ref="AN157">[1]!JCSubstructureMatchCount($B157,"FC(CN)(F)C")</f>
        <v>#VALUE!</v>
      </c>
      <c r="AO157" s="2" t="e">
        <f t="array" ref="AO157">[1]!JCSubstructureMatchCount($B157,"FC(CCN)(F)C")+[1]!JCSubstructureMatchCount($B157,"FC(F)(C1)C1N")</f>
        <v>#VALUE!</v>
      </c>
      <c r="AP157" s="2" t="e">
        <f t="array" ref="AP157">[1]!JCSubstructureMatchCount($B157,"FC(CCCN)(F)C")+[1]!JCSubstructureMatchCount($B157,"FC(F)(CC1)C1N")</f>
        <v>#VALUE!</v>
      </c>
      <c r="AQ157" s="2" t="e">
        <f t="array" ref="AQ157">[1]!JCSubstructureMatchCount($B157,"FC(CCCCN)(F)C")+[1]!JCSubstructureMatchCount($B157,"FC(F)(CCC1)C1N")</f>
        <v>#VALUE!</v>
      </c>
      <c r="AR157" s="2" t="e">
        <f t="array" ref="AR157">[1]!JCSubstructureMatchCount($B157,"FC(CCCCCN)(F)C")+[1]!JCSubstructureMatchCount($B157,"FC(F)(CCCC1)C1N")</f>
        <v>#VALUE!</v>
      </c>
      <c r="AS157" s="2" t="e">
        <f t="array" ref="AS157">[1]!JCSubstructureMatchCount($B157,"FC(CN)([H])C")</f>
        <v>#VALUE!</v>
      </c>
      <c r="AT157" s="2" t="e">
        <f t="array" ref="AT157">[1]!JCSubstructureMatchCount($B157,"FC(CCN)([H])C")</f>
        <v>#VALUE!</v>
      </c>
      <c r="AU157" s="2" t="e">
        <f t="array" ref="AU157">[1]!JCSubstructureMatchCount($B157,"FC(CCCN)([H])C")</f>
        <v>#VALUE!</v>
      </c>
      <c r="AV157" s="2" t="e">
        <f t="array" ref="AV157">[1]!JCSubstructureMatchCount($B157,"FC(CCCCN)([H])C")</f>
        <v>#VALUE!</v>
      </c>
      <c r="AW157" s="2" t="e">
        <f t="array" ref="AW157">[1]!JCSubstructureMatchCount($B157,"FC(CCCCCN)([H])C")</f>
        <v>#VALUE!</v>
      </c>
      <c r="AX157" s="2" t="e">
        <f t="array" ref="AX157">[1]!JCSubstructureMatchCount($B157,"FC(CC(O)=O)(F)F")</f>
        <v>#VALUE!</v>
      </c>
      <c r="AY157" s="2" t="e">
        <f t="array" ref="AY157">[1]!JCSubstructureMatchCount($B157,"FC(CCC(O)=O)(F)F")</f>
        <v>#VALUE!</v>
      </c>
      <c r="AZ157" s="2" t="e">
        <f t="array" ref="AZ157">[1]!JCSubstructureMatchCount($B157,"FC(CCCC(O)=O)(F)F")</f>
        <v>#VALUE!</v>
      </c>
      <c r="BA157" s="2" t="e">
        <f t="array" ref="BA157">[1]!JCSubstructureMatchCount($B157,"FC(CCCCC(O)=O)(F)F")</f>
        <v>#VALUE!</v>
      </c>
      <c r="BB157" s="2" t="e">
        <f t="array" ref="BB157">[1]!JCSubstructureMatchCount($B157,"FC(CCCCCC(O)=O)(F)F")</f>
        <v>#VALUE!</v>
      </c>
      <c r="BC157" s="2" t="e">
        <f t="array" ref="BC157">[1]!JCSubstructureMatchCount($B157,"FC(CC(O)=O)([H])F")</f>
        <v>#VALUE!</v>
      </c>
      <c r="BD157" s="2" t="e">
        <f t="array" ref="BD157">[1]!JCSubstructureMatchCount($B157,"FC(CCC(O)=O)([H])F")</f>
        <v>#VALUE!</v>
      </c>
      <c r="BE157" s="2" t="e">
        <f t="array" ref="BE157">[1]!JCSubstructureMatchCount($B157,"FC(CCCC(O)=O)([H])F")</f>
        <v>#VALUE!</v>
      </c>
      <c r="BF157" s="2" t="e">
        <f t="array" ref="BF157">[1]!JCSubstructureMatchCount($B157,"FC(CCCCC(O)=O)([H])F")</f>
        <v>#VALUE!</v>
      </c>
      <c r="BG157" s="2" t="e">
        <f t="array" ref="BG157">[1]!JCSubstructureMatchCount($B157,"FC(CCCCCC(O)=O)([H])F")</f>
        <v>#VALUE!</v>
      </c>
      <c r="BH157" s="2" t="e">
        <f t="array" ref="BH157">[1]!JCSubstructureMatchCount($B157,"FC(CC(O)=O)([H])[H]")</f>
        <v>#VALUE!</v>
      </c>
      <c r="BI157" s="2" t="e">
        <f t="array" ref="BI157">[1]!JCSubstructureMatchCount($B157,"FC(CCC(O)=O)([H])[H]")</f>
        <v>#VALUE!</v>
      </c>
      <c r="BJ157" s="2" t="e">
        <f t="array" ref="BJ157">[1]!JCSubstructureMatchCount($B157,"FC(CCCC(O)=O)([H])[H]")</f>
        <v>#VALUE!</v>
      </c>
      <c r="BK157" s="2" t="e">
        <f t="array" ref="BK157">[1]!JCSubstructureMatchCount($B157,"FC(CCCCC(O)=O)([H])[H]")</f>
        <v>#VALUE!</v>
      </c>
      <c r="BL157" s="2" t="e">
        <f t="array" ref="BL157">[1]!JCSubstructureMatchCount($B157,"FC(CCCCCC(O)=O)([H])[H]")</f>
        <v>#VALUE!</v>
      </c>
      <c r="BM157" s="2" t="e">
        <f t="array" ref="BM157">[1]!JCSubstructureMatchCount($B157,"FC(CC(O)=O)(F)C")</f>
        <v>#VALUE!</v>
      </c>
      <c r="BN157" s="2" t="e">
        <f t="array" ref="BN157">[1]!JCSubstructureMatchCount($B157,"FC(CCC(O)=O)(F)C")+[1]!JCSubstructureMatchCount($B157,"FC1(F)CC1C(O)=O")</f>
        <v>#VALUE!</v>
      </c>
      <c r="BO157" s="2" t="e">
        <f t="array" ref="BO157">[1]!JCSubstructureMatchCount($B157,"FC(CCCC(O)=O)(F)C")+[1]!JCSubstructureMatchCount($B157,"FC1(F)CCC1C(O)=O")</f>
        <v>#VALUE!</v>
      </c>
      <c r="BP157" s="2" t="e">
        <f t="array" ref="BP157">[1]!JCSubstructureMatchCount($B157,"FC(CCCCC(O)=O)(F)C")+[1]!JCSubstructureMatchCount($B157,"FC1(F)CCCC1C(O)=O")</f>
        <v>#VALUE!</v>
      </c>
      <c r="BQ157" s="2" t="e">
        <f t="array" ref="BQ157">[1]!JCSubstructureMatchCount($B157,"FC(CCCCCC(O)=O)(F)C")+[1]!JCSubstructureMatchCount($B157,"FC1(F)CCCCC1C(O)=O")</f>
        <v>#VALUE!</v>
      </c>
      <c r="BR157" s="2" t="e">
        <f t="array" ref="BR157">[1]!JCSubstructureMatchCount($B157,"FC(CC(O)=O)([H])C")</f>
        <v>#VALUE!</v>
      </c>
      <c r="BS157" s="2" t="e">
        <f t="array" ref="BS157">[1]!JCSubstructureMatchCount($B157,"FC(CCC(O)=O)([H])C")</f>
        <v>#VALUE!</v>
      </c>
      <c r="BT157" s="2" t="e">
        <f t="array" ref="BT157">[1]!JCSubstructureMatchCount($B157,"FC(CCCC(O)=O)([H])C")</f>
        <v>#VALUE!</v>
      </c>
      <c r="BU157" s="2" t="e">
        <f t="array" ref="BU157">[1]!JCSubstructureMatchCount($B157,"FC(CCCCC(O)=O)([H])C")</f>
        <v>#VALUE!</v>
      </c>
      <c r="BV157" s="2" t="e">
        <f t="array" ref="BV157">[1]!JCSubstructureMatchCount($B157,"FC(CCCCCC(O)=O)([H])C")</f>
        <v>#VALUE!</v>
      </c>
      <c r="BW157" t="e">
        <f t="shared" si="45"/>
        <v>#VALUE!</v>
      </c>
      <c r="BX157" t="e">
        <f t="shared" si="46"/>
        <v>#VALUE!</v>
      </c>
      <c r="BY157" t="e">
        <f t="shared" si="47"/>
        <v>#VALUE!</v>
      </c>
      <c r="BZ157" t="e">
        <f t="shared" si="48"/>
        <v>#VALUE!</v>
      </c>
      <c r="CA157" t="e">
        <f t="shared" si="49"/>
        <v>#VALUE!</v>
      </c>
      <c r="CB157" t="e">
        <f t="shared" si="50"/>
        <v>#VALUE!</v>
      </c>
      <c r="CC157" t="e">
        <f t="shared" si="51"/>
        <v>#VALUE!</v>
      </c>
      <c r="CD157" t="e">
        <f t="shared" si="52"/>
        <v>#VALUE!</v>
      </c>
      <c r="CE157" t="e">
        <f t="shared" si="53"/>
        <v>#VALUE!</v>
      </c>
      <c r="CF157" t="e">
        <f t="shared" si="54"/>
        <v>#VALUE!</v>
      </c>
      <c r="CG157" t="e">
        <f t="shared" si="55"/>
        <v>#VALUE!</v>
      </c>
    </row>
    <row r="158" spans="1:85" ht="30" customHeight="1" x14ac:dyDescent="0.25">
      <c r="A158" s="1" t="s">
        <v>182</v>
      </c>
      <c r="B158" t="s">
        <v>176</v>
      </c>
      <c r="C158">
        <v>2.54</v>
      </c>
      <c r="D158">
        <v>7.95</v>
      </c>
      <c r="E158" s="15" t="e">
        <f t="array" ref="E158">[1]!JCStructure(B158)</f>
        <v>#VALUE!</v>
      </c>
      <c r="F158" t="e">
        <f t="array" ref="F158">[1]!JCMass(B158)</f>
        <v>#VALUE!</v>
      </c>
      <c r="G158" t="e">
        <f t="array" ref="G158">[1]!JCIUPACName(R158)</f>
        <v>#VALUE!</v>
      </c>
      <c r="H158" s="2" t="e">
        <f t="array" ref="H158">IF([1]!JCSubstructureMatch($B158,"C(O)=O"),"Acid", "Amine")</f>
        <v>#VALUE!</v>
      </c>
      <c r="I158" s="2" t="e">
        <f t="shared" ca="1" si="38"/>
        <v>#NAME?</v>
      </c>
      <c r="J158" s="2" t="s">
        <v>286</v>
      </c>
      <c r="K158" s="2" t="e">
        <f t="shared" si="39"/>
        <v>#VALUE!</v>
      </c>
      <c r="L158" s="2" t="e">
        <f t="shared" si="40"/>
        <v>#VALUE!</v>
      </c>
      <c r="M158" s="2" t="e">
        <f t="shared" si="41"/>
        <v>#VALUE!</v>
      </c>
      <c r="N158" s="2" t="e">
        <f t="shared" si="42"/>
        <v>#VALUE!</v>
      </c>
      <c r="O158" s="2" t="e">
        <f t="shared" si="43"/>
        <v>#VALUE!</v>
      </c>
      <c r="P158" s="2" t="e">
        <f t="shared" si="44"/>
        <v>#VALUE!</v>
      </c>
      <c r="Q158" s="2" t="e">
        <f t="array" ref="Q158">[1]!JCRingAtomCount(B158)</f>
        <v>#VALUE!</v>
      </c>
      <c r="R158" s="15" t="e">
        <f t="array" ref="R158">[1]!JCBemisMurckoStructure(B158)</f>
        <v>#VALUE!</v>
      </c>
      <c r="S158" t="e">
        <f t="array" ref="S158">[1]!JCSubstructureMatch(B158,"FC(C)(F)C")</f>
        <v>#VALUE!</v>
      </c>
      <c r="T158" t="e">
        <f t="array" ref="T158">[1]!JCSubstructureMatch(B158,"FC(C)(F)F")</f>
        <v>#VALUE!</v>
      </c>
      <c r="U158" t="e">
        <f t="array" ref="U158">[1]!JCSubstructureMatch(B158,"FC(C)(F)[H]")</f>
        <v>#VALUE!</v>
      </c>
      <c r="V158" t="e">
        <f t="array" ref="V158">[1]!JCSubstructureMatch(B158,"FC(C)([H])[H]")</f>
        <v>#VALUE!</v>
      </c>
      <c r="W158" t="e">
        <f t="array" ref="W158">[1]!JCSubstructureMatch(B158,"FC(C)(C)[H]")</f>
        <v>#VALUE!</v>
      </c>
      <c r="X158" s="15" t="e">
        <f t="array" ref="X158">[1]!JC3DCleanStructure(B158)</f>
        <v>#VALUE!</v>
      </c>
      <c r="Y158" s="2" t="e">
        <f t="array" ref="Y158">[1]!JCSubstructureMatchCount(B158,"FC(CN)(F)F")</f>
        <v>#VALUE!</v>
      </c>
      <c r="Z158" s="2" t="e">
        <f t="array" ref="Z158">[1]!JCSubstructureMatchCount($B158,"FC(CCN)(F)F")</f>
        <v>#VALUE!</v>
      </c>
      <c r="AA158" s="2" t="e">
        <f t="array" ref="AA158">[1]!JCSubstructureMatchCount($B158,"FC(CCCN)(F)F")</f>
        <v>#VALUE!</v>
      </c>
      <c r="AB158" s="2" t="e">
        <f t="array" ref="AB158">[1]!JCSubstructureMatchCount($B158,"FC(CCCCN)(F)F")</f>
        <v>#VALUE!</v>
      </c>
      <c r="AC158" s="2" t="e">
        <f t="array" ref="AC158">[1]!JCSubstructureMatchCount($B158,"FC(CCCCCN)(F)F")</f>
        <v>#VALUE!</v>
      </c>
      <c r="AD158" s="2" t="e">
        <f t="array" ref="AD158">[1]!JCSubstructureMatchCount($B158,"FC(CN)([H])F")</f>
        <v>#VALUE!</v>
      </c>
      <c r="AE158" s="2" t="e">
        <f t="array" ref="AE158">[1]!JCSubstructureMatchCount($B158,"FC(CCN)([H])F")</f>
        <v>#VALUE!</v>
      </c>
      <c r="AF158" s="2" t="e">
        <f t="array" ref="AF158">[1]!JCSubstructureMatchCount($B158,"FC(CCCN)([H])F")</f>
        <v>#VALUE!</v>
      </c>
      <c r="AG158" s="2" t="e">
        <f t="array" ref="AG158">[1]!JCSubstructureMatchCount($B158,"FC(CCCCN)([H])F")</f>
        <v>#VALUE!</v>
      </c>
      <c r="AH158" s="2" t="e">
        <f t="array" ref="AH158">[1]!JCSubstructureMatchCount($B158,"FC(CCCCCN)([H])F")</f>
        <v>#VALUE!</v>
      </c>
      <c r="AI158" s="2" t="e">
        <f t="array" ref="AI158">[1]!JCSubstructureMatchCount($B158,"FC(CN)([H])[H]")</f>
        <v>#VALUE!</v>
      </c>
      <c r="AJ158" s="2" t="e">
        <f t="array" ref="AJ158">[1]!JCSubstructureMatchCount($B158,"FC(CCN)([H])[H]")</f>
        <v>#VALUE!</v>
      </c>
      <c r="AK158" s="2" t="e">
        <f t="array" ref="AK158">[1]!JCSubstructureMatchCount($B158,"FC(CCCN)([H])[H]")</f>
        <v>#VALUE!</v>
      </c>
      <c r="AL158" s="2" t="e">
        <f t="array" ref="AL158">[1]!JCSubstructureMatchCount($B158,"FC(CCCCN)([H])[H]")</f>
        <v>#VALUE!</v>
      </c>
      <c r="AM158" s="2" t="e">
        <f t="array" ref="AM158">[1]!JCSubstructureMatchCount($B158,"FC(CCCCCN)([H])[H]")</f>
        <v>#VALUE!</v>
      </c>
      <c r="AN158" s="2" t="e">
        <f t="array" ref="AN158">[1]!JCSubstructureMatchCount($B158,"FC(CN)(F)C")</f>
        <v>#VALUE!</v>
      </c>
      <c r="AO158" s="2" t="e">
        <f t="array" ref="AO158">[1]!JCSubstructureMatchCount($B158,"FC(CCN)(F)C")+[1]!JCSubstructureMatchCount($B158,"FC(F)(C1)C1N")</f>
        <v>#VALUE!</v>
      </c>
      <c r="AP158" s="2" t="e">
        <f t="array" ref="AP158">[1]!JCSubstructureMatchCount($B158,"FC(CCCN)(F)C")+[1]!JCSubstructureMatchCount($B158,"FC(F)(CC1)C1N")</f>
        <v>#VALUE!</v>
      </c>
      <c r="AQ158" s="2" t="e">
        <f t="array" ref="AQ158">[1]!JCSubstructureMatchCount($B158,"FC(CCCCN)(F)C")+[1]!JCSubstructureMatchCount($B158,"FC(F)(CCC1)C1N")</f>
        <v>#VALUE!</v>
      </c>
      <c r="AR158" s="2" t="e">
        <f t="array" ref="AR158">[1]!JCSubstructureMatchCount($B158,"FC(CCCCCN)(F)C")+[1]!JCSubstructureMatchCount($B158,"FC(F)(CCCC1)C1N")</f>
        <v>#VALUE!</v>
      </c>
      <c r="AS158" s="2" t="e">
        <f t="array" ref="AS158">[1]!JCSubstructureMatchCount($B158,"FC(CN)([H])C")</f>
        <v>#VALUE!</v>
      </c>
      <c r="AT158" s="2" t="e">
        <f t="array" ref="AT158">[1]!JCSubstructureMatchCount($B158,"FC(CCN)([H])C")</f>
        <v>#VALUE!</v>
      </c>
      <c r="AU158" s="2" t="e">
        <f t="array" ref="AU158">[1]!JCSubstructureMatchCount($B158,"FC(CCCN)([H])C")</f>
        <v>#VALUE!</v>
      </c>
      <c r="AV158" s="2" t="e">
        <f t="array" ref="AV158">[1]!JCSubstructureMatchCount($B158,"FC(CCCCN)([H])C")</f>
        <v>#VALUE!</v>
      </c>
      <c r="AW158" s="2" t="e">
        <f t="array" ref="AW158">[1]!JCSubstructureMatchCount($B158,"FC(CCCCCN)([H])C")</f>
        <v>#VALUE!</v>
      </c>
      <c r="AX158" s="2" t="e">
        <f t="array" ref="AX158">[1]!JCSubstructureMatchCount($B158,"FC(CC(O)=O)(F)F")</f>
        <v>#VALUE!</v>
      </c>
      <c r="AY158" s="2" t="e">
        <f t="array" ref="AY158">[1]!JCSubstructureMatchCount($B158,"FC(CCC(O)=O)(F)F")</f>
        <v>#VALUE!</v>
      </c>
      <c r="AZ158" s="2" t="e">
        <f t="array" ref="AZ158">[1]!JCSubstructureMatchCount($B158,"FC(CCCC(O)=O)(F)F")</f>
        <v>#VALUE!</v>
      </c>
      <c r="BA158" s="2" t="e">
        <f t="array" ref="BA158">[1]!JCSubstructureMatchCount($B158,"FC(CCCCC(O)=O)(F)F")</f>
        <v>#VALUE!</v>
      </c>
      <c r="BB158" s="2" t="e">
        <f t="array" ref="BB158">[1]!JCSubstructureMatchCount($B158,"FC(CCCCCC(O)=O)(F)F")</f>
        <v>#VALUE!</v>
      </c>
      <c r="BC158" s="2" t="e">
        <f t="array" ref="BC158">[1]!JCSubstructureMatchCount($B158,"FC(CC(O)=O)([H])F")</f>
        <v>#VALUE!</v>
      </c>
      <c r="BD158" s="2" t="e">
        <f t="array" ref="BD158">[1]!JCSubstructureMatchCount($B158,"FC(CCC(O)=O)([H])F")</f>
        <v>#VALUE!</v>
      </c>
      <c r="BE158" s="2" t="e">
        <f t="array" ref="BE158">[1]!JCSubstructureMatchCount($B158,"FC(CCCC(O)=O)([H])F")</f>
        <v>#VALUE!</v>
      </c>
      <c r="BF158" s="2" t="e">
        <f t="array" ref="BF158">[1]!JCSubstructureMatchCount($B158,"FC(CCCCC(O)=O)([H])F")</f>
        <v>#VALUE!</v>
      </c>
      <c r="BG158" s="2" t="e">
        <f t="array" ref="BG158">[1]!JCSubstructureMatchCount($B158,"FC(CCCCCC(O)=O)([H])F")</f>
        <v>#VALUE!</v>
      </c>
      <c r="BH158" s="2" t="e">
        <f t="array" ref="BH158">[1]!JCSubstructureMatchCount($B158,"FC(CC(O)=O)([H])[H]")</f>
        <v>#VALUE!</v>
      </c>
      <c r="BI158" s="2" t="e">
        <f t="array" ref="BI158">[1]!JCSubstructureMatchCount($B158,"FC(CCC(O)=O)([H])[H]")</f>
        <v>#VALUE!</v>
      </c>
      <c r="BJ158" s="2" t="e">
        <f t="array" ref="BJ158">[1]!JCSubstructureMatchCount($B158,"FC(CCCC(O)=O)([H])[H]")</f>
        <v>#VALUE!</v>
      </c>
      <c r="BK158" s="2" t="e">
        <f t="array" ref="BK158">[1]!JCSubstructureMatchCount($B158,"FC(CCCCC(O)=O)([H])[H]")</f>
        <v>#VALUE!</v>
      </c>
      <c r="BL158" s="2" t="e">
        <f t="array" ref="BL158">[1]!JCSubstructureMatchCount($B158,"FC(CCCCCC(O)=O)([H])[H]")</f>
        <v>#VALUE!</v>
      </c>
      <c r="BM158" s="2" t="e">
        <f t="array" ref="BM158">[1]!JCSubstructureMatchCount($B158,"FC(CC(O)=O)(F)C")</f>
        <v>#VALUE!</v>
      </c>
      <c r="BN158" s="2" t="e">
        <f t="array" ref="BN158">[1]!JCSubstructureMatchCount($B158,"FC(CCC(O)=O)(F)C")+[1]!JCSubstructureMatchCount($B158,"FC1(F)CC1C(O)=O")</f>
        <v>#VALUE!</v>
      </c>
      <c r="BO158" s="2" t="e">
        <f t="array" ref="BO158">[1]!JCSubstructureMatchCount($B158,"FC(CCCC(O)=O)(F)C")+[1]!JCSubstructureMatchCount($B158,"FC1(F)CCC1C(O)=O")</f>
        <v>#VALUE!</v>
      </c>
      <c r="BP158" s="2" t="e">
        <f t="array" ref="BP158">[1]!JCSubstructureMatchCount($B158,"FC(CCCCC(O)=O)(F)C")+[1]!JCSubstructureMatchCount($B158,"FC1(F)CCCC1C(O)=O")</f>
        <v>#VALUE!</v>
      </c>
      <c r="BQ158" s="2" t="e">
        <f t="array" ref="BQ158">[1]!JCSubstructureMatchCount($B158,"FC(CCCCCC(O)=O)(F)C")+[1]!JCSubstructureMatchCount($B158,"FC1(F)CCCCC1C(O)=O")</f>
        <v>#VALUE!</v>
      </c>
      <c r="BR158" s="2" t="e">
        <f t="array" ref="BR158">[1]!JCSubstructureMatchCount($B158,"FC(CC(O)=O)([H])C")</f>
        <v>#VALUE!</v>
      </c>
      <c r="BS158" s="2" t="e">
        <f t="array" ref="BS158">[1]!JCSubstructureMatchCount($B158,"FC(CCC(O)=O)([H])C")</f>
        <v>#VALUE!</v>
      </c>
      <c r="BT158" s="2" t="e">
        <f t="array" ref="BT158">[1]!JCSubstructureMatchCount($B158,"FC(CCCC(O)=O)([H])C")</f>
        <v>#VALUE!</v>
      </c>
      <c r="BU158" s="2" t="e">
        <f t="array" ref="BU158">[1]!JCSubstructureMatchCount($B158,"FC(CCCCC(O)=O)([H])C")</f>
        <v>#VALUE!</v>
      </c>
      <c r="BV158" s="2" t="e">
        <f t="array" ref="BV158">[1]!JCSubstructureMatchCount($B158,"FC(CCCCCC(O)=O)([H])C")</f>
        <v>#VALUE!</v>
      </c>
      <c r="BW158" t="e">
        <f t="shared" si="45"/>
        <v>#VALUE!</v>
      </c>
      <c r="BX158" t="e">
        <f t="shared" si="46"/>
        <v>#VALUE!</v>
      </c>
      <c r="BY158" t="e">
        <f t="shared" si="47"/>
        <v>#VALUE!</v>
      </c>
      <c r="BZ158" t="e">
        <f t="shared" si="48"/>
        <v>#VALUE!</v>
      </c>
      <c r="CA158" t="e">
        <f t="shared" si="49"/>
        <v>#VALUE!</v>
      </c>
      <c r="CB158" t="e">
        <f t="shared" si="50"/>
        <v>#VALUE!</v>
      </c>
      <c r="CC158" t="e">
        <f t="shared" si="51"/>
        <v>#VALUE!</v>
      </c>
      <c r="CD158" t="e">
        <f t="shared" si="52"/>
        <v>#VALUE!</v>
      </c>
      <c r="CE158" t="e">
        <f t="shared" si="53"/>
        <v>#VALUE!</v>
      </c>
      <c r="CF158" t="e">
        <f t="shared" si="54"/>
        <v>#VALUE!</v>
      </c>
      <c r="CG158" t="e">
        <f t="shared" si="55"/>
        <v>#VALUE!</v>
      </c>
    </row>
    <row r="159" spans="1:85" ht="30" customHeight="1" x14ac:dyDescent="0.25">
      <c r="A159" s="1" t="s">
        <v>182</v>
      </c>
      <c r="B159" t="s">
        <v>177</v>
      </c>
      <c r="C159">
        <v>2.88</v>
      </c>
      <c r="D159">
        <v>3.87</v>
      </c>
      <c r="E159" s="15" t="e">
        <f t="array" ref="E159">[1]!JCStructure(B159)</f>
        <v>#VALUE!</v>
      </c>
      <c r="F159" t="e">
        <f t="array" ref="F159">[1]!JCMass(B159)</f>
        <v>#VALUE!</v>
      </c>
      <c r="G159" t="e">
        <f t="array" ref="G159">[1]!JCIUPACName(R159)</f>
        <v>#VALUE!</v>
      </c>
      <c r="H159" s="2" t="e">
        <f t="array" ref="H159">IF([1]!JCSubstructureMatch($B159,"C(O)=O"),"Acid", "Amine")</f>
        <v>#VALUE!</v>
      </c>
      <c r="I159" s="2" t="e">
        <f t="shared" ca="1" si="38"/>
        <v>#NAME?</v>
      </c>
      <c r="J159" s="2" t="s">
        <v>287</v>
      </c>
      <c r="K159" s="2" t="e">
        <f t="shared" si="39"/>
        <v>#VALUE!</v>
      </c>
      <c r="L159" s="2" t="e">
        <f t="shared" si="40"/>
        <v>#VALUE!</v>
      </c>
      <c r="M159" s="2" t="e">
        <f t="shared" si="41"/>
        <v>#VALUE!</v>
      </c>
      <c r="N159" s="2" t="e">
        <f t="shared" si="42"/>
        <v>#VALUE!</v>
      </c>
      <c r="O159" s="2" t="e">
        <f t="shared" si="43"/>
        <v>#VALUE!</v>
      </c>
      <c r="P159" s="2" t="e">
        <f t="shared" si="44"/>
        <v>#VALUE!</v>
      </c>
      <c r="Q159" s="2" t="e">
        <f t="array" ref="Q159">[1]!JCRingAtomCount(B159)</f>
        <v>#VALUE!</v>
      </c>
      <c r="R159" s="15" t="e">
        <f t="array" ref="R159">[1]!JCBemisMurckoStructure(B159)</f>
        <v>#VALUE!</v>
      </c>
      <c r="S159" t="e">
        <f t="array" ref="S159">[1]!JCSubstructureMatch(B159,"FC(C)(F)C")</f>
        <v>#VALUE!</v>
      </c>
      <c r="T159" t="e">
        <f t="array" ref="T159">[1]!JCSubstructureMatch(B159,"FC(C)(F)F")</f>
        <v>#VALUE!</v>
      </c>
      <c r="U159" t="e">
        <f t="array" ref="U159">[1]!JCSubstructureMatch(B159,"FC(C)(F)[H]")</f>
        <v>#VALUE!</v>
      </c>
      <c r="V159" t="e">
        <f t="array" ref="V159">[1]!JCSubstructureMatch(B159,"FC(C)([H])[H]")</f>
        <v>#VALUE!</v>
      </c>
      <c r="W159" t="e">
        <f t="array" ref="W159">[1]!JCSubstructureMatch(B159,"FC(C)(C)[H]")</f>
        <v>#VALUE!</v>
      </c>
      <c r="X159" s="15" t="e">
        <f t="array" ref="X159">[1]!JC3DCleanStructure(B159)</f>
        <v>#VALUE!</v>
      </c>
      <c r="Y159" s="2" t="e">
        <f t="array" ref="Y159">[1]!JCSubstructureMatchCount(B159,"FC(CN)(F)F")</f>
        <v>#VALUE!</v>
      </c>
      <c r="Z159" s="2" t="e">
        <f t="array" ref="Z159">[1]!JCSubstructureMatchCount($B159,"FC(CCN)(F)F")</f>
        <v>#VALUE!</v>
      </c>
      <c r="AA159" s="2" t="e">
        <f t="array" ref="AA159">[1]!JCSubstructureMatchCount($B159,"FC(CCCN)(F)F")</f>
        <v>#VALUE!</v>
      </c>
      <c r="AB159" s="2" t="e">
        <f t="array" ref="AB159">[1]!JCSubstructureMatchCount($B159,"FC(CCCCN)(F)F")</f>
        <v>#VALUE!</v>
      </c>
      <c r="AC159" s="2" t="e">
        <f t="array" ref="AC159">[1]!JCSubstructureMatchCount($B159,"FC(CCCCCN)(F)F")</f>
        <v>#VALUE!</v>
      </c>
      <c r="AD159" s="2" t="e">
        <f t="array" ref="AD159">[1]!JCSubstructureMatchCount($B159,"FC(CN)([H])F")</f>
        <v>#VALUE!</v>
      </c>
      <c r="AE159" s="2" t="e">
        <f t="array" ref="AE159">[1]!JCSubstructureMatchCount($B159,"FC(CCN)([H])F")</f>
        <v>#VALUE!</v>
      </c>
      <c r="AF159" s="2" t="e">
        <f t="array" ref="AF159">[1]!JCSubstructureMatchCount($B159,"FC(CCCN)([H])F")</f>
        <v>#VALUE!</v>
      </c>
      <c r="AG159" s="2" t="e">
        <f t="array" ref="AG159">[1]!JCSubstructureMatchCount($B159,"FC(CCCCN)([H])F")</f>
        <v>#VALUE!</v>
      </c>
      <c r="AH159" s="2" t="e">
        <f t="array" ref="AH159">[1]!JCSubstructureMatchCount($B159,"FC(CCCCCN)([H])F")</f>
        <v>#VALUE!</v>
      </c>
      <c r="AI159" s="2" t="e">
        <f t="array" ref="AI159">[1]!JCSubstructureMatchCount($B159,"FC(CN)([H])[H]")</f>
        <v>#VALUE!</v>
      </c>
      <c r="AJ159" s="2" t="e">
        <f t="array" ref="AJ159">[1]!JCSubstructureMatchCount($B159,"FC(CCN)([H])[H]")</f>
        <v>#VALUE!</v>
      </c>
      <c r="AK159" s="2" t="e">
        <f t="array" ref="AK159">[1]!JCSubstructureMatchCount($B159,"FC(CCCN)([H])[H]")</f>
        <v>#VALUE!</v>
      </c>
      <c r="AL159" s="2" t="e">
        <f t="array" ref="AL159">[1]!JCSubstructureMatchCount($B159,"FC(CCCCN)([H])[H]")</f>
        <v>#VALUE!</v>
      </c>
      <c r="AM159" s="2" t="e">
        <f t="array" ref="AM159">[1]!JCSubstructureMatchCount($B159,"FC(CCCCCN)([H])[H]")</f>
        <v>#VALUE!</v>
      </c>
      <c r="AN159" s="2" t="e">
        <f t="array" ref="AN159">[1]!JCSubstructureMatchCount($B159,"FC(CN)(F)C")</f>
        <v>#VALUE!</v>
      </c>
      <c r="AO159" s="2" t="e">
        <f t="array" ref="AO159">[1]!JCSubstructureMatchCount($B159,"FC(CCN)(F)C")+[1]!JCSubstructureMatchCount($B159,"FC(F)(C1)C1N")</f>
        <v>#VALUE!</v>
      </c>
      <c r="AP159" s="2" t="e">
        <f t="array" ref="AP159">[1]!JCSubstructureMatchCount($B159,"FC(CCCN)(F)C")+[1]!JCSubstructureMatchCount($B159,"FC(F)(CC1)C1N")</f>
        <v>#VALUE!</v>
      </c>
      <c r="AQ159" s="2" t="e">
        <f t="array" ref="AQ159">[1]!JCSubstructureMatchCount($B159,"FC(CCCCN)(F)C")+[1]!JCSubstructureMatchCount($B159,"FC(F)(CCC1)C1N")</f>
        <v>#VALUE!</v>
      </c>
      <c r="AR159" s="2" t="e">
        <f t="array" ref="AR159">[1]!JCSubstructureMatchCount($B159,"FC(CCCCCN)(F)C")+[1]!JCSubstructureMatchCount($B159,"FC(F)(CCCC1)C1N")</f>
        <v>#VALUE!</v>
      </c>
      <c r="AS159" s="2" t="e">
        <f t="array" ref="AS159">[1]!JCSubstructureMatchCount($B159,"FC(CN)([H])C")</f>
        <v>#VALUE!</v>
      </c>
      <c r="AT159" s="2" t="e">
        <f t="array" ref="AT159">[1]!JCSubstructureMatchCount($B159,"FC(CCN)([H])C")</f>
        <v>#VALUE!</v>
      </c>
      <c r="AU159" s="2" t="e">
        <f t="array" ref="AU159">[1]!JCSubstructureMatchCount($B159,"FC(CCCN)([H])C")</f>
        <v>#VALUE!</v>
      </c>
      <c r="AV159" s="2" t="e">
        <f t="array" ref="AV159">[1]!JCSubstructureMatchCount($B159,"FC(CCCCN)([H])C")</f>
        <v>#VALUE!</v>
      </c>
      <c r="AW159" s="2" t="e">
        <f t="array" ref="AW159">[1]!JCSubstructureMatchCount($B159,"FC(CCCCCN)([H])C")</f>
        <v>#VALUE!</v>
      </c>
      <c r="AX159" s="2" t="e">
        <f t="array" ref="AX159">[1]!JCSubstructureMatchCount($B159,"FC(CC(O)=O)(F)F")</f>
        <v>#VALUE!</v>
      </c>
      <c r="AY159" s="2" t="e">
        <f t="array" ref="AY159">[1]!JCSubstructureMatchCount($B159,"FC(CCC(O)=O)(F)F")</f>
        <v>#VALUE!</v>
      </c>
      <c r="AZ159" s="2" t="e">
        <f t="array" ref="AZ159">[1]!JCSubstructureMatchCount($B159,"FC(CCCC(O)=O)(F)F")</f>
        <v>#VALUE!</v>
      </c>
      <c r="BA159" s="2" t="e">
        <f t="array" ref="BA159">[1]!JCSubstructureMatchCount($B159,"FC(CCCCC(O)=O)(F)F")</f>
        <v>#VALUE!</v>
      </c>
      <c r="BB159" s="2" t="e">
        <f t="array" ref="BB159">[1]!JCSubstructureMatchCount($B159,"FC(CCCCCC(O)=O)(F)F")</f>
        <v>#VALUE!</v>
      </c>
      <c r="BC159" s="2" t="e">
        <f t="array" ref="BC159">[1]!JCSubstructureMatchCount($B159,"FC(CC(O)=O)([H])F")</f>
        <v>#VALUE!</v>
      </c>
      <c r="BD159" s="2" t="e">
        <f t="array" ref="BD159">[1]!JCSubstructureMatchCount($B159,"FC(CCC(O)=O)([H])F")</f>
        <v>#VALUE!</v>
      </c>
      <c r="BE159" s="2" t="e">
        <f t="array" ref="BE159">[1]!JCSubstructureMatchCount($B159,"FC(CCCC(O)=O)([H])F")</f>
        <v>#VALUE!</v>
      </c>
      <c r="BF159" s="2" t="e">
        <f t="array" ref="BF159">[1]!JCSubstructureMatchCount($B159,"FC(CCCCC(O)=O)([H])F")</f>
        <v>#VALUE!</v>
      </c>
      <c r="BG159" s="2" t="e">
        <f t="array" ref="BG159">[1]!JCSubstructureMatchCount($B159,"FC(CCCCCC(O)=O)([H])F")</f>
        <v>#VALUE!</v>
      </c>
      <c r="BH159" s="2" t="e">
        <f t="array" ref="BH159">[1]!JCSubstructureMatchCount($B159,"FC(CC(O)=O)([H])[H]")</f>
        <v>#VALUE!</v>
      </c>
      <c r="BI159" s="2" t="e">
        <f t="array" ref="BI159">[1]!JCSubstructureMatchCount($B159,"FC(CCC(O)=O)([H])[H]")</f>
        <v>#VALUE!</v>
      </c>
      <c r="BJ159" s="2" t="e">
        <f t="array" ref="BJ159">[1]!JCSubstructureMatchCount($B159,"FC(CCCC(O)=O)([H])[H]")</f>
        <v>#VALUE!</v>
      </c>
      <c r="BK159" s="2" t="e">
        <f t="array" ref="BK159">[1]!JCSubstructureMatchCount($B159,"FC(CCCCC(O)=O)([H])[H]")</f>
        <v>#VALUE!</v>
      </c>
      <c r="BL159" s="2" t="e">
        <f t="array" ref="BL159">[1]!JCSubstructureMatchCount($B159,"FC(CCCCCC(O)=O)([H])[H]")</f>
        <v>#VALUE!</v>
      </c>
      <c r="BM159" s="2" t="e">
        <f t="array" ref="BM159">[1]!JCSubstructureMatchCount($B159,"FC(CC(O)=O)(F)C")</f>
        <v>#VALUE!</v>
      </c>
      <c r="BN159" s="2" t="e">
        <f t="array" ref="BN159">[1]!JCSubstructureMatchCount($B159,"FC(CCC(O)=O)(F)C")+[1]!JCSubstructureMatchCount($B159,"FC1(F)CC1C(O)=O")</f>
        <v>#VALUE!</v>
      </c>
      <c r="BO159" s="2" t="e">
        <f t="array" ref="BO159">[1]!JCSubstructureMatchCount($B159,"FC(CCCC(O)=O)(F)C")+[1]!JCSubstructureMatchCount($B159,"FC1(F)CCC1C(O)=O")</f>
        <v>#VALUE!</v>
      </c>
      <c r="BP159" s="2" t="e">
        <f t="array" ref="BP159">[1]!JCSubstructureMatchCount($B159,"FC(CCCCC(O)=O)(F)C")+[1]!JCSubstructureMatchCount($B159,"FC1(F)CCCC1C(O)=O")</f>
        <v>#VALUE!</v>
      </c>
      <c r="BQ159" s="2" t="e">
        <f t="array" ref="BQ159">[1]!JCSubstructureMatchCount($B159,"FC(CCCCCC(O)=O)(F)C")+[1]!JCSubstructureMatchCount($B159,"FC1(F)CCCCC1C(O)=O")</f>
        <v>#VALUE!</v>
      </c>
      <c r="BR159" s="2" t="e">
        <f t="array" ref="BR159">[1]!JCSubstructureMatchCount($B159,"FC(CC(O)=O)([H])C")</f>
        <v>#VALUE!</v>
      </c>
      <c r="BS159" s="2" t="e">
        <f t="array" ref="BS159">[1]!JCSubstructureMatchCount($B159,"FC(CCC(O)=O)([H])C")</f>
        <v>#VALUE!</v>
      </c>
      <c r="BT159" s="2" t="e">
        <f t="array" ref="BT159">[1]!JCSubstructureMatchCount($B159,"FC(CCCC(O)=O)([H])C")</f>
        <v>#VALUE!</v>
      </c>
      <c r="BU159" s="2" t="e">
        <f t="array" ref="BU159">[1]!JCSubstructureMatchCount($B159,"FC(CCCCC(O)=O)([H])C")</f>
        <v>#VALUE!</v>
      </c>
      <c r="BV159" s="2" t="e">
        <f t="array" ref="BV159">[1]!JCSubstructureMatchCount($B159,"FC(CCCCCC(O)=O)([H])C")</f>
        <v>#VALUE!</v>
      </c>
      <c r="BW159" t="e">
        <f t="shared" si="45"/>
        <v>#VALUE!</v>
      </c>
      <c r="BX159" t="e">
        <f t="shared" si="46"/>
        <v>#VALUE!</v>
      </c>
      <c r="BY159" t="e">
        <f t="shared" si="47"/>
        <v>#VALUE!</v>
      </c>
      <c r="BZ159" t="e">
        <f t="shared" si="48"/>
        <v>#VALUE!</v>
      </c>
      <c r="CA159" t="e">
        <f t="shared" si="49"/>
        <v>#VALUE!</v>
      </c>
      <c r="CB159" t="e">
        <f t="shared" si="50"/>
        <v>#VALUE!</v>
      </c>
      <c r="CC159" t="e">
        <f t="shared" si="51"/>
        <v>#VALUE!</v>
      </c>
      <c r="CD159" t="e">
        <f t="shared" si="52"/>
        <v>#VALUE!</v>
      </c>
      <c r="CE159" t="e">
        <f t="shared" si="53"/>
        <v>#VALUE!</v>
      </c>
      <c r="CF159" t="e">
        <f t="shared" si="54"/>
        <v>#VALUE!</v>
      </c>
      <c r="CG159" t="e">
        <f t="shared" si="55"/>
        <v>#VALUE!</v>
      </c>
    </row>
    <row r="160" spans="1:85" ht="30" customHeight="1" x14ac:dyDescent="0.25">
      <c r="A160" s="1" t="s">
        <v>182</v>
      </c>
      <c r="B160" t="s">
        <v>178</v>
      </c>
      <c r="C160">
        <v>1.94</v>
      </c>
      <c r="D160">
        <v>8.98</v>
      </c>
      <c r="E160" s="15" t="e">
        <f t="array" ref="E160">[1]!JCStructure(B160)</f>
        <v>#VALUE!</v>
      </c>
      <c r="F160" t="e">
        <f t="array" ref="F160">[1]!JCMass(B160)</f>
        <v>#VALUE!</v>
      </c>
      <c r="G160" t="e">
        <f t="array" ref="G160">[1]!JCIUPACName(R160)</f>
        <v>#VALUE!</v>
      </c>
      <c r="H160" s="2" t="e">
        <f t="array" ref="H160">IF([1]!JCSubstructureMatch($B160,"C(O)=O"),"Acid", "Amine")</f>
        <v>#VALUE!</v>
      </c>
      <c r="I160" s="2" t="e">
        <f t="shared" ca="1" si="38"/>
        <v>#NAME?</v>
      </c>
      <c r="J160" s="2" t="s">
        <v>286</v>
      </c>
      <c r="K160" s="2" t="e">
        <f t="shared" si="39"/>
        <v>#VALUE!</v>
      </c>
      <c r="L160" s="2" t="e">
        <f t="shared" si="40"/>
        <v>#VALUE!</v>
      </c>
      <c r="M160" s="2" t="e">
        <f t="shared" si="41"/>
        <v>#VALUE!</v>
      </c>
      <c r="N160" s="2" t="e">
        <f t="shared" si="42"/>
        <v>#VALUE!</v>
      </c>
      <c r="O160" s="2" t="e">
        <f t="shared" si="43"/>
        <v>#VALUE!</v>
      </c>
      <c r="P160" s="2" t="e">
        <f t="shared" si="44"/>
        <v>#VALUE!</v>
      </c>
      <c r="Q160" s="2" t="e">
        <f t="array" ref="Q160">[1]!JCRingAtomCount(B160)</f>
        <v>#VALUE!</v>
      </c>
      <c r="R160" s="15" t="e">
        <f t="array" ref="R160">[1]!JCBemisMurckoStructure(B160)</f>
        <v>#VALUE!</v>
      </c>
      <c r="S160" t="e">
        <f t="array" ref="S160">[1]!JCSubstructureMatch(B160,"FC(C)(F)C")</f>
        <v>#VALUE!</v>
      </c>
      <c r="T160" t="e">
        <f t="array" ref="T160">[1]!JCSubstructureMatch(B160,"FC(C)(F)F")</f>
        <v>#VALUE!</v>
      </c>
      <c r="U160" t="e">
        <f t="array" ref="U160">[1]!JCSubstructureMatch(B160,"FC(C)(F)[H]")</f>
        <v>#VALUE!</v>
      </c>
      <c r="V160" t="e">
        <f t="array" ref="V160">[1]!JCSubstructureMatch(B160,"FC(C)([H])[H]")</f>
        <v>#VALUE!</v>
      </c>
      <c r="W160" t="e">
        <f t="array" ref="W160">[1]!JCSubstructureMatch(B160,"FC(C)(C)[H]")</f>
        <v>#VALUE!</v>
      </c>
      <c r="X160" s="15" t="e">
        <f t="array" ref="X160">[1]!JC3DCleanStructure(B160)</f>
        <v>#VALUE!</v>
      </c>
      <c r="Y160" s="2" t="e">
        <f t="array" ref="Y160">[1]!JCSubstructureMatchCount(B160,"FC(CN)(F)F")</f>
        <v>#VALUE!</v>
      </c>
      <c r="Z160" s="2" t="e">
        <f t="array" ref="Z160">[1]!JCSubstructureMatchCount($B160,"FC(CCN)(F)F")</f>
        <v>#VALUE!</v>
      </c>
      <c r="AA160" s="2" t="e">
        <f t="array" ref="AA160">[1]!JCSubstructureMatchCount($B160,"FC(CCCN)(F)F")</f>
        <v>#VALUE!</v>
      </c>
      <c r="AB160" s="2" t="e">
        <f t="array" ref="AB160">[1]!JCSubstructureMatchCount($B160,"FC(CCCCN)(F)F")</f>
        <v>#VALUE!</v>
      </c>
      <c r="AC160" s="2" t="e">
        <f t="array" ref="AC160">[1]!JCSubstructureMatchCount($B160,"FC(CCCCCN)(F)F")</f>
        <v>#VALUE!</v>
      </c>
      <c r="AD160" s="2" t="e">
        <f t="array" ref="AD160">[1]!JCSubstructureMatchCount($B160,"FC(CN)([H])F")</f>
        <v>#VALUE!</v>
      </c>
      <c r="AE160" s="2" t="e">
        <f t="array" ref="AE160">[1]!JCSubstructureMatchCount($B160,"FC(CCN)([H])F")</f>
        <v>#VALUE!</v>
      </c>
      <c r="AF160" s="2" t="e">
        <f t="array" ref="AF160">[1]!JCSubstructureMatchCount($B160,"FC(CCCN)([H])F")</f>
        <v>#VALUE!</v>
      </c>
      <c r="AG160" s="2" t="e">
        <f t="array" ref="AG160">[1]!JCSubstructureMatchCount($B160,"FC(CCCCN)([H])F")</f>
        <v>#VALUE!</v>
      </c>
      <c r="AH160" s="2" t="e">
        <f t="array" ref="AH160">[1]!JCSubstructureMatchCount($B160,"FC(CCCCCN)([H])F")</f>
        <v>#VALUE!</v>
      </c>
      <c r="AI160" s="2" t="e">
        <f t="array" ref="AI160">[1]!JCSubstructureMatchCount($B160,"FC(CN)([H])[H]")</f>
        <v>#VALUE!</v>
      </c>
      <c r="AJ160" s="2" t="e">
        <f t="array" ref="AJ160">[1]!JCSubstructureMatchCount($B160,"FC(CCN)([H])[H]")</f>
        <v>#VALUE!</v>
      </c>
      <c r="AK160" s="2" t="e">
        <f t="array" ref="AK160">[1]!JCSubstructureMatchCount($B160,"FC(CCCN)([H])[H]")</f>
        <v>#VALUE!</v>
      </c>
      <c r="AL160" s="2" t="e">
        <f t="array" ref="AL160">[1]!JCSubstructureMatchCount($B160,"FC(CCCCN)([H])[H]")</f>
        <v>#VALUE!</v>
      </c>
      <c r="AM160" s="2" t="e">
        <f t="array" ref="AM160">[1]!JCSubstructureMatchCount($B160,"FC(CCCCCN)([H])[H]")</f>
        <v>#VALUE!</v>
      </c>
      <c r="AN160" s="2" t="e">
        <f t="array" ref="AN160">[1]!JCSubstructureMatchCount($B160,"FC(CN)(F)C")</f>
        <v>#VALUE!</v>
      </c>
      <c r="AO160" s="2" t="e">
        <f t="array" ref="AO160">[1]!JCSubstructureMatchCount($B160,"FC(CCN)(F)C")+[1]!JCSubstructureMatchCount($B160,"FC(F)(C1)C1N")</f>
        <v>#VALUE!</v>
      </c>
      <c r="AP160" s="2" t="e">
        <f t="array" ref="AP160">[1]!JCSubstructureMatchCount($B160,"FC(CCCN)(F)C")+[1]!JCSubstructureMatchCount($B160,"FC(F)(CC1)C1N")</f>
        <v>#VALUE!</v>
      </c>
      <c r="AQ160" s="2" t="e">
        <f t="array" ref="AQ160">[1]!JCSubstructureMatchCount($B160,"FC(CCCCN)(F)C")+[1]!JCSubstructureMatchCount($B160,"FC(F)(CCC1)C1N")</f>
        <v>#VALUE!</v>
      </c>
      <c r="AR160" s="2" t="e">
        <f t="array" ref="AR160">[1]!JCSubstructureMatchCount($B160,"FC(CCCCCN)(F)C")+[1]!JCSubstructureMatchCount($B160,"FC(F)(CCCC1)C1N")</f>
        <v>#VALUE!</v>
      </c>
      <c r="AS160" s="2" t="e">
        <f t="array" ref="AS160">[1]!JCSubstructureMatchCount($B160,"FC(CN)([H])C")</f>
        <v>#VALUE!</v>
      </c>
      <c r="AT160" s="2" t="e">
        <f t="array" ref="AT160">[1]!JCSubstructureMatchCount($B160,"FC(CCN)([H])C")</f>
        <v>#VALUE!</v>
      </c>
      <c r="AU160" s="2" t="e">
        <f t="array" ref="AU160">[1]!JCSubstructureMatchCount($B160,"FC(CCCN)([H])C")</f>
        <v>#VALUE!</v>
      </c>
      <c r="AV160" s="2" t="e">
        <f t="array" ref="AV160">[1]!JCSubstructureMatchCount($B160,"FC(CCCCN)([H])C")</f>
        <v>#VALUE!</v>
      </c>
      <c r="AW160" s="2" t="e">
        <f t="array" ref="AW160">[1]!JCSubstructureMatchCount($B160,"FC(CCCCCN)([H])C")</f>
        <v>#VALUE!</v>
      </c>
      <c r="AX160" s="2" t="e">
        <f t="array" ref="AX160">[1]!JCSubstructureMatchCount($B160,"FC(CC(O)=O)(F)F")</f>
        <v>#VALUE!</v>
      </c>
      <c r="AY160" s="2" t="e">
        <f t="array" ref="AY160">[1]!JCSubstructureMatchCount($B160,"FC(CCC(O)=O)(F)F")</f>
        <v>#VALUE!</v>
      </c>
      <c r="AZ160" s="2" t="e">
        <f t="array" ref="AZ160">[1]!JCSubstructureMatchCount($B160,"FC(CCCC(O)=O)(F)F")</f>
        <v>#VALUE!</v>
      </c>
      <c r="BA160" s="2" t="e">
        <f t="array" ref="BA160">[1]!JCSubstructureMatchCount($B160,"FC(CCCCC(O)=O)(F)F")</f>
        <v>#VALUE!</v>
      </c>
      <c r="BB160" s="2" t="e">
        <f t="array" ref="BB160">[1]!JCSubstructureMatchCount($B160,"FC(CCCCCC(O)=O)(F)F")</f>
        <v>#VALUE!</v>
      </c>
      <c r="BC160" s="2" t="e">
        <f t="array" ref="BC160">[1]!JCSubstructureMatchCount($B160,"FC(CC(O)=O)([H])F")</f>
        <v>#VALUE!</v>
      </c>
      <c r="BD160" s="2" t="e">
        <f t="array" ref="BD160">[1]!JCSubstructureMatchCount($B160,"FC(CCC(O)=O)([H])F")</f>
        <v>#VALUE!</v>
      </c>
      <c r="BE160" s="2" t="e">
        <f t="array" ref="BE160">[1]!JCSubstructureMatchCount($B160,"FC(CCCC(O)=O)([H])F")</f>
        <v>#VALUE!</v>
      </c>
      <c r="BF160" s="2" t="e">
        <f t="array" ref="BF160">[1]!JCSubstructureMatchCount($B160,"FC(CCCCC(O)=O)([H])F")</f>
        <v>#VALUE!</v>
      </c>
      <c r="BG160" s="2" t="e">
        <f t="array" ref="BG160">[1]!JCSubstructureMatchCount($B160,"FC(CCCCCC(O)=O)([H])F")</f>
        <v>#VALUE!</v>
      </c>
      <c r="BH160" s="2" t="e">
        <f t="array" ref="BH160">[1]!JCSubstructureMatchCount($B160,"FC(CC(O)=O)([H])[H]")</f>
        <v>#VALUE!</v>
      </c>
      <c r="BI160" s="2" t="e">
        <f t="array" ref="BI160">[1]!JCSubstructureMatchCount($B160,"FC(CCC(O)=O)([H])[H]")</f>
        <v>#VALUE!</v>
      </c>
      <c r="BJ160" s="2" t="e">
        <f t="array" ref="BJ160">[1]!JCSubstructureMatchCount($B160,"FC(CCCC(O)=O)([H])[H]")</f>
        <v>#VALUE!</v>
      </c>
      <c r="BK160" s="2" t="e">
        <f t="array" ref="BK160">[1]!JCSubstructureMatchCount($B160,"FC(CCCCC(O)=O)([H])[H]")</f>
        <v>#VALUE!</v>
      </c>
      <c r="BL160" s="2" t="e">
        <f t="array" ref="BL160">[1]!JCSubstructureMatchCount($B160,"FC(CCCCCC(O)=O)([H])[H]")</f>
        <v>#VALUE!</v>
      </c>
      <c r="BM160" s="2" t="e">
        <f t="array" ref="BM160">[1]!JCSubstructureMatchCount($B160,"FC(CC(O)=O)(F)C")</f>
        <v>#VALUE!</v>
      </c>
      <c r="BN160" s="2" t="e">
        <f t="array" ref="BN160">[1]!JCSubstructureMatchCount($B160,"FC(CCC(O)=O)(F)C")+[1]!JCSubstructureMatchCount($B160,"FC1(F)CC1C(O)=O")</f>
        <v>#VALUE!</v>
      </c>
      <c r="BO160" s="2" t="e">
        <f t="array" ref="BO160">[1]!JCSubstructureMatchCount($B160,"FC(CCCC(O)=O)(F)C")+[1]!JCSubstructureMatchCount($B160,"FC1(F)CCC1C(O)=O")</f>
        <v>#VALUE!</v>
      </c>
      <c r="BP160" s="2" t="e">
        <f t="array" ref="BP160">[1]!JCSubstructureMatchCount($B160,"FC(CCCCC(O)=O)(F)C")+[1]!JCSubstructureMatchCount($B160,"FC1(F)CCCC1C(O)=O")</f>
        <v>#VALUE!</v>
      </c>
      <c r="BQ160" s="2" t="e">
        <f t="array" ref="BQ160">[1]!JCSubstructureMatchCount($B160,"FC(CCCCCC(O)=O)(F)C")+[1]!JCSubstructureMatchCount($B160,"FC1(F)CCCCC1C(O)=O")</f>
        <v>#VALUE!</v>
      </c>
      <c r="BR160" s="2" t="e">
        <f t="array" ref="BR160">[1]!JCSubstructureMatchCount($B160,"FC(CC(O)=O)([H])C")</f>
        <v>#VALUE!</v>
      </c>
      <c r="BS160" s="2" t="e">
        <f t="array" ref="BS160">[1]!JCSubstructureMatchCount($B160,"FC(CCC(O)=O)([H])C")</f>
        <v>#VALUE!</v>
      </c>
      <c r="BT160" s="2" t="e">
        <f t="array" ref="BT160">[1]!JCSubstructureMatchCount($B160,"FC(CCCC(O)=O)([H])C")</f>
        <v>#VALUE!</v>
      </c>
      <c r="BU160" s="2" t="e">
        <f t="array" ref="BU160">[1]!JCSubstructureMatchCount($B160,"FC(CCCCC(O)=O)([H])C")</f>
        <v>#VALUE!</v>
      </c>
      <c r="BV160" s="2" t="e">
        <f t="array" ref="BV160">[1]!JCSubstructureMatchCount($B160,"FC(CCCCCC(O)=O)([H])C")</f>
        <v>#VALUE!</v>
      </c>
      <c r="BW160" t="e">
        <f t="shared" si="45"/>
        <v>#VALUE!</v>
      </c>
      <c r="BX160" t="e">
        <f t="shared" si="46"/>
        <v>#VALUE!</v>
      </c>
      <c r="BY160" t="e">
        <f t="shared" si="47"/>
        <v>#VALUE!</v>
      </c>
      <c r="BZ160" t="e">
        <f t="shared" si="48"/>
        <v>#VALUE!</v>
      </c>
      <c r="CA160" t="e">
        <f t="shared" si="49"/>
        <v>#VALUE!</v>
      </c>
      <c r="CB160" t="e">
        <f t="shared" si="50"/>
        <v>#VALUE!</v>
      </c>
      <c r="CC160" t="e">
        <f t="shared" si="51"/>
        <v>#VALUE!</v>
      </c>
      <c r="CD160" t="e">
        <f t="shared" si="52"/>
        <v>#VALUE!</v>
      </c>
      <c r="CE160" t="e">
        <f t="shared" si="53"/>
        <v>#VALUE!</v>
      </c>
      <c r="CF160" t="e">
        <f t="shared" si="54"/>
        <v>#VALUE!</v>
      </c>
      <c r="CG160" t="e">
        <f t="shared" si="55"/>
        <v>#VALUE!</v>
      </c>
    </row>
    <row r="161" spans="1:85" ht="30" customHeight="1" x14ac:dyDescent="0.25">
      <c r="A161" s="1" t="s">
        <v>182</v>
      </c>
      <c r="B161" t="s">
        <v>179</v>
      </c>
      <c r="C161">
        <v>2.2200000000000002</v>
      </c>
      <c r="D161">
        <v>4.26</v>
      </c>
      <c r="E161" s="15" t="e">
        <f t="array" ref="E161">[1]!JCStructure(B161)</f>
        <v>#VALUE!</v>
      </c>
      <c r="F161" t="e">
        <f t="array" ref="F161">[1]!JCMass(B161)</f>
        <v>#VALUE!</v>
      </c>
      <c r="G161" t="e">
        <f t="array" ref="G161">[1]!JCIUPACName(R161)</f>
        <v>#VALUE!</v>
      </c>
      <c r="H161" s="2" t="e">
        <f t="array" ref="H161">IF([1]!JCSubstructureMatch($B161,"C(O)=O"),"Acid", "Amine")</f>
        <v>#VALUE!</v>
      </c>
      <c r="I161" s="2" t="e">
        <f t="shared" ca="1" si="38"/>
        <v>#NAME?</v>
      </c>
      <c r="J161" s="2" t="s">
        <v>286</v>
      </c>
      <c r="K161" s="2" t="e">
        <f t="shared" si="39"/>
        <v>#VALUE!</v>
      </c>
      <c r="L161" s="2" t="e">
        <f t="shared" si="40"/>
        <v>#VALUE!</v>
      </c>
      <c r="M161" s="2" t="e">
        <f t="shared" si="41"/>
        <v>#VALUE!</v>
      </c>
      <c r="N161" s="2" t="e">
        <f t="shared" si="42"/>
        <v>#VALUE!</v>
      </c>
      <c r="O161" s="2" t="e">
        <f t="shared" si="43"/>
        <v>#VALUE!</v>
      </c>
      <c r="P161" s="2" t="e">
        <f t="shared" si="44"/>
        <v>#VALUE!</v>
      </c>
      <c r="Q161" s="2" t="e">
        <f t="array" ref="Q161">[1]!JCRingAtomCount(B161)</f>
        <v>#VALUE!</v>
      </c>
      <c r="R161" s="15" t="e">
        <f t="array" ref="R161">[1]!JCBemisMurckoStructure(B161)</f>
        <v>#VALUE!</v>
      </c>
      <c r="S161" t="e">
        <f t="array" ref="S161">[1]!JCSubstructureMatch(B161,"FC(C)(F)C")</f>
        <v>#VALUE!</v>
      </c>
      <c r="T161" t="e">
        <f t="array" ref="T161">[1]!JCSubstructureMatch(B161,"FC(C)(F)F")</f>
        <v>#VALUE!</v>
      </c>
      <c r="U161" t="e">
        <f t="array" ref="U161">[1]!JCSubstructureMatch(B161,"FC(C)(F)[H]")</f>
        <v>#VALUE!</v>
      </c>
      <c r="V161" t="e">
        <f t="array" ref="V161">[1]!JCSubstructureMatch(B161,"FC(C)([H])[H]")</f>
        <v>#VALUE!</v>
      </c>
      <c r="W161" t="e">
        <f t="array" ref="W161">[1]!JCSubstructureMatch(B161,"FC(C)(C)[H]")</f>
        <v>#VALUE!</v>
      </c>
      <c r="X161" s="15" t="e">
        <f t="array" ref="X161">[1]!JC3DCleanStructure(B161)</f>
        <v>#VALUE!</v>
      </c>
      <c r="Y161" s="2" t="e">
        <f t="array" ref="Y161">[1]!JCSubstructureMatchCount(B161,"FC(CN)(F)F")</f>
        <v>#VALUE!</v>
      </c>
      <c r="Z161" s="2" t="e">
        <f t="array" ref="Z161">[1]!JCSubstructureMatchCount($B161,"FC(CCN)(F)F")</f>
        <v>#VALUE!</v>
      </c>
      <c r="AA161" s="2" t="e">
        <f t="array" ref="AA161">[1]!JCSubstructureMatchCount($B161,"FC(CCCN)(F)F")</f>
        <v>#VALUE!</v>
      </c>
      <c r="AB161" s="2" t="e">
        <f t="array" ref="AB161">[1]!JCSubstructureMatchCount($B161,"FC(CCCCN)(F)F")</f>
        <v>#VALUE!</v>
      </c>
      <c r="AC161" s="2" t="e">
        <f t="array" ref="AC161">[1]!JCSubstructureMatchCount($B161,"FC(CCCCCN)(F)F")</f>
        <v>#VALUE!</v>
      </c>
      <c r="AD161" s="2" t="e">
        <f t="array" ref="AD161">[1]!JCSubstructureMatchCount($B161,"FC(CN)([H])F")</f>
        <v>#VALUE!</v>
      </c>
      <c r="AE161" s="2" t="e">
        <f t="array" ref="AE161">[1]!JCSubstructureMatchCount($B161,"FC(CCN)([H])F")</f>
        <v>#VALUE!</v>
      </c>
      <c r="AF161" s="2" t="e">
        <f t="array" ref="AF161">[1]!JCSubstructureMatchCount($B161,"FC(CCCN)([H])F")</f>
        <v>#VALUE!</v>
      </c>
      <c r="AG161" s="2" t="e">
        <f t="array" ref="AG161">[1]!JCSubstructureMatchCount($B161,"FC(CCCCN)([H])F")</f>
        <v>#VALUE!</v>
      </c>
      <c r="AH161" s="2" t="e">
        <f t="array" ref="AH161">[1]!JCSubstructureMatchCount($B161,"FC(CCCCCN)([H])F")</f>
        <v>#VALUE!</v>
      </c>
      <c r="AI161" s="2" t="e">
        <f t="array" ref="AI161">[1]!JCSubstructureMatchCount($B161,"FC(CN)([H])[H]")</f>
        <v>#VALUE!</v>
      </c>
      <c r="AJ161" s="2" t="e">
        <f t="array" ref="AJ161">[1]!JCSubstructureMatchCount($B161,"FC(CCN)([H])[H]")</f>
        <v>#VALUE!</v>
      </c>
      <c r="AK161" s="2" t="e">
        <f t="array" ref="AK161">[1]!JCSubstructureMatchCount($B161,"FC(CCCN)([H])[H]")</f>
        <v>#VALUE!</v>
      </c>
      <c r="AL161" s="2" t="e">
        <f t="array" ref="AL161">[1]!JCSubstructureMatchCount($B161,"FC(CCCCN)([H])[H]")</f>
        <v>#VALUE!</v>
      </c>
      <c r="AM161" s="2" t="e">
        <f t="array" ref="AM161">[1]!JCSubstructureMatchCount($B161,"FC(CCCCCN)([H])[H]")</f>
        <v>#VALUE!</v>
      </c>
      <c r="AN161" s="2" t="e">
        <f t="array" ref="AN161">[1]!JCSubstructureMatchCount($B161,"FC(CN)(F)C")</f>
        <v>#VALUE!</v>
      </c>
      <c r="AO161" s="2" t="e">
        <f t="array" ref="AO161">[1]!JCSubstructureMatchCount($B161,"FC(CCN)(F)C")+[1]!JCSubstructureMatchCount($B161,"FC(F)(C1)C1N")</f>
        <v>#VALUE!</v>
      </c>
      <c r="AP161" s="2" t="e">
        <f t="array" ref="AP161">[1]!JCSubstructureMatchCount($B161,"FC(CCCN)(F)C")+[1]!JCSubstructureMatchCount($B161,"FC(F)(CC1)C1N")</f>
        <v>#VALUE!</v>
      </c>
      <c r="AQ161" s="2" t="e">
        <f t="array" ref="AQ161">[1]!JCSubstructureMatchCount($B161,"FC(CCCCN)(F)C")+[1]!JCSubstructureMatchCount($B161,"FC(F)(CCC1)C1N")</f>
        <v>#VALUE!</v>
      </c>
      <c r="AR161" s="2" t="e">
        <f t="array" ref="AR161">[1]!JCSubstructureMatchCount($B161,"FC(CCCCCN)(F)C")+[1]!JCSubstructureMatchCount($B161,"FC(F)(CCCC1)C1N")</f>
        <v>#VALUE!</v>
      </c>
      <c r="AS161" s="2" t="e">
        <f t="array" ref="AS161">[1]!JCSubstructureMatchCount($B161,"FC(CN)([H])C")</f>
        <v>#VALUE!</v>
      </c>
      <c r="AT161" s="2" t="e">
        <f t="array" ref="AT161">[1]!JCSubstructureMatchCount($B161,"FC(CCN)([H])C")</f>
        <v>#VALUE!</v>
      </c>
      <c r="AU161" s="2" t="e">
        <f t="array" ref="AU161">[1]!JCSubstructureMatchCount($B161,"FC(CCCN)([H])C")</f>
        <v>#VALUE!</v>
      </c>
      <c r="AV161" s="2" t="e">
        <f t="array" ref="AV161">[1]!JCSubstructureMatchCount($B161,"FC(CCCCN)([H])C")</f>
        <v>#VALUE!</v>
      </c>
      <c r="AW161" s="2" t="e">
        <f t="array" ref="AW161">[1]!JCSubstructureMatchCount($B161,"FC(CCCCCN)([H])C")</f>
        <v>#VALUE!</v>
      </c>
      <c r="AX161" s="2" t="e">
        <f t="array" ref="AX161">[1]!JCSubstructureMatchCount($B161,"FC(CC(O)=O)(F)F")</f>
        <v>#VALUE!</v>
      </c>
      <c r="AY161" s="2" t="e">
        <f t="array" ref="AY161">[1]!JCSubstructureMatchCount($B161,"FC(CCC(O)=O)(F)F")</f>
        <v>#VALUE!</v>
      </c>
      <c r="AZ161" s="2" t="e">
        <f t="array" ref="AZ161">[1]!JCSubstructureMatchCount($B161,"FC(CCCC(O)=O)(F)F")</f>
        <v>#VALUE!</v>
      </c>
      <c r="BA161" s="2" t="e">
        <f t="array" ref="BA161">[1]!JCSubstructureMatchCount($B161,"FC(CCCCC(O)=O)(F)F")</f>
        <v>#VALUE!</v>
      </c>
      <c r="BB161" s="2" t="e">
        <f t="array" ref="BB161">[1]!JCSubstructureMatchCount($B161,"FC(CCCCCC(O)=O)(F)F")</f>
        <v>#VALUE!</v>
      </c>
      <c r="BC161" s="2" t="e">
        <f t="array" ref="BC161">[1]!JCSubstructureMatchCount($B161,"FC(CC(O)=O)([H])F")</f>
        <v>#VALUE!</v>
      </c>
      <c r="BD161" s="2" t="e">
        <f t="array" ref="BD161">[1]!JCSubstructureMatchCount($B161,"FC(CCC(O)=O)([H])F")</f>
        <v>#VALUE!</v>
      </c>
      <c r="BE161" s="2" t="e">
        <f t="array" ref="BE161">[1]!JCSubstructureMatchCount($B161,"FC(CCCC(O)=O)([H])F")</f>
        <v>#VALUE!</v>
      </c>
      <c r="BF161" s="2" t="e">
        <f t="array" ref="BF161">[1]!JCSubstructureMatchCount($B161,"FC(CCCCC(O)=O)([H])F")</f>
        <v>#VALUE!</v>
      </c>
      <c r="BG161" s="2" t="e">
        <f t="array" ref="BG161">[1]!JCSubstructureMatchCount($B161,"FC(CCCCCC(O)=O)([H])F")</f>
        <v>#VALUE!</v>
      </c>
      <c r="BH161" s="2" t="e">
        <f t="array" ref="BH161">[1]!JCSubstructureMatchCount($B161,"FC(CC(O)=O)([H])[H]")</f>
        <v>#VALUE!</v>
      </c>
      <c r="BI161" s="2" t="e">
        <f t="array" ref="BI161">[1]!JCSubstructureMatchCount($B161,"FC(CCC(O)=O)([H])[H]")</f>
        <v>#VALUE!</v>
      </c>
      <c r="BJ161" s="2" t="e">
        <f t="array" ref="BJ161">[1]!JCSubstructureMatchCount($B161,"FC(CCCC(O)=O)([H])[H]")</f>
        <v>#VALUE!</v>
      </c>
      <c r="BK161" s="2" t="e">
        <f t="array" ref="BK161">[1]!JCSubstructureMatchCount($B161,"FC(CCCCC(O)=O)([H])[H]")</f>
        <v>#VALUE!</v>
      </c>
      <c r="BL161" s="2" t="e">
        <f t="array" ref="BL161">[1]!JCSubstructureMatchCount($B161,"FC(CCCCCC(O)=O)([H])[H]")</f>
        <v>#VALUE!</v>
      </c>
      <c r="BM161" s="2" t="e">
        <f t="array" ref="BM161">[1]!JCSubstructureMatchCount($B161,"FC(CC(O)=O)(F)C")</f>
        <v>#VALUE!</v>
      </c>
      <c r="BN161" s="2" t="e">
        <f t="array" ref="BN161">[1]!JCSubstructureMatchCount($B161,"FC(CCC(O)=O)(F)C")+[1]!JCSubstructureMatchCount($B161,"FC1(F)CC1C(O)=O")</f>
        <v>#VALUE!</v>
      </c>
      <c r="BO161" s="2" t="e">
        <f t="array" ref="BO161">[1]!JCSubstructureMatchCount($B161,"FC(CCCC(O)=O)(F)C")+[1]!JCSubstructureMatchCount($B161,"FC1(F)CCC1C(O)=O")</f>
        <v>#VALUE!</v>
      </c>
      <c r="BP161" s="2" t="e">
        <f t="array" ref="BP161">[1]!JCSubstructureMatchCount($B161,"FC(CCCCC(O)=O)(F)C")+[1]!JCSubstructureMatchCount($B161,"FC1(F)CCCC1C(O)=O")</f>
        <v>#VALUE!</v>
      </c>
      <c r="BQ161" s="2" t="e">
        <f t="array" ref="BQ161">[1]!JCSubstructureMatchCount($B161,"FC(CCCCCC(O)=O)(F)C")+[1]!JCSubstructureMatchCount($B161,"FC1(F)CCCCC1C(O)=O")</f>
        <v>#VALUE!</v>
      </c>
      <c r="BR161" s="2" t="e">
        <f t="array" ref="BR161">[1]!JCSubstructureMatchCount($B161,"FC(CC(O)=O)([H])C")</f>
        <v>#VALUE!</v>
      </c>
      <c r="BS161" s="2" t="e">
        <f t="array" ref="BS161">[1]!JCSubstructureMatchCount($B161,"FC(CCC(O)=O)([H])C")</f>
        <v>#VALUE!</v>
      </c>
      <c r="BT161" s="2" t="e">
        <f t="array" ref="BT161">[1]!JCSubstructureMatchCount($B161,"FC(CCCC(O)=O)([H])C")</f>
        <v>#VALUE!</v>
      </c>
      <c r="BU161" s="2" t="e">
        <f t="array" ref="BU161">[1]!JCSubstructureMatchCount($B161,"FC(CCCCC(O)=O)([H])C")</f>
        <v>#VALUE!</v>
      </c>
      <c r="BV161" s="2" t="e">
        <f t="array" ref="BV161">[1]!JCSubstructureMatchCount($B161,"FC(CCCCCC(O)=O)([H])C")</f>
        <v>#VALUE!</v>
      </c>
      <c r="BW161" t="e">
        <f t="shared" si="45"/>
        <v>#VALUE!</v>
      </c>
      <c r="BX161" t="e">
        <f t="shared" si="46"/>
        <v>#VALUE!</v>
      </c>
      <c r="BY161" t="e">
        <f t="shared" si="47"/>
        <v>#VALUE!</v>
      </c>
      <c r="BZ161" t="e">
        <f t="shared" si="48"/>
        <v>#VALUE!</v>
      </c>
      <c r="CA161" t="e">
        <f t="shared" si="49"/>
        <v>#VALUE!</v>
      </c>
      <c r="CB161" t="e">
        <f t="shared" si="50"/>
        <v>#VALUE!</v>
      </c>
      <c r="CC161" t="e">
        <f t="shared" si="51"/>
        <v>#VALUE!</v>
      </c>
      <c r="CD161" t="e">
        <f t="shared" si="52"/>
        <v>#VALUE!</v>
      </c>
      <c r="CE161" t="e">
        <f t="shared" si="53"/>
        <v>#VALUE!</v>
      </c>
      <c r="CF161" t="e">
        <f t="shared" si="54"/>
        <v>#VALUE!</v>
      </c>
      <c r="CG161" t="e">
        <f t="shared" si="55"/>
        <v>#VALUE!</v>
      </c>
    </row>
    <row r="162" spans="1:85" ht="30" customHeight="1" x14ac:dyDescent="0.25">
      <c r="A162" s="1" t="s">
        <v>182</v>
      </c>
      <c r="B162" t="s">
        <v>180</v>
      </c>
      <c r="C162">
        <v>1.85</v>
      </c>
      <c r="D162">
        <v>9.32</v>
      </c>
      <c r="E162" s="15" t="e">
        <f t="array" ref="E162">[1]!JCStructure(B162)</f>
        <v>#VALUE!</v>
      </c>
      <c r="F162" t="e">
        <f t="array" ref="F162">[1]!JCMass(B162)</f>
        <v>#VALUE!</v>
      </c>
      <c r="G162" t="e">
        <f t="array" ref="G162">[1]!JCIUPACName(R162)</f>
        <v>#VALUE!</v>
      </c>
      <c r="H162" s="2" t="e">
        <f t="array" ref="H162">IF([1]!JCSubstructureMatch($B162,"C(O)=O"),"Acid", "Amine")</f>
        <v>#VALUE!</v>
      </c>
      <c r="I162" s="2" t="e">
        <f t="shared" ca="1" si="38"/>
        <v>#NAME?</v>
      </c>
      <c r="J162" s="2" t="s">
        <v>286</v>
      </c>
      <c r="K162" s="2" t="e">
        <f t="shared" si="39"/>
        <v>#VALUE!</v>
      </c>
      <c r="L162" s="2" t="e">
        <f t="shared" si="40"/>
        <v>#VALUE!</v>
      </c>
      <c r="M162" s="2" t="e">
        <f t="shared" si="41"/>
        <v>#VALUE!</v>
      </c>
      <c r="N162" s="2" t="e">
        <f t="shared" si="42"/>
        <v>#VALUE!</v>
      </c>
      <c r="O162" s="2" t="e">
        <f t="shared" si="43"/>
        <v>#VALUE!</v>
      </c>
      <c r="P162" s="2" t="e">
        <f t="shared" si="44"/>
        <v>#VALUE!</v>
      </c>
      <c r="Q162" s="2" t="e">
        <f t="array" ref="Q162">[1]!JCRingAtomCount(B162)</f>
        <v>#VALUE!</v>
      </c>
      <c r="R162" s="15" t="e">
        <f t="array" ref="R162">[1]!JCBemisMurckoStructure(B162)</f>
        <v>#VALUE!</v>
      </c>
      <c r="S162" t="e">
        <f t="array" ref="S162">[1]!JCSubstructureMatch(B162,"FC(C)(F)C")</f>
        <v>#VALUE!</v>
      </c>
      <c r="T162" t="e">
        <f t="array" ref="T162">[1]!JCSubstructureMatch(B162,"FC(C)(F)F")</f>
        <v>#VALUE!</v>
      </c>
      <c r="U162" t="e">
        <f t="array" ref="U162">[1]!JCSubstructureMatch(B162,"FC(C)(F)[H]")</f>
        <v>#VALUE!</v>
      </c>
      <c r="V162" t="e">
        <f t="array" ref="V162">[1]!JCSubstructureMatch(B162,"FC(C)([H])[H]")</f>
        <v>#VALUE!</v>
      </c>
      <c r="W162" t="e">
        <f t="array" ref="W162">[1]!JCSubstructureMatch(B162,"FC(C)(C)[H]")</f>
        <v>#VALUE!</v>
      </c>
      <c r="X162" s="15" t="e">
        <f t="array" ref="X162">[1]!JC3DCleanStructure(B162)</f>
        <v>#VALUE!</v>
      </c>
      <c r="Y162" s="2" t="e">
        <f t="array" ref="Y162">[1]!JCSubstructureMatchCount(B162,"FC(CN)(F)F")</f>
        <v>#VALUE!</v>
      </c>
      <c r="Z162" s="2" t="e">
        <f t="array" ref="Z162">[1]!JCSubstructureMatchCount($B162,"FC(CCN)(F)F")</f>
        <v>#VALUE!</v>
      </c>
      <c r="AA162" s="2" t="e">
        <f t="array" ref="AA162">[1]!JCSubstructureMatchCount($B162,"FC(CCCN)(F)F")</f>
        <v>#VALUE!</v>
      </c>
      <c r="AB162" s="2" t="e">
        <f t="array" ref="AB162">[1]!JCSubstructureMatchCount($B162,"FC(CCCCN)(F)F")</f>
        <v>#VALUE!</v>
      </c>
      <c r="AC162" s="2" t="e">
        <f t="array" ref="AC162">[1]!JCSubstructureMatchCount($B162,"FC(CCCCCN)(F)F")</f>
        <v>#VALUE!</v>
      </c>
      <c r="AD162" s="2" t="e">
        <f t="array" ref="AD162">[1]!JCSubstructureMatchCount($B162,"FC(CN)([H])F")</f>
        <v>#VALUE!</v>
      </c>
      <c r="AE162" s="2" t="e">
        <f t="array" ref="AE162">[1]!JCSubstructureMatchCount($B162,"FC(CCN)([H])F")</f>
        <v>#VALUE!</v>
      </c>
      <c r="AF162" s="2" t="e">
        <f t="array" ref="AF162">[1]!JCSubstructureMatchCount($B162,"FC(CCCN)([H])F")</f>
        <v>#VALUE!</v>
      </c>
      <c r="AG162" s="2" t="e">
        <f t="array" ref="AG162">[1]!JCSubstructureMatchCount($B162,"FC(CCCCN)([H])F")</f>
        <v>#VALUE!</v>
      </c>
      <c r="AH162" s="2" t="e">
        <f t="array" ref="AH162">[1]!JCSubstructureMatchCount($B162,"FC(CCCCCN)([H])F")</f>
        <v>#VALUE!</v>
      </c>
      <c r="AI162" s="2" t="e">
        <f t="array" ref="AI162">[1]!JCSubstructureMatchCount($B162,"FC(CN)([H])[H]")</f>
        <v>#VALUE!</v>
      </c>
      <c r="AJ162" s="2" t="e">
        <f t="array" ref="AJ162">[1]!JCSubstructureMatchCount($B162,"FC(CCN)([H])[H]")</f>
        <v>#VALUE!</v>
      </c>
      <c r="AK162" s="2" t="e">
        <f t="array" ref="AK162">[1]!JCSubstructureMatchCount($B162,"FC(CCCN)([H])[H]")</f>
        <v>#VALUE!</v>
      </c>
      <c r="AL162" s="2" t="e">
        <f t="array" ref="AL162">[1]!JCSubstructureMatchCount($B162,"FC(CCCCN)([H])[H]")</f>
        <v>#VALUE!</v>
      </c>
      <c r="AM162" s="2" t="e">
        <f t="array" ref="AM162">[1]!JCSubstructureMatchCount($B162,"FC(CCCCCN)([H])[H]")</f>
        <v>#VALUE!</v>
      </c>
      <c r="AN162" s="2" t="e">
        <f t="array" ref="AN162">[1]!JCSubstructureMatchCount($B162,"FC(CN)(F)C")</f>
        <v>#VALUE!</v>
      </c>
      <c r="AO162" s="2" t="e">
        <f t="array" ref="AO162">[1]!JCSubstructureMatchCount($B162,"FC(CCN)(F)C")+[1]!JCSubstructureMatchCount($B162,"FC(F)(C1)C1N")</f>
        <v>#VALUE!</v>
      </c>
      <c r="AP162" s="2" t="e">
        <f t="array" ref="AP162">[1]!JCSubstructureMatchCount($B162,"FC(CCCN)(F)C")+[1]!JCSubstructureMatchCount($B162,"FC(F)(CC1)C1N")</f>
        <v>#VALUE!</v>
      </c>
      <c r="AQ162" s="2" t="e">
        <f t="array" ref="AQ162">[1]!JCSubstructureMatchCount($B162,"FC(CCCCN)(F)C")+[1]!JCSubstructureMatchCount($B162,"FC(F)(CCC1)C1N")</f>
        <v>#VALUE!</v>
      </c>
      <c r="AR162" s="2" t="e">
        <f t="array" ref="AR162">[1]!JCSubstructureMatchCount($B162,"FC(CCCCCN)(F)C")+[1]!JCSubstructureMatchCount($B162,"FC(F)(CCCC1)C1N")</f>
        <v>#VALUE!</v>
      </c>
      <c r="AS162" s="2" t="e">
        <f t="array" ref="AS162">[1]!JCSubstructureMatchCount($B162,"FC(CN)([H])C")</f>
        <v>#VALUE!</v>
      </c>
      <c r="AT162" s="2" t="e">
        <f t="array" ref="AT162">[1]!JCSubstructureMatchCount($B162,"FC(CCN)([H])C")</f>
        <v>#VALUE!</v>
      </c>
      <c r="AU162" s="2" t="e">
        <f t="array" ref="AU162">[1]!JCSubstructureMatchCount($B162,"FC(CCCN)([H])C")</f>
        <v>#VALUE!</v>
      </c>
      <c r="AV162" s="2" t="e">
        <f t="array" ref="AV162">[1]!JCSubstructureMatchCount($B162,"FC(CCCCN)([H])C")</f>
        <v>#VALUE!</v>
      </c>
      <c r="AW162" s="2" t="e">
        <f t="array" ref="AW162">[1]!JCSubstructureMatchCount($B162,"FC(CCCCCN)([H])C")</f>
        <v>#VALUE!</v>
      </c>
      <c r="AX162" s="2" t="e">
        <f t="array" ref="AX162">[1]!JCSubstructureMatchCount($B162,"FC(CC(O)=O)(F)F")</f>
        <v>#VALUE!</v>
      </c>
      <c r="AY162" s="2" t="e">
        <f t="array" ref="AY162">[1]!JCSubstructureMatchCount($B162,"FC(CCC(O)=O)(F)F")</f>
        <v>#VALUE!</v>
      </c>
      <c r="AZ162" s="2" t="e">
        <f t="array" ref="AZ162">[1]!JCSubstructureMatchCount($B162,"FC(CCCC(O)=O)(F)F")</f>
        <v>#VALUE!</v>
      </c>
      <c r="BA162" s="2" t="e">
        <f t="array" ref="BA162">[1]!JCSubstructureMatchCount($B162,"FC(CCCCC(O)=O)(F)F")</f>
        <v>#VALUE!</v>
      </c>
      <c r="BB162" s="2" t="e">
        <f t="array" ref="BB162">[1]!JCSubstructureMatchCount($B162,"FC(CCCCCC(O)=O)(F)F")</f>
        <v>#VALUE!</v>
      </c>
      <c r="BC162" s="2" t="e">
        <f t="array" ref="BC162">[1]!JCSubstructureMatchCount($B162,"FC(CC(O)=O)([H])F")</f>
        <v>#VALUE!</v>
      </c>
      <c r="BD162" s="2" t="e">
        <f t="array" ref="BD162">[1]!JCSubstructureMatchCount($B162,"FC(CCC(O)=O)([H])F")</f>
        <v>#VALUE!</v>
      </c>
      <c r="BE162" s="2" t="e">
        <f t="array" ref="BE162">[1]!JCSubstructureMatchCount($B162,"FC(CCCC(O)=O)([H])F")</f>
        <v>#VALUE!</v>
      </c>
      <c r="BF162" s="2" t="e">
        <f t="array" ref="BF162">[1]!JCSubstructureMatchCount($B162,"FC(CCCCC(O)=O)([H])F")</f>
        <v>#VALUE!</v>
      </c>
      <c r="BG162" s="2" t="e">
        <f t="array" ref="BG162">[1]!JCSubstructureMatchCount($B162,"FC(CCCCCC(O)=O)([H])F")</f>
        <v>#VALUE!</v>
      </c>
      <c r="BH162" s="2" t="e">
        <f t="array" ref="BH162">[1]!JCSubstructureMatchCount($B162,"FC(CC(O)=O)([H])[H]")</f>
        <v>#VALUE!</v>
      </c>
      <c r="BI162" s="2" t="e">
        <f t="array" ref="BI162">[1]!JCSubstructureMatchCount($B162,"FC(CCC(O)=O)([H])[H]")</f>
        <v>#VALUE!</v>
      </c>
      <c r="BJ162" s="2" t="e">
        <f t="array" ref="BJ162">[1]!JCSubstructureMatchCount($B162,"FC(CCCC(O)=O)([H])[H]")</f>
        <v>#VALUE!</v>
      </c>
      <c r="BK162" s="2" t="e">
        <f t="array" ref="BK162">[1]!JCSubstructureMatchCount($B162,"FC(CCCCC(O)=O)([H])[H]")</f>
        <v>#VALUE!</v>
      </c>
      <c r="BL162" s="2" t="e">
        <f t="array" ref="BL162">[1]!JCSubstructureMatchCount($B162,"FC(CCCCCC(O)=O)([H])[H]")</f>
        <v>#VALUE!</v>
      </c>
      <c r="BM162" s="2" t="e">
        <f t="array" ref="BM162">[1]!JCSubstructureMatchCount($B162,"FC(CC(O)=O)(F)C")</f>
        <v>#VALUE!</v>
      </c>
      <c r="BN162" s="2" t="e">
        <f t="array" ref="BN162">[1]!JCSubstructureMatchCount($B162,"FC(CCC(O)=O)(F)C")+[1]!JCSubstructureMatchCount($B162,"FC1(F)CC1C(O)=O")</f>
        <v>#VALUE!</v>
      </c>
      <c r="BO162" s="2" t="e">
        <f t="array" ref="BO162">[1]!JCSubstructureMatchCount($B162,"FC(CCCC(O)=O)(F)C")+[1]!JCSubstructureMatchCount($B162,"FC1(F)CCC1C(O)=O")</f>
        <v>#VALUE!</v>
      </c>
      <c r="BP162" s="2" t="e">
        <f t="array" ref="BP162">[1]!JCSubstructureMatchCount($B162,"FC(CCCCC(O)=O)(F)C")+[1]!JCSubstructureMatchCount($B162,"FC1(F)CCCC1C(O)=O")</f>
        <v>#VALUE!</v>
      </c>
      <c r="BQ162" s="2" t="e">
        <f t="array" ref="BQ162">[1]!JCSubstructureMatchCount($B162,"FC(CCCCCC(O)=O)(F)C")+[1]!JCSubstructureMatchCount($B162,"FC1(F)CCCCC1C(O)=O")</f>
        <v>#VALUE!</v>
      </c>
      <c r="BR162" s="2" t="e">
        <f t="array" ref="BR162">[1]!JCSubstructureMatchCount($B162,"FC(CC(O)=O)([H])C")</f>
        <v>#VALUE!</v>
      </c>
      <c r="BS162" s="2" t="e">
        <f t="array" ref="BS162">[1]!JCSubstructureMatchCount($B162,"FC(CCC(O)=O)([H])C")</f>
        <v>#VALUE!</v>
      </c>
      <c r="BT162" s="2" t="e">
        <f t="array" ref="BT162">[1]!JCSubstructureMatchCount($B162,"FC(CCCC(O)=O)([H])C")</f>
        <v>#VALUE!</v>
      </c>
      <c r="BU162" s="2" t="e">
        <f t="array" ref="BU162">[1]!JCSubstructureMatchCount($B162,"FC(CCCCC(O)=O)([H])C")</f>
        <v>#VALUE!</v>
      </c>
      <c r="BV162" s="2" t="e">
        <f t="array" ref="BV162">[1]!JCSubstructureMatchCount($B162,"FC(CCCCCC(O)=O)([H])C")</f>
        <v>#VALUE!</v>
      </c>
      <c r="BW162" t="e">
        <f t="shared" si="45"/>
        <v>#VALUE!</v>
      </c>
      <c r="BX162" t="e">
        <f t="shared" si="46"/>
        <v>#VALUE!</v>
      </c>
      <c r="BY162" t="e">
        <f t="shared" si="47"/>
        <v>#VALUE!</v>
      </c>
      <c r="BZ162" t="e">
        <f t="shared" si="48"/>
        <v>#VALUE!</v>
      </c>
      <c r="CA162" t="e">
        <f t="shared" si="49"/>
        <v>#VALUE!</v>
      </c>
      <c r="CB162" t="e">
        <f t="shared" si="50"/>
        <v>#VALUE!</v>
      </c>
      <c r="CC162" t="e">
        <f t="shared" si="51"/>
        <v>#VALUE!</v>
      </c>
      <c r="CD162" t="e">
        <f t="shared" si="52"/>
        <v>#VALUE!</v>
      </c>
      <c r="CE162" t="e">
        <f t="shared" si="53"/>
        <v>#VALUE!</v>
      </c>
      <c r="CF162" t="e">
        <f t="shared" si="54"/>
        <v>#VALUE!</v>
      </c>
      <c r="CG162" t="e">
        <f t="shared" si="55"/>
        <v>#VALUE!</v>
      </c>
    </row>
    <row r="163" spans="1:85" ht="33.75" customHeight="1" x14ac:dyDescent="0.25">
      <c r="A163" s="1" t="s">
        <v>182</v>
      </c>
      <c r="B163" t="s">
        <v>181</v>
      </c>
      <c r="C163">
        <v>2.11</v>
      </c>
      <c r="D163">
        <v>4.38</v>
      </c>
      <c r="E163" s="15" t="e">
        <f t="array" ref="E163">[1]!JCStructure(B163)</f>
        <v>#VALUE!</v>
      </c>
      <c r="F163" t="e">
        <f t="array" ref="F163">[1]!JCMass(B163)</f>
        <v>#VALUE!</v>
      </c>
      <c r="G163" t="e">
        <f t="array" ref="G163">[1]!JCIUPACName(R163)</f>
        <v>#VALUE!</v>
      </c>
      <c r="H163" s="2" t="e">
        <f t="array" ref="H163">IF([1]!JCSubstructureMatch($B163,"C(O)=O"),"Acid", "Amine")</f>
        <v>#VALUE!</v>
      </c>
      <c r="I163" s="2" t="e">
        <f t="shared" ref="I163:I185" ca="1" si="56">_xlfn.XLOOKUP(TRUE,S163:W163,$S$1:$W$1,"non-F")</f>
        <v>#NAME?</v>
      </c>
      <c r="J163" s="2" t="s">
        <v>286</v>
      </c>
      <c r="K163" s="2" t="e">
        <f t="shared" si="39"/>
        <v>#VALUE!</v>
      </c>
      <c r="L163" s="2" t="e">
        <f t="shared" si="40"/>
        <v>#VALUE!</v>
      </c>
      <c r="M163" s="2" t="e">
        <f t="shared" si="41"/>
        <v>#VALUE!</v>
      </c>
      <c r="N163" s="2" t="e">
        <f t="shared" si="42"/>
        <v>#VALUE!</v>
      </c>
      <c r="O163" s="2" t="e">
        <f t="shared" si="43"/>
        <v>#VALUE!</v>
      </c>
      <c r="P163" s="2" t="e">
        <f t="shared" si="44"/>
        <v>#VALUE!</v>
      </c>
      <c r="Q163" s="2" t="e">
        <f t="array" ref="Q163">[1]!JCRingAtomCount(B163)</f>
        <v>#VALUE!</v>
      </c>
      <c r="R163" s="15" t="e">
        <f t="array" ref="R163">[1]!JCBemisMurckoStructure(B163)</f>
        <v>#VALUE!</v>
      </c>
      <c r="S163" t="e">
        <f t="array" ref="S163">[1]!JCSubstructureMatch(B163,"FC(C)(F)C")</f>
        <v>#VALUE!</v>
      </c>
      <c r="T163" t="e">
        <f t="array" ref="T163">[1]!JCSubstructureMatch(B163,"FC(C)(F)F")</f>
        <v>#VALUE!</v>
      </c>
      <c r="U163" t="e">
        <f t="array" ref="U163">[1]!JCSubstructureMatch(B163,"FC(C)(F)[H]")</f>
        <v>#VALUE!</v>
      </c>
      <c r="V163" t="e">
        <f t="array" ref="V163">[1]!JCSubstructureMatch(B163,"FC(C)([H])[H]")</f>
        <v>#VALUE!</v>
      </c>
      <c r="W163" t="e">
        <f t="array" ref="W163">[1]!JCSubstructureMatch(B163,"FC(C)(C)[H]")</f>
        <v>#VALUE!</v>
      </c>
      <c r="X163" s="15" t="e">
        <f t="array" ref="X163">[1]!JC3DCleanStructure(B163)</f>
        <v>#VALUE!</v>
      </c>
      <c r="Y163" s="2" t="e">
        <f t="array" ref="Y163">[1]!JCSubstructureMatchCount(B163,"FC(CN)(F)F")</f>
        <v>#VALUE!</v>
      </c>
      <c r="Z163" s="2" t="e">
        <f t="array" ref="Z163">[1]!JCSubstructureMatchCount($B163,"FC(CCN)(F)F")</f>
        <v>#VALUE!</v>
      </c>
      <c r="AA163" s="2" t="e">
        <f t="array" ref="AA163">[1]!JCSubstructureMatchCount($B163,"FC(CCCN)(F)F")</f>
        <v>#VALUE!</v>
      </c>
      <c r="AB163" s="2" t="e">
        <f t="array" ref="AB163">[1]!JCSubstructureMatchCount($B163,"FC(CCCCN)(F)F")</f>
        <v>#VALUE!</v>
      </c>
      <c r="AC163" s="2" t="e">
        <f t="array" ref="AC163">[1]!JCSubstructureMatchCount($B163,"FC(CCCCCN)(F)F")</f>
        <v>#VALUE!</v>
      </c>
      <c r="AD163" s="2" t="e">
        <f t="array" ref="AD163">[1]!JCSubstructureMatchCount($B163,"FC(CN)([H])F")</f>
        <v>#VALUE!</v>
      </c>
      <c r="AE163" s="2" t="e">
        <f t="array" ref="AE163">[1]!JCSubstructureMatchCount($B163,"FC(CCN)([H])F")</f>
        <v>#VALUE!</v>
      </c>
      <c r="AF163" s="2" t="e">
        <f t="array" ref="AF163">[1]!JCSubstructureMatchCount($B163,"FC(CCCN)([H])F")</f>
        <v>#VALUE!</v>
      </c>
      <c r="AG163" s="2" t="e">
        <f t="array" ref="AG163">[1]!JCSubstructureMatchCount($B163,"FC(CCCCN)([H])F")</f>
        <v>#VALUE!</v>
      </c>
      <c r="AH163" s="2" t="e">
        <f t="array" ref="AH163">[1]!JCSubstructureMatchCount($B163,"FC(CCCCCN)([H])F")</f>
        <v>#VALUE!</v>
      </c>
      <c r="AI163" s="2" t="e">
        <f t="array" ref="AI163">[1]!JCSubstructureMatchCount($B163,"FC(CN)([H])[H]")</f>
        <v>#VALUE!</v>
      </c>
      <c r="AJ163" s="2" t="e">
        <f t="array" ref="AJ163">[1]!JCSubstructureMatchCount($B163,"FC(CCN)([H])[H]")</f>
        <v>#VALUE!</v>
      </c>
      <c r="AK163" s="2" t="e">
        <f t="array" ref="AK163">[1]!JCSubstructureMatchCount($B163,"FC(CCCN)([H])[H]")</f>
        <v>#VALUE!</v>
      </c>
      <c r="AL163" s="2" t="e">
        <f t="array" ref="AL163">[1]!JCSubstructureMatchCount($B163,"FC(CCCCN)([H])[H]")</f>
        <v>#VALUE!</v>
      </c>
      <c r="AM163" s="2" t="e">
        <f t="array" ref="AM163">[1]!JCSubstructureMatchCount($B163,"FC(CCCCCN)([H])[H]")</f>
        <v>#VALUE!</v>
      </c>
      <c r="AN163" s="2" t="e">
        <f t="array" ref="AN163">[1]!JCSubstructureMatchCount($B163,"FC(CN)(F)C")</f>
        <v>#VALUE!</v>
      </c>
      <c r="AO163" s="2" t="e">
        <f t="array" ref="AO163">[1]!JCSubstructureMatchCount($B163,"FC(CCN)(F)C")+[1]!JCSubstructureMatchCount($B163,"FC(F)(C1)C1N")</f>
        <v>#VALUE!</v>
      </c>
      <c r="AP163" s="2" t="e">
        <f t="array" ref="AP163">[1]!JCSubstructureMatchCount($B163,"FC(CCCN)(F)C")+[1]!JCSubstructureMatchCount($B163,"FC(F)(CC1)C1N")</f>
        <v>#VALUE!</v>
      </c>
      <c r="AQ163" s="2" t="e">
        <f t="array" ref="AQ163">[1]!JCSubstructureMatchCount($B163,"FC(CCCCN)(F)C")+[1]!JCSubstructureMatchCount($B163,"FC(F)(CCC1)C1N")</f>
        <v>#VALUE!</v>
      </c>
      <c r="AR163" s="2" t="e">
        <f t="array" ref="AR163">[1]!JCSubstructureMatchCount($B163,"FC(CCCCCN)(F)C")+[1]!JCSubstructureMatchCount($B163,"FC(F)(CCCC1)C1N")</f>
        <v>#VALUE!</v>
      </c>
      <c r="AS163" s="2" t="e">
        <f t="array" ref="AS163">[1]!JCSubstructureMatchCount($B163,"FC(CN)([H])C")</f>
        <v>#VALUE!</v>
      </c>
      <c r="AT163" s="2" t="e">
        <f t="array" ref="AT163">[1]!JCSubstructureMatchCount($B163,"FC(CCN)([H])C")</f>
        <v>#VALUE!</v>
      </c>
      <c r="AU163" s="2" t="e">
        <f t="array" ref="AU163">[1]!JCSubstructureMatchCount($B163,"FC(CCCN)([H])C")</f>
        <v>#VALUE!</v>
      </c>
      <c r="AV163" s="2" t="e">
        <f t="array" ref="AV163">[1]!JCSubstructureMatchCount($B163,"FC(CCCCN)([H])C")</f>
        <v>#VALUE!</v>
      </c>
      <c r="AW163" s="2" t="e">
        <f t="array" ref="AW163">[1]!JCSubstructureMatchCount($B163,"FC(CCCCCN)([H])C")</f>
        <v>#VALUE!</v>
      </c>
      <c r="AX163" s="2" t="e">
        <f t="array" ref="AX163">[1]!JCSubstructureMatchCount($B163,"FC(CC(O)=O)(F)F")</f>
        <v>#VALUE!</v>
      </c>
      <c r="AY163" s="2" t="e">
        <f t="array" ref="AY163">[1]!JCSubstructureMatchCount($B163,"FC(CCC(O)=O)(F)F")</f>
        <v>#VALUE!</v>
      </c>
      <c r="AZ163" s="2" t="e">
        <f t="array" ref="AZ163">[1]!JCSubstructureMatchCount($B163,"FC(CCCC(O)=O)(F)F")</f>
        <v>#VALUE!</v>
      </c>
      <c r="BA163" s="2" t="e">
        <f t="array" ref="BA163">[1]!JCSubstructureMatchCount($B163,"FC(CCCCC(O)=O)(F)F")</f>
        <v>#VALUE!</v>
      </c>
      <c r="BB163" s="2" t="e">
        <f t="array" ref="BB163">[1]!JCSubstructureMatchCount($B163,"FC(CCCCCC(O)=O)(F)F")</f>
        <v>#VALUE!</v>
      </c>
      <c r="BC163" s="2" t="e">
        <f t="array" ref="BC163">[1]!JCSubstructureMatchCount($B163,"FC(CC(O)=O)([H])F")</f>
        <v>#VALUE!</v>
      </c>
      <c r="BD163" s="2" t="e">
        <f t="array" ref="BD163">[1]!JCSubstructureMatchCount($B163,"FC(CCC(O)=O)([H])F")</f>
        <v>#VALUE!</v>
      </c>
      <c r="BE163" s="2" t="e">
        <f t="array" ref="BE163">[1]!JCSubstructureMatchCount($B163,"FC(CCCC(O)=O)([H])F")</f>
        <v>#VALUE!</v>
      </c>
      <c r="BF163" s="2" t="e">
        <f t="array" ref="BF163">[1]!JCSubstructureMatchCount($B163,"FC(CCCCC(O)=O)([H])F")</f>
        <v>#VALUE!</v>
      </c>
      <c r="BG163" s="2" t="e">
        <f t="array" ref="BG163">[1]!JCSubstructureMatchCount($B163,"FC(CCCCCC(O)=O)([H])F")</f>
        <v>#VALUE!</v>
      </c>
      <c r="BH163" s="2" t="e">
        <f t="array" ref="BH163">[1]!JCSubstructureMatchCount($B163,"FC(CC(O)=O)([H])[H]")</f>
        <v>#VALUE!</v>
      </c>
      <c r="BI163" s="2" t="e">
        <f t="array" ref="BI163">[1]!JCSubstructureMatchCount($B163,"FC(CCC(O)=O)([H])[H]")</f>
        <v>#VALUE!</v>
      </c>
      <c r="BJ163" s="2" t="e">
        <f t="array" ref="BJ163">[1]!JCSubstructureMatchCount($B163,"FC(CCCC(O)=O)([H])[H]")</f>
        <v>#VALUE!</v>
      </c>
      <c r="BK163" s="2" t="e">
        <f t="array" ref="BK163">[1]!JCSubstructureMatchCount($B163,"FC(CCCCC(O)=O)([H])[H]")</f>
        <v>#VALUE!</v>
      </c>
      <c r="BL163" s="2" t="e">
        <f t="array" ref="BL163">[1]!JCSubstructureMatchCount($B163,"FC(CCCCCC(O)=O)([H])[H]")</f>
        <v>#VALUE!</v>
      </c>
      <c r="BM163" s="2" t="e">
        <f t="array" ref="BM163">[1]!JCSubstructureMatchCount($B163,"FC(CC(O)=O)(F)C")</f>
        <v>#VALUE!</v>
      </c>
      <c r="BN163" s="2" t="e">
        <f t="array" ref="BN163">[1]!JCSubstructureMatchCount($B163,"FC(CCC(O)=O)(F)C")+[1]!JCSubstructureMatchCount($B163,"FC1(F)CC1C(O)=O")</f>
        <v>#VALUE!</v>
      </c>
      <c r="BO163" s="2" t="e">
        <f t="array" ref="BO163">[1]!JCSubstructureMatchCount($B163,"FC(CCCC(O)=O)(F)C")+[1]!JCSubstructureMatchCount($B163,"FC1(F)CCC1C(O)=O")</f>
        <v>#VALUE!</v>
      </c>
      <c r="BP163" s="2" t="e">
        <f t="array" ref="BP163">[1]!JCSubstructureMatchCount($B163,"FC(CCCCC(O)=O)(F)C")+[1]!JCSubstructureMatchCount($B163,"FC1(F)CCCC1C(O)=O")</f>
        <v>#VALUE!</v>
      </c>
      <c r="BQ163" s="2" t="e">
        <f t="array" ref="BQ163">[1]!JCSubstructureMatchCount($B163,"FC(CCCCCC(O)=O)(F)C")+[1]!JCSubstructureMatchCount($B163,"FC1(F)CCCCC1C(O)=O")</f>
        <v>#VALUE!</v>
      </c>
      <c r="BR163" s="2" t="e">
        <f t="array" ref="BR163">[1]!JCSubstructureMatchCount($B163,"FC(CC(O)=O)([H])C")</f>
        <v>#VALUE!</v>
      </c>
      <c r="BS163" s="2" t="e">
        <f t="array" ref="BS163">[1]!JCSubstructureMatchCount($B163,"FC(CCC(O)=O)([H])C")</f>
        <v>#VALUE!</v>
      </c>
      <c r="BT163" s="2" t="e">
        <f t="array" ref="BT163">[1]!JCSubstructureMatchCount($B163,"FC(CCCC(O)=O)([H])C")</f>
        <v>#VALUE!</v>
      </c>
      <c r="BU163" s="2" t="e">
        <f t="array" ref="BU163">[1]!JCSubstructureMatchCount($B163,"FC(CCCCC(O)=O)([H])C")</f>
        <v>#VALUE!</v>
      </c>
      <c r="BV163" s="2" t="e">
        <f t="array" ref="BV163">[1]!JCSubstructureMatchCount($B163,"FC(CCCCCC(O)=O)([H])C")</f>
        <v>#VALUE!</v>
      </c>
      <c r="BW163" t="e">
        <f t="shared" si="45"/>
        <v>#VALUE!</v>
      </c>
      <c r="BX163" t="e">
        <f t="shared" si="46"/>
        <v>#VALUE!</v>
      </c>
      <c r="BY163" t="e">
        <f t="shared" si="47"/>
        <v>#VALUE!</v>
      </c>
      <c r="BZ163" t="e">
        <f t="shared" si="48"/>
        <v>#VALUE!</v>
      </c>
      <c r="CA163" t="e">
        <f t="shared" si="49"/>
        <v>#VALUE!</v>
      </c>
      <c r="CB163" t="e">
        <f t="shared" si="50"/>
        <v>#VALUE!</v>
      </c>
      <c r="CC163" t="e">
        <f t="shared" si="51"/>
        <v>#VALUE!</v>
      </c>
      <c r="CD163" t="e">
        <f t="shared" si="52"/>
        <v>#VALUE!</v>
      </c>
      <c r="CE163" t="e">
        <f t="shared" si="53"/>
        <v>#VALUE!</v>
      </c>
      <c r="CF163" t="e">
        <f t="shared" si="54"/>
        <v>#VALUE!</v>
      </c>
      <c r="CG163" t="e">
        <f t="shared" si="55"/>
        <v>#VALUE!</v>
      </c>
    </row>
    <row r="164" spans="1:85" ht="30" customHeight="1" x14ac:dyDescent="0.25">
      <c r="A164" s="1" t="s">
        <v>196</v>
      </c>
      <c r="B164" t="s">
        <v>183</v>
      </c>
      <c r="C164">
        <v>1.79</v>
      </c>
      <c r="D164">
        <v>7.18</v>
      </c>
      <c r="E164" s="15" t="e">
        <f t="array" ref="E164">[1]!JCStructure(B164)</f>
        <v>#VALUE!</v>
      </c>
      <c r="F164" t="e">
        <f t="array" ref="F164">[1]!JCMass(B164)</f>
        <v>#VALUE!</v>
      </c>
      <c r="G164" t="e">
        <f t="array" ref="G164">[1]!JCIUPACName(R164)</f>
        <v>#VALUE!</v>
      </c>
      <c r="H164" s="2" t="e">
        <f t="array" ref="H164">IF([1]!JCSubstructureMatch($B164,"C(O)=O"),"Acid", "Amine")</f>
        <v>#VALUE!</v>
      </c>
      <c r="I164" s="2" t="e">
        <f t="shared" ca="1" si="56"/>
        <v>#NAME?</v>
      </c>
      <c r="J164" s="2" t="s">
        <v>286</v>
      </c>
      <c r="K164" s="2" t="e">
        <f t="shared" si="39"/>
        <v>#VALUE!</v>
      </c>
      <c r="L164" s="2" t="e">
        <f t="shared" si="40"/>
        <v>#VALUE!</v>
      </c>
      <c r="M164" s="2" t="e">
        <f t="shared" si="41"/>
        <v>#VALUE!</v>
      </c>
      <c r="N164" s="2" t="e">
        <f t="shared" si="42"/>
        <v>#VALUE!</v>
      </c>
      <c r="O164" s="2" t="e">
        <f t="shared" si="43"/>
        <v>#VALUE!</v>
      </c>
      <c r="P164" s="2" t="e">
        <f t="shared" si="44"/>
        <v>#VALUE!</v>
      </c>
      <c r="Q164" s="2" t="e">
        <f t="array" ref="Q164">[1]!JCRingAtomCount(B164)</f>
        <v>#VALUE!</v>
      </c>
      <c r="R164" s="15" t="e">
        <f t="array" ref="R164">[1]!JCBemisMurckoStructure(B164)</f>
        <v>#VALUE!</v>
      </c>
      <c r="S164" t="e">
        <f t="array" ref="S164">[1]!JCSubstructureMatch(B164,"FC(C)(F)C")</f>
        <v>#VALUE!</v>
      </c>
      <c r="T164" t="e">
        <f t="array" ref="T164">[1]!JCSubstructureMatch(B164,"FC(C)(F)F")</f>
        <v>#VALUE!</v>
      </c>
      <c r="U164" t="e">
        <f t="array" ref="U164">[1]!JCSubstructureMatch(B164,"FC(C)(F)[H]")</f>
        <v>#VALUE!</v>
      </c>
      <c r="V164" t="e">
        <f t="array" ref="V164">[1]!JCSubstructureMatch(B164,"FC(C)([H])[H]")</f>
        <v>#VALUE!</v>
      </c>
      <c r="W164" t="e">
        <f t="array" ref="W164">[1]!JCSubstructureMatch(B164,"FC(C)(C)[H]")</f>
        <v>#VALUE!</v>
      </c>
      <c r="X164" s="15" t="e">
        <f t="array" ref="X164">[1]!JC3DCleanStructure(B164)</f>
        <v>#VALUE!</v>
      </c>
      <c r="Y164" s="2" t="e">
        <f t="array" ref="Y164">[1]!JCSubstructureMatchCount(B164,"FC(CN)(F)F")</f>
        <v>#VALUE!</v>
      </c>
      <c r="Z164" s="2" t="e">
        <f t="array" ref="Z164">[1]!JCSubstructureMatchCount($B164,"FC(CCN)(F)F")</f>
        <v>#VALUE!</v>
      </c>
      <c r="AA164" s="2" t="e">
        <f t="array" ref="AA164">[1]!JCSubstructureMatchCount($B164,"FC(CCCN)(F)F")</f>
        <v>#VALUE!</v>
      </c>
      <c r="AB164" s="2" t="e">
        <f t="array" ref="AB164">[1]!JCSubstructureMatchCount($B164,"FC(CCCCN)(F)F")</f>
        <v>#VALUE!</v>
      </c>
      <c r="AC164" s="2" t="e">
        <f t="array" ref="AC164">[1]!JCSubstructureMatchCount($B164,"FC(CCCCCN)(F)F")</f>
        <v>#VALUE!</v>
      </c>
      <c r="AD164" s="2" t="e">
        <f t="array" ref="AD164">[1]!JCSubstructureMatchCount($B164,"FC(CN)([H])F")</f>
        <v>#VALUE!</v>
      </c>
      <c r="AE164" s="2" t="e">
        <f t="array" ref="AE164">[1]!JCSubstructureMatchCount($B164,"FC(CCN)([H])F")</f>
        <v>#VALUE!</v>
      </c>
      <c r="AF164" s="2" t="e">
        <f t="array" ref="AF164">[1]!JCSubstructureMatchCount($B164,"FC(CCCN)([H])F")</f>
        <v>#VALUE!</v>
      </c>
      <c r="AG164" s="2" t="e">
        <f t="array" ref="AG164">[1]!JCSubstructureMatchCount($B164,"FC(CCCCN)([H])F")</f>
        <v>#VALUE!</v>
      </c>
      <c r="AH164" s="2" t="e">
        <f t="array" ref="AH164">[1]!JCSubstructureMatchCount($B164,"FC(CCCCCN)([H])F")</f>
        <v>#VALUE!</v>
      </c>
      <c r="AI164" s="2" t="e">
        <f t="array" ref="AI164">[1]!JCSubstructureMatchCount($B164,"FC(CN)([H])[H]")</f>
        <v>#VALUE!</v>
      </c>
      <c r="AJ164" s="2" t="e">
        <f t="array" ref="AJ164">[1]!JCSubstructureMatchCount($B164,"FC(CCN)([H])[H]")</f>
        <v>#VALUE!</v>
      </c>
      <c r="AK164" s="2" t="e">
        <f t="array" ref="AK164">[1]!JCSubstructureMatchCount($B164,"FC(CCCN)([H])[H]")</f>
        <v>#VALUE!</v>
      </c>
      <c r="AL164" s="2" t="e">
        <f t="array" ref="AL164">[1]!JCSubstructureMatchCount($B164,"FC(CCCCN)([H])[H]")</f>
        <v>#VALUE!</v>
      </c>
      <c r="AM164" s="2" t="e">
        <f t="array" ref="AM164">[1]!JCSubstructureMatchCount($B164,"FC(CCCCCN)([H])[H]")</f>
        <v>#VALUE!</v>
      </c>
      <c r="AN164" s="2" t="e">
        <f t="array" ref="AN164">[1]!JCSubstructureMatchCount($B164,"FC(CN)(F)C")</f>
        <v>#VALUE!</v>
      </c>
      <c r="AO164" s="2" t="e">
        <f t="array" ref="AO164">[1]!JCSubstructureMatchCount($B164,"FC(CCN)(F)C")+[1]!JCSubstructureMatchCount($B164,"FC(F)(C1)C1N")</f>
        <v>#VALUE!</v>
      </c>
      <c r="AP164" s="2" t="e">
        <f t="array" ref="AP164">[1]!JCSubstructureMatchCount($B164,"FC(CCCN)(F)C")+[1]!JCSubstructureMatchCount($B164,"FC(F)(CC1)C1N")</f>
        <v>#VALUE!</v>
      </c>
      <c r="AQ164" s="2" t="e">
        <f t="array" ref="AQ164">[1]!JCSubstructureMatchCount($B164,"FC(CCCCN)(F)C")+[1]!JCSubstructureMatchCount($B164,"FC(F)(CCC1)C1N")</f>
        <v>#VALUE!</v>
      </c>
      <c r="AR164" s="2" t="e">
        <f t="array" ref="AR164">[1]!JCSubstructureMatchCount($B164,"FC(CCCCCN)(F)C")+[1]!JCSubstructureMatchCount($B164,"FC(F)(CCCC1)C1N")</f>
        <v>#VALUE!</v>
      </c>
      <c r="AS164" s="2" t="e">
        <f t="array" ref="AS164">[1]!JCSubstructureMatchCount($B164,"FC(CN)([H])C")</f>
        <v>#VALUE!</v>
      </c>
      <c r="AT164" s="2" t="e">
        <f t="array" ref="AT164">[1]!JCSubstructureMatchCount($B164,"FC(CCN)([H])C")</f>
        <v>#VALUE!</v>
      </c>
      <c r="AU164" s="2" t="e">
        <f t="array" ref="AU164">[1]!JCSubstructureMatchCount($B164,"FC(CCCN)([H])C")</f>
        <v>#VALUE!</v>
      </c>
      <c r="AV164" s="2" t="e">
        <f t="array" ref="AV164">[1]!JCSubstructureMatchCount($B164,"FC(CCCCN)([H])C")</f>
        <v>#VALUE!</v>
      </c>
      <c r="AW164" s="2" t="e">
        <f t="array" ref="AW164">[1]!JCSubstructureMatchCount($B164,"FC(CCCCCN)([H])C")</f>
        <v>#VALUE!</v>
      </c>
      <c r="AX164" s="2" t="e">
        <f t="array" ref="AX164">[1]!JCSubstructureMatchCount($B164,"FC(CC(O)=O)(F)F")</f>
        <v>#VALUE!</v>
      </c>
      <c r="AY164" s="2" t="e">
        <f t="array" ref="AY164">[1]!JCSubstructureMatchCount($B164,"FC(CCC(O)=O)(F)F")</f>
        <v>#VALUE!</v>
      </c>
      <c r="AZ164" s="2" t="e">
        <f t="array" ref="AZ164">[1]!JCSubstructureMatchCount($B164,"FC(CCCC(O)=O)(F)F")</f>
        <v>#VALUE!</v>
      </c>
      <c r="BA164" s="2" t="e">
        <f t="array" ref="BA164">[1]!JCSubstructureMatchCount($B164,"FC(CCCCC(O)=O)(F)F")</f>
        <v>#VALUE!</v>
      </c>
      <c r="BB164" s="2" t="e">
        <f t="array" ref="BB164">[1]!JCSubstructureMatchCount($B164,"FC(CCCCCC(O)=O)(F)F")</f>
        <v>#VALUE!</v>
      </c>
      <c r="BC164" s="2" t="e">
        <f t="array" ref="BC164">[1]!JCSubstructureMatchCount($B164,"FC(CC(O)=O)([H])F")</f>
        <v>#VALUE!</v>
      </c>
      <c r="BD164" s="2" t="e">
        <f t="array" ref="BD164">[1]!JCSubstructureMatchCount($B164,"FC(CCC(O)=O)([H])F")</f>
        <v>#VALUE!</v>
      </c>
      <c r="BE164" s="2" t="e">
        <f t="array" ref="BE164">[1]!JCSubstructureMatchCount($B164,"FC(CCCC(O)=O)([H])F")</f>
        <v>#VALUE!</v>
      </c>
      <c r="BF164" s="2" t="e">
        <f t="array" ref="BF164">[1]!JCSubstructureMatchCount($B164,"FC(CCCCC(O)=O)([H])F")</f>
        <v>#VALUE!</v>
      </c>
      <c r="BG164" s="2" t="e">
        <f t="array" ref="BG164">[1]!JCSubstructureMatchCount($B164,"FC(CCCCCC(O)=O)([H])F")</f>
        <v>#VALUE!</v>
      </c>
      <c r="BH164" s="2" t="e">
        <f t="array" ref="BH164">[1]!JCSubstructureMatchCount($B164,"FC(CC(O)=O)([H])[H]")</f>
        <v>#VALUE!</v>
      </c>
      <c r="BI164" s="2" t="e">
        <f t="array" ref="BI164">[1]!JCSubstructureMatchCount($B164,"FC(CCC(O)=O)([H])[H]")</f>
        <v>#VALUE!</v>
      </c>
      <c r="BJ164" s="2" t="e">
        <f t="array" ref="BJ164">[1]!JCSubstructureMatchCount($B164,"FC(CCCC(O)=O)([H])[H]")</f>
        <v>#VALUE!</v>
      </c>
      <c r="BK164" s="2" t="e">
        <f t="array" ref="BK164">[1]!JCSubstructureMatchCount($B164,"FC(CCCCC(O)=O)([H])[H]")</f>
        <v>#VALUE!</v>
      </c>
      <c r="BL164" s="2" t="e">
        <f t="array" ref="BL164">[1]!JCSubstructureMatchCount($B164,"FC(CCCCCC(O)=O)([H])[H]")</f>
        <v>#VALUE!</v>
      </c>
      <c r="BM164" s="2" t="e">
        <f t="array" ref="BM164">[1]!JCSubstructureMatchCount($B164,"FC(CC(O)=O)(F)C")</f>
        <v>#VALUE!</v>
      </c>
      <c r="BN164" s="2" t="e">
        <f t="array" ref="BN164">[1]!JCSubstructureMatchCount($B164,"FC(CCC(O)=O)(F)C")+[1]!JCSubstructureMatchCount($B164,"FC1(F)CC1C(O)=O")</f>
        <v>#VALUE!</v>
      </c>
      <c r="BO164" s="2" t="e">
        <f t="array" ref="BO164">[1]!JCSubstructureMatchCount($B164,"FC(CCCC(O)=O)(F)C")+[1]!JCSubstructureMatchCount($B164,"FC1(F)CCC1C(O)=O")</f>
        <v>#VALUE!</v>
      </c>
      <c r="BP164" s="2" t="e">
        <f t="array" ref="BP164">[1]!JCSubstructureMatchCount($B164,"FC(CCCCC(O)=O)(F)C")+[1]!JCSubstructureMatchCount($B164,"FC1(F)CCCC1C(O)=O")</f>
        <v>#VALUE!</v>
      </c>
      <c r="BQ164" s="2" t="e">
        <f t="array" ref="BQ164">[1]!JCSubstructureMatchCount($B164,"FC(CCCCCC(O)=O)(F)C")+[1]!JCSubstructureMatchCount($B164,"FC1(F)CCCCC1C(O)=O")</f>
        <v>#VALUE!</v>
      </c>
      <c r="BR164" s="2" t="e">
        <f t="array" ref="BR164">[1]!JCSubstructureMatchCount($B164,"FC(CC(O)=O)([H])C")</f>
        <v>#VALUE!</v>
      </c>
      <c r="BS164" s="2" t="e">
        <f t="array" ref="BS164">[1]!JCSubstructureMatchCount($B164,"FC(CCC(O)=O)([H])C")</f>
        <v>#VALUE!</v>
      </c>
      <c r="BT164" s="2" t="e">
        <f t="array" ref="BT164">[1]!JCSubstructureMatchCount($B164,"FC(CCCC(O)=O)([H])C")</f>
        <v>#VALUE!</v>
      </c>
      <c r="BU164" s="2" t="e">
        <f t="array" ref="BU164">[1]!JCSubstructureMatchCount($B164,"FC(CCCCC(O)=O)([H])C")</f>
        <v>#VALUE!</v>
      </c>
      <c r="BV164" s="2" t="e">
        <f t="array" ref="BV164">[1]!JCSubstructureMatchCount($B164,"FC(CCCCCC(O)=O)([H])C")</f>
        <v>#VALUE!</v>
      </c>
      <c r="BW164" t="e">
        <f t="shared" si="45"/>
        <v>#VALUE!</v>
      </c>
      <c r="BX164" t="e">
        <f t="shared" si="46"/>
        <v>#VALUE!</v>
      </c>
      <c r="BY164" t="e">
        <f t="shared" si="47"/>
        <v>#VALUE!</v>
      </c>
      <c r="BZ164" t="e">
        <f t="shared" si="48"/>
        <v>#VALUE!</v>
      </c>
      <c r="CA164" t="e">
        <f t="shared" si="49"/>
        <v>#VALUE!</v>
      </c>
      <c r="CB164" t="e">
        <f t="shared" si="50"/>
        <v>#VALUE!</v>
      </c>
      <c r="CC164" t="e">
        <f t="shared" si="51"/>
        <v>#VALUE!</v>
      </c>
      <c r="CD164" t="e">
        <f t="shared" si="52"/>
        <v>#VALUE!</v>
      </c>
      <c r="CE164" t="e">
        <f t="shared" si="53"/>
        <v>#VALUE!</v>
      </c>
      <c r="CF164" t="e">
        <f t="shared" si="54"/>
        <v>#VALUE!</v>
      </c>
      <c r="CG164" t="e">
        <f t="shared" si="55"/>
        <v>#VALUE!</v>
      </c>
    </row>
    <row r="165" spans="1:85" ht="30" customHeight="1" x14ac:dyDescent="0.25">
      <c r="A165" s="1" t="s">
        <v>196</v>
      </c>
      <c r="B165" t="s">
        <v>184</v>
      </c>
      <c r="C165">
        <v>2.98</v>
      </c>
      <c r="D165">
        <v>3.88</v>
      </c>
      <c r="E165" s="15" t="e">
        <f t="array" ref="E165">[1]!JCStructure(B165)</f>
        <v>#VALUE!</v>
      </c>
      <c r="F165" t="e">
        <f t="array" ref="F165">[1]!JCMass(B165)</f>
        <v>#VALUE!</v>
      </c>
      <c r="G165" t="e">
        <f t="array" ref="G165">[1]!JCIUPACName(R165)</f>
        <v>#VALUE!</v>
      </c>
      <c r="H165" s="2" t="e">
        <f t="array" ref="H165">IF([1]!JCSubstructureMatch($B165,"C(O)=O"),"Acid", "Amine")</f>
        <v>#VALUE!</v>
      </c>
      <c r="I165" s="2" t="e">
        <f t="shared" ca="1" si="56"/>
        <v>#NAME?</v>
      </c>
      <c r="J165" s="2" t="s">
        <v>286</v>
      </c>
      <c r="K165" s="2" t="e">
        <f t="shared" si="39"/>
        <v>#VALUE!</v>
      </c>
      <c r="L165" s="2" t="e">
        <f t="shared" si="40"/>
        <v>#VALUE!</v>
      </c>
      <c r="M165" s="2" t="e">
        <f t="shared" si="41"/>
        <v>#VALUE!</v>
      </c>
      <c r="N165" s="2" t="e">
        <f t="shared" si="42"/>
        <v>#VALUE!</v>
      </c>
      <c r="O165" s="2" t="e">
        <f t="shared" si="43"/>
        <v>#VALUE!</v>
      </c>
      <c r="P165" s="2" t="e">
        <f t="shared" si="44"/>
        <v>#VALUE!</v>
      </c>
      <c r="Q165" s="2" t="e">
        <f t="array" ref="Q165">[1]!JCRingAtomCount(B165)</f>
        <v>#VALUE!</v>
      </c>
      <c r="R165" s="15" t="e">
        <f t="array" ref="R165">[1]!JCBemisMurckoStructure(B165)</f>
        <v>#VALUE!</v>
      </c>
      <c r="S165" t="e">
        <f t="array" ref="S165">[1]!JCSubstructureMatch(B165,"FC(C)(F)C")</f>
        <v>#VALUE!</v>
      </c>
      <c r="T165" t="e">
        <f t="array" ref="T165">[1]!JCSubstructureMatch(B165,"FC(C)(F)F")</f>
        <v>#VALUE!</v>
      </c>
      <c r="U165" t="e">
        <f t="array" ref="U165">[1]!JCSubstructureMatch(B165,"FC(C)(F)[H]")</f>
        <v>#VALUE!</v>
      </c>
      <c r="V165" t="e">
        <f t="array" ref="V165">[1]!JCSubstructureMatch(B165,"FC(C)([H])[H]")</f>
        <v>#VALUE!</v>
      </c>
      <c r="W165" t="e">
        <f t="array" ref="W165">[1]!JCSubstructureMatch(B165,"FC(C)(C)[H]")</f>
        <v>#VALUE!</v>
      </c>
      <c r="X165" s="15" t="e">
        <f t="array" ref="X165">[1]!JC3DCleanStructure(B165)</f>
        <v>#VALUE!</v>
      </c>
      <c r="Y165" s="2" t="e">
        <f t="array" ref="Y165">[1]!JCSubstructureMatchCount(B165,"FC(CN)(F)F")</f>
        <v>#VALUE!</v>
      </c>
      <c r="Z165" s="2" t="e">
        <f t="array" ref="Z165">[1]!JCSubstructureMatchCount($B165,"FC(CCN)(F)F")</f>
        <v>#VALUE!</v>
      </c>
      <c r="AA165" s="2" t="e">
        <f t="array" ref="AA165">[1]!JCSubstructureMatchCount($B165,"FC(CCCN)(F)F")</f>
        <v>#VALUE!</v>
      </c>
      <c r="AB165" s="2" t="e">
        <f t="array" ref="AB165">[1]!JCSubstructureMatchCount($B165,"FC(CCCCN)(F)F")</f>
        <v>#VALUE!</v>
      </c>
      <c r="AC165" s="2" t="e">
        <f t="array" ref="AC165">[1]!JCSubstructureMatchCount($B165,"FC(CCCCCN)(F)F")</f>
        <v>#VALUE!</v>
      </c>
      <c r="AD165" s="2" t="e">
        <f t="array" ref="AD165">[1]!JCSubstructureMatchCount($B165,"FC(CN)([H])F")</f>
        <v>#VALUE!</v>
      </c>
      <c r="AE165" s="2" t="e">
        <f t="array" ref="AE165">[1]!JCSubstructureMatchCount($B165,"FC(CCN)([H])F")</f>
        <v>#VALUE!</v>
      </c>
      <c r="AF165" s="2" t="e">
        <f t="array" ref="AF165">[1]!JCSubstructureMatchCount($B165,"FC(CCCN)([H])F")</f>
        <v>#VALUE!</v>
      </c>
      <c r="AG165" s="2" t="e">
        <f t="array" ref="AG165">[1]!JCSubstructureMatchCount($B165,"FC(CCCCN)([H])F")</f>
        <v>#VALUE!</v>
      </c>
      <c r="AH165" s="2" t="e">
        <f t="array" ref="AH165">[1]!JCSubstructureMatchCount($B165,"FC(CCCCCN)([H])F")</f>
        <v>#VALUE!</v>
      </c>
      <c r="AI165" s="2" t="e">
        <f t="array" ref="AI165">[1]!JCSubstructureMatchCount($B165,"FC(CN)([H])[H]")</f>
        <v>#VALUE!</v>
      </c>
      <c r="AJ165" s="2" t="e">
        <f t="array" ref="AJ165">[1]!JCSubstructureMatchCount($B165,"FC(CCN)([H])[H]")</f>
        <v>#VALUE!</v>
      </c>
      <c r="AK165" s="2" t="e">
        <f t="array" ref="AK165">[1]!JCSubstructureMatchCount($B165,"FC(CCCN)([H])[H]")</f>
        <v>#VALUE!</v>
      </c>
      <c r="AL165" s="2" t="e">
        <f t="array" ref="AL165">[1]!JCSubstructureMatchCount($B165,"FC(CCCCN)([H])[H]")</f>
        <v>#VALUE!</v>
      </c>
      <c r="AM165" s="2" t="e">
        <f t="array" ref="AM165">[1]!JCSubstructureMatchCount($B165,"FC(CCCCCN)([H])[H]")</f>
        <v>#VALUE!</v>
      </c>
      <c r="AN165" s="2" t="e">
        <f t="array" ref="AN165">[1]!JCSubstructureMatchCount($B165,"FC(CN)(F)C")</f>
        <v>#VALUE!</v>
      </c>
      <c r="AO165" s="2" t="e">
        <f t="array" ref="AO165">[1]!JCSubstructureMatchCount($B165,"FC(CCN)(F)C")+[1]!JCSubstructureMatchCount($B165,"FC(F)(C1)C1N")</f>
        <v>#VALUE!</v>
      </c>
      <c r="AP165" s="2" t="e">
        <f t="array" ref="AP165">[1]!JCSubstructureMatchCount($B165,"FC(CCCN)(F)C")+[1]!JCSubstructureMatchCount($B165,"FC(F)(CC1)C1N")</f>
        <v>#VALUE!</v>
      </c>
      <c r="AQ165" s="2" t="e">
        <f t="array" ref="AQ165">[1]!JCSubstructureMatchCount($B165,"FC(CCCCN)(F)C")+[1]!JCSubstructureMatchCount($B165,"FC(F)(CCC1)C1N")</f>
        <v>#VALUE!</v>
      </c>
      <c r="AR165" s="2" t="e">
        <f t="array" ref="AR165">[1]!JCSubstructureMatchCount($B165,"FC(CCCCCN)(F)C")+[1]!JCSubstructureMatchCount($B165,"FC(F)(CCCC1)C1N")</f>
        <v>#VALUE!</v>
      </c>
      <c r="AS165" s="2" t="e">
        <f t="array" ref="AS165">[1]!JCSubstructureMatchCount($B165,"FC(CN)([H])C")</f>
        <v>#VALUE!</v>
      </c>
      <c r="AT165" s="2" t="e">
        <f t="array" ref="AT165">[1]!JCSubstructureMatchCount($B165,"FC(CCN)([H])C")</f>
        <v>#VALUE!</v>
      </c>
      <c r="AU165" s="2" t="e">
        <f t="array" ref="AU165">[1]!JCSubstructureMatchCount($B165,"FC(CCCN)([H])C")</f>
        <v>#VALUE!</v>
      </c>
      <c r="AV165" s="2" t="e">
        <f t="array" ref="AV165">[1]!JCSubstructureMatchCount($B165,"FC(CCCCN)([H])C")</f>
        <v>#VALUE!</v>
      </c>
      <c r="AW165" s="2" t="e">
        <f t="array" ref="AW165">[1]!JCSubstructureMatchCount($B165,"FC(CCCCCN)([H])C")</f>
        <v>#VALUE!</v>
      </c>
      <c r="AX165" s="2" t="e">
        <f t="array" ref="AX165">[1]!JCSubstructureMatchCount($B165,"FC(CC(O)=O)(F)F")</f>
        <v>#VALUE!</v>
      </c>
      <c r="AY165" s="2" t="e">
        <f t="array" ref="AY165">[1]!JCSubstructureMatchCount($B165,"FC(CCC(O)=O)(F)F")</f>
        <v>#VALUE!</v>
      </c>
      <c r="AZ165" s="2" t="e">
        <f t="array" ref="AZ165">[1]!JCSubstructureMatchCount($B165,"FC(CCCC(O)=O)(F)F")</f>
        <v>#VALUE!</v>
      </c>
      <c r="BA165" s="2" t="e">
        <f t="array" ref="BA165">[1]!JCSubstructureMatchCount($B165,"FC(CCCCC(O)=O)(F)F")</f>
        <v>#VALUE!</v>
      </c>
      <c r="BB165" s="2" t="e">
        <f t="array" ref="BB165">[1]!JCSubstructureMatchCount($B165,"FC(CCCCCC(O)=O)(F)F")</f>
        <v>#VALUE!</v>
      </c>
      <c r="BC165" s="2" t="e">
        <f t="array" ref="BC165">[1]!JCSubstructureMatchCount($B165,"FC(CC(O)=O)([H])F")</f>
        <v>#VALUE!</v>
      </c>
      <c r="BD165" s="2" t="e">
        <f t="array" ref="BD165">[1]!JCSubstructureMatchCount($B165,"FC(CCC(O)=O)([H])F")</f>
        <v>#VALUE!</v>
      </c>
      <c r="BE165" s="2" t="e">
        <f t="array" ref="BE165">[1]!JCSubstructureMatchCount($B165,"FC(CCCC(O)=O)([H])F")</f>
        <v>#VALUE!</v>
      </c>
      <c r="BF165" s="2" t="e">
        <f t="array" ref="BF165">[1]!JCSubstructureMatchCount($B165,"FC(CCCCC(O)=O)([H])F")</f>
        <v>#VALUE!</v>
      </c>
      <c r="BG165" s="2" t="e">
        <f t="array" ref="BG165">[1]!JCSubstructureMatchCount($B165,"FC(CCCCCC(O)=O)([H])F")</f>
        <v>#VALUE!</v>
      </c>
      <c r="BH165" s="2" t="e">
        <f t="array" ref="BH165">[1]!JCSubstructureMatchCount($B165,"FC(CC(O)=O)([H])[H]")</f>
        <v>#VALUE!</v>
      </c>
      <c r="BI165" s="2" t="e">
        <f t="array" ref="BI165">[1]!JCSubstructureMatchCount($B165,"FC(CCC(O)=O)([H])[H]")</f>
        <v>#VALUE!</v>
      </c>
      <c r="BJ165" s="2" t="e">
        <f t="array" ref="BJ165">[1]!JCSubstructureMatchCount($B165,"FC(CCCC(O)=O)([H])[H]")</f>
        <v>#VALUE!</v>
      </c>
      <c r="BK165" s="2" t="e">
        <f t="array" ref="BK165">[1]!JCSubstructureMatchCount($B165,"FC(CCCCC(O)=O)([H])[H]")</f>
        <v>#VALUE!</v>
      </c>
      <c r="BL165" s="2" t="e">
        <f t="array" ref="BL165">[1]!JCSubstructureMatchCount($B165,"FC(CCCCCC(O)=O)([H])[H]")</f>
        <v>#VALUE!</v>
      </c>
      <c r="BM165" s="2" t="e">
        <f t="array" ref="BM165">[1]!JCSubstructureMatchCount($B165,"FC(CC(O)=O)(F)C")</f>
        <v>#VALUE!</v>
      </c>
      <c r="BN165" s="2" t="e">
        <f t="array" ref="BN165">[1]!JCSubstructureMatchCount($B165,"FC(CCC(O)=O)(F)C")+[1]!JCSubstructureMatchCount($B165,"FC1(F)CC1C(O)=O")</f>
        <v>#VALUE!</v>
      </c>
      <c r="BO165" s="2" t="e">
        <f t="array" ref="BO165">[1]!JCSubstructureMatchCount($B165,"FC(CCCC(O)=O)(F)C")+[1]!JCSubstructureMatchCount($B165,"FC1(F)CCC1C(O)=O")</f>
        <v>#VALUE!</v>
      </c>
      <c r="BP165" s="2" t="e">
        <f t="array" ref="BP165">[1]!JCSubstructureMatchCount($B165,"FC(CCCCC(O)=O)(F)C")+[1]!JCSubstructureMatchCount($B165,"FC1(F)CCCC1C(O)=O")</f>
        <v>#VALUE!</v>
      </c>
      <c r="BQ165" s="2" t="e">
        <f t="array" ref="BQ165">[1]!JCSubstructureMatchCount($B165,"FC(CCCCCC(O)=O)(F)C")+[1]!JCSubstructureMatchCount($B165,"FC1(F)CCCCC1C(O)=O")</f>
        <v>#VALUE!</v>
      </c>
      <c r="BR165" s="2" t="e">
        <f t="array" ref="BR165">[1]!JCSubstructureMatchCount($B165,"FC(CC(O)=O)([H])C")</f>
        <v>#VALUE!</v>
      </c>
      <c r="BS165" s="2" t="e">
        <f t="array" ref="BS165">[1]!JCSubstructureMatchCount($B165,"FC(CCC(O)=O)([H])C")</f>
        <v>#VALUE!</v>
      </c>
      <c r="BT165" s="2" t="e">
        <f t="array" ref="BT165">[1]!JCSubstructureMatchCount($B165,"FC(CCCC(O)=O)([H])C")</f>
        <v>#VALUE!</v>
      </c>
      <c r="BU165" s="2" t="e">
        <f t="array" ref="BU165">[1]!JCSubstructureMatchCount($B165,"FC(CCCCC(O)=O)([H])C")</f>
        <v>#VALUE!</v>
      </c>
      <c r="BV165" s="2" t="e">
        <f t="array" ref="BV165">[1]!JCSubstructureMatchCount($B165,"FC(CCCCCC(O)=O)([H])C")</f>
        <v>#VALUE!</v>
      </c>
      <c r="BW165" t="e">
        <f t="shared" si="45"/>
        <v>#VALUE!</v>
      </c>
      <c r="BX165" t="e">
        <f t="shared" si="46"/>
        <v>#VALUE!</v>
      </c>
      <c r="BY165" t="e">
        <f t="shared" si="47"/>
        <v>#VALUE!</v>
      </c>
      <c r="BZ165" t="e">
        <f t="shared" si="48"/>
        <v>#VALUE!</v>
      </c>
      <c r="CA165" t="e">
        <f t="shared" si="49"/>
        <v>#VALUE!</v>
      </c>
      <c r="CB165" t="e">
        <f t="shared" si="50"/>
        <v>#VALUE!</v>
      </c>
      <c r="CC165" t="e">
        <f t="shared" si="51"/>
        <v>#VALUE!</v>
      </c>
      <c r="CD165" t="e">
        <f t="shared" si="52"/>
        <v>#VALUE!</v>
      </c>
      <c r="CE165" t="e">
        <f t="shared" si="53"/>
        <v>#VALUE!</v>
      </c>
      <c r="CF165" t="e">
        <f t="shared" si="54"/>
        <v>#VALUE!</v>
      </c>
      <c r="CG165" t="e">
        <f t="shared" si="55"/>
        <v>#VALUE!</v>
      </c>
    </row>
    <row r="166" spans="1:85" ht="30" customHeight="1" x14ac:dyDescent="0.25">
      <c r="A166" s="1" t="s">
        <v>196</v>
      </c>
      <c r="B166" t="s">
        <v>185</v>
      </c>
      <c r="C166">
        <v>2.16</v>
      </c>
      <c r="D166">
        <v>6.92</v>
      </c>
      <c r="E166" s="15" t="e">
        <f t="array" ref="E166">[1]!JCStructure(B166)</f>
        <v>#VALUE!</v>
      </c>
      <c r="F166" t="e">
        <f t="array" ref="F166">[1]!JCMass(B166)</f>
        <v>#VALUE!</v>
      </c>
      <c r="G166" t="e">
        <f t="array" ref="G166">[1]!JCIUPACName(R166)</f>
        <v>#VALUE!</v>
      </c>
      <c r="H166" s="2" t="e">
        <f t="array" ref="H166">IF([1]!JCSubstructureMatch($B166,"C(O)=O"),"Acid", "Amine")</f>
        <v>#VALUE!</v>
      </c>
      <c r="I166" s="2" t="e">
        <f t="shared" ca="1" si="56"/>
        <v>#NAME?</v>
      </c>
      <c r="J166" s="2" t="s">
        <v>287</v>
      </c>
      <c r="K166" s="2" t="e">
        <f t="shared" si="39"/>
        <v>#VALUE!</v>
      </c>
      <c r="L166" s="2" t="e">
        <f t="shared" si="40"/>
        <v>#VALUE!</v>
      </c>
      <c r="M166" s="2" t="e">
        <f t="shared" si="41"/>
        <v>#VALUE!</v>
      </c>
      <c r="N166" s="2" t="e">
        <f t="shared" si="42"/>
        <v>#VALUE!</v>
      </c>
      <c r="O166" s="2" t="e">
        <f t="shared" si="43"/>
        <v>#VALUE!</v>
      </c>
      <c r="P166" s="2" t="e">
        <f t="shared" si="44"/>
        <v>#VALUE!</v>
      </c>
      <c r="Q166" s="2" t="e">
        <f t="array" ref="Q166">[1]!JCRingAtomCount(B166)</f>
        <v>#VALUE!</v>
      </c>
      <c r="R166" s="15" t="e">
        <f t="array" ref="R166">[1]!JCBemisMurckoStructure(B166)</f>
        <v>#VALUE!</v>
      </c>
      <c r="S166" t="e">
        <f t="array" ref="S166">[1]!JCSubstructureMatch(B166,"FC(C)(F)C")</f>
        <v>#VALUE!</v>
      </c>
      <c r="T166" t="e">
        <f t="array" ref="T166">[1]!JCSubstructureMatch(B166,"FC(C)(F)F")</f>
        <v>#VALUE!</v>
      </c>
      <c r="U166" t="e">
        <f t="array" ref="U166">[1]!JCSubstructureMatch(B166,"FC(C)(F)[H]")</f>
        <v>#VALUE!</v>
      </c>
      <c r="V166" t="e">
        <f t="array" ref="V166">[1]!JCSubstructureMatch(B166,"FC(C)([H])[H]")</f>
        <v>#VALUE!</v>
      </c>
      <c r="W166" t="e">
        <f t="array" ref="W166">[1]!JCSubstructureMatch(B166,"FC(C)(C)[H]")</f>
        <v>#VALUE!</v>
      </c>
      <c r="X166" s="15" t="e">
        <f t="array" ref="X166">[1]!JC3DCleanStructure(B166)</f>
        <v>#VALUE!</v>
      </c>
      <c r="Y166" s="2" t="e">
        <f t="array" ref="Y166">[1]!JCSubstructureMatchCount(B166,"FC(CN)(F)F")</f>
        <v>#VALUE!</v>
      </c>
      <c r="Z166" s="2" t="e">
        <f t="array" ref="Z166">[1]!JCSubstructureMatchCount($B166,"FC(CCN)(F)F")</f>
        <v>#VALUE!</v>
      </c>
      <c r="AA166" s="2" t="e">
        <f t="array" ref="AA166">[1]!JCSubstructureMatchCount($B166,"FC(CCCN)(F)F")</f>
        <v>#VALUE!</v>
      </c>
      <c r="AB166" s="2" t="e">
        <f t="array" ref="AB166">[1]!JCSubstructureMatchCount($B166,"FC(CCCCN)(F)F")</f>
        <v>#VALUE!</v>
      </c>
      <c r="AC166" s="2" t="e">
        <f t="array" ref="AC166">[1]!JCSubstructureMatchCount($B166,"FC(CCCCCN)(F)F")</f>
        <v>#VALUE!</v>
      </c>
      <c r="AD166" s="2" t="e">
        <f t="array" ref="AD166">[1]!JCSubstructureMatchCount($B166,"FC(CN)([H])F")</f>
        <v>#VALUE!</v>
      </c>
      <c r="AE166" s="2" t="e">
        <f t="array" ref="AE166">[1]!JCSubstructureMatchCount($B166,"FC(CCN)([H])F")</f>
        <v>#VALUE!</v>
      </c>
      <c r="AF166" s="2" t="e">
        <f t="array" ref="AF166">[1]!JCSubstructureMatchCount($B166,"FC(CCCN)([H])F")</f>
        <v>#VALUE!</v>
      </c>
      <c r="AG166" s="2" t="e">
        <f t="array" ref="AG166">[1]!JCSubstructureMatchCount($B166,"FC(CCCCN)([H])F")</f>
        <v>#VALUE!</v>
      </c>
      <c r="AH166" s="2" t="e">
        <f t="array" ref="AH166">[1]!JCSubstructureMatchCount($B166,"FC(CCCCCN)([H])F")</f>
        <v>#VALUE!</v>
      </c>
      <c r="AI166" s="2" t="e">
        <f t="array" ref="AI166">[1]!JCSubstructureMatchCount($B166,"FC(CN)([H])[H]")</f>
        <v>#VALUE!</v>
      </c>
      <c r="AJ166" s="2" t="e">
        <f t="array" ref="AJ166">[1]!JCSubstructureMatchCount($B166,"FC(CCN)([H])[H]")</f>
        <v>#VALUE!</v>
      </c>
      <c r="AK166" s="2" t="e">
        <f t="array" ref="AK166">[1]!JCSubstructureMatchCount($B166,"FC(CCCN)([H])[H]")</f>
        <v>#VALUE!</v>
      </c>
      <c r="AL166" s="2" t="e">
        <f t="array" ref="AL166">[1]!JCSubstructureMatchCount($B166,"FC(CCCCN)([H])[H]")</f>
        <v>#VALUE!</v>
      </c>
      <c r="AM166" s="2" t="e">
        <f t="array" ref="AM166">[1]!JCSubstructureMatchCount($B166,"FC(CCCCCN)([H])[H]")</f>
        <v>#VALUE!</v>
      </c>
      <c r="AN166" s="2" t="e">
        <f t="array" ref="AN166">[1]!JCSubstructureMatchCount($B166,"FC(CN)(F)C")</f>
        <v>#VALUE!</v>
      </c>
      <c r="AO166" s="2" t="e">
        <f t="array" ref="AO166">[1]!JCSubstructureMatchCount($B166,"FC(CCN)(F)C")+[1]!JCSubstructureMatchCount($B166,"FC(F)(C1)C1N")</f>
        <v>#VALUE!</v>
      </c>
      <c r="AP166" s="2" t="e">
        <f t="array" ref="AP166">[1]!JCSubstructureMatchCount($B166,"FC(CCCN)(F)C")+[1]!JCSubstructureMatchCount($B166,"FC(F)(CC1)C1N")</f>
        <v>#VALUE!</v>
      </c>
      <c r="AQ166" s="2" t="e">
        <f t="array" ref="AQ166">[1]!JCSubstructureMatchCount($B166,"FC(CCCCN)(F)C")+[1]!JCSubstructureMatchCount($B166,"FC(F)(CCC1)C1N")</f>
        <v>#VALUE!</v>
      </c>
      <c r="AR166" s="2" t="e">
        <f t="array" ref="AR166">[1]!JCSubstructureMatchCount($B166,"FC(CCCCCN)(F)C")+[1]!JCSubstructureMatchCount($B166,"FC(F)(CCCC1)C1N")</f>
        <v>#VALUE!</v>
      </c>
      <c r="AS166" s="2" t="e">
        <f t="array" ref="AS166">[1]!JCSubstructureMatchCount($B166,"FC(CN)([H])C")</f>
        <v>#VALUE!</v>
      </c>
      <c r="AT166" s="2" t="e">
        <f t="array" ref="AT166">[1]!JCSubstructureMatchCount($B166,"FC(CCN)([H])C")</f>
        <v>#VALUE!</v>
      </c>
      <c r="AU166" s="2" t="e">
        <f t="array" ref="AU166">[1]!JCSubstructureMatchCount($B166,"FC(CCCN)([H])C")</f>
        <v>#VALUE!</v>
      </c>
      <c r="AV166" s="2" t="e">
        <f t="array" ref="AV166">[1]!JCSubstructureMatchCount($B166,"FC(CCCCN)([H])C")</f>
        <v>#VALUE!</v>
      </c>
      <c r="AW166" s="2" t="e">
        <f t="array" ref="AW166">[1]!JCSubstructureMatchCount($B166,"FC(CCCCCN)([H])C")</f>
        <v>#VALUE!</v>
      </c>
      <c r="AX166" s="2" t="e">
        <f t="array" ref="AX166">[1]!JCSubstructureMatchCount($B166,"FC(CC(O)=O)(F)F")</f>
        <v>#VALUE!</v>
      </c>
      <c r="AY166" s="2" t="e">
        <f t="array" ref="AY166">[1]!JCSubstructureMatchCount($B166,"FC(CCC(O)=O)(F)F")</f>
        <v>#VALUE!</v>
      </c>
      <c r="AZ166" s="2" t="e">
        <f t="array" ref="AZ166">[1]!JCSubstructureMatchCount($B166,"FC(CCCC(O)=O)(F)F")</f>
        <v>#VALUE!</v>
      </c>
      <c r="BA166" s="2" t="e">
        <f t="array" ref="BA166">[1]!JCSubstructureMatchCount($B166,"FC(CCCCC(O)=O)(F)F")</f>
        <v>#VALUE!</v>
      </c>
      <c r="BB166" s="2" t="e">
        <f t="array" ref="BB166">[1]!JCSubstructureMatchCount($B166,"FC(CCCCCC(O)=O)(F)F")</f>
        <v>#VALUE!</v>
      </c>
      <c r="BC166" s="2" t="e">
        <f t="array" ref="BC166">[1]!JCSubstructureMatchCount($B166,"FC(CC(O)=O)([H])F")</f>
        <v>#VALUE!</v>
      </c>
      <c r="BD166" s="2" t="e">
        <f t="array" ref="BD166">[1]!JCSubstructureMatchCount($B166,"FC(CCC(O)=O)([H])F")</f>
        <v>#VALUE!</v>
      </c>
      <c r="BE166" s="2" t="e">
        <f t="array" ref="BE166">[1]!JCSubstructureMatchCount($B166,"FC(CCCC(O)=O)([H])F")</f>
        <v>#VALUE!</v>
      </c>
      <c r="BF166" s="2" t="e">
        <f t="array" ref="BF166">[1]!JCSubstructureMatchCount($B166,"FC(CCCCC(O)=O)([H])F")</f>
        <v>#VALUE!</v>
      </c>
      <c r="BG166" s="2" t="e">
        <f t="array" ref="BG166">[1]!JCSubstructureMatchCount($B166,"FC(CCCCCC(O)=O)([H])F")</f>
        <v>#VALUE!</v>
      </c>
      <c r="BH166" s="2" t="e">
        <f t="array" ref="BH166">[1]!JCSubstructureMatchCount($B166,"FC(CC(O)=O)([H])[H]")</f>
        <v>#VALUE!</v>
      </c>
      <c r="BI166" s="2" t="e">
        <f t="array" ref="BI166">[1]!JCSubstructureMatchCount($B166,"FC(CCC(O)=O)([H])[H]")</f>
        <v>#VALUE!</v>
      </c>
      <c r="BJ166" s="2" t="e">
        <f t="array" ref="BJ166">[1]!JCSubstructureMatchCount($B166,"FC(CCCC(O)=O)([H])[H]")</f>
        <v>#VALUE!</v>
      </c>
      <c r="BK166" s="2" t="e">
        <f t="array" ref="BK166">[1]!JCSubstructureMatchCount($B166,"FC(CCCCC(O)=O)([H])[H]")</f>
        <v>#VALUE!</v>
      </c>
      <c r="BL166" s="2" t="e">
        <f t="array" ref="BL166">[1]!JCSubstructureMatchCount($B166,"FC(CCCCCC(O)=O)([H])[H]")</f>
        <v>#VALUE!</v>
      </c>
      <c r="BM166" s="2" t="e">
        <f t="array" ref="BM166">[1]!JCSubstructureMatchCount($B166,"FC(CC(O)=O)(F)C")</f>
        <v>#VALUE!</v>
      </c>
      <c r="BN166" s="2" t="e">
        <f t="array" ref="BN166">[1]!JCSubstructureMatchCount($B166,"FC(CCC(O)=O)(F)C")+[1]!JCSubstructureMatchCount($B166,"FC1(F)CC1C(O)=O")</f>
        <v>#VALUE!</v>
      </c>
      <c r="BO166" s="2" t="e">
        <f t="array" ref="BO166">[1]!JCSubstructureMatchCount($B166,"FC(CCCC(O)=O)(F)C")+[1]!JCSubstructureMatchCount($B166,"FC1(F)CCC1C(O)=O")</f>
        <v>#VALUE!</v>
      </c>
      <c r="BP166" s="2" t="e">
        <f t="array" ref="BP166">[1]!JCSubstructureMatchCount($B166,"FC(CCCCC(O)=O)(F)C")+[1]!JCSubstructureMatchCount($B166,"FC1(F)CCCC1C(O)=O")</f>
        <v>#VALUE!</v>
      </c>
      <c r="BQ166" s="2" t="e">
        <f t="array" ref="BQ166">[1]!JCSubstructureMatchCount($B166,"FC(CCCCCC(O)=O)(F)C")+[1]!JCSubstructureMatchCount($B166,"FC1(F)CCCCC1C(O)=O")</f>
        <v>#VALUE!</v>
      </c>
      <c r="BR166" s="2" t="e">
        <f t="array" ref="BR166">[1]!JCSubstructureMatchCount($B166,"FC(CC(O)=O)([H])C")</f>
        <v>#VALUE!</v>
      </c>
      <c r="BS166" s="2" t="e">
        <f t="array" ref="BS166">[1]!JCSubstructureMatchCount($B166,"FC(CCC(O)=O)([H])C")</f>
        <v>#VALUE!</v>
      </c>
      <c r="BT166" s="2" t="e">
        <f t="array" ref="BT166">[1]!JCSubstructureMatchCount($B166,"FC(CCCC(O)=O)([H])C")</f>
        <v>#VALUE!</v>
      </c>
      <c r="BU166" s="2" t="e">
        <f t="array" ref="BU166">[1]!JCSubstructureMatchCount($B166,"FC(CCCCC(O)=O)([H])C")</f>
        <v>#VALUE!</v>
      </c>
      <c r="BV166" s="2" t="e">
        <f t="array" ref="BV166">[1]!JCSubstructureMatchCount($B166,"FC(CCCCCC(O)=O)([H])C")</f>
        <v>#VALUE!</v>
      </c>
      <c r="BW166" t="e">
        <f t="shared" si="45"/>
        <v>#VALUE!</v>
      </c>
      <c r="BX166" t="e">
        <f t="shared" si="46"/>
        <v>#VALUE!</v>
      </c>
      <c r="BY166" t="e">
        <f t="shared" si="47"/>
        <v>#VALUE!</v>
      </c>
      <c r="BZ166" t="e">
        <f t="shared" si="48"/>
        <v>#VALUE!</v>
      </c>
      <c r="CA166" t="e">
        <f t="shared" si="49"/>
        <v>#VALUE!</v>
      </c>
      <c r="CB166" t="e">
        <f t="shared" si="50"/>
        <v>#VALUE!</v>
      </c>
      <c r="CC166" t="e">
        <f t="shared" si="51"/>
        <v>#VALUE!</v>
      </c>
      <c r="CD166" t="e">
        <f t="shared" si="52"/>
        <v>#VALUE!</v>
      </c>
      <c r="CE166" t="e">
        <f t="shared" si="53"/>
        <v>#VALUE!</v>
      </c>
      <c r="CF166" t="e">
        <f t="shared" si="54"/>
        <v>#VALUE!</v>
      </c>
      <c r="CG166" t="e">
        <f t="shared" si="55"/>
        <v>#VALUE!</v>
      </c>
    </row>
    <row r="167" spans="1:85" ht="30" customHeight="1" x14ac:dyDescent="0.25">
      <c r="A167" s="1" t="s">
        <v>196</v>
      </c>
      <c r="B167" t="s">
        <v>186</v>
      </c>
      <c r="C167">
        <v>2.12</v>
      </c>
      <c r="D167">
        <v>3.76</v>
      </c>
      <c r="E167" s="15" t="e">
        <f t="array" ref="E167">[1]!JCStructure(B167)</f>
        <v>#VALUE!</v>
      </c>
      <c r="F167" t="e">
        <f t="array" ref="F167">[1]!JCMass(B167)</f>
        <v>#VALUE!</v>
      </c>
      <c r="G167" t="e">
        <f t="array" ref="G167">[1]!JCIUPACName(R167)</f>
        <v>#VALUE!</v>
      </c>
      <c r="H167" s="2" t="e">
        <f t="array" ref="H167">IF([1]!JCSubstructureMatch($B167,"C(O)=O"),"Acid", "Amine")</f>
        <v>#VALUE!</v>
      </c>
      <c r="I167" s="2" t="e">
        <f t="shared" ca="1" si="56"/>
        <v>#NAME?</v>
      </c>
      <c r="J167" s="2" t="s">
        <v>287</v>
      </c>
      <c r="K167" s="2" t="e">
        <f t="shared" si="39"/>
        <v>#VALUE!</v>
      </c>
      <c r="L167" s="2" t="e">
        <f t="shared" si="40"/>
        <v>#VALUE!</v>
      </c>
      <c r="M167" s="2" t="e">
        <f t="shared" si="41"/>
        <v>#VALUE!</v>
      </c>
      <c r="N167" s="2" t="e">
        <f t="shared" si="42"/>
        <v>#VALUE!</v>
      </c>
      <c r="O167" s="2" t="e">
        <f t="shared" si="43"/>
        <v>#VALUE!</v>
      </c>
      <c r="P167" s="2" t="e">
        <f t="shared" si="44"/>
        <v>#VALUE!</v>
      </c>
      <c r="Q167" s="2" t="e">
        <f t="array" ref="Q167">[1]!JCRingAtomCount(B167)</f>
        <v>#VALUE!</v>
      </c>
      <c r="R167" s="15" t="e">
        <f t="array" ref="R167">[1]!JCBemisMurckoStructure(B167)</f>
        <v>#VALUE!</v>
      </c>
      <c r="S167" t="e">
        <f t="array" ref="S167">[1]!JCSubstructureMatch(B167,"FC(C)(F)C")</f>
        <v>#VALUE!</v>
      </c>
      <c r="T167" t="e">
        <f t="array" ref="T167">[1]!JCSubstructureMatch(B167,"FC(C)(F)F")</f>
        <v>#VALUE!</v>
      </c>
      <c r="U167" t="e">
        <f t="array" ref="U167">[1]!JCSubstructureMatch(B167,"FC(C)(F)[H]")</f>
        <v>#VALUE!</v>
      </c>
      <c r="V167" t="e">
        <f t="array" ref="V167">[1]!JCSubstructureMatch(B167,"FC(C)([H])[H]")</f>
        <v>#VALUE!</v>
      </c>
      <c r="W167" t="e">
        <f t="array" ref="W167">[1]!JCSubstructureMatch(B167,"FC(C)(C)[H]")</f>
        <v>#VALUE!</v>
      </c>
      <c r="X167" s="15" t="e">
        <f t="array" ref="X167">[1]!JC3DCleanStructure(B167)</f>
        <v>#VALUE!</v>
      </c>
      <c r="Y167" s="2" t="e">
        <f t="array" ref="Y167">[1]!JCSubstructureMatchCount(B167,"FC(CN)(F)F")</f>
        <v>#VALUE!</v>
      </c>
      <c r="Z167" s="2" t="e">
        <f t="array" ref="Z167">[1]!JCSubstructureMatchCount($B167,"FC(CCN)(F)F")</f>
        <v>#VALUE!</v>
      </c>
      <c r="AA167" s="2" t="e">
        <f t="array" ref="AA167">[1]!JCSubstructureMatchCount($B167,"FC(CCCN)(F)F")</f>
        <v>#VALUE!</v>
      </c>
      <c r="AB167" s="2" t="e">
        <f t="array" ref="AB167">[1]!JCSubstructureMatchCount($B167,"FC(CCCCN)(F)F")</f>
        <v>#VALUE!</v>
      </c>
      <c r="AC167" s="2" t="e">
        <f t="array" ref="AC167">[1]!JCSubstructureMatchCount($B167,"FC(CCCCCN)(F)F")</f>
        <v>#VALUE!</v>
      </c>
      <c r="AD167" s="2" t="e">
        <f t="array" ref="AD167">[1]!JCSubstructureMatchCount($B167,"FC(CN)([H])F")</f>
        <v>#VALUE!</v>
      </c>
      <c r="AE167" s="2" t="e">
        <f t="array" ref="AE167">[1]!JCSubstructureMatchCount($B167,"FC(CCN)([H])F")</f>
        <v>#VALUE!</v>
      </c>
      <c r="AF167" s="2" t="e">
        <f t="array" ref="AF167">[1]!JCSubstructureMatchCount($B167,"FC(CCCN)([H])F")</f>
        <v>#VALUE!</v>
      </c>
      <c r="AG167" s="2" t="e">
        <f t="array" ref="AG167">[1]!JCSubstructureMatchCount($B167,"FC(CCCCN)([H])F")</f>
        <v>#VALUE!</v>
      </c>
      <c r="AH167" s="2" t="e">
        <f t="array" ref="AH167">[1]!JCSubstructureMatchCount($B167,"FC(CCCCCN)([H])F")</f>
        <v>#VALUE!</v>
      </c>
      <c r="AI167" s="2" t="e">
        <f t="array" ref="AI167">[1]!JCSubstructureMatchCount($B167,"FC(CN)([H])[H]")</f>
        <v>#VALUE!</v>
      </c>
      <c r="AJ167" s="2" t="e">
        <f t="array" ref="AJ167">[1]!JCSubstructureMatchCount($B167,"FC(CCN)([H])[H]")</f>
        <v>#VALUE!</v>
      </c>
      <c r="AK167" s="2" t="e">
        <f t="array" ref="AK167">[1]!JCSubstructureMatchCount($B167,"FC(CCCN)([H])[H]")</f>
        <v>#VALUE!</v>
      </c>
      <c r="AL167" s="2" t="e">
        <f t="array" ref="AL167">[1]!JCSubstructureMatchCount($B167,"FC(CCCCN)([H])[H]")</f>
        <v>#VALUE!</v>
      </c>
      <c r="AM167" s="2" t="e">
        <f t="array" ref="AM167">[1]!JCSubstructureMatchCount($B167,"FC(CCCCCN)([H])[H]")</f>
        <v>#VALUE!</v>
      </c>
      <c r="AN167" s="2" t="e">
        <f t="array" ref="AN167">[1]!JCSubstructureMatchCount($B167,"FC(CN)(F)C")</f>
        <v>#VALUE!</v>
      </c>
      <c r="AO167" s="2" t="e">
        <f t="array" ref="AO167">[1]!JCSubstructureMatchCount($B167,"FC(CCN)(F)C")+[1]!JCSubstructureMatchCount($B167,"FC(F)(C1)C1N")</f>
        <v>#VALUE!</v>
      </c>
      <c r="AP167" s="2" t="e">
        <f t="array" ref="AP167">[1]!JCSubstructureMatchCount($B167,"FC(CCCN)(F)C")+[1]!JCSubstructureMatchCount($B167,"FC(F)(CC1)C1N")</f>
        <v>#VALUE!</v>
      </c>
      <c r="AQ167" s="2" t="e">
        <f t="array" ref="AQ167">[1]!JCSubstructureMatchCount($B167,"FC(CCCCN)(F)C")+[1]!JCSubstructureMatchCount($B167,"FC(F)(CCC1)C1N")</f>
        <v>#VALUE!</v>
      </c>
      <c r="AR167" s="2" t="e">
        <f t="array" ref="AR167">[1]!JCSubstructureMatchCount($B167,"FC(CCCCCN)(F)C")+[1]!JCSubstructureMatchCount($B167,"FC(F)(CCCC1)C1N")</f>
        <v>#VALUE!</v>
      </c>
      <c r="AS167" s="2" t="e">
        <f t="array" ref="AS167">[1]!JCSubstructureMatchCount($B167,"FC(CN)([H])C")</f>
        <v>#VALUE!</v>
      </c>
      <c r="AT167" s="2" t="e">
        <f t="array" ref="AT167">[1]!JCSubstructureMatchCount($B167,"FC(CCN)([H])C")</f>
        <v>#VALUE!</v>
      </c>
      <c r="AU167" s="2" t="e">
        <f t="array" ref="AU167">[1]!JCSubstructureMatchCount($B167,"FC(CCCN)([H])C")</f>
        <v>#VALUE!</v>
      </c>
      <c r="AV167" s="2" t="e">
        <f t="array" ref="AV167">[1]!JCSubstructureMatchCount($B167,"FC(CCCCN)([H])C")</f>
        <v>#VALUE!</v>
      </c>
      <c r="AW167" s="2" t="e">
        <f t="array" ref="AW167">[1]!JCSubstructureMatchCount($B167,"FC(CCCCCN)([H])C")</f>
        <v>#VALUE!</v>
      </c>
      <c r="AX167" s="2" t="e">
        <f t="array" ref="AX167">[1]!JCSubstructureMatchCount($B167,"FC(CC(O)=O)(F)F")</f>
        <v>#VALUE!</v>
      </c>
      <c r="AY167" s="2" t="e">
        <f t="array" ref="AY167">[1]!JCSubstructureMatchCount($B167,"FC(CCC(O)=O)(F)F")</f>
        <v>#VALUE!</v>
      </c>
      <c r="AZ167" s="2" t="e">
        <f t="array" ref="AZ167">[1]!JCSubstructureMatchCount($B167,"FC(CCCC(O)=O)(F)F")</f>
        <v>#VALUE!</v>
      </c>
      <c r="BA167" s="2" t="e">
        <f t="array" ref="BA167">[1]!JCSubstructureMatchCount($B167,"FC(CCCCC(O)=O)(F)F")</f>
        <v>#VALUE!</v>
      </c>
      <c r="BB167" s="2" t="e">
        <f t="array" ref="BB167">[1]!JCSubstructureMatchCount($B167,"FC(CCCCCC(O)=O)(F)F")</f>
        <v>#VALUE!</v>
      </c>
      <c r="BC167" s="2" t="e">
        <f t="array" ref="BC167">[1]!JCSubstructureMatchCount($B167,"FC(CC(O)=O)([H])F")</f>
        <v>#VALUE!</v>
      </c>
      <c r="BD167" s="2" t="e">
        <f t="array" ref="BD167">[1]!JCSubstructureMatchCount($B167,"FC(CCC(O)=O)([H])F")</f>
        <v>#VALUE!</v>
      </c>
      <c r="BE167" s="2" t="e">
        <f t="array" ref="BE167">[1]!JCSubstructureMatchCount($B167,"FC(CCCC(O)=O)([H])F")</f>
        <v>#VALUE!</v>
      </c>
      <c r="BF167" s="2" t="e">
        <f t="array" ref="BF167">[1]!JCSubstructureMatchCount($B167,"FC(CCCCC(O)=O)([H])F")</f>
        <v>#VALUE!</v>
      </c>
      <c r="BG167" s="2" t="e">
        <f t="array" ref="BG167">[1]!JCSubstructureMatchCount($B167,"FC(CCCCCC(O)=O)([H])F")</f>
        <v>#VALUE!</v>
      </c>
      <c r="BH167" s="2" t="e">
        <f t="array" ref="BH167">[1]!JCSubstructureMatchCount($B167,"FC(CC(O)=O)([H])[H]")</f>
        <v>#VALUE!</v>
      </c>
      <c r="BI167" s="2" t="e">
        <f t="array" ref="BI167">[1]!JCSubstructureMatchCount($B167,"FC(CCC(O)=O)([H])[H]")</f>
        <v>#VALUE!</v>
      </c>
      <c r="BJ167" s="2" t="e">
        <f t="array" ref="BJ167">[1]!JCSubstructureMatchCount($B167,"FC(CCCC(O)=O)([H])[H]")</f>
        <v>#VALUE!</v>
      </c>
      <c r="BK167" s="2" t="e">
        <f t="array" ref="BK167">[1]!JCSubstructureMatchCount($B167,"FC(CCCCC(O)=O)([H])[H]")</f>
        <v>#VALUE!</v>
      </c>
      <c r="BL167" s="2" t="e">
        <f t="array" ref="BL167">[1]!JCSubstructureMatchCount($B167,"FC(CCCCCC(O)=O)([H])[H]")</f>
        <v>#VALUE!</v>
      </c>
      <c r="BM167" s="2" t="e">
        <f t="array" ref="BM167">[1]!JCSubstructureMatchCount($B167,"FC(CC(O)=O)(F)C")</f>
        <v>#VALUE!</v>
      </c>
      <c r="BN167" s="2" t="e">
        <f t="array" ref="BN167">[1]!JCSubstructureMatchCount($B167,"FC(CCC(O)=O)(F)C")+[1]!JCSubstructureMatchCount($B167,"FC1(F)CC1C(O)=O")</f>
        <v>#VALUE!</v>
      </c>
      <c r="BO167" s="2" t="e">
        <f t="array" ref="BO167">[1]!JCSubstructureMatchCount($B167,"FC(CCCC(O)=O)(F)C")+[1]!JCSubstructureMatchCount($B167,"FC1(F)CCC1C(O)=O")</f>
        <v>#VALUE!</v>
      </c>
      <c r="BP167" s="2" t="e">
        <f t="array" ref="BP167">[1]!JCSubstructureMatchCount($B167,"FC(CCCCC(O)=O)(F)C")+[1]!JCSubstructureMatchCount($B167,"FC1(F)CCCC1C(O)=O")</f>
        <v>#VALUE!</v>
      </c>
      <c r="BQ167" s="2" t="e">
        <f t="array" ref="BQ167">[1]!JCSubstructureMatchCount($B167,"FC(CCCCCC(O)=O)(F)C")+[1]!JCSubstructureMatchCount($B167,"FC1(F)CCCCC1C(O)=O")</f>
        <v>#VALUE!</v>
      </c>
      <c r="BR167" s="2" t="e">
        <f t="array" ref="BR167">[1]!JCSubstructureMatchCount($B167,"FC(CC(O)=O)([H])C")</f>
        <v>#VALUE!</v>
      </c>
      <c r="BS167" s="2" t="e">
        <f t="array" ref="BS167">[1]!JCSubstructureMatchCount($B167,"FC(CCC(O)=O)([H])C")</f>
        <v>#VALUE!</v>
      </c>
      <c r="BT167" s="2" t="e">
        <f t="array" ref="BT167">[1]!JCSubstructureMatchCount($B167,"FC(CCCC(O)=O)([H])C")</f>
        <v>#VALUE!</v>
      </c>
      <c r="BU167" s="2" t="e">
        <f t="array" ref="BU167">[1]!JCSubstructureMatchCount($B167,"FC(CCCCC(O)=O)([H])C")</f>
        <v>#VALUE!</v>
      </c>
      <c r="BV167" s="2" t="e">
        <f t="array" ref="BV167">[1]!JCSubstructureMatchCount($B167,"FC(CCCCCC(O)=O)([H])C")</f>
        <v>#VALUE!</v>
      </c>
      <c r="BW167" t="e">
        <f t="shared" si="45"/>
        <v>#VALUE!</v>
      </c>
      <c r="BX167" t="e">
        <f t="shared" si="46"/>
        <v>#VALUE!</v>
      </c>
      <c r="BY167" t="e">
        <f t="shared" si="47"/>
        <v>#VALUE!</v>
      </c>
      <c r="BZ167" t="e">
        <f t="shared" si="48"/>
        <v>#VALUE!</v>
      </c>
      <c r="CA167" t="e">
        <f t="shared" si="49"/>
        <v>#VALUE!</v>
      </c>
      <c r="CB167" t="e">
        <f t="shared" si="50"/>
        <v>#VALUE!</v>
      </c>
      <c r="CC167" t="e">
        <f t="shared" si="51"/>
        <v>#VALUE!</v>
      </c>
      <c r="CD167" t="e">
        <f t="shared" si="52"/>
        <v>#VALUE!</v>
      </c>
      <c r="CE167" t="e">
        <f t="shared" si="53"/>
        <v>#VALUE!</v>
      </c>
      <c r="CF167" t="e">
        <f t="shared" si="54"/>
        <v>#VALUE!</v>
      </c>
      <c r="CG167" t="e">
        <f t="shared" si="55"/>
        <v>#VALUE!</v>
      </c>
    </row>
    <row r="168" spans="1:85" ht="30" customHeight="1" x14ac:dyDescent="0.25">
      <c r="A168" s="1" t="s">
        <v>196</v>
      </c>
      <c r="B168" t="s">
        <v>187</v>
      </c>
      <c r="C168">
        <v>1.64</v>
      </c>
      <c r="D168">
        <v>7.76</v>
      </c>
      <c r="E168" s="15" t="e">
        <f t="array" ref="E168">[1]!JCStructure(B168)</f>
        <v>#VALUE!</v>
      </c>
      <c r="F168" t="e">
        <f t="array" ref="F168">[1]!JCMass(B168)</f>
        <v>#VALUE!</v>
      </c>
      <c r="G168" t="e">
        <f t="array" ref="G168">[1]!JCIUPACName(R168)</f>
        <v>#VALUE!</v>
      </c>
      <c r="H168" s="2" t="e">
        <f t="array" ref="H168">IF([1]!JCSubstructureMatch($B168,"C(O)=O"),"Acid", "Amine")</f>
        <v>#VALUE!</v>
      </c>
      <c r="I168" s="2" t="e">
        <f t="shared" ca="1" si="56"/>
        <v>#NAME?</v>
      </c>
      <c r="J168" s="2" t="s">
        <v>286</v>
      </c>
      <c r="K168" s="2" t="e">
        <f t="shared" si="39"/>
        <v>#VALUE!</v>
      </c>
      <c r="L168" s="2" t="e">
        <f t="shared" si="40"/>
        <v>#VALUE!</v>
      </c>
      <c r="M168" s="2" t="e">
        <f t="shared" si="41"/>
        <v>#VALUE!</v>
      </c>
      <c r="N168" s="2" t="e">
        <f t="shared" si="42"/>
        <v>#VALUE!</v>
      </c>
      <c r="O168" s="2" t="e">
        <f t="shared" si="43"/>
        <v>#VALUE!</v>
      </c>
      <c r="P168" s="2" t="e">
        <f t="shared" si="44"/>
        <v>#VALUE!</v>
      </c>
      <c r="Q168" s="2" t="e">
        <f t="array" ref="Q168">[1]!JCRingAtomCount(B168)</f>
        <v>#VALUE!</v>
      </c>
      <c r="R168" s="15" t="e">
        <f t="array" ref="R168">[1]!JCBemisMurckoStructure(B168)</f>
        <v>#VALUE!</v>
      </c>
      <c r="S168" t="e">
        <f t="array" ref="S168">[1]!JCSubstructureMatch(B168,"FC(C)(F)C")</f>
        <v>#VALUE!</v>
      </c>
      <c r="T168" t="e">
        <f t="array" ref="T168">[1]!JCSubstructureMatch(B168,"FC(C)(F)F")</f>
        <v>#VALUE!</v>
      </c>
      <c r="U168" t="e">
        <f t="array" ref="U168">[1]!JCSubstructureMatch(B168,"FC(C)(F)[H]")</f>
        <v>#VALUE!</v>
      </c>
      <c r="V168" t="e">
        <f t="array" ref="V168">[1]!JCSubstructureMatch(B168,"FC(C)([H])[H]")</f>
        <v>#VALUE!</v>
      </c>
      <c r="W168" t="e">
        <f t="array" ref="W168">[1]!JCSubstructureMatch(B168,"FC(C)(C)[H]")</f>
        <v>#VALUE!</v>
      </c>
      <c r="X168" s="15" t="e">
        <f t="array" ref="X168">[1]!JC3DCleanStructure(B168)</f>
        <v>#VALUE!</v>
      </c>
      <c r="Y168" s="2" t="e">
        <f t="array" ref="Y168">[1]!JCSubstructureMatchCount(B168,"FC(CN)(F)F")</f>
        <v>#VALUE!</v>
      </c>
      <c r="Z168" s="2" t="e">
        <f t="array" ref="Z168">[1]!JCSubstructureMatchCount($B168,"FC(CCN)(F)F")</f>
        <v>#VALUE!</v>
      </c>
      <c r="AA168" s="2" t="e">
        <f t="array" ref="AA168">[1]!JCSubstructureMatchCount($B168,"FC(CCCN)(F)F")</f>
        <v>#VALUE!</v>
      </c>
      <c r="AB168" s="2" t="e">
        <f t="array" ref="AB168">[1]!JCSubstructureMatchCount($B168,"FC(CCCCN)(F)F")</f>
        <v>#VALUE!</v>
      </c>
      <c r="AC168" s="2" t="e">
        <f t="array" ref="AC168">[1]!JCSubstructureMatchCount($B168,"FC(CCCCCN)(F)F")</f>
        <v>#VALUE!</v>
      </c>
      <c r="AD168" s="2" t="e">
        <f t="array" ref="AD168">[1]!JCSubstructureMatchCount($B168,"FC(CN)([H])F")</f>
        <v>#VALUE!</v>
      </c>
      <c r="AE168" s="2" t="e">
        <f t="array" ref="AE168">[1]!JCSubstructureMatchCount($B168,"FC(CCN)([H])F")</f>
        <v>#VALUE!</v>
      </c>
      <c r="AF168" s="2" t="e">
        <f t="array" ref="AF168">[1]!JCSubstructureMatchCount($B168,"FC(CCCN)([H])F")</f>
        <v>#VALUE!</v>
      </c>
      <c r="AG168" s="2" t="e">
        <f t="array" ref="AG168">[1]!JCSubstructureMatchCount($B168,"FC(CCCCN)([H])F")</f>
        <v>#VALUE!</v>
      </c>
      <c r="AH168" s="2" t="e">
        <f t="array" ref="AH168">[1]!JCSubstructureMatchCount($B168,"FC(CCCCCN)([H])F")</f>
        <v>#VALUE!</v>
      </c>
      <c r="AI168" s="2" t="e">
        <f t="array" ref="AI168">[1]!JCSubstructureMatchCount($B168,"FC(CN)([H])[H]")</f>
        <v>#VALUE!</v>
      </c>
      <c r="AJ168" s="2" t="e">
        <f t="array" ref="AJ168">[1]!JCSubstructureMatchCount($B168,"FC(CCN)([H])[H]")</f>
        <v>#VALUE!</v>
      </c>
      <c r="AK168" s="2" t="e">
        <f t="array" ref="AK168">[1]!JCSubstructureMatchCount($B168,"FC(CCCN)([H])[H]")</f>
        <v>#VALUE!</v>
      </c>
      <c r="AL168" s="2" t="e">
        <f t="array" ref="AL168">[1]!JCSubstructureMatchCount($B168,"FC(CCCCN)([H])[H]")</f>
        <v>#VALUE!</v>
      </c>
      <c r="AM168" s="2" t="e">
        <f t="array" ref="AM168">[1]!JCSubstructureMatchCount($B168,"FC(CCCCCN)([H])[H]")</f>
        <v>#VALUE!</v>
      </c>
      <c r="AN168" s="2" t="e">
        <f t="array" ref="AN168">[1]!JCSubstructureMatchCount($B168,"FC(CN)(F)C")</f>
        <v>#VALUE!</v>
      </c>
      <c r="AO168" s="2" t="e">
        <f t="array" ref="AO168">[1]!JCSubstructureMatchCount($B168,"FC(CCN)(F)C")+[1]!JCSubstructureMatchCount($B168,"FC(F)(C1)C1N")</f>
        <v>#VALUE!</v>
      </c>
      <c r="AP168" s="2" t="e">
        <f t="array" ref="AP168">[1]!JCSubstructureMatchCount($B168,"FC(CCCN)(F)C")+[1]!JCSubstructureMatchCount($B168,"FC(F)(CC1)C1N")</f>
        <v>#VALUE!</v>
      </c>
      <c r="AQ168" s="2" t="e">
        <f t="array" ref="AQ168">[1]!JCSubstructureMatchCount($B168,"FC(CCCCN)(F)C")+[1]!JCSubstructureMatchCount($B168,"FC(F)(CCC1)C1N")</f>
        <v>#VALUE!</v>
      </c>
      <c r="AR168" s="2" t="e">
        <f t="array" ref="AR168">[1]!JCSubstructureMatchCount($B168,"FC(CCCCCN)(F)C")+[1]!JCSubstructureMatchCount($B168,"FC(F)(CCCC1)C1N")</f>
        <v>#VALUE!</v>
      </c>
      <c r="AS168" s="2" t="e">
        <f t="array" ref="AS168">[1]!JCSubstructureMatchCount($B168,"FC(CN)([H])C")</f>
        <v>#VALUE!</v>
      </c>
      <c r="AT168" s="2" t="e">
        <f t="array" ref="AT168">[1]!JCSubstructureMatchCount($B168,"FC(CCN)([H])C")</f>
        <v>#VALUE!</v>
      </c>
      <c r="AU168" s="2" t="e">
        <f t="array" ref="AU168">[1]!JCSubstructureMatchCount($B168,"FC(CCCN)([H])C")</f>
        <v>#VALUE!</v>
      </c>
      <c r="AV168" s="2" t="e">
        <f t="array" ref="AV168">[1]!JCSubstructureMatchCount($B168,"FC(CCCCN)([H])C")</f>
        <v>#VALUE!</v>
      </c>
      <c r="AW168" s="2" t="e">
        <f t="array" ref="AW168">[1]!JCSubstructureMatchCount($B168,"FC(CCCCCN)([H])C")</f>
        <v>#VALUE!</v>
      </c>
      <c r="AX168" s="2" t="e">
        <f t="array" ref="AX168">[1]!JCSubstructureMatchCount($B168,"FC(CC(O)=O)(F)F")</f>
        <v>#VALUE!</v>
      </c>
      <c r="AY168" s="2" t="e">
        <f t="array" ref="AY168">[1]!JCSubstructureMatchCount($B168,"FC(CCC(O)=O)(F)F")</f>
        <v>#VALUE!</v>
      </c>
      <c r="AZ168" s="2" t="e">
        <f t="array" ref="AZ168">[1]!JCSubstructureMatchCount($B168,"FC(CCCC(O)=O)(F)F")</f>
        <v>#VALUE!</v>
      </c>
      <c r="BA168" s="2" t="e">
        <f t="array" ref="BA168">[1]!JCSubstructureMatchCount($B168,"FC(CCCCC(O)=O)(F)F")</f>
        <v>#VALUE!</v>
      </c>
      <c r="BB168" s="2" t="e">
        <f t="array" ref="BB168">[1]!JCSubstructureMatchCount($B168,"FC(CCCCCC(O)=O)(F)F")</f>
        <v>#VALUE!</v>
      </c>
      <c r="BC168" s="2" t="e">
        <f t="array" ref="BC168">[1]!JCSubstructureMatchCount($B168,"FC(CC(O)=O)([H])F")</f>
        <v>#VALUE!</v>
      </c>
      <c r="BD168" s="2" t="e">
        <f t="array" ref="BD168">[1]!JCSubstructureMatchCount($B168,"FC(CCC(O)=O)([H])F")</f>
        <v>#VALUE!</v>
      </c>
      <c r="BE168" s="2" t="e">
        <f t="array" ref="BE168">[1]!JCSubstructureMatchCount($B168,"FC(CCCC(O)=O)([H])F")</f>
        <v>#VALUE!</v>
      </c>
      <c r="BF168" s="2" t="e">
        <f t="array" ref="BF168">[1]!JCSubstructureMatchCount($B168,"FC(CCCCC(O)=O)([H])F")</f>
        <v>#VALUE!</v>
      </c>
      <c r="BG168" s="2" t="e">
        <f t="array" ref="BG168">[1]!JCSubstructureMatchCount($B168,"FC(CCCCCC(O)=O)([H])F")</f>
        <v>#VALUE!</v>
      </c>
      <c r="BH168" s="2" t="e">
        <f t="array" ref="BH168">[1]!JCSubstructureMatchCount($B168,"FC(CC(O)=O)([H])[H]")</f>
        <v>#VALUE!</v>
      </c>
      <c r="BI168" s="2" t="e">
        <f t="array" ref="BI168">[1]!JCSubstructureMatchCount($B168,"FC(CCC(O)=O)([H])[H]")</f>
        <v>#VALUE!</v>
      </c>
      <c r="BJ168" s="2" t="e">
        <f t="array" ref="BJ168">[1]!JCSubstructureMatchCount($B168,"FC(CCCC(O)=O)([H])[H]")</f>
        <v>#VALUE!</v>
      </c>
      <c r="BK168" s="2" t="e">
        <f t="array" ref="BK168">[1]!JCSubstructureMatchCount($B168,"FC(CCCCC(O)=O)([H])[H]")</f>
        <v>#VALUE!</v>
      </c>
      <c r="BL168" s="2" t="e">
        <f t="array" ref="BL168">[1]!JCSubstructureMatchCount($B168,"FC(CCCCCC(O)=O)([H])[H]")</f>
        <v>#VALUE!</v>
      </c>
      <c r="BM168" s="2" t="e">
        <f t="array" ref="BM168">[1]!JCSubstructureMatchCount($B168,"FC(CC(O)=O)(F)C")</f>
        <v>#VALUE!</v>
      </c>
      <c r="BN168" s="2" t="e">
        <f t="array" ref="BN168">[1]!JCSubstructureMatchCount($B168,"FC(CCC(O)=O)(F)C")+[1]!JCSubstructureMatchCount($B168,"FC1(F)CC1C(O)=O")</f>
        <v>#VALUE!</v>
      </c>
      <c r="BO168" s="2" t="e">
        <f t="array" ref="BO168">[1]!JCSubstructureMatchCount($B168,"FC(CCCC(O)=O)(F)C")+[1]!JCSubstructureMatchCount($B168,"FC1(F)CCC1C(O)=O")</f>
        <v>#VALUE!</v>
      </c>
      <c r="BP168" s="2" t="e">
        <f t="array" ref="BP168">[1]!JCSubstructureMatchCount($B168,"FC(CCCCC(O)=O)(F)C")+[1]!JCSubstructureMatchCount($B168,"FC1(F)CCCC1C(O)=O")</f>
        <v>#VALUE!</v>
      </c>
      <c r="BQ168" s="2" t="e">
        <f t="array" ref="BQ168">[1]!JCSubstructureMatchCount($B168,"FC(CCCCCC(O)=O)(F)C")+[1]!JCSubstructureMatchCount($B168,"FC1(F)CCCCC1C(O)=O")</f>
        <v>#VALUE!</v>
      </c>
      <c r="BR168" s="2" t="e">
        <f t="array" ref="BR168">[1]!JCSubstructureMatchCount($B168,"FC(CC(O)=O)([H])C")</f>
        <v>#VALUE!</v>
      </c>
      <c r="BS168" s="2" t="e">
        <f t="array" ref="BS168">[1]!JCSubstructureMatchCount($B168,"FC(CCC(O)=O)([H])C")</f>
        <v>#VALUE!</v>
      </c>
      <c r="BT168" s="2" t="e">
        <f t="array" ref="BT168">[1]!JCSubstructureMatchCount($B168,"FC(CCCC(O)=O)([H])C")</f>
        <v>#VALUE!</v>
      </c>
      <c r="BU168" s="2" t="e">
        <f t="array" ref="BU168">[1]!JCSubstructureMatchCount($B168,"FC(CCCCC(O)=O)([H])C")</f>
        <v>#VALUE!</v>
      </c>
      <c r="BV168" s="2" t="e">
        <f t="array" ref="BV168">[1]!JCSubstructureMatchCount($B168,"FC(CCCCCC(O)=O)([H])C")</f>
        <v>#VALUE!</v>
      </c>
      <c r="BW168" t="e">
        <f t="shared" si="45"/>
        <v>#VALUE!</v>
      </c>
      <c r="BX168" t="e">
        <f t="shared" si="46"/>
        <v>#VALUE!</v>
      </c>
      <c r="BY168" t="e">
        <f t="shared" si="47"/>
        <v>#VALUE!</v>
      </c>
      <c r="BZ168" t="e">
        <f t="shared" si="48"/>
        <v>#VALUE!</v>
      </c>
      <c r="CA168" t="e">
        <f t="shared" si="49"/>
        <v>#VALUE!</v>
      </c>
      <c r="CB168" t="e">
        <f t="shared" si="50"/>
        <v>#VALUE!</v>
      </c>
      <c r="CC168" t="e">
        <f t="shared" si="51"/>
        <v>#VALUE!</v>
      </c>
      <c r="CD168" t="e">
        <f t="shared" si="52"/>
        <v>#VALUE!</v>
      </c>
      <c r="CE168" t="e">
        <f t="shared" si="53"/>
        <v>#VALUE!</v>
      </c>
      <c r="CF168" t="e">
        <f t="shared" si="54"/>
        <v>#VALUE!</v>
      </c>
      <c r="CG168" t="e">
        <f t="shared" si="55"/>
        <v>#VALUE!</v>
      </c>
    </row>
    <row r="169" spans="1:85" ht="30" customHeight="1" x14ac:dyDescent="0.25">
      <c r="A169" s="1" t="s">
        <v>196</v>
      </c>
      <c r="B169" t="s">
        <v>188</v>
      </c>
      <c r="C169">
        <v>2.2799999999999998</v>
      </c>
      <c r="D169">
        <v>4.18</v>
      </c>
      <c r="E169" s="15" t="e">
        <f t="array" ref="E169">[1]!JCStructure(B169)</f>
        <v>#VALUE!</v>
      </c>
      <c r="F169" t="e">
        <f t="array" ref="F169">[1]!JCMass(B169)</f>
        <v>#VALUE!</v>
      </c>
      <c r="G169" t="e">
        <f t="array" ref="G169">[1]!JCIUPACName(R169)</f>
        <v>#VALUE!</v>
      </c>
      <c r="H169" s="2" t="e">
        <f t="array" ref="H169">IF([1]!JCSubstructureMatch($B169,"C(O)=O"),"Acid", "Amine")</f>
        <v>#VALUE!</v>
      </c>
      <c r="I169" s="2" t="e">
        <f t="shared" ca="1" si="56"/>
        <v>#NAME?</v>
      </c>
      <c r="J169" s="2" t="s">
        <v>286</v>
      </c>
      <c r="K169" s="2" t="e">
        <f t="shared" si="39"/>
        <v>#VALUE!</v>
      </c>
      <c r="L169" s="2" t="e">
        <f t="shared" si="40"/>
        <v>#VALUE!</v>
      </c>
      <c r="M169" s="2" t="e">
        <f t="shared" si="41"/>
        <v>#VALUE!</v>
      </c>
      <c r="N169" s="2" t="e">
        <f t="shared" si="42"/>
        <v>#VALUE!</v>
      </c>
      <c r="O169" s="2" t="e">
        <f t="shared" si="43"/>
        <v>#VALUE!</v>
      </c>
      <c r="P169" s="2" t="e">
        <f t="shared" si="44"/>
        <v>#VALUE!</v>
      </c>
      <c r="Q169" s="2" t="e">
        <f t="array" ref="Q169">[1]!JCRingAtomCount(B169)</f>
        <v>#VALUE!</v>
      </c>
      <c r="R169" s="15" t="e">
        <f t="array" ref="R169">[1]!JCBemisMurckoStructure(B169)</f>
        <v>#VALUE!</v>
      </c>
      <c r="S169" t="e">
        <f t="array" ref="S169">[1]!JCSubstructureMatch(B169,"FC(C)(F)C")</f>
        <v>#VALUE!</v>
      </c>
      <c r="T169" t="e">
        <f t="array" ref="T169">[1]!JCSubstructureMatch(B169,"FC(C)(F)F")</f>
        <v>#VALUE!</v>
      </c>
      <c r="U169" t="e">
        <f t="array" ref="U169">[1]!JCSubstructureMatch(B169,"FC(C)(F)[H]")</f>
        <v>#VALUE!</v>
      </c>
      <c r="V169" t="e">
        <f t="array" ref="V169">[1]!JCSubstructureMatch(B169,"FC(C)([H])[H]")</f>
        <v>#VALUE!</v>
      </c>
      <c r="W169" t="e">
        <f t="array" ref="W169">[1]!JCSubstructureMatch(B169,"FC(C)(C)[H]")</f>
        <v>#VALUE!</v>
      </c>
      <c r="X169" s="15" t="e">
        <f t="array" ref="X169">[1]!JC3DCleanStructure(B169)</f>
        <v>#VALUE!</v>
      </c>
      <c r="Y169" s="2" t="e">
        <f t="array" ref="Y169">[1]!JCSubstructureMatchCount(B169,"FC(CN)(F)F")</f>
        <v>#VALUE!</v>
      </c>
      <c r="Z169" s="2" t="e">
        <f t="array" ref="Z169">[1]!JCSubstructureMatchCount($B169,"FC(CCN)(F)F")</f>
        <v>#VALUE!</v>
      </c>
      <c r="AA169" s="2" t="e">
        <f t="array" ref="AA169">[1]!JCSubstructureMatchCount($B169,"FC(CCCN)(F)F")</f>
        <v>#VALUE!</v>
      </c>
      <c r="AB169" s="2" t="e">
        <f t="array" ref="AB169">[1]!JCSubstructureMatchCount($B169,"FC(CCCCN)(F)F")</f>
        <v>#VALUE!</v>
      </c>
      <c r="AC169" s="2" t="e">
        <f t="array" ref="AC169">[1]!JCSubstructureMatchCount($B169,"FC(CCCCCN)(F)F")</f>
        <v>#VALUE!</v>
      </c>
      <c r="AD169" s="2" t="e">
        <f t="array" ref="AD169">[1]!JCSubstructureMatchCount($B169,"FC(CN)([H])F")</f>
        <v>#VALUE!</v>
      </c>
      <c r="AE169" s="2" t="e">
        <f t="array" ref="AE169">[1]!JCSubstructureMatchCount($B169,"FC(CCN)([H])F")</f>
        <v>#VALUE!</v>
      </c>
      <c r="AF169" s="2" t="e">
        <f t="array" ref="AF169">[1]!JCSubstructureMatchCount($B169,"FC(CCCN)([H])F")</f>
        <v>#VALUE!</v>
      </c>
      <c r="AG169" s="2" t="e">
        <f t="array" ref="AG169">[1]!JCSubstructureMatchCount($B169,"FC(CCCCN)([H])F")</f>
        <v>#VALUE!</v>
      </c>
      <c r="AH169" s="2" t="e">
        <f t="array" ref="AH169">[1]!JCSubstructureMatchCount($B169,"FC(CCCCCN)([H])F")</f>
        <v>#VALUE!</v>
      </c>
      <c r="AI169" s="2" t="e">
        <f t="array" ref="AI169">[1]!JCSubstructureMatchCount($B169,"FC(CN)([H])[H]")</f>
        <v>#VALUE!</v>
      </c>
      <c r="AJ169" s="2" t="e">
        <f t="array" ref="AJ169">[1]!JCSubstructureMatchCount($B169,"FC(CCN)([H])[H]")</f>
        <v>#VALUE!</v>
      </c>
      <c r="AK169" s="2" t="e">
        <f t="array" ref="AK169">[1]!JCSubstructureMatchCount($B169,"FC(CCCN)([H])[H]")</f>
        <v>#VALUE!</v>
      </c>
      <c r="AL169" s="2" t="e">
        <f t="array" ref="AL169">[1]!JCSubstructureMatchCount($B169,"FC(CCCCN)([H])[H]")</f>
        <v>#VALUE!</v>
      </c>
      <c r="AM169" s="2" t="e">
        <f t="array" ref="AM169">[1]!JCSubstructureMatchCount($B169,"FC(CCCCCN)([H])[H]")</f>
        <v>#VALUE!</v>
      </c>
      <c r="AN169" s="2" t="e">
        <f t="array" ref="AN169">[1]!JCSubstructureMatchCount($B169,"FC(CN)(F)C")</f>
        <v>#VALUE!</v>
      </c>
      <c r="AO169" s="2" t="e">
        <f t="array" ref="AO169">[1]!JCSubstructureMatchCount($B169,"FC(CCN)(F)C")+[1]!JCSubstructureMatchCount($B169,"FC(F)(C1)C1N")</f>
        <v>#VALUE!</v>
      </c>
      <c r="AP169" s="2" t="e">
        <f t="array" ref="AP169">[1]!JCSubstructureMatchCount($B169,"FC(CCCN)(F)C")+[1]!JCSubstructureMatchCount($B169,"FC(F)(CC1)C1N")</f>
        <v>#VALUE!</v>
      </c>
      <c r="AQ169" s="2" t="e">
        <f t="array" ref="AQ169">[1]!JCSubstructureMatchCount($B169,"FC(CCCCN)(F)C")+[1]!JCSubstructureMatchCount($B169,"FC(F)(CCC1)C1N")</f>
        <v>#VALUE!</v>
      </c>
      <c r="AR169" s="2" t="e">
        <f t="array" ref="AR169">[1]!JCSubstructureMatchCount($B169,"FC(CCCCCN)(F)C")+[1]!JCSubstructureMatchCount($B169,"FC(F)(CCCC1)C1N")</f>
        <v>#VALUE!</v>
      </c>
      <c r="AS169" s="2" t="e">
        <f t="array" ref="AS169">[1]!JCSubstructureMatchCount($B169,"FC(CN)([H])C")</f>
        <v>#VALUE!</v>
      </c>
      <c r="AT169" s="2" t="e">
        <f t="array" ref="AT169">[1]!JCSubstructureMatchCount($B169,"FC(CCN)([H])C")</f>
        <v>#VALUE!</v>
      </c>
      <c r="AU169" s="2" t="e">
        <f t="array" ref="AU169">[1]!JCSubstructureMatchCount($B169,"FC(CCCN)([H])C")</f>
        <v>#VALUE!</v>
      </c>
      <c r="AV169" s="2" t="e">
        <f t="array" ref="AV169">[1]!JCSubstructureMatchCount($B169,"FC(CCCCN)([H])C")</f>
        <v>#VALUE!</v>
      </c>
      <c r="AW169" s="2" t="e">
        <f t="array" ref="AW169">[1]!JCSubstructureMatchCount($B169,"FC(CCCCCN)([H])C")</f>
        <v>#VALUE!</v>
      </c>
      <c r="AX169" s="2" t="e">
        <f t="array" ref="AX169">[1]!JCSubstructureMatchCount($B169,"FC(CC(O)=O)(F)F")</f>
        <v>#VALUE!</v>
      </c>
      <c r="AY169" s="2" t="e">
        <f t="array" ref="AY169">[1]!JCSubstructureMatchCount($B169,"FC(CCC(O)=O)(F)F")</f>
        <v>#VALUE!</v>
      </c>
      <c r="AZ169" s="2" t="e">
        <f t="array" ref="AZ169">[1]!JCSubstructureMatchCount($B169,"FC(CCCC(O)=O)(F)F")</f>
        <v>#VALUE!</v>
      </c>
      <c r="BA169" s="2" t="e">
        <f t="array" ref="BA169">[1]!JCSubstructureMatchCount($B169,"FC(CCCCC(O)=O)(F)F")</f>
        <v>#VALUE!</v>
      </c>
      <c r="BB169" s="2" t="e">
        <f t="array" ref="BB169">[1]!JCSubstructureMatchCount($B169,"FC(CCCCCC(O)=O)(F)F")</f>
        <v>#VALUE!</v>
      </c>
      <c r="BC169" s="2" t="e">
        <f t="array" ref="BC169">[1]!JCSubstructureMatchCount($B169,"FC(CC(O)=O)([H])F")</f>
        <v>#VALUE!</v>
      </c>
      <c r="BD169" s="2" t="e">
        <f t="array" ref="BD169">[1]!JCSubstructureMatchCount($B169,"FC(CCC(O)=O)([H])F")</f>
        <v>#VALUE!</v>
      </c>
      <c r="BE169" s="2" t="e">
        <f t="array" ref="BE169">[1]!JCSubstructureMatchCount($B169,"FC(CCCC(O)=O)([H])F")</f>
        <v>#VALUE!</v>
      </c>
      <c r="BF169" s="2" t="e">
        <f t="array" ref="BF169">[1]!JCSubstructureMatchCount($B169,"FC(CCCCC(O)=O)([H])F")</f>
        <v>#VALUE!</v>
      </c>
      <c r="BG169" s="2" t="e">
        <f t="array" ref="BG169">[1]!JCSubstructureMatchCount($B169,"FC(CCCCCC(O)=O)([H])F")</f>
        <v>#VALUE!</v>
      </c>
      <c r="BH169" s="2" t="e">
        <f t="array" ref="BH169">[1]!JCSubstructureMatchCount($B169,"FC(CC(O)=O)([H])[H]")</f>
        <v>#VALUE!</v>
      </c>
      <c r="BI169" s="2" t="e">
        <f t="array" ref="BI169">[1]!JCSubstructureMatchCount($B169,"FC(CCC(O)=O)([H])[H]")</f>
        <v>#VALUE!</v>
      </c>
      <c r="BJ169" s="2" t="e">
        <f t="array" ref="BJ169">[1]!JCSubstructureMatchCount($B169,"FC(CCCC(O)=O)([H])[H]")</f>
        <v>#VALUE!</v>
      </c>
      <c r="BK169" s="2" t="e">
        <f t="array" ref="BK169">[1]!JCSubstructureMatchCount($B169,"FC(CCCCC(O)=O)([H])[H]")</f>
        <v>#VALUE!</v>
      </c>
      <c r="BL169" s="2" t="e">
        <f t="array" ref="BL169">[1]!JCSubstructureMatchCount($B169,"FC(CCCCCC(O)=O)([H])[H]")</f>
        <v>#VALUE!</v>
      </c>
      <c r="BM169" s="2" t="e">
        <f t="array" ref="BM169">[1]!JCSubstructureMatchCount($B169,"FC(CC(O)=O)(F)C")</f>
        <v>#VALUE!</v>
      </c>
      <c r="BN169" s="2" t="e">
        <f t="array" ref="BN169">[1]!JCSubstructureMatchCount($B169,"FC(CCC(O)=O)(F)C")+[1]!JCSubstructureMatchCount($B169,"FC1(F)CC1C(O)=O")</f>
        <v>#VALUE!</v>
      </c>
      <c r="BO169" s="2" t="e">
        <f t="array" ref="BO169">[1]!JCSubstructureMatchCount($B169,"FC(CCCC(O)=O)(F)C")+[1]!JCSubstructureMatchCount($B169,"FC1(F)CCC1C(O)=O")</f>
        <v>#VALUE!</v>
      </c>
      <c r="BP169" s="2" t="e">
        <f t="array" ref="BP169">[1]!JCSubstructureMatchCount($B169,"FC(CCCCC(O)=O)(F)C")+[1]!JCSubstructureMatchCount($B169,"FC1(F)CCCC1C(O)=O")</f>
        <v>#VALUE!</v>
      </c>
      <c r="BQ169" s="2" t="e">
        <f t="array" ref="BQ169">[1]!JCSubstructureMatchCount($B169,"FC(CCCCCC(O)=O)(F)C")+[1]!JCSubstructureMatchCount($B169,"FC1(F)CCCCC1C(O)=O")</f>
        <v>#VALUE!</v>
      </c>
      <c r="BR169" s="2" t="e">
        <f t="array" ref="BR169">[1]!JCSubstructureMatchCount($B169,"FC(CC(O)=O)([H])C")</f>
        <v>#VALUE!</v>
      </c>
      <c r="BS169" s="2" t="e">
        <f t="array" ref="BS169">[1]!JCSubstructureMatchCount($B169,"FC(CCC(O)=O)([H])C")</f>
        <v>#VALUE!</v>
      </c>
      <c r="BT169" s="2" t="e">
        <f t="array" ref="BT169">[1]!JCSubstructureMatchCount($B169,"FC(CCCC(O)=O)([H])C")</f>
        <v>#VALUE!</v>
      </c>
      <c r="BU169" s="2" t="e">
        <f t="array" ref="BU169">[1]!JCSubstructureMatchCount($B169,"FC(CCCCC(O)=O)([H])C")</f>
        <v>#VALUE!</v>
      </c>
      <c r="BV169" s="2" t="e">
        <f t="array" ref="BV169">[1]!JCSubstructureMatchCount($B169,"FC(CCCCCC(O)=O)([H])C")</f>
        <v>#VALUE!</v>
      </c>
      <c r="BW169" t="e">
        <f t="shared" si="45"/>
        <v>#VALUE!</v>
      </c>
      <c r="BX169" t="e">
        <f t="shared" si="46"/>
        <v>#VALUE!</v>
      </c>
      <c r="BY169" t="e">
        <f t="shared" si="47"/>
        <v>#VALUE!</v>
      </c>
      <c r="BZ169" t="e">
        <f t="shared" si="48"/>
        <v>#VALUE!</v>
      </c>
      <c r="CA169" t="e">
        <f t="shared" si="49"/>
        <v>#VALUE!</v>
      </c>
      <c r="CB169" t="e">
        <f t="shared" si="50"/>
        <v>#VALUE!</v>
      </c>
      <c r="CC169" t="e">
        <f t="shared" si="51"/>
        <v>#VALUE!</v>
      </c>
      <c r="CD169" t="e">
        <f t="shared" si="52"/>
        <v>#VALUE!</v>
      </c>
      <c r="CE169" t="e">
        <f t="shared" si="53"/>
        <v>#VALUE!</v>
      </c>
      <c r="CF169" t="e">
        <f t="shared" si="54"/>
        <v>#VALUE!</v>
      </c>
      <c r="CG169" t="e">
        <f t="shared" si="55"/>
        <v>#VALUE!</v>
      </c>
    </row>
    <row r="170" spans="1:85" ht="30" customHeight="1" x14ac:dyDescent="0.25">
      <c r="A170" s="1" t="s">
        <v>196</v>
      </c>
      <c r="B170" t="s">
        <v>189</v>
      </c>
      <c r="C170">
        <v>1.36</v>
      </c>
      <c r="D170">
        <v>7.16</v>
      </c>
      <c r="E170" s="15" t="e">
        <f t="array" ref="E170">[1]!JCStructure(B170)</f>
        <v>#VALUE!</v>
      </c>
      <c r="F170" t="e">
        <f t="array" ref="F170">[1]!JCMass(B170)</f>
        <v>#VALUE!</v>
      </c>
      <c r="G170" t="e">
        <f t="array" ref="G170">[1]!JCIUPACName(R170)</f>
        <v>#VALUE!</v>
      </c>
      <c r="H170" s="2" t="e">
        <f t="array" ref="H170">IF([1]!JCSubstructureMatch($B170,"C(O)=O"),"Acid", "Amine")</f>
        <v>#VALUE!</v>
      </c>
      <c r="I170" s="2" t="e">
        <f t="shared" ca="1" si="56"/>
        <v>#NAME?</v>
      </c>
      <c r="J170" s="2" t="s">
        <v>287</v>
      </c>
      <c r="K170" s="2" t="e">
        <f t="shared" si="39"/>
        <v>#VALUE!</v>
      </c>
      <c r="L170" s="2" t="e">
        <f t="shared" si="40"/>
        <v>#VALUE!</v>
      </c>
      <c r="M170" s="2" t="e">
        <f t="shared" si="41"/>
        <v>#VALUE!</v>
      </c>
      <c r="N170" s="2" t="e">
        <f t="shared" si="42"/>
        <v>#VALUE!</v>
      </c>
      <c r="O170" s="2" t="e">
        <f t="shared" si="43"/>
        <v>#VALUE!</v>
      </c>
      <c r="P170" s="2" t="e">
        <f t="shared" si="44"/>
        <v>#VALUE!</v>
      </c>
      <c r="Q170" s="2" t="e">
        <f t="array" ref="Q170">[1]!JCRingAtomCount(B170)</f>
        <v>#VALUE!</v>
      </c>
      <c r="R170" s="15" t="e">
        <f t="array" ref="R170">[1]!JCBemisMurckoStructure(B170)</f>
        <v>#VALUE!</v>
      </c>
      <c r="S170" t="e">
        <f t="array" ref="S170">[1]!JCSubstructureMatch(B170,"FC(C)(F)C")</f>
        <v>#VALUE!</v>
      </c>
      <c r="T170" t="e">
        <f t="array" ref="T170">[1]!JCSubstructureMatch(B170,"FC(C)(F)F")</f>
        <v>#VALUE!</v>
      </c>
      <c r="U170" t="e">
        <f t="array" ref="U170">[1]!JCSubstructureMatch(B170,"FC(C)(F)[H]")</f>
        <v>#VALUE!</v>
      </c>
      <c r="V170" t="e">
        <f t="array" ref="V170">[1]!JCSubstructureMatch(B170,"FC(C)([H])[H]")</f>
        <v>#VALUE!</v>
      </c>
      <c r="W170" t="e">
        <f t="array" ref="W170">[1]!JCSubstructureMatch(B170,"FC(C)(C)[H]")</f>
        <v>#VALUE!</v>
      </c>
      <c r="X170" s="15" t="e">
        <f t="array" ref="X170">[1]!JC3DCleanStructure(B170)</f>
        <v>#VALUE!</v>
      </c>
      <c r="Y170" s="2" t="e">
        <f t="array" ref="Y170">[1]!JCSubstructureMatchCount(B170,"FC(CN)(F)F")</f>
        <v>#VALUE!</v>
      </c>
      <c r="Z170" s="2" t="e">
        <f t="array" ref="Z170">[1]!JCSubstructureMatchCount($B170,"FC(CCN)(F)F")</f>
        <v>#VALUE!</v>
      </c>
      <c r="AA170" s="2" t="e">
        <f t="array" ref="AA170">[1]!JCSubstructureMatchCount($B170,"FC(CCCN)(F)F")</f>
        <v>#VALUE!</v>
      </c>
      <c r="AB170" s="2" t="e">
        <f t="array" ref="AB170">[1]!JCSubstructureMatchCount($B170,"FC(CCCCN)(F)F")</f>
        <v>#VALUE!</v>
      </c>
      <c r="AC170" s="2" t="e">
        <f t="array" ref="AC170">[1]!JCSubstructureMatchCount($B170,"FC(CCCCCN)(F)F")</f>
        <v>#VALUE!</v>
      </c>
      <c r="AD170" s="2" t="e">
        <f t="array" ref="AD170">[1]!JCSubstructureMatchCount($B170,"FC(CN)([H])F")</f>
        <v>#VALUE!</v>
      </c>
      <c r="AE170" s="2" t="e">
        <f t="array" ref="AE170">[1]!JCSubstructureMatchCount($B170,"FC(CCN)([H])F")</f>
        <v>#VALUE!</v>
      </c>
      <c r="AF170" s="2" t="e">
        <f t="array" ref="AF170">[1]!JCSubstructureMatchCount($B170,"FC(CCCN)([H])F")</f>
        <v>#VALUE!</v>
      </c>
      <c r="AG170" s="2" t="e">
        <f t="array" ref="AG170">[1]!JCSubstructureMatchCount($B170,"FC(CCCCN)([H])F")</f>
        <v>#VALUE!</v>
      </c>
      <c r="AH170" s="2" t="e">
        <f t="array" ref="AH170">[1]!JCSubstructureMatchCount($B170,"FC(CCCCCN)([H])F")</f>
        <v>#VALUE!</v>
      </c>
      <c r="AI170" s="2" t="e">
        <f t="array" ref="AI170">[1]!JCSubstructureMatchCount($B170,"FC(CN)([H])[H]")</f>
        <v>#VALUE!</v>
      </c>
      <c r="AJ170" s="2" t="e">
        <f t="array" ref="AJ170">[1]!JCSubstructureMatchCount($B170,"FC(CCN)([H])[H]")</f>
        <v>#VALUE!</v>
      </c>
      <c r="AK170" s="2" t="e">
        <f t="array" ref="AK170">[1]!JCSubstructureMatchCount($B170,"FC(CCCN)([H])[H]")</f>
        <v>#VALUE!</v>
      </c>
      <c r="AL170" s="2" t="e">
        <f t="array" ref="AL170">[1]!JCSubstructureMatchCount($B170,"FC(CCCCN)([H])[H]")</f>
        <v>#VALUE!</v>
      </c>
      <c r="AM170" s="2" t="e">
        <f t="array" ref="AM170">[1]!JCSubstructureMatchCount($B170,"FC(CCCCCN)([H])[H]")</f>
        <v>#VALUE!</v>
      </c>
      <c r="AN170" s="2" t="e">
        <f t="array" ref="AN170">[1]!JCSubstructureMatchCount($B170,"FC(CN)(F)C")</f>
        <v>#VALUE!</v>
      </c>
      <c r="AO170" s="2" t="e">
        <f t="array" ref="AO170">[1]!JCSubstructureMatchCount($B170,"FC(CCN)(F)C")+[1]!JCSubstructureMatchCount($B170,"FC(F)(C1)C1N")</f>
        <v>#VALUE!</v>
      </c>
      <c r="AP170" s="2" t="e">
        <f t="array" ref="AP170">[1]!JCSubstructureMatchCount($B170,"FC(CCCN)(F)C")+[1]!JCSubstructureMatchCount($B170,"FC(F)(CC1)C1N")</f>
        <v>#VALUE!</v>
      </c>
      <c r="AQ170" s="2" t="e">
        <f t="array" ref="AQ170">[1]!JCSubstructureMatchCount($B170,"FC(CCCCN)(F)C")+[1]!JCSubstructureMatchCount($B170,"FC(F)(CCC1)C1N")</f>
        <v>#VALUE!</v>
      </c>
      <c r="AR170" s="2" t="e">
        <f t="array" ref="AR170">[1]!JCSubstructureMatchCount($B170,"FC(CCCCCN)(F)C")+[1]!JCSubstructureMatchCount($B170,"FC(F)(CCCC1)C1N")</f>
        <v>#VALUE!</v>
      </c>
      <c r="AS170" s="2" t="e">
        <f t="array" ref="AS170">[1]!JCSubstructureMatchCount($B170,"FC(CN)([H])C")</f>
        <v>#VALUE!</v>
      </c>
      <c r="AT170" s="2" t="e">
        <f t="array" ref="AT170">[1]!JCSubstructureMatchCount($B170,"FC(CCN)([H])C")</f>
        <v>#VALUE!</v>
      </c>
      <c r="AU170" s="2" t="e">
        <f t="array" ref="AU170">[1]!JCSubstructureMatchCount($B170,"FC(CCCN)([H])C")</f>
        <v>#VALUE!</v>
      </c>
      <c r="AV170" s="2" t="e">
        <f t="array" ref="AV170">[1]!JCSubstructureMatchCount($B170,"FC(CCCCN)([H])C")</f>
        <v>#VALUE!</v>
      </c>
      <c r="AW170" s="2" t="e">
        <f t="array" ref="AW170">[1]!JCSubstructureMatchCount($B170,"FC(CCCCCN)([H])C")</f>
        <v>#VALUE!</v>
      </c>
      <c r="AX170" s="2" t="e">
        <f t="array" ref="AX170">[1]!JCSubstructureMatchCount($B170,"FC(CC(O)=O)(F)F")</f>
        <v>#VALUE!</v>
      </c>
      <c r="AY170" s="2" t="e">
        <f t="array" ref="AY170">[1]!JCSubstructureMatchCount($B170,"FC(CCC(O)=O)(F)F")</f>
        <v>#VALUE!</v>
      </c>
      <c r="AZ170" s="2" t="e">
        <f t="array" ref="AZ170">[1]!JCSubstructureMatchCount($B170,"FC(CCCC(O)=O)(F)F")</f>
        <v>#VALUE!</v>
      </c>
      <c r="BA170" s="2" t="e">
        <f t="array" ref="BA170">[1]!JCSubstructureMatchCount($B170,"FC(CCCCC(O)=O)(F)F")</f>
        <v>#VALUE!</v>
      </c>
      <c r="BB170" s="2" t="e">
        <f t="array" ref="BB170">[1]!JCSubstructureMatchCount($B170,"FC(CCCCCC(O)=O)(F)F")</f>
        <v>#VALUE!</v>
      </c>
      <c r="BC170" s="2" t="e">
        <f t="array" ref="BC170">[1]!JCSubstructureMatchCount($B170,"FC(CC(O)=O)([H])F")</f>
        <v>#VALUE!</v>
      </c>
      <c r="BD170" s="2" t="e">
        <f t="array" ref="BD170">[1]!JCSubstructureMatchCount($B170,"FC(CCC(O)=O)([H])F")</f>
        <v>#VALUE!</v>
      </c>
      <c r="BE170" s="2" t="e">
        <f t="array" ref="BE170">[1]!JCSubstructureMatchCount($B170,"FC(CCCC(O)=O)([H])F")</f>
        <v>#VALUE!</v>
      </c>
      <c r="BF170" s="2" t="e">
        <f t="array" ref="BF170">[1]!JCSubstructureMatchCount($B170,"FC(CCCCC(O)=O)([H])F")</f>
        <v>#VALUE!</v>
      </c>
      <c r="BG170" s="2" t="e">
        <f t="array" ref="BG170">[1]!JCSubstructureMatchCount($B170,"FC(CCCCCC(O)=O)([H])F")</f>
        <v>#VALUE!</v>
      </c>
      <c r="BH170" s="2" t="e">
        <f t="array" ref="BH170">[1]!JCSubstructureMatchCount($B170,"FC(CC(O)=O)([H])[H]")</f>
        <v>#VALUE!</v>
      </c>
      <c r="BI170" s="2" t="e">
        <f t="array" ref="BI170">[1]!JCSubstructureMatchCount($B170,"FC(CCC(O)=O)([H])[H]")</f>
        <v>#VALUE!</v>
      </c>
      <c r="BJ170" s="2" t="e">
        <f t="array" ref="BJ170">[1]!JCSubstructureMatchCount($B170,"FC(CCCC(O)=O)([H])[H]")</f>
        <v>#VALUE!</v>
      </c>
      <c r="BK170" s="2" t="e">
        <f t="array" ref="BK170">[1]!JCSubstructureMatchCount($B170,"FC(CCCCC(O)=O)([H])[H]")</f>
        <v>#VALUE!</v>
      </c>
      <c r="BL170" s="2" t="e">
        <f t="array" ref="BL170">[1]!JCSubstructureMatchCount($B170,"FC(CCCCCC(O)=O)([H])[H]")</f>
        <v>#VALUE!</v>
      </c>
      <c r="BM170" s="2" t="e">
        <f t="array" ref="BM170">[1]!JCSubstructureMatchCount($B170,"FC(CC(O)=O)(F)C")</f>
        <v>#VALUE!</v>
      </c>
      <c r="BN170" s="2" t="e">
        <f t="array" ref="BN170">[1]!JCSubstructureMatchCount($B170,"FC(CCC(O)=O)(F)C")+[1]!JCSubstructureMatchCount($B170,"FC1(F)CC1C(O)=O")</f>
        <v>#VALUE!</v>
      </c>
      <c r="BO170" s="2" t="e">
        <f t="array" ref="BO170">[1]!JCSubstructureMatchCount($B170,"FC(CCCC(O)=O)(F)C")+[1]!JCSubstructureMatchCount($B170,"FC1(F)CCC1C(O)=O")</f>
        <v>#VALUE!</v>
      </c>
      <c r="BP170" s="2" t="e">
        <f t="array" ref="BP170">[1]!JCSubstructureMatchCount($B170,"FC(CCCCC(O)=O)(F)C")+[1]!JCSubstructureMatchCount($B170,"FC1(F)CCCC1C(O)=O")</f>
        <v>#VALUE!</v>
      </c>
      <c r="BQ170" s="2" t="e">
        <f t="array" ref="BQ170">[1]!JCSubstructureMatchCount($B170,"FC(CCCCCC(O)=O)(F)C")+[1]!JCSubstructureMatchCount($B170,"FC1(F)CCCCC1C(O)=O")</f>
        <v>#VALUE!</v>
      </c>
      <c r="BR170" s="2" t="e">
        <f t="array" ref="BR170">[1]!JCSubstructureMatchCount($B170,"FC(CC(O)=O)([H])C")</f>
        <v>#VALUE!</v>
      </c>
      <c r="BS170" s="2" t="e">
        <f t="array" ref="BS170">[1]!JCSubstructureMatchCount($B170,"FC(CCC(O)=O)([H])C")</f>
        <v>#VALUE!</v>
      </c>
      <c r="BT170" s="2" t="e">
        <f t="array" ref="BT170">[1]!JCSubstructureMatchCount($B170,"FC(CCCC(O)=O)([H])C")</f>
        <v>#VALUE!</v>
      </c>
      <c r="BU170" s="2" t="e">
        <f t="array" ref="BU170">[1]!JCSubstructureMatchCount($B170,"FC(CCCCC(O)=O)([H])C")</f>
        <v>#VALUE!</v>
      </c>
      <c r="BV170" s="2" t="e">
        <f t="array" ref="BV170">[1]!JCSubstructureMatchCount($B170,"FC(CCCCCC(O)=O)([H])C")</f>
        <v>#VALUE!</v>
      </c>
      <c r="BW170" t="e">
        <f t="shared" si="45"/>
        <v>#VALUE!</v>
      </c>
      <c r="BX170" t="e">
        <f t="shared" si="46"/>
        <v>#VALUE!</v>
      </c>
      <c r="BY170" t="e">
        <f t="shared" si="47"/>
        <v>#VALUE!</v>
      </c>
      <c r="BZ170" t="e">
        <f t="shared" si="48"/>
        <v>#VALUE!</v>
      </c>
      <c r="CA170" t="e">
        <f t="shared" si="49"/>
        <v>#VALUE!</v>
      </c>
      <c r="CB170" t="e">
        <f t="shared" si="50"/>
        <v>#VALUE!</v>
      </c>
      <c r="CC170" t="e">
        <f t="shared" si="51"/>
        <v>#VALUE!</v>
      </c>
      <c r="CD170" t="e">
        <f t="shared" si="52"/>
        <v>#VALUE!</v>
      </c>
      <c r="CE170" t="e">
        <f t="shared" si="53"/>
        <v>#VALUE!</v>
      </c>
      <c r="CF170" t="e">
        <f t="shared" si="54"/>
        <v>#VALUE!</v>
      </c>
      <c r="CG170" t="e">
        <f t="shared" si="55"/>
        <v>#VALUE!</v>
      </c>
    </row>
    <row r="171" spans="1:85" ht="30" customHeight="1" x14ac:dyDescent="0.25">
      <c r="A171" s="1" t="s">
        <v>196</v>
      </c>
      <c r="B171" t="s">
        <v>190</v>
      </c>
      <c r="C171">
        <v>2.35</v>
      </c>
      <c r="D171">
        <v>4.17</v>
      </c>
      <c r="E171" s="15" t="e">
        <f t="array" ref="E171">[1]!JCStructure(B171)</f>
        <v>#VALUE!</v>
      </c>
      <c r="F171" t="e">
        <f t="array" ref="F171">[1]!JCMass(B171)</f>
        <v>#VALUE!</v>
      </c>
      <c r="G171" t="e">
        <f t="array" ref="G171">[1]!JCIUPACName(R171)</f>
        <v>#VALUE!</v>
      </c>
      <c r="H171" s="2" t="e">
        <f t="array" ref="H171">IF([1]!JCSubstructureMatch($B171,"C(O)=O"),"Acid", "Amine")</f>
        <v>#VALUE!</v>
      </c>
      <c r="I171" s="2" t="e">
        <f t="shared" ca="1" si="56"/>
        <v>#NAME?</v>
      </c>
      <c r="J171" s="2" t="s">
        <v>287</v>
      </c>
      <c r="K171" s="2" t="e">
        <f t="shared" si="39"/>
        <v>#VALUE!</v>
      </c>
      <c r="L171" s="2" t="e">
        <f t="shared" si="40"/>
        <v>#VALUE!</v>
      </c>
      <c r="M171" s="2" t="e">
        <f t="shared" si="41"/>
        <v>#VALUE!</v>
      </c>
      <c r="N171" s="2" t="e">
        <f t="shared" si="42"/>
        <v>#VALUE!</v>
      </c>
      <c r="O171" s="2" t="e">
        <f t="shared" si="43"/>
        <v>#VALUE!</v>
      </c>
      <c r="P171" s="2" t="e">
        <f t="shared" si="44"/>
        <v>#VALUE!</v>
      </c>
      <c r="Q171" s="2" t="e">
        <f t="array" ref="Q171">[1]!JCRingAtomCount(B171)</f>
        <v>#VALUE!</v>
      </c>
      <c r="R171" s="15" t="e">
        <f t="array" ref="R171">[1]!JCBemisMurckoStructure(B171)</f>
        <v>#VALUE!</v>
      </c>
      <c r="S171" t="e">
        <f t="array" ref="S171">[1]!JCSubstructureMatch(B171,"FC(C)(F)C")</f>
        <v>#VALUE!</v>
      </c>
      <c r="T171" t="e">
        <f t="array" ref="T171">[1]!JCSubstructureMatch(B171,"FC(C)(F)F")</f>
        <v>#VALUE!</v>
      </c>
      <c r="U171" t="e">
        <f t="array" ref="U171">[1]!JCSubstructureMatch(B171,"FC(C)(F)[H]")</f>
        <v>#VALUE!</v>
      </c>
      <c r="V171" t="e">
        <f t="array" ref="V171">[1]!JCSubstructureMatch(B171,"FC(C)([H])[H]")</f>
        <v>#VALUE!</v>
      </c>
      <c r="W171" t="e">
        <f t="array" ref="W171">[1]!JCSubstructureMatch(B171,"FC(C)(C)[H]")</f>
        <v>#VALUE!</v>
      </c>
      <c r="X171" s="15" t="e">
        <f t="array" ref="X171">[1]!JC3DCleanStructure(B171)</f>
        <v>#VALUE!</v>
      </c>
      <c r="Y171" s="2" t="e">
        <f t="array" ref="Y171">[1]!JCSubstructureMatchCount(B171,"FC(CN)(F)F")</f>
        <v>#VALUE!</v>
      </c>
      <c r="Z171" s="2" t="e">
        <f t="array" ref="Z171">[1]!JCSubstructureMatchCount($B171,"FC(CCN)(F)F")</f>
        <v>#VALUE!</v>
      </c>
      <c r="AA171" s="2" t="e">
        <f t="array" ref="AA171">[1]!JCSubstructureMatchCount($B171,"FC(CCCN)(F)F")</f>
        <v>#VALUE!</v>
      </c>
      <c r="AB171" s="2" t="e">
        <f t="array" ref="AB171">[1]!JCSubstructureMatchCount($B171,"FC(CCCCN)(F)F")</f>
        <v>#VALUE!</v>
      </c>
      <c r="AC171" s="2" t="e">
        <f t="array" ref="AC171">[1]!JCSubstructureMatchCount($B171,"FC(CCCCCN)(F)F")</f>
        <v>#VALUE!</v>
      </c>
      <c r="AD171" s="2" t="e">
        <f t="array" ref="AD171">[1]!JCSubstructureMatchCount($B171,"FC(CN)([H])F")</f>
        <v>#VALUE!</v>
      </c>
      <c r="AE171" s="2" t="e">
        <f t="array" ref="AE171">[1]!JCSubstructureMatchCount($B171,"FC(CCN)([H])F")</f>
        <v>#VALUE!</v>
      </c>
      <c r="AF171" s="2" t="e">
        <f t="array" ref="AF171">[1]!JCSubstructureMatchCount($B171,"FC(CCCN)([H])F")</f>
        <v>#VALUE!</v>
      </c>
      <c r="AG171" s="2" t="e">
        <f t="array" ref="AG171">[1]!JCSubstructureMatchCount($B171,"FC(CCCCN)([H])F")</f>
        <v>#VALUE!</v>
      </c>
      <c r="AH171" s="2" t="e">
        <f t="array" ref="AH171">[1]!JCSubstructureMatchCount($B171,"FC(CCCCCN)([H])F")</f>
        <v>#VALUE!</v>
      </c>
      <c r="AI171" s="2" t="e">
        <f t="array" ref="AI171">[1]!JCSubstructureMatchCount($B171,"FC(CN)([H])[H]")</f>
        <v>#VALUE!</v>
      </c>
      <c r="AJ171" s="2" t="e">
        <f t="array" ref="AJ171">[1]!JCSubstructureMatchCount($B171,"FC(CCN)([H])[H]")</f>
        <v>#VALUE!</v>
      </c>
      <c r="AK171" s="2" t="e">
        <f t="array" ref="AK171">[1]!JCSubstructureMatchCount($B171,"FC(CCCN)([H])[H]")</f>
        <v>#VALUE!</v>
      </c>
      <c r="AL171" s="2" t="e">
        <f t="array" ref="AL171">[1]!JCSubstructureMatchCount($B171,"FC(CCCCN)([H])[H]")</f>
        <v>#VALUE!</v>
      </c>
      <c r="AM171" s="2" t="e">
        <f t="array" ref="AM171">[1]!JCSubstructureMatchCount($B171,"FC(CCCCCN)([H])[H]")</f>
        <v>#VALUE!</v>
      </c>
      <c r="AN171" s="2" t="e">
        <f t="array" ref="AN171">[1]!JCSubstructureMatchCount($B171,"FC(CN)(F)C")</f>
        <v>#VALUE!</v>
      </c>
      <c r="AO171" s="2" t="e">
        <f t="array" ref="AO171">[1]!JCSubstructureMatchCount($B171,"FC(CCN)(F)C")+[1]!JCSubstructureMatchCount($B171,"FC(F)(C1)C1N")</f>
        <v>#VALUE!</v>
      </c>
      <c r="AP171" s="2" t="e">
        <f t="array" ref="AP171">[1]!JCSubstructureMatchCount($B171,"FC(CCCN)(F)C")+[1]!JCSubstructureMatchCount($B171,"FC(F)(CC1)C1N")</f>
        <v>#VALUE!</v>
      </c>
      <c r="AQ171" s="2" t="e">
        <f t="array" ref="AQ171">[1]!JCSubstructureMatchCount($B171,"FC(CCCCN)(F)C")+[1]!JCSubstructureMatchCount($B171,"FC(F)(CCC1)C1N")</f>
        <v>#VALUE!</v>
      </c>
      <c r="AR171" s="2" t="e">
        <f t="array" ref="AR171">[1]!JCSubstructureMatchCount($B171,"FC(CCCCCN)(F)C")+[1]!JCSubstructureMatchCount($B171,"FC(F)(CCCC1)C1N")</f>
        <v>#VALUE!</v>
      </c>
      <c r="AS171" s="2" t="e">
        <f t="array" ref="AS171">[1]!JCSubstructureMatchCount($B171,"FC(CN)([H])C")</f>
        <v>#VALUE!</v>
      </c>
      <c r="AT171" s="2" t="e">
        <f t="array" ref="AT171">[1]!JCSubstructureMatchCount($B171,"FC(CCN)([H])C")</f>
        <v>#VALUE!</v>
      </c>
      <c r="AU171" s="2" t="e">
        <f t="array" ref="AU171">[1]!JCSubstructureMatchCount($B171,"FC(CCCN)([H])C")</f>
        <v>#VALUE!</v>
      </c>
      <c r="AV171" s="2" t="e">
        <f t="array" ref="AV171">[1]!JCSubstructureMatchCount($B171,"FC(CCCCN)([H])C")</f>
        <v>#VALUE!</v>
      </c>
      <c r="AW171" s="2" t="e">
        <f t="array" ref="AW171">[1]!JCSubstructureMatchCount($B171,"FC(CCCCCN)([H])C")</f>
        <v>#VALUE!</v>
      </c>
      <c r="AX171" s="2" t="e">
        <f t="array" ref="AX171">[1]!JCSubstructureMatchCount($B171,"FC(CC(O)=O)(F)F")</f>
        <v>#VALUE!</v>
      </c>
      <c r="AY171" s="2" t="e">
        <f t="array" ref="AY171">[1]!JCSubstructureMatchCount($B171,"FC(CCC(O)=O)(F)F")</f>
        <v>#VALUE!</v>
      </c>
      <c r="AZ171" s="2" t="e">
        <f t="array" ref="AZ171">[1]!JCSubstructureMatchCount($B171,"FC(CCCC(O)=O)(F)F")</f>
        <v>#VALUE!</v>
      </c>
      <c r="BA171" s="2" t="e">
        <f t="array" ref="BA171">[1]!JCSubstructureMatchCount($B171,"FC(CCCCC(O)=O)(F)F")</f>
        <v>#VALUE!</v>
      </c>
      <c r="BB171" s="2" t="e">
        <f t="array" ref="BB171">[1]!JCSubstructureMatchCount($B171,"FC(CCCCCC(O)=O)(F)F")</f>
        <v>#VALUE!</v>
      </c>
      <c r="BC171" s="2" t="e">
        <f t="array" ref="BC171">[1]!JCSubstructureMatchCount($B171,"FC(CC(O)=O)([H])F")</f>
        <v>#VALUE!</v>
      </c>
      <c r="BD171" s="2" t="e">
        <f t="array" ref="BD171">[1]!JCSubstructureMatchCount($B171,"FC(CCC(O)=O)([H])F")</f>
        <v>#VALUE!</v>
      </c>
      <c r="BE171" s="2" t="e">
        <f t="array" ref="BE171">[1]!JCSubstructureMatchCount($B171,"FC(CCCC(O)=O)([H])F")</f>
        <v>#VALUE!</v>
      </c>
      <c r="BF171" s="2" t="e">
        <f t="array" ref="BF171">[1]!JCSubstructureMatchCount($B171,"FC(CCCCC(O)=O)([H])F")</f>
        <v>#VALUE!</v>
      </c>
      <c r="BG171" s="2" t="e">
        <f t="array" ref="BG171">[1]!JCSubstructureMatchCount($B171,"FC(CCCCCC(O)=O)([H])F")</f>
        <v>#VALUE!</v>
      </c>
      <c r="BH171" s="2" t="e">
        <f t="array" ref="BH171">[1]!JCSubstructureMatchCount($B171,"FC(CC(O)=O)([H])[H]")</f>
        <v>#VALUE!</v>
      </c>
      <c r="BI171" s="2" t="e">
        <f t="array" ref="BI171">[1]!JCSubstructureMatchCount($B171,"FC(CCC(O)=O)([H])[H]")</f>
        <v>#VALUE!</v>
      </c>
      <c r="BJ171" s="2" t="e">
        <f t="array" ref="BJ171">[1]!JCSubstructureMatchCount($B171,"FC(CCCC(O)=O)([H])[H]")</f>
        <v>#VALUE!</v>
      </c>
      <c r="BK171" s="2" t="e">
        <f t="array" ref="BK171">[1]!JCSubstructureMatchCount($B171,"FC(CCCCC(O)=O)([H])[H]")</f>
        <v>#VALUE!</v>
      </c>
      <c r="BL171" s="2" t="e">
        <f t="array" ref="BL171">[1]!JCSubstructureMatchCount($B171,"FC(CCCCCC(O)=O)([H])[H]")</f>
        <v>#VALUE!</v>
      </c>
      <c r="BM171" s="2" t="e">
        <f t="array" ref="BM171">[1]!JCSubstructureMatchCount($B171,"FC(CC(O)=O)(F)C")</f>
        <v>#VALUE!</v>
      </c>
      <c r="BN171" s="2" t="e">
        <f t="array" ref="BN171">[1]!JCSubstructureMatchCount($B171,"FC(CCC(O)=O)(F)C")+[1]!JCSubstructureMatchCount($B171,"FC1(F)CC1C(O)=O")</f>
        <v>#VALUE!</v>
      </c>
      <c r="BO171" s="2" t="e">
        <f t="array" ref="BO171">[1]!JCSubstructureMatchCount($B171,"FC(CCCC(O)=O)(F)C")+[1]!JCSubstructureMatchCount($B171,"FC1(F)CCC1C(O)=O")</f>
        <v>#VALUE!</v>
      </c>
      <c r="BP171" s="2" t="e">
        <f t="array" ref="BP171">[1]!JCSubstructureMatchCount($B171,"FC(CCCCC(O)=O)(F)C")+[1]!JCSubstructureMatchCount($B171,"FC1(F)CCCC1C(O)=O")</f>
        <v>#VALUE!</v>
      </c>
      <c r="BQ171" s="2" t="e">
        <f t="array" ref="BQ171">[1]!JCSubstructureMatchCount($B171,"FC(CCCCCC(O)=O)(F)C")+[1]!JCSubstructureMatchCount($B171,"FC1(F)CCCCC1C(O)=O")</f>
        <v>#VALUE!</v>
      </c>
      <c r="BR171" s="2" t="e">
        <f t="array" ref="BR171">[1]!JCSubstructureMatchCount($B171,"FC(CC(O)=O)([H])C")</f>
        <v>#VALUE!</v>
      </c>
      <c r="BS171" s="2" t="e">
        <f t="array" ref="BS171">[1]!JCSubstructureMatchCount($B171,"FC(CCC(O)=O)([H])C")</f>
        <v>#VALUE!</v>
      </c>
      <c r="BT171" s="2" t="e">
        <f t="array" ref="BT171">[1]!JCSubstructureMatchCount($B171,"FC(CCCC(O)=O)([H])C")</f>
        <v>#VALUE!</v>
      </c>
      <c r="BU171" s="2" t="e">
        <f t="array" ref="BU171">[1]!JCSubstructureMatchCount($B171,"FC(CCCCC(O)=O)([H])C")</f>
        <v>#VALUE!</v>
      </c>
      <c r="BV171" s="2" t="e">
        <f t="array" ref="BV171">[1]!JCSubstructureMatchCount($B171,"FC(CCCCCC(O)=O)([H])C")</f>
        <v>#VALUE!</v>
      </c>
      <c r="BW171" t="e">
        <f t="shared" si="45"/>
        <v>#VALUE!</v>
      </c>
      <c r="BX171" t="e">
        <f t="shared" si="46"/>
        <v>#VALUE!</v>
      </c>
      <c r="BY171" t="e">
        <f t="shared" si="47"/>
        <v>#VALUE!</v>
      </c>
      <c r="BZ171" t="e">
        <f t="shared" si="48"/>
        <v>#VALUE!</v>
      </c>
      <c r="CA171" t="e">
        <f t="shared" si="49"/>
        <v>#VALUE!</v>
      </c>
      <c r="CB171" t="e">
        <f t="shared" si="50"/>
        <v>#VALUE!</v>
      </c>
      <c r="CC171" t="e">
        <f t="shared" si="51"/>
        <v>#VALUE!</v>
      </c>
      <c r="CD171" t="e">
        <f t="shared" si="52"/>
        <v>#VALUE!</v>
      </c>
      <c r="CE171" t="e">
        <f t="shared" si="53"/>
        <v>#VALUE!</v>
      </c>
      <c r="CF171" t="e">
        <f t="shared" si="54"/>
        <v>#VALUE!</v>
      </c>
      <c r="CG171" t="e">
        <f t="shared" si="55"/>
        <v>#VALUE!</v>
      </c>
    </row>
    <row r="172" spans="1:85" ht="30" customHeight="1" x14ac:dyDescent="0.25">
      <c r="A172" s="1" t="s">
        <v>196</v>
      </c>
      <c r="B172" t="s">
        <v>191</v>
      </c>
      <c r="C172">
        <v>1.1200000000000001</v>
      </c>
      <c r="D172">
        <v>4.3499999999999996</v>
      </c>
      <c r="E172" s="15" t="e">
        <f t="array" ref="E172">[1]!JCStructure(B172)</f>
        <v>#VALUE!</v>
      </c>
      <c r="F172" t="e">
        <f t="array" ref="F172">[1]!JCMass(B172)</f>
        <v>#VALUE!</v>
      </c>
      <c r="G172" t="e">
        <f t="array" ref="G172">[1]!JCIUPACName(R172)</f>
        <v>#VALUE!</v>
      </c>
      <c r="H172" s="2" t="e">
        <f t="array" ref="H172">IF([1]!JCSubstructureMatch($B172,"C(O)=O"),"Acid", "Amine")</f>
        <v>#VALUE!</v>
      </c>
      <c r="I172" s="2" t="e">
        <f t="shared" ca="1" si="56"/>
        <v>#NAME?</v>
      </c>
      <c r="J172" s="2" t="s">
        <v>286</v>
      </c>
      <c r="K172" s="2" t="e">
        <f t="shared" si="39"/>
        <v>#VALUE!</v>
      </c>
      <c r="L172" s="2" t="e">
        <f t="shared" si="40"/>
        <v>#VALUE!</v>
      </c>
      <c r="M172" s="2" t="e">
        <f t="shared" si="41"/>
        <v>#VALUE!</v>
      </c>
      <c r="N172" s="2" t="e">
        <f t="shared" si="42"/>
        <v>#VALUE!</v>
      </c>
      <c r="O172" s="2" t="e">
        <f t="shared" si="43"/>
        <v>#VALUE!</v>
      </c>
      <c r="P172" s="2" t="e">
        <f t="shared" si="44"/>
        <v>#VALUE!</v>
      </c>
      <c r="Q172" s="2" t="e">
        <f t="array" ref="Q172">[1]!JCRingAtomCount(B172)</f>
        <v>#VALUE!</v>
      </c>
      <c r="R172" s="15" t="e">
        <f t="array" ref="R172">[1]!JCBemisMurckoStructure(B172)</f>
        <v>#VALUE!</v>
      </c>
      <c r="S172" t="e">
        <f t="array" ref="S172">[1]!JCSubstructureMatch(B172,"FC(C)(F)C")</f>
        <v>#VALUE!</v>
      </c>
      <c r="T172" t="e">
        <f t="array" ref="T172">[1]!JCSubstructureMatch(B172,"FC(C)(F)F")</f>
        <v>#VALUE!</v>
      </c>
      <c r="U172" t="e">
        <f t="array" ref="U172">[1]!JCSubstructureMatch(B172,"FC(C)(F)[H]")</f>
        <v>#VALUE!</v>
      </c>
      <c r="V172" t="e">
        <f t="array" ref="V172">[1]!JCSubstructureMatch(B172,"FC(C)([H])[H]")</f>
        <v>#VALUE!</v>
      </c>
      <c r="W172" t="e">
        <f t="array" ref="W172">[1]!JCSubstructureMatch(B172,"FC(C)(C)[H]")</f>
        <v>#VALUE!</v>
      </c>
      <c r="X172" s="15" t="e">
        <f t="array" ref="X172">[1]!JC3DCleanStructure(B172)</f>
        <v>#VALUE!</v>
      </c>
      <c r="Y172" s="2" t="e">
        <f t="array" ref="Y172">[1]!JCSubstructureMatchCount(B172,"FC(CN)(F)F")</f>
        <v>#VALUE!</v>
      </c>
      <c r="Z172" s="2" t="e">
        <f t="array" ref="Z172">[1]!JCSubstructureMatchCount($B172,"FC(CCN)(F)F")</f>
        <v>#VALUE!</v>
      </c>
      <c r="AA172" s="2" t="e">
        <f t="array" ref="AA172">[1]!JCSubstructureMatchCount($B172,"FC(CCCN)(F)F")</f>
        <v>#VALUE!</v>
      </c>
      <c r="AB172" s="2" t="e">
        <f t="array" ref="AB172">[1]!JCSubstructureMatchCount($B172,"FC(CCCCN)(F)F")</f>
        <v>#VALUE!</v>
      </c>
      <c r="AC172" s="2" t="e">
        <f t="array" ref="AC172">[1]!JCSubstructureMatchCount($B172,"FC(CCCCCN)(F)F")</f>
        <v>#VALUE!</v>
      </c>
      <c r="AD172" s="2" t="e">
        <f t="array" ref="AD172">[1]!JCSubstructureMatchCount($B172,"FC(CN)([H])F")</f>
        <v>#VALUE!</v>
      </c>
      <c r="AE172" s="2" t="e">
        <f t="array" ref="AE172">[1]!JCSubstructureMatchCount($B172,"FC(CCN)([H])F")</f>
        <v>#VALUE!</v>
      </c>
      <c r="AF172" s="2" t="e">
        <f t="array" ref="AF172">[1]!JCSubstructureMatchCount($B172,"FC(CCCN)([H])F")</f>
        <v>#VALUE!</v>
      </c>
      <c r="AG172" s="2" t="e">
        <f t="array" ref="AG172">[1]!JCSubstructureMatchCount($B172,"FC(CCCCN)([H])F")</f>
        <v>#VALUE!</v>
      </c>
      <c r="AH172" s="2" t="e">
        <f t="array" ref="AH172">[1]!JCSubstructureMatchCount($B172,"FC(CCCCCN)([H])F")</f>
        <v>#VALUE!</v>
      </c>
      <c r="AI172" s="2" t="e">
        <f t="array" ref="AI172">[1]!JCSubstructureMatchCount($B172,"FC(CN)([H])[H]")</f>
        <v>#VALUE!</v>
      </c>
      <c r="AJ172" s="2" t="e">
        <f t="array" ref="AJ172">[1]!JCSubstructureMatchCount($B172,"FC(CCN)([H])[H]")</f>
        <v>#VALUE!</v>
      </c>
      <c r="AK172" s="2" t="e">
        <f t="array" ref="AK172">[1]!JCSubstructureMatchCount($B172,"FC(CCCN)([H])[H]")</f>
        <v>#VALUE!</v>
      </c>
      <c r="AL172" s="2" t="e">
        <f t="array" ref="AL172">[1]!JCSubstructureMatchCount($B172,"FC(CCCCN)([H])[H]")</f>
        <v>#VALUE!</v>
      </c>
      <c r="AM172" s="2" t="e">
        <f t="array" ref="AM172">[1]!JCSubstructureMatchCount($B172,"FC(CCCCCN)([H])[H]")</f>
        <v>#VALUE!</v>
      </c>
      <c r="AN172" s="2" t="e">
        <f t="array" ref="AN172">[1]!JCSubstructureMatchCount($B172,"FC(CN)(F)C")</f>
        <v>#VALUE!</v>
      </c>
      <c r="AO172" s="2" t="e">
        <f t="array" ref="AO172">[1]!JCSubstructureMatchCount($B172,"FC(CCN)(F)C")+[1]!JCSubstructureMatchCount($B172,"FC(F)(C1)C1N")</f>
        <v>#VALUE!</v>
      </c>
      <c r="AP172" s="2" t="e">
        <f t="array" ref="AP172">[1]!JCSubstructureMatchCount($B172,"FC(CCCN)(F)C")+[1]!JCSubstructureMatchCount($B172,"FC(F)(CC1)C1N")</f>
        <v>#VALUE!</v>
      </c>
      <c r="AQ172" s="2" t="e">
        <f t="array" ref="AQ172">[1]!JCSubstructureMatchCount($B172,"FC(CCCCN)(F)C")+[1]!JCSubstructureMatchCount($B172,"FC(F)(CCC1)C1N")</f>
        <v>#VALUE!</v>
      </c>
      <c r="AR172" s="2" t="e">
        <f t="array" ref="AR172">[1]!JCSubstructureMatchCount($B172,"FC(CCCCCN)(F)C")+[1]!JCSubstructureMatchCount($B172,"FC(F)(CCCC1)C1N")</f>
        <v>#VALUE!</v>
      </c>
      <c r="AS172" s="2" t="e">
        <f t="array" ref="AS172">[1]!JCSubstructureMatchCount($B172,"FC(CN)([H])C")</f>
        <v>#VALUE!</v>
      </c>
      <c r="AT172" s="2" t="e">
        <f t="array" ref="AT172">[1]!JCSubstructureMatchCount($B172,"FC(CCN)([H])C")</f>
        <v>#VALUE!</v>
      </c>
      <c r="AU172" s="2" t="e">
        <f t="array" ref="AU172">[1]!JCSubstructureMatchCount($B172,"FC(CCCN)([H])C")</f>
        <v>#VALUE!</v>
      </c>
      <c r="AV172" s="2" t="e">
        <f t="array" ref="AV172">[1]!JCSubstructureMatchCount($B172,"FC(CCCCN)([H])C")</f>
        <v>#VALUE!</v>
      </c>
      <c r="AW172" s="2" t="e">
        <f t="array" ref="AW172">[1]!JCSubstructureMatchCount($B172,"FC(CCCCCN)([H])C")</f>
        <v>#VALUE!</v>
      </c>
      <c r="AX172" s="2" t="e">
        <f t="array" ref="AX172">[1]!JCSubstructureMatchCount($B172,"FC(CC(O)=O)(F)F")</f>
        <v>#VALUE!</v>
      </c>
      <c r="AY172" s="2" t="e">
        <f t="array" ref="AY172">[1]!JCSubstructureMatchCount($B172,"FC(CCC(O)=O)(F)F")</f>
        <v>#VALUE!</v>
      </c>
      <c r="AZ172" s="2" t="e">
        <f t="array" ref="AZ172">[1]!JCSubstructureMatchCount($B172,"FC(CCCC(O)=O)(F)F")</f>
        <v>#VALUE!</v>
      </c>
      <c r="BA172" s="2" t="e">
        <f t="array" ref="BA172">[1]!JCSubstructureMatchCount($B172,"FC(CCCCC(O)=O)(F)F")</f>
        <v>#VALUE!</v>
      </c>
      <c r="BB172" s="2" t="e">
        <f t="array" ref="BB172">[1]!JCSubstructureMatchCount($B172,"FC(CCCCCC(O)=O)(F)F")</f>
        <v>#VALUE!</v>
      </c>
      <c r="BC172" s="2" t="e">
        <f t="array" ref="BC172">[1]!JCSubstructureMatchCount($B172,"FC(CC(O)=O)([H])F")</f>
        <v>#VALUE!</v>
      </c>
      <c r="BD172" s="2" t="e">
        <f t="array" ref="BD172">[1]!JCSubstructureMatchCount($B172,"FC(CCC(O)=O)([H])F")</f>
        <v>#VALUE!</v>
      </c>
      <c r="BE172" s="2" t="e">
        <f t="array" ref="BE172">[1]!JCSubstructureMatchCount($B172,"FC(CCCC(O)=O)([H])F")</f>
        <v>#VALUE!</v>
      </c>
      <c r="BF172" s="2" t="e">
        <f t="array" ref="BF172">[1]!JCSubstructureMatchCount($B172,"FC(CCCCC(O)=O)([H])F")</f>
        <v>#VALUE!</v>
      </c>
      <c r="BG172" s="2" t="e">
        <f t="array" ref="BG172">[1]!JCSubstructureMatchCount($B172,"FC(CCCCCC(O)=O)([H])F")</f>
        <v>#VALUE!</v>
      </c>
      <c r="BH172" s="2" t="e">
        <f t="array" ref="BH172">[1]!JCSubstructureMatchCount($B172,"FC(CC(O)=O)([H])[H]")</f>
        <v>#VALUE!</v>
      </c>
      <c r="BI172" s="2" t="e">
        <f t="array" ref="BI172">[1]!JCSubstructureMatchCount($B172,"FC(CCC(O)=O)([H])[H]")</f>
        <v>#VALUE!</v>
      </c>
      <c r="BJ172" s="2" t="e">
        <f t="array" ref="BJ172">[1]!JCSubstructureMatchCount($B172,"FC(CCCC(O)=O)([H])[H]")</f>
        <v>#VALUE!</v>
      </c>
      <c r="BK172" s="2" t="e">
        <f t="array" ref="BK172">[1]!JCSubstructureMatchCount($B172,"FC(CCCCC(O)=O)([H])[H]")</f>
        <v>#VALUE!</v>
      </c>
      <c r="BL172" s="2" t="e">
        <f t="array" ref="BL172">[1]!JCSubstructureMatchCount($B172,"FC(CCCCCC(O)=O)([H])[H]")</f>
        <v>#VALUE!</v>
      </c>
      <c r="BM172" s="2" t="e">
        <f t="array" ref="BM172">[1]!JCSubstructureMatchCount($B172,"FC(CC(O)=O)(F)C")</f>
        <v>#VALUE!</v>
      </c>
      <c r="BN172" s="2" t="e">
        <f t="array" ref="BN172">[1]!JCSubstructureMatchCount($B172,"FC(CCC(O)=O)(F)C")+[1]!JCSubstructureMatchCount($B172,"FC1(F)CC1C(O)=O")</f>
        <v>#VALUE!</v>
      </c>
      <c r="BO172" s="2" t="e">
        <f t="array" ref="BO172">[1]!JCSubstructureMatchCount($B172,"FC(CCCC(O)=O)(F)C")+[1]!JCSubstructureMatchCount($B172,"FC1(F)CCC1C(O)=O")</f>
        <v>#VALUE!</v>
      </c>
      <c r="BP172" s="2" t="e">
        <f t="array" ref="BP172">[1]!JCSubstructureMatchCount($B172,"FC(CCCCC(O)=O)(F)C")+[1]!JCSubstructureMatchCount($B172,"FC1(F)CCCC1C(O)=O")</f>
        <v>#VALUE!</v>
      </c>
      <c r="BQ172" s="2" t="e">
        <f t="array" ref="BQ172">[1]!JCSubstructureMatchCount($B172,"FC(CCCCCC(O)=O)(F)C")+[1]!JCSubstructureMatchCount($B172,"FC1(F)CCCCC1C(O)=O")</f>
        <v>#VALUE!</v>
      </c>
      <c r="BR172" s="2" t="e">
        <f t="array" ref="BR172">[1]!JCSubstructureMatchCount($B172,"FC(CC(O)=O)([H])C")</f>
        <v>#VALUE!</v>
      </c>
      <c r="BS172" s="2" t="e">
        <f t="array" ref="BS172">[1]!JCSubstructureMatchCount($B172,"FC(CCC(O)=O)([H])C")</f>
        <v>#VALUE!</v>
      </c>
      <c r="BT172" s="2" t="e">
        <f t="array" ref="BT172">[1]!JCSubstructureMatchCount($B172,"FC(CCCC(O)=O)([H])C")</f>
        <v>#VALUE!</v>
      </c>
      <c r="BU172" s="2" t="e">
        <f t="array" ref="BU172">[1]!JCSubstructureMatchCount($B172,"FC(CCCCC(O)=O)([H])C")</f>
        <v>#VALUE!</v>
      </c>
      <c r="BV172" s="2" t="e">
        <f t="array" ref="BV172">[1]!JCSubstructureMatchCount($B172,"FC(CCCCCC(O)=O)([H])C")</f>
        <v>#VALUE!</v>
      </c>
      <c r="BW172" t="e">
        <f t="shared" si="45"/>
        <v>#VALUE!</v>
      </c>
      <c r="BX172" t="e">
        <f t="shared" si="46"/>
        <v>#VALUE!</v>
      </c>
      <c r="BY172" t="e">
        <f t="shared" si="47"/>
        <v>#VALUE!</v>
      </c>
      <c r="BZ172" t="e">
        <f t="shared" si="48"/>
        <v>#VALUE!</v>
      </c>
      <c r="CA172" t="e">
        <f t="shared" si="49"/>
        <v>#VALUE!</v>
      </c>
      <c r="CB172" t="e">
        <f t="shared" si="50"/>
        <v>#VALUE!</v>
      </c>
      <c r="CC172" t="e">
        <f t="shared" si="51"/>
        <v>#VALUE!</v>
      </c>
      <c r="CD172" t="e">
        <f t="shared" si="52"/>
        <v>#VALUE!</v>
      </c>
      <c r="CE172" t="e">
        <f t="shared" si="53"/>
        <v>#VALUE!</v>
      </c>
      <c r="CF172" t="e">
        <f t="shared" si="54"/>
        <v>#VALUE!</v>
      </c>
      <c r="CG172" t="e">
        <f t="shared" si="55"/>
        <v>#VALUE!</v>
      </c>
    </row>
    <row r="173" spans="1:85" ht="30" customHeight="1" x14ac:dyDescent="0.25">
      <c r="A173" s="1" t="s">
        <v>196</v>
      </c>
      <c r="B173" t="s">
        <v>192</v>
      </c>
      <c r="C173">
        <v>1.83</v>
      </c>
      <c r="D173">
        <v>9.44</v>
      </c>
      <c r="E173" s="15" t="e">
        <f t="array" ref="E173">[1]!JCStructure(B173)</f>
        <v>#VALUE!</v>
      </c>
      <c r="F173" t="e">
        <f t="array" ref="F173">[1]!JCMass(B173)</f>
        <v>#VALUE!</v>
      </c>
      <c r="G173" t="e">
        <f t="array" ref="G173">[1]!JCIUPACName(R173)</f>
        <v>#VALUE!</v>
      </c>
      <c r="H173" s="2" t="e">
        <f t="array" ref="H173">IF([1]!JCSubstructureMatch($B173,"C(O)=O"),"Acid", "Amine")</f>
        <v>#VALUE!</v>
      </c>
      <c r="I173" s="2" t="e">
        <f t="shared" ca="1" si="56"/>
        <v>#NAME?</v>
      </c>
      <c r="J173" s="2" t="s">
        <v>286</v>
      </c>
      <c r="K173" s="2" t="e">
        <f t="shared" si="39"/>
        <v>#VALUE!</v>
      </c>
      <c r="L173" s="2" t="e">
        <f t="shared" si="40"/>
        <v>#VALUE!</v>
      </c>
      <c r="M173" s="2" t="e">
        <f t="shared" si="41"/>
        <v>#VALUE!</v>
      </c>
      <c r="N173" s="2" t="e">
        <f t="shared" si="42"/>
        <v>#VALUE!</v>
      </c>
      <c r="O173" s="2" t="e">
        <f t="shared" si="43"/>
        <v>#VALUE!</v>
      </c>
      <c r="P173" s="2" t="e">
        <f t="shared" si="44"/>
        <v>#VALUE!</v>
      </c>
      <c r="Q173" s="2" t="e">
        <f t="array" ref="Q173">[1]!JCRingAtomCount(B173)</f>
        <v>#VALUE!</v>
      </c>
      <c r="R173" s="15" t="e">
        <f t="array" ref="R173">[1]!JCBemisMurckoStructure(B173)</f>
        <v>#VALUE!</v>
      </c>
      <c r="S173" t="e">
        <f t="array" ref="S173">[1]!JCSubstructureMatch(B173,"FC(C)(F)C")</f>
        <v>#VALUE!</v>
      </c>
      <c r="T173" t="e">
        <f t="array" ref="T173">[1]!JCSubstructureMatch(B173,"FC(C)(F)F")</f>
        <v>#VALUE!</v>
      </c>
      <c r="U173" t="e">
        <f t="array" ref="U173">[1]!JCSubstructureMatch(B173,"FC(C)(F)[H]")</f>
        <v>#VALUE!</v>
      </c>
      <c r="V173" t="e">
        <f t="array" ref="V173">[1]!JCSubstructureMatch(B173,"FC(C)([H])[H]")</f>
        <v>#VALUE!</v>
      </c>
      <c r="W173" t="e">
        <f t="array" ref="W173">[1]!JCSubstructureMatch(B173,"FC(C)(C)[H]")</f>
        <v>#VALUE!</v>
      </c>
      <c r="X173" s="15" t="e">
        <f t="array" ref="X173">[1]!JC3DCleanStructure(B173)</f>
        <v>#VALUE!</v>
      </c>
      <c r="Y173" s="2" t="e">
        <f t="array" ref="Y173">[1]!JCSubstructureMatchCount(B173,"FC(CN)(F)F")</f>
        <v>#VALUE!</v>
      </c>
      <c r="Z173" s="2" t="e">
        <f t="array" ref="Z173">[1]!JCSubstructureMatchCount($B173,"FC(CCN)(F)F")</f>
        <v>#VALUE!</v>
      </c>
      <c r="AA173" s="2" t="e">
        <f t="array" ref="AA173">[1]!JCSubstructureMatchCount($B173,"FC(CCCN)(F)F")</f>
        <v>#VALUE!</v>
      </c>
      <c r="AB173" s="2" t="e">
        <f t="array" ref="AB173">[1]!JCSubstructureMatchCount($B173,"FC(CCCCN)(F)F")</f>
        <v>#VALUE!</v>
      </c>
      <c r="AC173" s="2" t="e">
        <f t="array" ref="AC173">[1]!JCSubstructureMatchCount($B173,"FC(CCCCCN)(F)F")</f>
        <v>#VALUE!</v>
      </c>
      <c r="AD173" s="2" t="e">
        <f t="array" ref="AD173">[1]!JCSubstructureMatchCount($B173,"FC(CN)([H])F")</f>
        <v>#VALUE!</v>
      </c>
      <c r="AE173" s="2" t="e">
        <f t="array" ref="AE173">[1]!JCSubstructureMatchCount($B173,"FC(CCN)([H])F")</f>
        <v>#VALUE!</v>
      </c>
      <c r="AF173" s="2" t="e">
        <f t="array" ref="AF173">[1]!JCSubstructureMatchCount($B173,"FC(CCCN)([H])F")</f>
        <v>#VALUE!</v>
      </c>
      <c r="AG173" s="2" t="e">
        <f t="array" ref="AG173">[1]!JCSubstructureMatchCount($B173,"FC(CCCCN)([H])F")</f>
        <v>#VALUE!</v>
      </c>
      <c r="AH173" s="2" t="e">
        <f t="array" ref="AH173">[1]!JCSubstructureMatchCount($B173,"FC(CCCCCN)([H])F")</f>
        <v>#VALUE!</v>
      </c>
      <c r="AI173" s="2" t="e">
        <f t="array" ref="AI173">[1]!JCSubstructureMatchCount($B173,"FC(CN)([H])[H]")</f>
        <v>#VALUE!</v>
      </c>
      <c r="AJ173" s="2" t="e">
        <f t="array" ref="AJ173">[1]!JCSubstructureMatchCount($B173,"FC(CCN)([H])[H]")</f>
        <v>#VALUE!</v>
      </c>
      <c r="AK173" s="2" t="e">
        <f t="array" ref="AK173">[1]!JCSubstructureMatchCount($B173,"FC(CCCN)([H])[H]")</f>
        <v>#VALUE!</v>
      </c>
      <c r="AL173" s="2" t="e">
        <f t="array" ref="AL173">[1]!JCSubstructureMatchCount($B173,"FC(CCCCN)([H])[H]")</f>
        <v>#VALUE!</v>
      </c>
      <c r="AM173" s="2" t="e">
        <f t="array" ref="AM173">[1]!JCSubstructureMatchCount($B173,"FC(CCCCCN)([H])[H]")</f>
        <v>#VALUE!</v>
      </c>
      <c r="AN173" s="2" t="e">
        <f t="array" ref="AN173">[1]!JCSubstructureMatchCount($B173,"FC(CN)(F)C")</f>
        <v>#VALUE!</v>
      </c>
      <c r="AO173" s="2" t="e">
        <f t="array" ref="AO173">[1]!JCSubstructureMatchCount($B173,"FC(CCN)(F)C")+[1]!JCSubstructureMatchCount($B173,"FC(F)(C1)C1N")</f>
        <v>#VALUE!</v>
      </c>
      <c r="AP173" s="2" t="e">
        <f t="array" ref="AP173">[1]!JCSubstructureMatchCount($B173,"FC(CCCN)(F)C")+[1]!JCSubstructureMatchCount($B173,"FC(F)(CC1)C1N")</f>
        <v>#VALUE!</v>
      </c>
      <c r="AQ173" s="2" t="e">
        <f t="array" ref="AQ173">[1]!JCSubstructureMatchCount($B173,"FC(CCCCN)(F)C")+[1]!JCSubstructureMatchCount($B173,"FC(F)(CCC1)C1N")</f>
        <v>#VALUE!</v>
      </c>
      <c r="AR173" s="2" t="e">
        <f t="array" ref="AR173">[1]!JCSubstructureMatchCount($B173,"FC(CCCCCN)(F)C")+[1]!JCSubstructureMatchCount($B173,"FC(F)(CCCC1)C1N")</f>
        <v>#VALUE!</v>
      </c>
      <c r="AS173" s="2" t="e">
        <f t="array" ref="AS173">[1]!JCSubstructureMatchCount($B173,"FC(CN)([H])C")</f>
        <v>#VALUE!</v>
      </c>
      <c r="AT173" s="2" t="e">
        <f t="array" ref="AT173">[1]!JCSubstructureMatchCount($B173,"FC(CCN)([H])C")</f>
        <v>#VALUE!</v>
      </c>
      <c r="AU173" s="2" t="e">
        <f t="array" ref="AU173">[1]!JCSubstructureMatchCount($B173,"FC(CCCN)([H])C")</f>
        <v>#VALUE!</v>
      </c>
      <c r="AV173" s="2" t="e">
        <f t="array" ref="AV173">[1]!JCSubstructureMatchCount($B173,"FC(CCCCN)([H])C")</f>
        <v>#VALUE!</v>
      </c>
      <c r="AW173" s="2" t="e">
        <f t="array" ref="AW173">[1]!JCSubstructureMatchCount($B173,"FC(CCCCCN)([H])C")</f>
        <v>#VALUE!</v>
      </c>
      <c r="AX173" s="2" t="e">
        <f t="array" ref="AX173">[1]!JCSubstructureMatchCount($B173,"FC(CC(O)=O)(F)F")</f>
        <v>#VALUE!</v>
      </c>
      <c r="AY173" s="2" t="e">
        <f t="array" ref="AY173">[1]!JCSubstructureMatchCount($B173,"FC(CCC(O)=O)(F)F")</f>
        <v>#VALUE!</v>
      </c>
      <c r="AZ173" s="2" t="e">
        <f t="array" ref="AZ173">[1]!JCSubstructureMatchCount($B173,"FC(CCCC(O)=O)(F)F")</f>
        <v>#VALUE!</v>
      </c>
      <c r="BA173" s="2" t="e">
        <f t="array" ref="BA173">[1]!JCSubstructureMatchCount($B173,"FC(CCCCC(O)=O)(F)F")</f>
        <v>#VALUE!</v>
      </c>
      <c r="BB173" s="2" t="e">
        <f t="array" ref="BB173">[1]!JCSubstructureMatchCount($B173,"FC(CCCCCC(O)=O)(F)F")</f>
        <v>#VALUE!</v>
      </c>
      <c r="BC173" s="2" t="e">
        <f t="array" ref="BC173">[1]!JCSubstructureMatchCount($B173,"FC(CC(O)=O)([H])F")</f>
        <v>#VALUE!</v>
      </c>
      <c r="BD173" s="2" t="e">
        <f t="array" ref="BD173">[1]!JCSubstructureMatchCount($B173,"FC(CCC(O)=O)([H])F")</f>
        <v>#VALUE!</v>
      </c>
      <c r="BE173" s="2" t="e">
        <f t="array" ref="BE173">[1]!JCSubstructureMatchCount($B173,"FC(CCCC(O)=O)([H])F")</f>
        <v>#VALUE!</v>
      </c>
      <c r="BF173" s="2" t="e">
        <f t="array" ref="BF173">[1]!JCSubstructureMatchCount($B173,"FC(CCCCC(O)=O)([H])F")</f>
        <v>#VALUE!</v>
      </c>
      <c r="BG173" s="2" t="e">
        <f t="array" ref="BG173">[1]!JCSubstructureMatchCount($B173,"FC(CCCCCC(O)=O)([H])F")</f>
        <v>#VALUE!</v>
      </c>
      <c r="BH173" s="2" t="e">
        <f t="array" ref="BH173">[1]!JCSubstructureMatchCount($B173,"FC(CC(O)=O)([H])[H]")</f>
        <v>#VALUE!</v>
      </c>
      <c r="BI173" s="2" t="e">
        <f t="array" ref="BI173">[1]!JCSubstructureMatchCount($B173,"FC(CCC(O)=O)([H])[H]")</f>
        <v>#VALUE!</v>
      </c>
      <c r="BJ173" s="2" t="e">
        <f t="array" ref="BJ173">[1]!JCSubstructureMatchCount($B173,"FC(CCCC(O)=O)([H])[H]")</f>
        <v>#VALUE!</v>
      </c>
      <c r="BK173" s="2" t="e">
        <f t="array" ref="BK173">[1]!JCSubstructureMatchCount($B173,"FC(CCCCC(O)=O)([H])[H]")</f>
        <v>#VALUE!</v>
      </c>
      <c r="BL173" s="2" t="e">
        <f t="array" ref="BL173">[1]!JCSubstructureMatchCount($B173,"FC(CCCCCC(O)=O)([H])[H]")</f>
        <v>#VALUE!</v>
      </c>
      <c r="BM173" s="2" t="e">
        <f t="array" ref="BM173">[1]!JCSubstructureMatchCount($B173,"FC(CC(O)=O)(F)C")</f>
        <v>#VALUE!</v>
      </c>
      <c r="BN173" s="2" t="e">
        <f t="array" ref="BN173">[1]!JCSubstructureMatchCount($B173,"FC(CCC(O)=O)(F)C")+[1]!JCSubstructureMatchCount($B173,"FC1(F)CC1C(O)=O")</f>
        <v>#VALUE!</v>
      </c>
      <c r="BO173" s="2" t="e">
        <f t="array" ref="BO173">[1]!JCSubstructureMatchCount($B173,"FC(CCCC(O)=O)(F)C")+[1]!JCSubstructureMatchCount($B173,"FC1(F)CCC1C(O)=O")</f>
        <v>#VALUE!</v>
      </c>
      <c r="BP173" s="2" t="e">
        <f t="array" ref="BP173">[1]!JCSubstructureMatchCount($B173,"FC(CCCCC(O)=O)(F)C")+[1]!JCSubstructureMatchCount($B173,"FC1(F)CCCC1C(O)=O")</f>
        <v>#VALUE!</v>
      </c>
      <c r="BQ173" s="2" t="e">
        <f t="array" ref="BQ173">[1]!JCSubstructureMatchCount($B173,"FC(CCCCCC(O)=O)(F)C")+[1]!JCSubstructureMatchCount($B173,"FC1(F)CCCCC1C(O)=O")</f>
        <v>#VALUE!</v>
      </c>
      <c r="BR173" s="2" t="e">
        <f t="array" ref="BR173">[1]!JCSubstructureMatchCount($B173,"FC(CC(O)=O)([H])C")</f>
        <v>#VALUE!</v>
      </c>
      <c r="BS173" s="2" t="e">
        <f t="array" ref="BS173">[1]!JCSubstructureMatchCount($B173,"FC(CCC(O)=O)([H])C")</f>
        <v>#VALUE!</v>
      </c>
      <c r="BT173" s="2" t="e">
        <f t="array" ref="BT173">[1]!JCSubstructureMatchCount($B173,"FC(CCCC(O)=O)([H])C")</f>
        <v>#VALUE!</v>
      </c>
      <c r="BU173" s="2" t="e">
        <f t="array" ref="BU173">[1]!JCSubstructureMatchCount($B173,"FC(CCCCC(O)=O)([H])C")</f>
        <v>#VALUE!</v>
      </c>
      <c r="BV173" s="2" t="e">
        <f t="array" ref="BV173">[1]!JCSubstructureMatchCount($B173,"FC(CCCCCC(O)=O)([H])C")</f>
        <v>#VALUE!</v>
      </c>
      <c r="BW173" t="e">
        <f t="shared" si="45"/>
        <v>#VALUE!</v>
      </c>
      <c r="BX173" t="e">
        <f t="shared" si="46"/>
        <v>#VALUE!</v>
      </c>
      <c r="BY173" t="e">
        <f t="shared" si="47"/>
        <v>#VALUE!</v>
      </c>
      <c r="BZ173" t="e">
        <f t="shared" si="48"/>
        <v>#VALUE!</v>
      </c>
      <c r="CA173" t="e">
        <f t="shared" si="49"/>
        <v>#VALUE!</v>
      </c>
      <c r="CB173" t="e">
        <f t="shared" si="50"/>
        <v>#VALUE!</v>
      </c>
      <c r="CC173" t="e">
        <f t="shared" si="51"/>
        <v>#VALUE!</v>
      </c>
      <c r="CD173" t="e">
        <f t="shared" si="52"/>
        <v>#VALUE!</v>
      </c>
      <c r="CE173" t="e">
        <f t="shared" si="53"/>
        <v>#VALUE!</v>
      </c>
      <c r="CF173" t="e">
        <f t="shared" si="54"/>
        <v>#VALUE!</v>
      </c>
      <c r="CG173" t="e">
        <f t="shared" si="55"/>
        <v>#VALUE!</v>
      </c>
    </row>
    <row r="174" spans="1:85" ht="30" customHeight="1" x14ac:dyDescent="0.25">
      <c r="A174" s="1" t="s">
        <v>196</v>
      </c>
      <c r="B174" t="s">
        <v>193</v>
      </c>
      <c r="C174">
        <v>2.42</v>
      </c>
      <c r="D174">
        <v>4.79</v>
      </c>
      <c r="E174" s="15" t="e">
        <f t="array" ref="E174">[1]!JCStructure(B174)</f>
        <v>#VALUE!</v>
      </c>
      <c r="F174" t="e">
        <f t="array" ref="F174">[1]!JCMass(B174)</f>
        <v>#VALUE!</v>
      </c>
      <c r="G174" t="e">
        <f t="array" ref="G174">[1]!JCIUPACName(R174)</f>
        <v>#VALUE!</v>
      </c>
      <c r="H174" s="2" t="e">
        <f t="array" ref="H174">IF([1]!JCSubstructureMatch($B174,"C(O)=O"),"Acid", "Amine")</f>
        <v>#VALUE!</v>
      </c>
      <c r="I174" s="2" t="e">
        <f t="shared" ca="1" si="56"/>
        <v>#NAME?</v>
      </c>
      <c r="J174" s="2" t="s">
        <v>286</v>
      </c>
      <c r="K174" s="2" t="e">
        <f t="shared" si="39"/>
        <v>#VALUE!</v>
      </c>
      <c r="L174" s="2" t="e">
        <f t="shared" si="40"/>
        <v>#VALUE!</v>
      </c>
      <c r="M174" s="2" t="e">
        <f t="shared" si="41"/>
        <v>#VALUE!</v>
      </c>
      <c r="N174" s="2" t="e">
        <f t="shared" si="42"/>
        <v>#VALUE!</v>
      </c>
      <c r="O174" s="2" t="e">
        <f t="shared" si="43"/>
        <v>#VALUE!</v>
      </c>
      <c r="P174" s="2" t="e">
        <f t="shared" si="44"/>
        <v>#VALUE!</v>
      </c>
      <c r="Q174" s="2" t="e">
        <f t="array" ref="Q174">[1]!JCRingAtomCount(B174)</f>
        <v>#VALUE!</v>
      </c>
      <c r="R174" s="15" t="e">
        <f t="array" ref="R174">[1]!JCBemisMurckoStructure(B174)</f>
        <v>#VALUE!</v>
      </c>
      <c r="S174" t="e">
        <f t="array" ref="S174">[1]!JCSubstructureMatch(B174,"FC(C)(F)C")</f>
        <v>#VALUE!</v>
      </c>
      <c r="T174" t="e">
        <f t="array" ref="T174">[1]!JCSubstructureMatch(B174,"FC(C)(F)F")</f>
        <v>#VALUE!</v>
      </c>
      <c r="U174" t="e">
        <f t="array" ref="U174">[1]!JCSubstructureMatch(B174,"FC(C)(F)[H]")</f>
        <v>#VALUE!</v>
      </c>
      <c r="V174" t="e">
        <f t="array" ref="V174">[1]!JCSubstructureMatch(B174,"FC(C)([H])[H]")</f>
        <v>#VALUE!</v>
      </c>
      <c r="W174" t="e">
        <f t="array" ref="W174">[1]!JCSubstructureMatch(B174,"FC(C)(C)[H]")</f>
        <v>#VALUE!</v>
      </c>
      <c r="X174" s="15" t="e">
        <f t="array" ref="X174">[1]!JC3DCleanStructure(B174)</f>
        <v>#VALUE!</v>
      </c>
      <c r="Y174" s="2" t="e">
        <f t="array" ref="Y174">[1]!JCSubstructureMatchCount(B174,"FC(CN)(F)F")</f>
        <v>#VALUE!</v>
      </c>
      <c r="Z174" s="2" t="e">
        <f t="array" ref="Z174">[1]!JCSubstructureMatchCount($B174,"FC(CCN)(F)F")</f>
        <v>#VALUE!</v>
      </c>
      <c r="AA174" s="2" t="e">
        <f t="array" ref="AA174">[1]!JCSubstructureMatchCount($B174,"FC(CCCN)(F)F")</f>
        <v>#VALUE!</v>
      </c>
      <c r="AB174" s="2" t="e">
        <f t="array" ref="AB174">[1]!JCSubstructureMatchCount($B174,"FC(CCCCN)(F)F")</f>
        <v>#VALUE!</v>
      </c>
      <c r="AC174" s="2" t="e">
        <f t="array" ref="AC174">[1]!JCSubstructureMatchCount($B174,"FC(CCCCCN)(F)F")</f>
        <v>#VALUE!</v>
      </c>
      <c r="AD174" s="2" t="e">
        <f t="array" ref="AD174">[1]!JCSubstructureMatchCount($B174,"FC(CN)([H])F")</f>
        <v>#VALUE!</v>
      </c>
      <c r="AE174" s="2" t="e">
        <f t="array" ref="AE174">[1]!JCSubstructureMatchCount($B174,"FC(CCN)([H])F")</f>
        <v>#VALUE!</v>
      </c>
      <c r="AF174" s="2" t="e">
        <f t="array" ref="AF174">[1]!JCSubstructureMatchCount($B174,"FC(CCCN)([H])F")</f>
        <v>#VALUE!</v>
      </c>
      <c r="AG174" s="2" t="e">
        <f t="array" ref="AG174">[1]!JCSubstructureMatchCount($B174,"FC(CCCCN)([H])F")</f>
        <v>#VALUE!</v>
      </c>
      <c r="AH174" s="2" t="e">
        <f t="array" ref="AH174">[1]!JCSubstructureMatchCount($B174,"FC(CCCCCN)([H])F")</f>
        <v>#VALUE!</v>
      </c>
      <c r="AI174" s="2" t="e">
        <f t="array" ref="AI174">[1]!JCSubstructureMatchCount($B174,"FC(CN)([H])[H]")</f>
        <v>#VALUE!</v>
      </c>
      <c r="AJ174" s="2" t="e">
        <f t="array" ref="AJ174">[1]!JCSubstructureMatchCount($B174,"FC(CCN)([H])[H]")</f>
        <v>#VALUE!</v>
      </c>
      <c r="AK174" s="2" t="e">
        <f t="array" ref="AK174">[1]!JCSubstructureMatchCount($B174,"FC(CCCN)([H])[H]")</f>
        <v>#VALUE!</v>
      </c>
      <c r="AL174" s="2" t="e">
        <f t="array" ref="AL174">[1]!JCSubstructureMatchCount($B174,"FC(CCCCN)([H])[H]")</f>
        <v>#VALUE!</v>
      </c>
      <c r="AM174" s="2" t="e">
        <f t="array" ref="AM174">[1]!JCSubstructureMatchCount($B174,"FC(CCCCCN)([H])[H]")</f>
        <v>#VALUE!</v>
      </c>
      <c r="AN174" s="2" t="e">
        <f t="array" ref="AN174">[1]!JCSubstructureMatchCount($B174,"FC(CN)(F)C")</f>
        <v>#VALUE!</v>
      </c>
      <c r="AO174" s="2" t="e">
        <f t="array" ref="AO174">[1]!JCSubstructureMatchCount($B174,"FC(CCN)(F)C")+[1]!JCSubstructureMatchCount($B174,"FC(F)(C1)C1N")</f>
        <v>#VALUE!</v>
      </c>
      <c r="AP174" s="2" t="e">
        <f t="array" ref="AP174">[1]!JCSubstructureMatchCount($B174,"FC(CCCN)(F)C")+[1]!JCSubstructureMatchCount($B174,"FC(F)(CC1)C1N")</f>
        <v>#VALUE!</v>
      </c>
      <c r="AQ174" s="2" t="e">
        <f t="array" ref="AQ174">[1]!JCSubstructureMatchCount($B174,"FC(CCCCN)(F)C")+[1]!JCSubstructureMatchCount($B174,"FC(F)(CCC1)C1N")</f>
        <v>#VALUE!</v>
      </c>
      <c r="AR174" s="2" t="e">
        <f t="array" ref="AR174">[1]!JCSubstructureMatchCount($B174,"FC(CCCCCN)(F)C")+[1]!JCSubstructureMatchCount($B174,"FC(F)(CCCC1)C1N")</f>
        <v>#VALUE!</v>
      </c>
      <c r="AS174" s="2" t="e">
        <f t="array" ref="AS174">[1]!JCSubstructureMatchCount($B174,"FC(CN)([H])C")</f>
        <v>#VALUE!</v>
      </c>
      <c r="AT174" s="2" t="e">
        <f t="array" ref="AT174">[1]!JCSubstructureMatchCount($B174,"FC(CCN)([H])C")</f>
        <v>#VALUE!</v>
      </c>
      <c r="AU174" s="2" t="e">
        <f t="array" ref="AU174">[1]!JCSubstructureMatchCount($B174,"FC(CCCN)([H])C")</f>
        <v>#VALUE!</v>
      </c>
      <c r="AV174" s="2" t="e">
        <f t="array" ref="AV174">[1]!JCSubstructureMatchCount($B174,"FC(CCCCN)([H])C")</f>
        <v>#VALUE!</v>
      </c>
      <c r="AW174" s="2" t="e">
        <f t="array" ref="AW174">[1]!JCSubstructureMatchCount($B174,"FC(CCCCCN)([H])C")</f>
        <v>#VALUE!</v>
      </c>
      <c r="AX174" s="2" t="e">
        <f t="array" ref="AX174">[1]!JCSubstructureMatchCount($B174,"FC(CC(O)=O)(F)F")</f>
        <v>#VALUE!</v>
      </c>
      <c r="AY174" s="2" t="e">
        <f t="array" ref="AY174">[1]!JCSubstructureMatchCount($B174,"FC(CCC(O)=O)(F)F")</f>
        <v>#VALUE!</v>
      </c>
      <c r="AZ174" s="2" t="e">
        <f t="array" ref="AZ174">[1]!JCSubstructureMatchCount($B174,"FC(CCCC(O)=O)(F)F")</f>
        <v>#VALUE!</v>
      </c>
      <c r="BA174" s="2" t="e">
        <f t="array" ref="BA174">[1]!JCSubstructureMatchCount($B174,"FC(CCCCC(O)=O)(F)F")</f>
        <v>#VALUE!</v>
      </c>
      <c r="BB174" s="2" t="e">
        <f t="array" ref="BB174">[1]!JCSubstructureMatchCount($B174,"FC(CCCCCC(O)=O)(F)F")</f>
        <v>#VALUE!</v>
      </c>
      <c r="BC174" s="2" t="e">
        <f t="array" ref="BC174">[1]!JCSubstructureMatchCount($B174,"FC(CC(O)=O)([H])F")</f>
        <v>#VALUE!</v>
      </c>
      <c r="BD174" s="2" t="e">
        <f t="array" ref="BD174">[1]!JCSubstructureMatchCount($B174,"FC(CCC(O)=O)([H])F")</f>
        <v>#VALUE!</v>
      </c>
      <c r="BE174" s="2" t="e">
        <f t="array" ref="BE174">[1]!JCSubstructureMatchCount($B174,"FC(CCCC(O)=O)([H])F")</f>
        <v>#VALUE!</v>
      </c>
      <c r="BF174" s="2" t="e">
        <f t="array" ref="BF174">[1]!JCSubstructureMatchCount($B174,"FC(CCCCC(O)=O)([H])F")</f>
        <v>#VALUE!</v>
      </c>
      <c r="BG174" s="2" t="e">
        <f t="array" ref="BG174">[1]!JCSubstructureMatchCount($B174,"FC(CCCCCC(O)=O)([H])F")</f>
        <v>#VALUE!</v>
      </c>
      <c r="BH174" s="2" t="e">
        <f t="array" ref="BH174">[1]!JCSubstructureMatchCount($B174,"FC(CC(O)=O)([H])[H]")</f>
        <v>#VALUE!</v>
      </c>
      <c r="BI174" s="2" t="e">
        <f t="array" ref="BI174">[1]!JCSubstructureMatchCount($B174,"FC(CCC(O)=O)([H])[H]")</f>
        <v>#VALUE!</v>
      </c>
      <c r="BJ174" s="2" t="e">
        <f t="array" ref="BJ174">[1]!JCSubstructureMatchCount($B174,"FC(CCCC(O)=O)([H])[H]")</f>
        <v>#VALUE!</v>
      </c>
      <c r="BK174" s="2" t="e">
        <f t="array" ref="BK174">[1]!JCSubstructureMatchCount($B174,"FC(CCCCC(O)=O)([H])[H]")</f>
        <v>#VALUE!</v>
      </c>
      <c r="BL174" s="2" t="e">
        <f t="array" ref="BL174">[1]!JCSubstructureMatchCount($B174,"FC(CCCCCC(O)=O)([H])[H]")</f>
        <v>#VALUE!</v>
      </c>
      <c r="BM174" s="2" t="e">
        <f t="array" ref="BM174">[1]!JCSubstructureMatchCount($B174,"FC(CC(O)=O)(F)C")</f>
        <v>#VALUE!</v>
      </c>
      <c r="BN174" s="2" t="e">
        <f t="array" ref="BN174">[1]!JCSubstructureMatchCount($B174,"FC(CCC(O)=O)(F)C")+[1]!JCSubstructureMatchCount($B174,"FC1(F)CC1C(O)=O")</f>
        <v>#VALUE!</v>
      </c>
      <c r="BO174" s="2" t="e">
        <f t="array" ref="BO174">[1]!JCSubstructureMatchCount($B174,"FC(CCCC(O)=O)(F)C")+[1]!JCSubstructureMatchCount($B174,"FC1(F)CCC1C(O)=O")</f>
        <v>#VALUE!</v>
      </c>
      <c r="BP174" s="2" t="e">
        <f t="array" ref="BP174">[1]!JCSubstructureMatchCount($B174,"FC(CCCCC(O)=O)(F)C")+[1]!JCSubstructureMatchCount($B174,"FC1(F)CCCC1C(O)=O")</f>
        <v>#VALUE!</v>
      </c>
      <c r="BQ174" s="2" t="e">
        <f t="array" ref="BQ174">[1]!JCSubstructureMatchCount($B174,"FC(CCCCCC(O)=O)(F)C")+[1]!JCSubstructureMatchCount($B174,"FC1(F)CCCCC1C(O)=O")</f>
        <v>#VALUE!</v>
      </c>
      <c r="BR174" s="2" t="e">
        <f t="array" ref="BR174">[1]!JCSubstructureMatchCount($B174,"FC(CC(O)=O)([H])C")</f>
        <v>#VALUE!</v>
      </c>
      <c r="BS174" s="2" t="e">
        <f t="array" ref="BS174">[1]!JCSubstructureMatchCount($B174,"FC(CCC(O)=O)([H])C")</f>
        <v>#VALUE!</v>
      </c>
      <c r="BT174" s="2" t="e">
        <f t="array" ref="BT174">[1]!JCSubstructureMatchCount($B174,"FC(CCCC(O)=O)([H])C")</f>
        <v>#VALUE!</v>
      </c>
      <c r="BU174" s="2" t="e">
        <f t="array" ref="BU174">[1]!JCSubstructureMatchCount($B174,"FC(CCCCC(O)=O)([H])C")</f>
        <v>#VALUE!</v>
      </c>
      <c r="BV174" s="2" t="e">
        <f t="array" ref="BV174">[1]!JCSubstructureMatchCount($B174,"FC(CCCCCC(O)=O)([H])C")</f>
        <v>#VALUE!</v>
      </c>
      <c r="BW174" t="e">
        <f t="shared" si="45"/>
        <v>#VALUE!</v>
      </c>
      <c r="BX174" t="e">
        <f t="shared" si="46"/>
        <v>#VALUE!</v>
      </c>
      <c r="BY174" t="e">
        <f t="shared" si="47"/>
        <v>#VALUE!</v>
      </c>
      <c r="BZ174" t="e">
        <f t="shared" si="48"/>
        <v>#VALUE!</v>
      </c>
      <c r="CA174" t="e">
        <f t="shared" si="49"/>
        <v>#VALUE!</v>
      </c>
      <c r="CB174" t="e">
        <f t="shared" si="50"/>
        <v>#VALUE!</v>
      </c>
      <c r="CC174" t="e">
        <f t="shared" si="51"/>
        <v>#VALUE!</v>
      </c>
      <c r="CD174" t="e">
        <f t="shared" si="52"/>
        <v>#VALUE!</v>
      </c>
      <c r="CE174" t="e">
        <f t="shared" si="53"/>
        <v>#VALUE!</v>
      </c>
      <c r="CF174" t="e">
        <f t="shared" si="54"/>
        <v>#VALUE!</v>
      </c>
      <c r="CG174" t="e">
        <f t="shared" si="55"/>
        <v>#VALUE!</v>
      </c>
    </row>
    <row r="175" spans="1:85" ht="30" customHeight="1" x14ac:dyDescent="0.25">
      <c r="A175" s="1" t="s">
        <v>196</v>
      </c>
      <c r="B175" t="s">
        <v>194</v>
      </c>
      <c r="C175">
        <v>1.64</v>
      </c>
      <c r="D175">
        <v>9.15</v>
      </c>
      <c r="E175" s="15" t="e">
        <f t="array" ref="E175">[1]!JCStructure(B175)</f>
        <v>#VALUE!</v>
      </c>
      <c r="F175" t="e">
        <f t="array" ref="F175">[1]!JCMass(B175)</f>
        <v>#VALUE!</v>
      </c>
      <c r="G175" t="e">
        <f t="array" ref="G175">[1]!JCIUPACName(R175)</f>
        <v>#VALUE!</v>
      </c>
      <c r="H175" s="2" t="e">
        <f t="array" ref="H175">IF([1]!JCSubstructureMatch($B175,"C(O)=O"),"Acid", "Amine")</f>
        <v>#VALUE!</v>
      </c>
      <c r="I175" s="2" t="e">
        <f t="shared" ca="1" si="56"/>
        <v>#NAME?</v>
      </c>
      <c r="J175" s="2" t="s">
        <v>287</v>
      </c>
      <c r="K175" s="2" t="e">
        <f t="shared" si="39"/>
        <v>#VALUE!</v>
      </c>
      <c r="L175" s="2" t="e">
        <f t="shared" si="40"/>
        <v>#VALUE!</v>
      </c>
      <c r="M175" s="2" t="e">
        <f t="shared" si="41"/>
        <v>#VALUE!</v>
      </c>
      <c r="N175" s="2" t="e">
        <f t="shared" si="42"/>
        <v>#VALUE!</v>
      </c>
      <c r="O175" s="2" t="e">
        <f t="shared" si="43"/>
        <v>#VALUE!</v>
      </c>
      <c r="P175" s="2" t="e">
        <f t="shared" si="44"/>
        <v>#VALUE!</v>
      </c>
      <c r="Q175" s="2" t="e">
        <f t="array" ref="Q175">[1]!JCRingAtomCount(B175)</f>
        <v>#VALUE!</v>
      </c>
      <c r="R175" s="15" t="e">
        <f t="array" ref="R175">[1]!JCBemisMurckoStructure(B175)</f>
        <v>#VALUE!</v>
      </c>
      <c r="S175" t="e">
        <f t="array" ref="S175">[1]!JCSubstructureMatch(B175,"FC(C)(F)C")</f>
        <v>#VALUE!</v>
      </c>
      <c r="T175" t="e">
        <f t="array" ref="T175">[1]!JCSubstructureMatch(B175,"FC(C)(F)F")</f>
        <v>#VALUE!</v>
      </c>
      <c r="U175" t="e">
        <f t="array" ref="U175">[1]!JCSubstructureMatch(B175,"FC(C)(F)[H]")</f>
        <v>#VALUE!</v>
      </c>
      <c r="V175" t="e">
        <f t="array" ref="V175">[1]!JCSubstructureMatch(B175,"FC(C)([H])[H]")</f>
        <v>#VALUE!</v>
      </c>
      <c r="W175" t="e">
        <f t="array" ref="W175">[1]!JCSubstructureMatch(B175,"FC(C)(C)[H]")</f>
        <v>#VALUE!</v>
      </c>
      <c r="X175" s="15" t="e">
        <f t="array" ref="X175">[1]!JC3DCleanStructure(B175)</f>
        <v>#VALUE!</v>
      </c>
      <c r="Y175" s="2" t="e">
        <f t="array" ref="Y175">[1]!JCSubstructureMatchCount(B175,"FC(CN)(F)F")</f>
        <v>#VALUE!</v>
      </c>
      <c r="Z175" s="2" t="e">
        <f t="array" ref="Z175">[1]!JCSubstructureMatchCount($B175,"FC(CCN)(F)F")</f>
        <v>#VALUE!</v>
      </c>
      <c r="AA175" s="2" t="e">
        <f t="array" ref="AA175">[1]!JCSubstructureMatchCount($B175,"FC(CCCN)(F)F")</f>
        <v>#VALUE!</v>
      </c>
      <c r="AB175" s="2" t="e">
        <f t="array" ref="AB175">[1]!JCSubstructureMatchCount($B175,"FC(CCCCN)(F)F")</f>
        <v>#VALUE!</v>
      </c>
      <c r="AC175" s="2" t="e">
        <f t="array" ref="AC175">[1]!JCSubstructureMatchCount($B175,"FC(CCCCCN)(F)F")</f>
        <v>#VALUE!</v>
      </c>
      <c r="AD175" s="2" t="e">
        <f t="array" ref="AD175">[1]!JCSubstructureMatchCount($B175,"FC(CN)([H])F")</f>
        <v>#VALUE!</v>
      </c>
      <c r="AE175" s="2" t="e">
        <f t="array" ref="AE175">[1]!JCSubstructureMatchCount($B175,"FC(CCN)([H])F")</f>
        <v>#VALUE!</v>
      </c>
      <c r="AF175" s="2" t="e">
        <f t="array" ref="AF175">[1]!JCSubstructureMatchCount($B175,"FC(CCCN)([H])F")</f>
        <v>#VALUE!</v>
      </c>
      <c r="AG175" s="2" t="e">
        <f t="array" ref="AG175">[1]!JCSubstructureMatchCount($B175,"FC(CCCCN)([H])F")</f>
        <v>#VALUE!</v>
      </c>
      <c r="AH175" s="2" t="e">
        <f t="array" ref="AH175">[1]!JCSubstructureMatchCount($B175,"FC(CCCCCN)([H])F")</f>
        <v>#VALUE!</v>
      </c>
      <c r="AI175" s="2" t="e">
        <f t="array" ref="AI175">[1]!JCSubstructureMatchCount($B175,"FC(CN)([H])[H]")</f>
        <v>#VALUE!</v>
      </c>
      <c r="AJ175" s="2" t="e">
        <f t="array" ref="AJ175">[1]!JCSubstructureMatchCount($B175,"FC(CCN)([H])[H]")</f>
        <v>#VALUE!</v>
      </c>
      <c r="AK175" s="2" t="e">
        <f t="array" ref="AK175">[1]!JCSubstructureMatchCount($B175,"FC(CCCN)([H])[H]")</f>
        <v>#VALUE!</v>
      </c>
      <c r="AL175" s="2" t="e">
        <f t="array" ref="AL175">[1]!JCSubstructureMatchCount($B175,"FC(CCCCN)([H])[H]")</f>
        <v>#VALUE!</v>
      </c>
      <c r="AM175" s="2" t="e">
        <f t="array" ref="AM175">[1]!JCSubstructureMatchCount($B175,"FC(CCCCCN)([H])[H]")</f>
        <v>#VALUE!</v>
      </c>
      <c r="AN175" s="2" t="e">
        <f t="array" ref="AN175">[1]!JCSubstructureMatchCount($B175,"FC(CN)(F)C")</f>
        <v>#VALUE!</v>
      </c>
      <c r="AO175" s="2" t="e">
        <f t="array" ref="AO175">[1]!JCSubstructureMatchCount($B175,"FC(CCN)(F)C")+[1]!JCSubstructureMatchCount($B175,"FC(F)(C1)C1N")</f>
        <v>#VALUE!</v>
      </c>
      <c r="AP175" s="2" t="e">
        <f t="array" ref="AP175">[1]!JCSubstructureMatchCount($B175,"FC(CCCN)(F)C")+[1]!JCSubstructureMatchCount($B175,"FC(F)(CC1)C1N")</f>
        <v>#VALUE!</v>
      </c>
      <c r="AQ175" s="2" t="e">
        <f t="array" ref="AQ175">[1]!JCSubstructureMatchCount($B175,"FC(CCCCN)(F)C")+[1]!JCSubstructureMatchCount($B175,"FC(F)(CCC1)C1N")</f>
        <v>#VALUE!</v>
      </c>
      <c r="AR175" s="2" t="e">
        <f t="array" ref="AR175">[1]!JCSubstructureMatchCount($B175,"FC(CCCCCN)(F)C")+[1]!JCSubstructureMatchCount($B175,"FC(F)(CCCC1)C1N")</f>
        <v>#VALUE!</v>
      </c>
      <c r="AS175" s="2" t="e">
        <f t="array" ref="AS175">[1]!JCSubstructureMatchCount($B175,"FC(CN)([H])C")</f>
        <v>#VALUE!</v>
      </c>
      <c r="AT175" s="2" t="e">
        <f t="array" ref="AT175">[1]!JCSubstructureMatchCount($B175,"FC(CCN)([H])C")</f>
        <v>#VALUE!</v>
      </c>
      <c r="AU175" s="2" t="e">
        <f t="array" ref="AU175">[1]!JCSubstructureMatchCount($B175,"FC(CCCN)([H])C")</f>
        <v>#VALUE!</v>
      </c>
      <c r="AV175" s="2" t="e">
        <f t="array" ref="AV175">[1]!JCSubstructureMatchCount($B175,"FC(CCCCN)([H])C")</f>
        <v>#VALUE!</v>
      </c>
      <c r="AW175" s="2" t="e">
        <f t="array" ref="AW175">[1]!JCSubstructureMatchCount($B175,"FC(CCCCCN)([H])C")</f>
        <v>#VALUE!</v>
      </c>
      <c r="AX175" s="2" t="e">
        <f t="array" ref="AX175">[1]!JCSubstructureMatchCount($B175,"FC(CC(O)=O)(F)F")</f>
        <v>#VALUE!</v>
      </c>
      <c r="AY175" s="2" t="e">
        <f t="array" ref="AY175">[1]!JCSubstructureMatchCount($B175,"FC(CCC(O)=O)(F)F")</f>
        <v>#VALUE!</v>
      </c>
      <c r="AZ175" s="2" t="e">
        <f t="array" ref="AZ175">[1]!JCSubstructureMatchCount($B175,"FC(CCCC(O)=O)(F)F")</f>
        <v>#VALUE!</v>
      </c>
      <c r="BA175" s="2" t="e">
        <f t="array" ref="BA175">[1]!JCSubstructureMatchCount($B175,"FC(CCCCC(O)=O)(F)F")</f>
        <v>#VALUE!</v>
      </c>
      <c r="BB175" s="2" t="e">
        <f t="array" ref="BB175">[1]!JCSubstructureMatchCount($B175,"FC(CCCCCC(O)=O)(F)F")</f>
        <v>#VALUE!</v>
      </c>
      <c r="BC175" s="2" t="e">
        <f t="array" ref="BC175">[1]!JCSubstructureMatchCount($B175,"FC(CC(O)=O)([H])F")</f>
        <v>#VALUE!</v>
      </c>
      <c r="BD175" s="2" t="e">
        <f t="array" ref="BD175">[1]!JCSubstructureMatchCount($B175,"FC(CCC(O)=O)([H])F")</f>
        <v>#VALUE!</v>
      </c>
      <c r="BE175" s="2" t="e">
        <f t="array" ref="BE175">[1]!JCSubstructureMatchCount($B175,"FC(CCCC(O)=O)([H])F")</f>
        <v>#VALUE!</v>
      </c>
      <c r="BF175" s="2" t="e">
        <f t="array" ref="BF175">[1]!JCSubstructureMatchCount($B175,"FC(CCCCC(O)=O)([H])F")</f>
        <v>#VALUE!</v>
      </c>
      <c r="BG175" s="2" t="e">
        <f t="array" ref="BG175">[1]!JCSubstructureMatchCount($B175,"FC(CCCCCC(O)=O)([H])F")</f>
        <v>#VALUE!</v>
      </c>
      <c r="BH175" s="2" t="e">
        <f t="array" ref="BH175">[1]!JCSubstructureMatchCount($B175,"FC(CC(O)=O)([H])[H]")</f>
        <v>#VALUE!</v>
      </c>
      <c r="BI175" s="2" t="e">
        <f t="array" ref="BI175">[1]!JCSubstructureMatchCount($B175,"FC(CCC(O)=O)([H])[H]")</f>
        <v>#VALUE!</v>
      </c>
      <c r="BJ175" s="2" t="e">
        <f t="array" ref="BJ175">[1]!JCSubstructureMatchCount($B175,"FC(CCCC(O)=O)([H])[H]")</f>
        <v>#VALUE!</v>
      </c>
      <c r="BK175" s="2" t="e">
        <f t="array" ref="BK175">[1]!JCSubstructureMatchCount($B175,"FC(CCCCC(O)=O)([H])[H]")</f>
        <v>#VALUE!</v>
      </c>
      <c r="BL175" s="2" t="e">
        <f t="array" ref="BL175">[1]!JCSubstructureMatchCount($B175,"FC(CCCCCC(O)=O)([H])[H]")</f>
        <v>#VALUE!</v>
      </c>
      <c r="BM175" s="2" t="e">
        <f t="array" ref="BM175">[1]!JCSubstructureMatchCount($B175,"FC(CC(O)=O)(F)C")</f>
        <v>#VALUE!</v>
      </c>
      <c r="BN175" s="2" t="e">
        <f t="array" ref="BN175">[1]!JCSubstructureMatchCount($B175,"FC(CCC(O)=O)(F)C")+[1]!JCSubstructureMatchCount($B175,"FC1(F)CC1C(O)=O")</f>
        <v>#VALUE!</v>
      </c>
      <c r="BO175" s="2" t="e">
        <f t="array" ref="BO175">[1]!JCSubstructureMatchCount($B175,"FC(CCCC(O)=O)(F)C")+[1]!JCSubstructureMatchCount($B175,"FC1(F)CCC1C(O)=O")</f>
        <v>#VALUE!</v>
      </c>
      <c r="BP175" s="2" t="e">
        <f t="array" ref="BP175">[1]!JCSubstructureMatchCount($B175,"FC(CCCCC(O)=O)(F)C")+[1]!JCSubstructureMatchCount($B175,"FC1(F)CCCC1C(O)=O")</f>
        <v>#VALUE!</v>
      </c>
      <c r="BQ175" s="2" t="e">
        <f t="array" ref="BQ175">[1]!JCSubstructureMatchCount($B175,"FC(CCCCCC(O)=O)(F)C")+[1]!JCSubstructureMatchCount($B175,"FC1(F)CCCCC1C(O)=O")</f>
        <v>#VALUE!</v>
      </c>
      <c r="BR175" s="2" t="e">
        <f t="array" ref="BR175">[1]!JCSubstructureMatchCount($B175,"FC(CC(O)=O)([H])C")</f>
        <v>#VALUE!</v>
      </c>
      <c r="BS175" s="2" t="e">
        <f t="array" ref="BS175">[1]!JCSubstructureMatchCount($B175,"FC(CCC(O)=O)([H])C")</f>
        <v>#VALUE!</v>
      </c>
      <c r="BT175" s="2" t="e">
        <f t="array" ref="BT175">[1]!JCSubstructureMatchCount($B175,"FC(CCCC(O)=O)([H])C")</f>
        <v>#VALUE!</v>
      </c>
      <c r="BU175" s="2" t="e">
        <f t="array" ref="BU175">[1]!JCSubstructureMatchCount($B175,"FC(CCCCC(O)=O)([H])C")</f>
        <v>#VALUE!</v>
      </c>
      <c r="BV175" s="2" t="e">
        <f t="array" ref="BV175">[1]!JCSubstructureMatchCount($B175,"FC(CCCCCC(O)=O)([H])C")</f>
        <v>#VALUE!</v>
      </c>
      <c r="BW175" t="e">
        <f t="shared" si="45"/>
        <v>#VALUE!</v>
      </c>
      <c r="BX175" t="e">
        <f t="shared" si="46"/>
        <v>#VALUE!</v>
      </c>
      <c r="BY175" t="e">
        <f t="shared" si="47"/>
        <v>#VALUE!</v>
      </c>
      <c r="BZ175" t="e">
        <f t="shared" si="48"/>
        <v>#VALUE!</v>
      </c>
      <c r="CA175" t="e">
        <f t="shared" si="49"/>
        <v>#VALUE!</v>
      </c>
      <c r="CB175" t="e">
        <f t="shared" si="50"/>
        <v>#VALUE!</v>
      </c>
      <c r="CC175" t="e">
        <f t="shared" si="51"/>
        <v>#VALUE!</v>
      </c>
      <c r="CD175" t="e">
        <f t="shared" si="52"/>
        <v>#VALUE!</v>
      </c>
      <c r="CE175" t="e">
        <f t="shared" si="53"/>
        <v>#VALUE!</v>
      </c>
      <c r="CF175" t="e">
        <f t="shared" si="54"/>
        <v>#VALUE!</v>
      </c>
      <c r="CG175" t="e">
        <f t="shared" si="55"/>
        <v>#VALUE!</v>
      </c>
    </row>
    <row r="176" spans="1:85" ht="30" customHeight="1" x14ac:dyDescent="0.25">
      <c r="A176" s="1" t="s">
        <v>196</v>
      </c>
      <c r="B176" t="s">
        <v>195</v>
      </c>
      <c r="C176">
        <v>2.31</v>
      </c>
      <c r="D176">
        <v>4.83</v>
      </c>
      <c r="E176" s="15" t="e">
        <f t="array" ref="E176">[1]!JCStructure(B176)</f>
        <v>#VALUE!</v>
      </c>
      <c r="F176" t="e">
        <f t="array" ref="F176">[1]!JCMass(B176)</f>
        <v>#VALUE!</v>
      </c>
      <c r="G176" t="e">
        <f t="array" ref="G176">[1]!JCIUPACName(R176)</f>
        <v>#VALUE!</v>
      </c>
      <c r="H176" s="2" t="e">
        <f t="array" ref="H176">IF([1]!JCSubstructureMatch($B176,"C(O)=O"),"Acid", "Amine")</f>
        <v>#VALUE!</v>
      </c>
      <c r="I176" s="2" t="e">
        <f t="shared" ca="1" si="56"/>
        <v>#NAME?</v>
      </c>
      <c r="J176" s="2" t="s">
        <v>287</v>
      </c>
      <c r="K176" s="2" t="e">
        <f t="shared" si="39"/>
        <v>#VALUE!</v>
      </c>
      <c r="L176" s="2" t="e">
        <f t="shared" si="40"/>
        <v>#VALUE!</v>
      </c>
      <c r="M176" s="2" t="e">
        <f t="shared" si="41"/>
        <v>#VALUE!</v>
      </c>
      <c r="N176" s="2" t="e">
        <f t="shared" si="42"/>
        <v>#VALUE!</v>
      </c>
      <c r="O176" s="2" t="e">
        <f t="shared" si="43"/>
        <v>#VALUE!</v>
      </c>
      <c r="P176" s="2" t="e">
        <f t="shared" si="44"/>
        <v>#VALUE!</v>
      </c>
      <c r="Q176" s="2" t="e">
        <f t="array" ref="Q176">[1]!JCRingAtomCount(B176)</f>
        <v>#VALUE!</v>
      </c>
      <c r="R176" s="15" t="e">
        <f t="array" ref="R176">[1]!JCBemisMurckoStructure(B176)</f>
        <v>#VALUE!</v>
      </c>
      <c r="S176" t="e">
        <f t="array" ref="S176">[1]!JCSubstructureMatch(B176,"FC(C)(F)C")</f>
        <v>#VALUE!</v>
      </c>
      <c r="T176" t="e">
        <f t="array" ref="T176">[1]!JCSubstructureMatch(B176,"FC(C)(F)F")</f>
        <v>#VALUE!</v>
      </c>
      <c r="U176" t="e">
        <f t="array" ref="U176">[1]!JCSubstructureMatch(B176,"FC(C)(F)[H]")</f>
        <v>#VALUE!</v>
      </c>
      <c r="V176" t="e">
        <f t="array" ref="V176">[1]!JCSubstructureMatch(B176,"FC(C)([H])[H]")</f>
        <v>#VALUE!</v>
      </c>
      <c r="W176" t="e">
        <f t="array" ref="W176">[1]!JCSubstructureMatch(B176,"FC(C)(C)[H]")</f>
        <v>#VALUE!</v>
      </c>
      <c r="X176" s="15" t="e">
        <f t="array" ref="X176">[1]!JC3DCleanStructure(B176)</f>
        <v>#VALUE!</v>
      </c>
      <c r="Y176" s="2" t="e">
        <f t="array" ref="Y176">[1]!JCSubstructureMatchCount(B176,"FC(CN)(F)F")</f>
        <v>#VALUE!</v>
      </c>
      <c r="Z176" s="2" t="e">
        <f t="array" ref="Z176">[1]!JCSubstructureMatchCount($B176,"FC(CCN)(F)F")</f>
        <v>#VALUE!</v>
      </c>
      <c r="AA176" s="2" t="e">
        <f t="array" ref="AA176">[1]!JCSubstructureMatchCount($B176,"FC(CCCN)(F)F")</f>
        <v>#VALUE!</v>
      </c>
      <c r="AB176" s="2" t="e">
        <f t="array" ref="AB176">[1]!JCSubstructureMatchCount($B176,"FC(CCCCN)(F)F")</f>
        <v>#VALUE!</v>
      </c>
      <c r="AC176" s="2" t="e">
        <f t="array" ref="AC176">[1]!JCSubstructureMatchCount($B176,"FC(CCCCCN)(F)F")</f>
        <v>#VALUE!</v>
      </c>
      <c r="AD176" s="2" t="e">
        <f t="array" ref="AD176">[1]!JCSubstructureMatchCount($B176,"FC(CN)([H])F")</f>
        <v>#VALUE!</v>
      </c>
      <c r="AE176" s="2" t="e">
        <f t="array" ref="AE176">[1]!JCSubstructureMatchCount($B176,"FC(CCN)([H])F")</f>
        <v>#VALUE!</v>
      </c>
      <c r="AF176" s="2" t="e">
        <f t="array" ref="AF176">[1]!JCSubstructureMatchCount($B176,"FC(CCCN)([H])F")</f>
        <v>#VALUE!</v>
      </c>
      <c r="AG176" s="2" t="e">
        <f t="array" ref="AG176">[1]!JCSubstructureMatchCount($B176,"FC(CCCCN)([H])F")</f>
        <v>#VALUE!</v>
      </c>
      <c r="AH176" s="2" t="e">
        <f t="array" ref="AH176">[1]!JCSubstructureMatchCount($B176,"FC(CCCCCN)([H])F")</f>
        <v>#VALUE!</v>
      </c>
      <c r="AI176" s="2" t="e">
        <f t="array" ref="AI176">[1]!JCSubstructureMatchCount($B176,"FC(CN)([H])[H]")</f>
        <v>#VALUE!</v>
      </c>
      <c r="AJ176" s="2" t="e">
        <f t="array" ref="AJ176">[1]!JCSubstructureMatchCount($B176,"FC(CCN)([H])[H]")</f>
        <v>#VALUE!</v>
      </c>
      <c r="AK176" s="2" t="e">
        <f t="array" ref="AK176">[1]!JCSubstructureMatchCount($B176,"FC(CCCN)([H])[H]")</f>
        <v>#VALUE!</v>
      </c>
      <c r="AL176" s="2" t="e">
        <f t="array" ref="AL176">[1]!JCSubstructureMatchCount($B176,"FC(CCCCN)([H])[H]")</f>
        <v>#VALUE!</v>
      </c>
      <c r="AM176" s="2" t="e">
        <f t="array" ref="AM176">[1]!JCSubstructureMatchCount($B176,"FC(CCCCCN)([H])[H]")</f>
        <v>#VALUE!</v>
      </c>
      <c r="AN176" s="2" t="e">
        <f t="array" ref="AN176">[1]!JCSubstructureMatchCount($B176,"FC(CN)(F)C")</f>
        <v>#VALUE!</v>
      </c>
      <c r="AO176" s="2" t="e">
        <f t="array" ref="AO176">[1]!JCSubstructureMatchCount($B176,"FC(CCN)(F)C")+[1]!JCSubstructureMatchCount($B176,"FC(F)(C1)C1N")</f>
        <v>#VALUE!</v>
      </c>
      <c r="AP176" s="2" t="e">
        <f t="array" ref="AP176">[1]!JCSubstructureMatchCount($B176,"FC(CCCN)(F)C")+[1]!JCSubstructureMatchCount($B176,"FC(F)(CC1)C1N")</f>
        <v>#VALUE!</v>
      </c>
      <c r="AQ176" s="2" t="e">
        <f t="array" ref="AQ176">[1]!JCSubstructureMatchCount($B176,"FC(CCCCN)(F)C")+[1]!JCSubstructureMatchCount($B176,"FC(F)(CCC1)C1N")</f>
        <v>#VALUE!</v>
      </c>
      <c r="AR176" s="2" t="e">
        <f t="array" ref="AR176">[1]!JCSubstructureMatchCount($B176,"FC(CCCCCN)(F)C")+[1]!JCSubstructureMatchCount($B176,"FC(F)(CCCC1)C1N")</f>
        <v>#VALUE!</v>
      </c>
      <c r="AS176" s="2" t="e">
        <f t="array" ref="AS176">[1]!JCSubstructureMatchCount($B176,"FC(CN)([H])C")</f>
        <v>#VALUE!</v>
      </c>
      <c r="AT176" s="2" t="e">
        <f t="array" ref="AT176">[1]!JCSubstructureMatchCount($B176,"FC(CCN)([H])C")</f>
        <v>#VALUE!</v>
      </c>
      <c r="AU176" s="2" t="e">
        <f t="array" ref="AU176">[1]!JCSubstructureMatchCount($B176,"FC(CCCN)([H])C")</f>
        <v>#VALUE!</v>
      </c>
      <c r="AV176" s="2" t="e">
        <f t="array" ref="AV176">[1]!JCSubstructureMatchCount($B176,"FC(CCCCN)([H])C")</f>
        <v>#VALUE!</v>
      </c>
      <c r="AW176" s="2" t="e">
        <f t="array" ref="AW176">[1]!JCSubstructureMatchCount($B176,"FC(CCCCCN)([H])C")</f>
        <v>#VALUE!</v>
      </c>
      <c r="AX176" s="2" t="e">
        <f t="array" ref="AX176">[1]!JCSubstructureMatchCount($B176,"FC(CC(O)=O)(F)F")</f>
        <v>#VALUE!</v>
      </c>
      <c r="AY176" s="2" t="e">
        <f t="array" ref="AY176">[1]!JCSubstructureMatchCount($B176,"FC(CCC(O)=O)(F)F")</f>
        <v>#VALUE!</v>
      </c>
      <c r="AZ176" s="2" t="e">
        <f t="array" ref="AZ176">[1]!JCSubstructureMatchCount($B176,"FC(CCCC(O)=O)(F)F")</f>
        <v>#VALUE!</v>
      </c>
      <c r="BA176" s="2" t="e">
        <f t="array" ref="BA176">[1]!JCSubstructureMatchCount($B176,"FC(CCCCC(O)=O)(F)F")</f>
        <v>#VALUE!</v>
      </c>
      <c r="BB176" s="2" t="e">
        <f t="array" ref="BB176">[1]!JCSubstructureMatchCount($B176,"FC(CCCCCC(O)=O)(F)F")</f>
        <v>#VALUE!</v>
      </c>
      <c r="BC176" s="2" t="e">
        <f t="array" ref="BC176">[1]!JCSubstructureMatchCount($B176,"FC(CC(O)=O)([H])F")</f>
        <v>#VALUE!</v>
      </c>
      <c r="BD176" s="2" t="e">
        <f t="array" ref="BD176">[1]!JCSubstructureMatchCount($B176,"FC(CCC(O)=O)([H])F")</f>
        <v>#VALUE!</v>
      </c>
      <c r="BE176" s="2" t="e">
        <f t="array" ref="BE176">[1]!JCSubstructureMatchCount($B176,"FC(CCCC(O)=O)([H])F")</f>
        <v>#VALUE!</v>
      </c>
      <c r="BF176" s="2" t="e">
        <f t="array" ref="BF176">[1]!JCSubstructureMatchCount($B176,"FC(CCCCC(O)=O)([H])F")</f>
        <v>#VALUE!</v>
      </c>
      <c r="BG176" s="2" t="e">
        <f t="array" ref="BG176">[1]!JCSubstructureMatchCount($B176,"FC(CCCCCC(O)=O)([H])F")</f>
        <v>#VALUE!</v>
      </c>
      <c r="BH176" s="2" t="e">
        <f t="array" ref="BH176">[1]!JCSubstructureMatchCount($B176,"FC(CC(O)=O)([H])[H]")</f>
        <v>#VALUE!</v>
      </c>
      <c r="BI176" s="2" t="e">
        <f t="array" ref="BI176">[1]!JCSubstructureMatchCount($B176,"FC(CCC(O)=O)([H])[H]")</f>
        <v>#VALUE!</v>
      </c>
      <c r="BJ176" s="2" t="e">
        <f t="array" ref="BJ176">[1]!JCSubstructureMatchCount($B176,"FC(CCCC(O)=O)([H])[H]")</f>
        <v>#VALUE!</v>
      </c>
      <c r="BK176" s="2" t="e">
        <f t="array" ref="BK176">[1]!JCSubstructureMatchCount($B176,"FC(CCCCC(O)=O)([H])[H]")</f>
        <v>#VALUE!</v>
      </c>
      <c r="BL176" s="2" t="e">
        <f t="array" ref="BL176">[1]!JCSubstructureMatchCount($B176,"FC(CCCCCC(O)=O)([H])[H]")</f>
        <v>#VALUE!</v>
      </c>
      <c r="BM176" s="2" t="e">
        <f t="array" ref="BM176">[1]!JCSubstructureMatchCount($B176,"FC(CC(O)=O)(F)C")</f>
        <v>#VALUE!</v>
      </c>
      <c r="BN176" s="2" t="e">
        <f t="array" ref="BN176">[1]!JCSubstructureMatchCount($B176,"FC(CCC(O)=O)(F)C")+[1]!JCSubstructureMatchCount($B176,"FC1(F)CC1C(O)=O")</f>
        <v>#VALUE!</v>
      </c>
      <c r="BO176" s="2" t="e">
        <f t="array" ref="BO176">[1]!JCSubstructureMatchCount($B176,"FC(CCCC(O)=O)(F)C")+[1]!JCSubstructureMatchCount($B176,"FC1(F)CCC1C(O)=O")</f>
        <v>#VALUE!</v>
      </c>
      <c r="BP176" s="2" t="e">
        <f t="array" ref="BP176">[1]!JCSubstructureMatchCount($B176,"FC(CCCCC(O)=O)(F)C")+[1]!JCSubstructureMatchCount($B176,"FC1(F)CCCC1C(O)=O")</f>
        <v>#VALUE!</v>
      </c>
      <c r="BQ176" s="2" t="e">
        <f t="array" ref="BQ176">[1]!JCSubstructureMatchCount($B176,"FC(CCCCCC(O)=O)(F)C")+[1]!JCSubstructureMatchCount($B176,"FC1(F)CCCCC1C(O)=O")</f>
        <v>#VALUE!</v>
      </c>
      <c r="BR176" s="2" t="e">
        <f t="array" ref="BR176">[1]!JCSubstructureMatchCount($B176,"FC(CC(O)=O)([H])C")</f>
        <v>#VALUE!</v>
      </c>
      <c r="BS176" s="2" t="e">
        <f t="array" ref="BS176">[1]!JCSubstructureMatchCount($B176,"FC(CCC(O)=O)([H])C")</f>
        <v>#VALUE!</v>
      </c>
      <c r="BT176" s="2" t="e">
        <f t="array" ref="BT176">[1]!JCSubstructureMatchCount($B176,"FC(CCCC(O)=O)([H])C")</f>
        <v>#VALUE!</v>
      </c>
      <c r="BU176" s="2" t="e">
        <f t="array" ref="BU176">[1]!JCSubstructureMatchCount($B176,"FC(CCCCC(O)=O)([H])C")</f>
        <v>#VALUE!</v>
      </c>
      <c r="BV176" s="2" t="e">
        <f t="array" ref="BV176">[1]!JCSubstructureMatchCount($B176,"FC(CCCCCC(O)=O)([H])C")</f>
        <v>#VALUE!</v>
      </c>
      <c r="BW176" t="e">
        <f t="shared" si="45"/>
        <v>#VALUE!</v>
      </c>
      <c r="BX176" t="e">
        <f t="shared" si="46"/>
        <v>#VALUE!</v>
      </c>
      <c r="BY176" t="e">
        <f t="shared" si="47"/>
        <v>#VALUE!</v>
      </c>
      <c r="BZ176" t="e">
        <f t="shared" si="48"/>
        <v>#VALUE!</v>
      </c>
      <c r="CA176" t="e">
        <f t="shared" si="49"/>
        <v>#VALUE!</v>
      </c>
      <c r="CB176" t="e">
        <f t="shared" si="50"/>
        <v>#VALUE!</v>
      </c>
      <c r="CC176" t="e">
        <f t="shared" si="51"/>
        <v>#VALUE!</v>
      </c>
      <c r="CD176" t="e">
        <f t="shared" si="52"/>
        <v>#VALUE!</v>
      </c>
      <c r="CE176" t="e">
        <f t="shared" si="53"/>
        <v>#VALUE!</v>
      </c>
      <c r="CF176" t="e">
        <f t="shared" si="54"/>
        <v>#VALUE!</v>
      </c>
      <c r="CG176" t="e">
        <f t="shared" si="55"/>
        <v>#VALUE!</v>
      </c>
    </row>
    <row r="177" spans="1:85" ht="30" customHeight="1" x14ac:dyDescent="0.25">
      <c r="A177" s="1" t="s">
        <v>196</v>
      </c>
      <c r="B177" t="s">
        <v>203</v>
      </c>
      <c r="C177">
        <v>1.41</v>
      </c>
      <c r="D177" t="s">
        <v>274</v>
      </c>
      <c r="E177" s="15" t="e">
        <f t="array" ref="E177">[1]!JCStructure(B177)</f>
        <v>#VALUE!</v>
      </c>
      <c r="F177" t="e">
        <f t="array" ref="F177">[1]!JCMass(B177)</f>
        <v>#VALUE!</v>
      </c>
      <c r="G177" t="e">
        <f t="array" ref="G177">[1]!JCIUPACName(R177)</f>
        <v>#VALUE!</v>
      </c>
      <c r="H177" s="2" t="e">
        <f t="array" ref="H177">IF([1]!JCSubstructureMatch($B177,"C(O)=O"),"Acid", "Amine")</f>
        <v>#VALUE!</v>
      </c>
      <c r="I177" s="2" t="e">
        <f t="shared" ca="1" si="56"/>
        <v>#NAME?</v>
      </c>
      <c r="J177" s="2" t="s">
        <v>286</v>
      </c>
      <c r="K177" s="2" t="e">
        <f t="shared" si="39"/>
        <v>#VALUE!</v>
      </c>
      <c r="L177" s="2" t="e">
        <f t="shared" si="40"/>
        <v>#VALUE!</v>
      </c>
      <c r="M177" s="2" t="e">
        <f t="shared" si="41"/>
        <v>#VALUE!</v>
      </c>
      <c r="N177" s="2" t="e">
        <f t="shared" si="42"/>
        <v>#VALUE!</v>
      </c>
      <c r="O177" s="2" t="e">
        <f t="shared" si="43"/>
        <v>#VALUE!</v>
      </c>
      <c r="P177" s="2" t="e">
        <f t="shared" si="44"/>
        <v>#VALUE!</v>
      </c>
      <c r="Q177" s="2" t="e">
        <f t="array" ref="Q177">[1]!JCRingAtomCount(B177)</f>
        <v>#VALUE!</v>
      </c>
      <c r="R177" s="15" t="e">
        <f t="array" ref="R177">[1]!JCBemisMurckoStructure(B177)</f>
        <v>#VALUE!</v>
      </c>
      <c r="S177" t="e">
        <f t="array" ref="S177">[1]!JCSubstructureMatch(B177,"FC(C)(F)C")</f>
        <v>#VALUE!</v>
      </c>
      <c r="T177" t="e">
        <f t="array" ref="T177">[1]!JCSubstructureMatch(B177,"FC(C)(F)F")</f>
        <v>#VALUE!</v>
      </c>
      <c r="U177" t="e">
        <f t="array" ref="U177">[1]!JCSubstructureMatch(B177,"FC(C)(F)[H]")</f>
        <v>#VALUE!</v>
      </c>
      <c r="V177" t="e">
        <f t="array" ref="V177">[1]!JCSubstructureMatch(B177,"FC(C)([H])[H]")</f>
        <v>#VALUE!</v>
      </c>
      <c r="W177" t="e">
        <f t="array" ref="W177">[1]!JCSubstructureMatch(B177,"FC(C)(C)[H]")</f>
        <v>#VALUE!</v>
      </c>
      <c r="X177" s="15" t="e">
        <f t="array" ref="X177">[1]!JC3DCleanStructure(B177)</f>
        <v>#VALUE!</v>
      </c>
      <c r="Y177" s="2" t="e">
        <f t="array" ref="Y177">[1]!JCSubstructureMatchCount(B177,"FC(CN)(F)F")</f>
        <v>#VALUE!</v>
      </c>
      <c r="Z177" s="2" t="e">
        <f t="array" ref="Z177">[1]!JCSubstructureMatchCount($B177,"FC(CCN)(F)F")</f>
        <v>#VALUE!</v>
      </c>
      <c r="AA177" s="2" t="e">
        <f t="array" ref="AA177">[1]!JCSubstructureMatchCount($B177,"FC(CCCN)(F)F")</f>
        <v>#VALUE!</v>
      </c>
      <c r="AB177" s="2" t="e">
        <f t="array" ref="AB177">[1]!JCSubstructureMatchCount($B177,"FC(CCCCN)(F)F")</f>
        <v>#VALUE!</v>
      </c>
      <c r="AC177" s="2" t="e">
        <f t="array" ref="AC177">[1]!JCSubstructureMatchCount($B177,"FC(CCCCCN)(F)F")</f>
        <v>#VALUE!</v>
      </c>
      <c r="AD177" s="2" t="e">
        <f t="array" ref="AD177">[1]!JCSubstructureMatchCount($B177,"FC(CN)([H])F")</f>
        <v>#VALUE!</v>
      </c>
      <c r="AE177" s="2" t="e">
        <f t="array" ref="AE177">[1]!JCSubstructureMatchCount($B177,"FC(CCN)([H])F")</f>
        <v>#VALUE!</v>
      </c>
      <c r="AF177" s="2" t="e">
        <f t="array" ref="AF177">[1]!JCSubstructureMatchCount($B177,"FC(CCCN)([H])F")</f>
        <v>#VALUE!</v>
      </c>
      <c r="AG177" s="2" t="e">
        <f t="array" ref="AG177">[1]!JCSubstructureMatchCount($B177,"FC(CCCCN)([H])F")</f>
        <v>#VALUE!</v>
      </c>
      <c r="AH177" s="2" t="e">
        <f t="array" ref="AH177">[1]!JCSubstructureMatchCount($B177,"FC(CCCCCN)([H])F")</f>
        <v>#VALUE!</v>
      </c>
      <c r="AI177" s="2" t="e">
        <f t="array" ref="AI177">[1]!JCSubstructureMatchCount($B177,"FC(CN)([H])[H]")</f>
        <v>#VALUE!</v>
      </c>
      <c r="AJ177" s="2" t="e">
        <f t="array" ref="AJ177">[1]!JCSubstructureMatchCount($B177,"FC(CCN)([H])[H]")</f>
        <v>#VALUE!</v>
      </c>
      <c r="AK177" s="2" t="e">
        <f t="array" ref="AK177">[1]!JCSubstructureMatchCount($B177,"FC(CCCN)([H])[H]")</f>
        <v>#VALUE!</v>
      </c>
      <c r="AL177" s="2" t="e">
        <f t="array" ref="AL177">[1]!JCSubstructureMatchCount($B177,"FC(CCCCN)([H])[H]")</f>
        <v>#VALUE!</v>
      </c>
      <c r="AM177" s="2" t="e">
        <f t="array" ref="AM177">[1]!JCSubstructureMatchCount($B177,"FC(CCCCCN)([H])[H]")</f>
        <v>#VALUE!</v>
      </c>
      <c r="AN177" s="2" t="e">
        <f t="array" ref="AN177">[1]!JCSubstructureMatchCount($B177,"FC(CN)(F)C")</f>
        <v>#VALUE!</v>
      </c>
      <c r="AO177" s="2" t="e">
        <f t="array" ref="AO177">[1]!JCSubstructureMatchCount($B177,"FC(CCN)(F)C")+[1]!JCSubstructureMatchCount($B177,"FC(F)(C1)C1N")</f>
        <v>#VALUE!</v>
      </c>
      <c r="AP177" s="2" t="e">
        <f t="array" ref="AP177">[1]!JCSubstructureMatchCount($B177,"FC(CCCN)(F)C")+[1]!JCSubstructureMatchCount($B177,"FC(F)(CC1)C1N")</f>
        <v>#VALUE!</v>
      </c>
      <c r="AQ177" s="2" t="e">
        <f t="array" ref="AQ177">[1]!JCSubstructureMatchCount($B177,"FC(CCCCN)(F)C")+[1]!JCSubstructureMatchCount($B177,"FC(F)(CCC1)C1N")</f>
        <v>#VALUE!</v>
      </c>
      <c r="AR177" s="2" t="e">
        <f t="array" ref="AR177">[1]!JCSubstructureMatchCount($B177,"FC(CCCCCN)(F)C")+[1]!JCSubstructureMatchCount($B177,"FC(F)(CCCC1)C1N")</f>
        <v>#VALUE!</v>
      </c>
      <c r="AS177" s="2" t="e">
        <f t="array" ref="AS177">[1]!JCSubstructureMatchCount($B177,"FC(CN)([H])C")</f>
        <v>#VALUE!</v>
      </c>
      <c r="AT177" s="2" t="e">
        <f t="array" ref="AT177">[1]!JCSubstructureMatchCount($B177,"FC(CCN)([H])C")</f>
        <v>#VALUE!</v>
      </c>
      <c r="AU177" s="2" t="e">
        <f t="array" ref="AU177">[1]!JCSubstructureMatchCount($B177,"FC(CCCN)([H])C")</f>
        <v>#VALUE!</v>
      </c>
      <c r="AV177" s="2" t="e">
        <f t="array" ref="AV177">[1]!JCSubstructureMatchCount($B177,"FC(CCCCN)([H])C")</f>
        <v>#VALUE!</v>
      </c>
      <c r="AW177" s="2" t="e">
        <f t="array" ref="AW177">[1]!JCSubstructureMatchCount($B177,"FC(CCCCCN)([H])C")</f>
        <v>#VALUE!</v>
      </c>
      <c r="AX177" s="2" t="e">
        <f t="array" ref="AX177">[1]!JCSubstructureMatchCount($B177,"FC(CC(O)=O)(F)F")</f>
        <v>#VALUE!</v>
      </c>
      <c r="AY177" s="2" t="e">
        <f t="array" ref="AY177">[1]!JCSubstructureMatchCount($B177,"FC(CCC(O)=O)(F)F")</f>
        <v>#VALUE!</v>
      </c>
      <c r="AZ177" s="2" t="e">
        <f t="array" ref="AZ177">[1]!JCSubstructureMatchCount($B177,"FC(CCCC(O)=O)(F)F")</f>
        <v>#VALUE!</v>
      </c>
      <c r="BA177" s="2" t="e">
        <f t="array" ref="BA177">[1]!JCSubstructureMatchCount($B177,"FC(CCCCC(O)=O)(F)F")</f>
        <v>#VALUE!</v>
      </c>
      <c r="BB177" s="2" t="e">
        <f t="array" ref="BB177">[1]!JCSubstructureMatchCount($B177,"FC(CCCCCC(O)=O)(F)F")</f>
        <v>#VALUE!</v>
      </c>
      <c r="BC177" s="2" t="e">
        <f t="array" ref="BC177">[1]!JCSubstructureMatchCount($B177,"FC(CC(O)=O)([H])F")</f>
        <v>#VALUE!</v>
      </c>
      <c r="BD177" s="2" t="e">
        <f t="array" ref="BD177">[1]!JCSubstructureMatchCount($B177,"FC(CCC(O)=O)([H])F")</f>
        <v>#VALUE!</v>
      </c>
      <c r="BE177" s="2" t="e">
        <f t="array" ref="BE177">[1]!JCSubstructureMatchCount($B177,"FC(CCCC(O)=O)([H])F")</f>
        <v>#VALUE!</v>
      </c>
      <c r="BF177" s="2" t="e">
        <f t="array" ref="BF177">[1]!JCSubstructureMatchCount($B177,"FC(CCCCC(O)=O)([H])F")</f>
        <v>#VALUE!</v>
      </c>
      <c r="BG177" s="2" t="e">
        <f t="array" ref="BG177">[1]!JCSubstructureMatchCount($B177,"FC(CCCCCC(O)=O)([H])F")</f>
        <v>#VALUE!</v>
      </c>
      <c r="BH177" s="2" t="e">
        <f t="array" ref="BH177">[1]!JCSubstructureMatchCount($B177,"FC(CC(O)=O)([H])[H]")</f>
        <v>#VALUE!</v>
      </c>
      <c r="BI177" s="2" t="e">
        <f t="array" ref="BI177">[1]!JCSubstructureMatchCount($B177,"FC(CCC(O)=O)([H])[H]")</f>
        <v>#VALUE!</v>
      </c>
      <c r="BJ177" s="2" t="e">
        <f t="array" ref="BJ177">[1]!JCSubstructureMatchCount($B177,"FC(CCCC(O)=O)([H])[H]")</f>
        <v>#VALUE!</v>
      </c>
      <c r="BK177" s="2" t="e">
        <f t="array" ref="BK177">[1]!JCSubstructureMatchCount($B177,"FC(CCCCC(O)=O)([H])[H]")</f>
        <v>#VALUE!</v>
      </c>
      <c r="BL177" s="2" t="e">
        <f t="array" ref="BL177">[1]!JCSubstructureMatchCount($B177,"FC(CCCCCC(O)=O)([H])[H]")</f>
        <v>#VALUE!</v>
      </c>
      <c r="BM177" s="2" t="e">
        <f t="array" ref="BM177">[1]!JCSubstructureMatchCount($B177,"FC(CC(O)=O)(F)C")</f>
        <v>#VALUE!</v>
      </c>
      <c r="BN177" s="2" t="e">
        <f t="array" ref="BN177">[1]!JCSubstructureMatchCount($B177,"FC(CCC(O)=O)(F)C")+[1]!JCSubstructureMatchCount($B177,"FC1(F)CC1C(O)=O")</f>
        <v>#VALUE!</v>
      </c>
      <c r="BO177" s="2" t="e">
        <f t="array" ref="BO177">[1]!JCSubstructureMatchCount($B177,"FC(CCCC(O)=O)(F)C")+[1]!JCSubstructureMatchCount($B177,"FC1(F)CCC1C(O)=O")</f>
        <v>#VALUE!</v>
      </c>
      <c r="BP177" s="2" t="e">
        <f t="array" ref="BP177">[1]!JCSubstructureMatchCount($B177,"FC(CCCCC(O)=O)(F)C")+[1]!JCSubstructureMatchCount($B177,"FC1(F)CCCC1C(O)=O")</f>
        <v>#VALUE!</v>
      </c>
      <c r="BQ177" s="2" t="e">
        <f t="array" ref="BQ177">[1]!JCSubstructureMatchCount($B177,"FC(CCCCCC(O)=O)(F)C")+[1]!JCSubstructureMatchCount($B177,"FC1(F)CCCCC1C(O)=O")</f>
        <v>#VALUE!</v>
      </c>
      <c r="BR177" s="2" t="e">
        <f t="array" ref="BR177">[1]!JCSubstructureMatchCount($B177,"FC(CC(O)=O)([H])C")</f>
        <v>#VALUE!</v>
      </c>
      <c r="BS177" s="2" t="e">
        <f t="array" ref="BS177">[1]!JCSubstructureMatchCount($B177,"FC(CCC(O)=O)([H])C")</f>
        <v>#VALUE!</v>
      </c>
      <c r="BT177" s="2" t="e">
        <f t="array" ref="BT177">[1]!JCSubstructureMatchCount($B177,"FC(CCCC(O)=O)([H])C")</f>
        <v>#VALUE!</v>
      </c>
      <c r="BU177" s="2" t="e">
        <f t="array" ref="BU177">[1]!JCSubstructureMatchCount($B177,"FC(CCCCC(O)=O)([H])C")</f>
        <v>#VALUE!</v>
      </c>
      <c r="BV177" s="2" t="e">
        <f t="array" ref="BV177">[1]!JCSubstructureMatchCount($B177,"FC(CCCCCC(O)=O)([H])C")</f>
        <v>#VALUE!</v>
      </c>
      <c r="BW177" t="e">
        <f t="shared" si="45"/>
        <v>#VALUE!</v>
      </c>
      <c r="BX177" t="e">
        <f t="shared" si="46"/>
        <v>#VALUE!</v>
      </c>
      <c r="BY177" t="e">
        <f t="shared" si="47"/>
        <v>#VALUE!</v>
      </c>
      <c r="BZ177" t="e">
        <f t="shared" si="48"/>
        <v>#VALUE!</v>
      </c>
      <c r="CA177" t="e">
        <f t="shared" si="49"/>
        <v>#VALUE!</v>
      </c>
      <c r="CB177" t="e">
        <f t="shared" si="50"/>
        <v>#VALUE!</v>
      </c>
      <c r="CC177" t="e">
        <f t="shared" si="51"/>
        <v>#VALUE!</v>
      </c>
      <c r="CD177" t="e">
        <f t="shared" si="52"/>
        <v>#VALUE!</v>
      </c>
      <c r="CE177" t="e">
        <f t="shared" si="53"/>
        <v>#VALUE!</v>
      </c>
      <c r="CF177" t="e">
        <f t="shared" si="54"/>
        <v>#VALUE!</v>
      </c>
      <c r="CG177" t="e">
        <f t="shared" si="55"/>
        <v>#VALUE!</v>
      </c>
    </row>
    <row r="178" spans="1:85" ht="30" customHeight="1" x14ac:dyDescent="0.25">
      <c r="A178" s="1" t="s">
        <v>196</v>
      </c>
      <c r="B178" t="s">
        <v>204</v>
      </c>
      <c r="C178">
        <v>1.88</v>
      </c>
      <c r="D178" t="s">
        <v>274</v>
      </c>
      <c r="E178" s="15" t="e">
        <f t="array" ref="E178">[1]!JCStructure(B178)</f>
        <v>#VALUE!</v>
      </c>
      <c r="F178" t="e">
        <f t="array" ref="F178">[1]!JCMass(B178)</f>
        <v>#VALUE!</v>
      </c>
      <c r="G178" t="e">
        <f t="array" ref="G178">[1]!JCIUPACName(R178)</f>
        <v>#VALUE!</v>
      </c>
      <c r="H178" s="2" t="e">
        <f t="array" ref="H178">IF([1]!JCSubstructureMatch($B178,"C(O)=O"),"Acid", "Amine")</f>
        <v>#VALUE!</v>
      </c>
      <c r="I178" s="2" t="e">
        <f t="shared" ca="1" si="56"/>
        <v>#NAME?</v>
      </c>
      <c r="J178" s="2" t="s">
        <v>287</v>
      </c>
      <c r="K178" s="2" t="e">
        <f t="shared" si="39"/>
        <v>#VALUE!</v>
      </c>
      <c r="L178" s="2" t="e">
        <f t="shared" si="40"/>
        <v>#VALUE!</v>
      </c>
      <c r="M178" s="2" t="e">
        <f t="shared" si="41"/>
        <v>#VALUE!</v>
      </c>
      <c r="N178" s="2" t="e">
        <f t="shared" si="42"/>
        <v>#VALUE!</v>
      </c>
      <c r="O178" s="2" t="e">
        <f t="shared" si="43"/>
        <v>#VALUE!</v>
      </c>
      <c r="P178" s="2" t="e">
        <f t="shared" si="44"/>
        <v>#VALUE!</v>
      </c>
      <c r="Q178" s="2" t="e">
        <f t="array" ref="Q178">[1]!JCRingAtomCount(B178)</f>
        <v>#VALUE!</v>
      </c>
      <c r="R178" s="15" t="e">
        <f t="array" ref="R178">[1]!JCBemisMurckoStructure(B178)</f>
        <v>#VALUE!</v>
      </c>
      <c r="S178" t="e">
        <f t="array" ref="S178">[1]!JCSubstructureMatch(B178,"FC(C)(F)C")</f>
        <v>#VALUE!</v>
      </c>
      <c r="T178" t="e">
        <f t="array" ref="T178">[1]!JCSubstructureMatch(B178,"FC(C)(F)F")</f>
        <v>#VALUE!</v>
      </c>
      <c r="U178" t="e">
        <f t="array" ref="U178">[1]!JCSubstructureMatch(B178,"FC(C)(F)[H]")</f>
        <v>#VALUE!</v>
      </c>
      <c r="V178" t="e">
        <f t="array" ref="V178">[1]!JCSubstructureMatch(B178,"FC(C)([H])[H]")</f>
        <v>#VALUE!</v>
      </c>
      <c r="W178" t="e">
        <f t="array" ref="W178">[1]!JCSubstructureMatch(B178,"FC(C)(C)[H]")</f>
        <v>#VALUE!</v>
      </c>
      <c r="X178" s="15" t="e">
        <f t="array" ref="X178">[1]!JC3DCleanStructure(B178)</f>
        <v>#VALUE!</v>
      </c>
      <c r="Y178" s="2" t="e">
        <f t="array" ref="Y178">[1]!JCSubstructureMatchCount(B178,"FC(CN)(F)F")</f>
        <v>#VALUE!</v>
      </c>
      <c r="Z178" s="2" t="e">
        <f t="array" ref="Z178">[1]!JCSubstructureMatchCount($B178,"FC(CCN)(F)F")</f>
        <v>#VALUE!</v>
      </c>
      <c r="AA178" s="2" t="e">
        <f t="array" ref="AA178">[1]!JCSubstructureMatchCount($B178,"FC(CCCN)(F)F")</f>
        <v>#VALUE!</v>
      </c>
      <c r="AB178" s="2" t="e">
        <f t="array" ref="AB178">[1]!JCSubstructureMatchCount($B178,"FC(CCCCN)(F)F")</f>
        <v>#VALUE!</v>
      </c>
      <c r="AC178" s="2" t="e">
        <f t="array" ref="AC178">[1]!JCSubstructureMatchCount($B178,"FC(CCCCCN)(F)F")</f>
        <v>#VALUE!</v>
      </c>
      <c r="AD178" s="2" t="e">
        <f t="array" ref="AD178">[1]!JCSubstructureMatchCount($B178,"FC(CN)([H])F")</f>
        <v>#VALUE!</v>
      </c>
      <c r="AE178" s="2" t="e">
        <f t="array" ref="AE178">[1]!JCSubstructureMatchCount($B178,"FC(CCN)([H])F")</f>
        <v>#VALUE!</v>
      </c>
      <c r="AF178" s="2" t="e">
        <f t="array" ref="AF178">[1]!JCSubstructureMatchCount($B178,"FC(CCCN)([H])F")</f>
        <v>#VALUE!</v>
      </c>
      <c r="AG178" s="2" t="e">
        <f t="array" ref="AG178">[1]!JCSubstructureMatchCount($B178,"FC(CCCCN)([H])F")</f>
        <v>#VALUE!</v>
      </c>
      <c r="AH178" s="2" t="e">
        <f t="array" ref="AH178">[1]!JCSubstructureMatchCount($B178,"FC(CCCCCN)([H])F")</f>
        <v>#VALUE!</v>
      </c>
      <c r="AI178" s="2" t="e">
        <f t="array" ref="AI178">[1]!JCSubstructureMatchCount($B178,"FC(CN)([H])[H]")</f>
        <v>#VALUE!</v>
      </c>
      <c r="AJ178" s="2" t="e">
        <f t="array" ref="AJ178">[1]!JCSubstructureMatchCount($B178,"FC(CCN)([H])[H]")</f>
        <v>#VALUE!</v>
      </c>
      <c r="AK178" s="2" t="e">
        <f t="array" ref="AK178">[1]!JCSubstructureMatchCount($B178,"FC(CCCN)([H])[H]")</f>
        <v>#VALUE!</v>
      </c>
      <c r="AL178" s="2" t="e">
        <f t="array" ref="AL178">[1]!JCSubstructureMatchCount($B178,"FC(CCCCN)([H])[H]")</f>
        <v>#VALUE!</v>
      </c>
      <c r="AM178" s="2" t="e">
        <f t="array" ref="AM178">[1]!JCSubstructureMatchCount($B178,"FC(CCCCCN)([H])[H]")</f>
        <v>#VALUE!</v>
      </c>
      <c r="AN178" s="2" t="e">
        <f t="array" ref="AN178">[1]!JCSubstructureMatchCount($B178,"FC(CN)(F)C")</f>
        <v>#VALUE!</v>
      </c>
      <c r="AO178" s="2" t="e">
        <f t="array" ref="AO178">[1]!JCSubstructureMatchCount($B178,"FC(CCN)(F)C")+[1]!JCSubstructureMatchCount($B178,"FC(F)(C1)C1N")</f>
        <v>#VALUE!</v>
      </c>
      <c r="AP178" s="2" t="e">
        <f t="array" ref="AP178">[1]!JCSubstructureMatchCount($B178,"FC(CCCN)(F)C")+[1]!JCSubstructureMatchCount($B178,"FC(F)(CC1)C1N")</f>
        <v>#VALUE!</v>
      </c>
      <c r="AQ178" s="2" t="e">
        <f t="array" ref="AQ178">[1]!JCSubstructureMatchCount($B178,"FC(CCCCN)(F)C")+[1]!JCSubstructureMatchCount($B178,"FC(F)(CCC1)C1N")</f>
        <v>#VALUE!</v>
      </c>
      <c r="AR178" s="2" t="e">
        <f t="array" ref="AR178">[1]!JCSubstructureMatchCount($B178,"FC(CCCCCN)(F)C")+[1]!JCSubstructureMatchCount($B178,"FC(F)(CCCC1)C1N")</f>
        <v>#VALUE!</v>
      </c>
      <c r="AS178" s="2" t="e">
        <f t="array" ref="AS178">[1]!JCSubstructureMatchCount($B178,"FC(CN)([H])C")</f>
        <v>#VALUE!</v>
      </c>
      <c r="AT178" s="2" t="e">
        <f t="array" ref="AT178">[1]!JCSubstructureMatchCount($B178,"FC(CCN)([H])C")</f>
        <v>#VALUE!</v>
      </c>
      <c r="AU178" s="2" t="e">
        <f t="array" ref="AU178">[1]!JCSubstructureMatchCount($B178,"FC(CCCN)([H])C")</f>
        <v>#VALUE!</v>
      </c>
      <c r="AV178" s="2" t="e">
        <f t="array" ref="AV178">[1]!JCSubstructureMatchCount($B178,"FC(CCCCN)([H])C")</f>
        <v>#VALUE!</v>
      </c>
      <c r="AW178" s="2" t="e">
        <f t="array" ref="AW178">[1]!JCSubstructureMatchCount($B178,"FC(CCCCCN)([H])C")</f>
        <v>#VALUE!</v>
      </c>
      <c r="AX178" s="2" t="e">
        <f t="array" ref="AX178">[1]!JCSubstructureMatchCount($B178,"FC(CC(O)=O)(F)F")</f>
        <v>#VALUE!</v>
      </c>
      <c r="AY178" s="2" t="e">
        <f t="array" ref="AY178">[1]!JCSubstructureMatchCount($B178,"FC(CCC(O)=O)(F)F")</f>
        <v>#VALUE!</v>
      </c>
      <c r="AZ178" s="2" t="e">
        <f t="array" ref="AZ178">[1]!JCSubstructureMatchCount($B178,"FC(CCCC(O)=O)(F)F")</f>
        <v>#VALUE!</v>
      </c>
      <c r="BA178" s="2" t="e">
        <f t="array" ref="BA178">[1]!JCSubstructureMatchCount($B178,"FC(CCCCC(O)=O)(F)F")</f>
        <v>#VALUE!</v>
      </c>
      <c r="BB178" s="2" t="e">
        <f t="array" ref="BB178">[1]!JCSubstructureMatchCount($B178,"FC(CCCCCC(O)=O)(F)F")</f>
        <v>#VALUE!</v>
      </c>
      <c r="BC178" s="2" t="e">
        <f t="array" ref="BC178">[1]!JCSubstructureMatchCount($B178,"FC(CC(O)=O)([H])F")</f>
        <v>#VALUE!</v>
      </c>
      <c r="BD178" s="2" t="e">
        <f t="array" ref="BD178">[1]!JCSubstructureMatchCount($B178,"FC(CCC(O)=O)([H])F")</f>
        <v>#VALUE!</v>
      </c>
      <c r="BE178" s="2" t="e">
        <f t="array" ref="BE178">[1]!JCSubstructureMatchCount($B178,"FC(CCCC(O)=O)([H])F")</f>
        <v>#VALUE!</v>
      </c>
      <c r="BF178" s="2" t="e">
        <f t="array" ref="BF178">[1]!JCSubstructureMatchCount($B178,"FC(CCCCC(O)=O)([H])F")</f>
        <v>#VALUE!</v>
      </c>
      <c r="BG178" s="2" t="e">
        <f t="array" ref="BG178">[1]!JCSubstructureMatchCount($B178,"FC(CCCCCC(O)=O)([H])F")</f>
        <v>#VALUE!</v>
      </c>
      <c r="BH178" s="2" t="e">
        <f t="array" ref="BH178">[1]!JCSubstructureMatchCount($B178,"FC(CC(O)=O)([H])[H]")</f>
        <v>#VALUE!</v>
      </c>
      <c r="BI178" s="2" t="e">
        <f t="array" ref="BI178">[1]!JCSubstructureMatchCount($B178,"FC(CCC(O)=O)([H])[H]")</f>
        <v>#VALUE!</v>
      </c>
      <c r="BJ178" s="2" t="e">
        <f t="array" ref="BJ178">[1]!JCSubstructureMatchCount($B178,"FC(CCCC(O)=O)([H])[H]")</f>
        <v>#VALUE!</v>
      </c>
      <c r="BK178" s="2" t="e">
        <f t="array" ref="BK178">[1]!JCSubstructureMatchCount($B178,"FC(CCCCC(O)=O)([H])[H]")</f>
        <v>#VALUE!</v>
      </c>
      <c r="BL178" s="2" t="e">
        <f t="array" ref="BL178">[1]!JCSubstructureMatchCount($B178,"FC(CCCCCC(O)=O)([H])[H]")</f>
        <v>#VALUE!</v>
      </c>
      <c r="BM178" s="2" t="e">
        <f t="array" ref="BM178">[1]!JCSubstructureMatchCount($B178,"FC(CC(O)=O)(F)C")</f>
        <v>#VALUE!</v>
      </c>
      <c r="BN178" s="2" t="e">
        <f t="array" ref="BN178">[1]!JCSubstructureMatchCount($B178,"FC(CCC(O)=O)(F)C")+[1]!JCSubstructureMatchCount($B178,"FC1(F)CC1C(O)=O")</f>
        <v>#VALUE!</v>
      </c>
      <c r="BO178" s="2" t="e">
        <f t="array" ref="BO178">[1]!JCSubstructureMatchCount($B178,"FC(CCCC(O)=O)(F)C")+[1]!JCSubstructureMatchCount($B178,"FC1(F)CCC1C(O)=O")</f>
        <v>#VALUE!</v>
      </c>
      <c r="BP178" s="2" t="e">
        <f t="array" ref="BP178">[1]!JCSubstructureMatchCount($B178,"FC(CCCCC(O)=O)(F)C")+[1]!JCSubstructureMatchCount($B178,"FC1(F)CCCC1C(O)=O")</f>
        <v>#VALUE!</v>
      </c>
      <c r="BQ178" s="2" t="e">
        <f t="array" ref="BQ178">[1]!JCSubstructureMatchCount($B178,"FC(CCCCCC(O)=O)(F)C")+[1]!JCSubstructureMatchCount($B178,"FC1(F)CCCCC1C(O)=O")</f>
        <v>#VALUE!</v>
      </c>
      <c r="BR178" s="2" t="e">
        <f t="array" ref="BR178">[1]!JCSubstructureMatchCount($B178,"FC(CC(O)=O)([H])C")</f>
        <v>#VALUE!</v>
      </c>
      <c r="BS178" s="2" t="e">
        <f t="array" ref="BS178">[1]!JCSubstructureMatchCount($B178,"FC(CCC(O)=O)([H])C")</f>
        <v>#VALUE!</v>
      </c>
      <c r="BT178" s="2" t="e">
        <f t="array" ref="BT178">[1]!JCSubstructureMatchCount($B178,"FC(CCCC(O)=O)([H])C")</f>
        <v>#VALUE!</v>
      </c>
      <c r="BU178" s="2" t="e">
        <f t="array" ref="BU178">[1]!JCSubstructureMatchCount($B178,"FC(CCCCC(O)=O)([H])C")</f>
        <v>#VALUE!</v>
      </c>
      <c r="BV178" s="2" t="e">
        <f t="array" ref="BV178">[1]!JCSubstructureMatchCount($B178,"FC(CCCCCC(O)=O)([H])C")</f>
        <v>#VALUE!</v>
      </c>
      <c r="BW178" t="e">
        <f t="shared" si="45"/>
        <v>#VALUE!</v>
      </c>
      <c r="BX178" t="e">
        <f t="shared" si="46"/>
        <v>#VALUE!</v>
      </c>
      <c r="BY178" t="e">
        <f t="shared" si="47"/>
        <v>#VALUE!</v>
      </c>
      <c r="BZ178" t="e">
        <f t="shared" si="48"/>
        <v>#VALUE!</v>
      </c>
      <c r="CA178" t="e">
        <f t="shared" si="49"/>
        <v>#VALUE!</v>
      </c>
      <c r="CB178" t="e">
        <f t="shared" si="50"/>
        <v>#VALUE!</v>
      </c>
      <c r="CC178" t="e">
        <f t="shared" si="51"/>
        <v>#VALUE!</v>
      </c>
      <c r="CD178" t="e">
        <f t="shared" si="52"/>
        <v>#VALUE!</v>
      </c>
      <c r="CE178" t="e">
        <f t="shared" si="53"/>
        <v>#VALUE!</v>
      </c>
      <c r="CF178" t="e">
        <f t="shared" si="54"/>
        <v>#VALUE!</v>
      </c>
      <c r="CG178" t="e">
        <f t="shared" si="55"/>
        <v>#VALUE!</v>
      </c>
    </row>
    <row r="179" spans="1:85" ht="30" customHeight="1" x14ac:dyDescent="0.25">
      <c r="A179" s="1" t="s">
        <v>196</v>
      </c>
      <c r="B179" t="s">
        <v>205</v>
      </c>
      <c r="C179">
        <v>1.1200000000000001</v>
      </c>
      <c r="D179" t="s">
        <v>274</v>
      </c>
      <c r="E179" s="15" t="e">
        <f t="array" ref="E179">[1]!JCStructure(B179)</f>
        <v>#VALUE!</v>
      </c>
      <c r="F179" t="e">
        <f t="array" ref="F179">[1]!JCMass(B179)</f>
        <v>#VALUE!</v>
      </c>
      <c r="G179" t="e">
        <f t="array" ref="G179">[1]!JCIUPACName(R179)</f>
        <v>#VALUE!</v>
      </c>
      <c r="H179" s="2" t="e">
        <f t="array" ref="H179">IF([1]!JCSubstructureMatch($B179,"C(O)=O"),"Acid", "Amine")</f>
        <v>#VALUE!</v>
      </c>
      <c r="I179" s="2" t="e">
        <f t="shared" ca="1" si="56"/>
        <v>#NAME?</v>
      </c>
      <c r="J179" s="2" t="s">
        <v>287</v>
      </c>
      <c r="K179" s="2" t="e">
        <f t="shared" si="39"/>
        <v>#VALUE!</v>
      </c>
      <c r="L179" s="2" t="e">
        <f t="shared" si="40"/>
        <v>#VALUE!</v>
      </c>
      <c r="M179" s="2" t="e">
        <f t="shared" si="41"/>
        <v>#VALUE!</v>
      </c>
      <c r="N179" s="2" t="e">
        <f t="shared" si="42"/>
        <v>#VALUE!</v>
      </c>
      <c r="O179" s="2" t="e">
        <f t="shared" si="43"/>
        <v>#VALUE!</v>
      </c>
      <c r="P179" s="2" t="e">
        <f t="shared" si="44"/>
        <v>#VALUE!</v>
      </c>
      <c r="Q179" s="2" t="e">
        <f t="array" ref="Q179">[1]!JCRingAtomCount(B179)</f>
        <v>#VALUE!</v>
      </c>
      <c r="R179" s="15" t="e">
        <f t="array" ref="R179">[1]!JCBemisMurckoStructure(B179)</f>
        <v>#VALUE!</v>
      </c>
      <c r="S179" t="e">
        <f t="array" ref="S179">[1]!JCSubstructureMatch(B179,"FC(C)(F)C")</f>
        <v>#VALUE!</v>
      </c>
      <c r="T179" t="e">
        <f t="array" ref="T179">[1]!JCSubstructureMatch(B179,"FC(C)(F)F")</f>
        <v>#VALUE!</v>
      </c>
      <c r="U179" t="e">
        <f t="array" ref="U179">[1]!JCSubstructureMatch(B179,"FC(C)(F)[H]")</f>
        <v>#VALUE!</v>
      </c>
      <c r="V179" t="e">
        <f t="array" ref="V179">[1]!JCSubstructureMatch(B179,"FC(C)([H])[H]")</f>
        <v>#VALUE!</v>
      </c>
      <c r="W179" t="e">
        <f t="array" ref="W179">[1]!JCSubstructureMatch(B179,"FC(C)(C)[H]")</f>
        <v>#VALUE!</v>
      </c>
      <c r="X179" s="15" t="e">
        <f t="array" ref="X179">[1]!JC3DCleanStructure(B179)</f>
        <v>#VALUE!</v>
      </c>
      <c r="Y179" s="2" t="e">
        <f t="array" ref="Y179">[1]!JCSubstructureMatchCount(B179,"FC(CN)(F)F")</f>
        <v>#VALUE!</v>
      </c>
      <c r="Z179" s="2" t="e">
        <f t="array" ref="Z179">[1]!JCSubstructureMatchCount($B179,"FC(CCN)(F)F")</f>
        <v>#VALUE!</v>
      </c>
      <c r="AA179" s="2" t="e">
        <f t="array" ref="AA179">[1]!JCSubstructureMatchCount($B179,"FC(CCCN)(F)F")</f>
        <v>#VALUE!</v>
      </c>
      <c r="AB179" s="2" t="e">
        <f t="array" ref="AB179">[1]!JCSubstructureMatchCount($B179,"FC(CCCCN)(F)F")</f>
        <v>#VALUE!</v>
      </c>
      <c r="AC179" s="2" t="e">
        <f t="array" ref="AC179">[1]!JCSubstructureMatchCount($B179,"FC(CCCCCN)(F)F")</f>
        <v>#VALUE!</v>
      </c>
      <c r="AD179" s="2" t="e">
        <f t="array" ref="AD179">[1]!JCSubstructureMatchCount($B179,"FC(CN)([H])F")</f>
        <v>#VALUE!</v>
      </c>
      <c r="AE179" s="2" t="e">
        <f t="array" ref="AE179">[1]!JCSubstructureMatchCount($B179,"FC(CCN)([H])F")</f>
        <v>#VALUE!</v>
      </c>
      <c r="AF179" s="2" t="e">
        <f t="array" ref="AF179">[1]!JCSubstructureMatchCount($B179,"FC(CCCN)([H])F")</f>
        <v>#VALUE!</v>
      </c>
      <c r="AG179" s="2" t="e">
        <f t="array" ref="AG179">[1]!JCSubstructureMatchCount($B179,"FC(CCCCN)([H])F")</f>
        <v>#VALUE!</v>
      </c>
      <c r="AH179" s="2" t="e">
        <f t="array" ref="AH179">[1]!JCSubstructureMatchCount($B179,"FC(CCCCCN)([H])F")</f>
        <v>#VALUE!</v>
      </c>
      <c r="AI179" s="2" t="e">
        <f t="array" ref="AI179">[1]!JCSubstructureMatchCount($B179,"FC(CN)([H])[H]")</f>
        <v>#VALUE!</v>
      </c>
      <c r="AJ179" s="2" t="e">
        <f t="array" ref="AJ179">[1]!JCSubstructureMatchCount($B179,"FC(CCN)([H])[H]")</f>
        <v>#VALUE!</v>
      </c>
      <c r="AK179" s="2" t="e">
        <f t="array" ref="AK179">[1]!JCSubstructureMatchCount($B179,"FC(CCCN)([H])[H]")</f>
        <v>#VALUE!</v>
      </c>
      <c r="AL179" s="2" t="e">
        <f t="array" ref="AL179">[1]!JCSubstructureMatchCount($B179,"FC(CCCCN)([H])[H]")</f>
        <v>#VALUE!</v>
      </c>
      <c r="AM179" s="2" t="e">
        <f t="array" ref="AM179">[1]!JCSubstructureMatchCount($B179,"FC(CCCCCN)([H])[H]")</f>
        <v>#VALUE!</v>
      </c>
      <c r="AN179" s="2" t="e">
        <f t="array" ref="AN179">[1]!JCSubstructureMatchCount($B179,"FC(CN)(F)C")</f>
        <v>#VALUE!</v>
      </c>
      <c r="AO179" s="2" t="e">
        <f t="array" ref="AO179">[1]!JCSubstructureMatchCount($B179,"FC(CCN)(F)C")+[1]!JCSubstructureMatchCount($B179,"FC(F)(C1)C1N")</f>
        <v>#VALUE!</v>
      </c>
      <c r="AP179" s="2" t="e">
        <f t="array" ref="AP179">[1]!JCSubstructureMatchCount($B179,"FC(CCCN)(F)C")+[1]!JCSubstructureMatchCount($B179,"FC(F)(CC1)C1N")</f>
        <v>#VALUE!</v>
      </c>
      <c r="AQ179" s="2" t="e">
        <f t="array" ref="AQ179">[1]!JCSubstructureMatchCount($B179,"FC(CCCCN)(F)C")+[1]!JCSubstructureMatchCount($B179,"FC(F)(CCC1)C1N")</f>
        <v>#VALUE!</v>
      </c>
      <c r="AR179" s="2" t="e">
        <f t="array" ref="AR179">[1]!JCSubstructureMatchCount($B179,"FC(CCCCCN)(F)C")+[1]!JCSubstructureMatchCount($B179,"FC(F)(CCCC1)C1N")</f>
        <v>#VALUE!</v>
      </c>
      <c r="AS179" s="2" t="e">
        <f t="array" ref="AS179">[1]!JCSubstructureMatchCount($B179,"FC(CN)([H])C")</f>
        <v>#VALUE!</v>
      </c>
      <c r="AT179" s="2" t="e">
        <f t="array" ref="AT179">[1]!JCSubstructureMatchCount($B179,"FC(CCN)([H])C")</f>
        <v>#VALUE!</v>
      </c>
      <c r="AU179" s="2" t="e">
        <f t="array" ref="AU179">[1]!JCSubstructureMatchCount($B179,"FC(CCCN)([H])C")</f>
        <v>#VALUE!</v>
      </c>
      <c r="AV179" s="2" t="e">
        <f t="array" ref="AV179">[1]!JCSubstructureMatchCount($B179,"FC(CCCCN)([H])C")</f>
        <v>#VALUE!</v>
      </c>
      <c r="AW179" s="2" t="e">
        <f t="array" ref="AW179">[1]!JCSubstructureMatchCount($B179,"FC(CCCCCN)([H])C")</f>
        <v>#VALUE!</v>
      </c>
      <c r="AX179" s="2" t="e">
        <f t="array" ref="AX179">[1]!JCSubstructureMatchCount($B179,"FC(CC(O)=O)(F)F")</f>
        <v>#VALUE!</v>
      </c>
      <c r="AY179" s="2" t="e">
        <f t="array" ref="AY179">[1]!JCSubstructureMatchCount($B179,"FC(CCC(O)=O)(F)F")</f>
        <v>#VALUE!</v>
      </c>
      <c r="AZ179" s="2" t="e">
        <f t="array" ref="AZ179">[1]!JCSubstructureMatchCount($B179,"FC(CCCC(O)=O)(F)F")</f>
        <v>#VALUE!</v>
      </c>
      <c r="BA179" s="2" t="e">
        <f t="array" ref="BA179">[1]!JCSubstructureMatchCount($B179,"FC(CCCCC(O)=O)(F)F")</f>
        <v>#VALUE!</v>
      </c>
      <c r="BB179" s="2" t="e">
        <f t="array" ref="BB179">[1]!JCSubstructureMatchCount($B179,"FC(CCCCCC(O)=O)(F)F")</f>
        <v>#VALUE!</v>
      </c>
      <c r="BC179" s="2" t="e">
        <f t="array" ref="BC179">[1]!JCSubstructureMatchCount($B179,"FC(CC(O)=O)([H])F")</f>
        <v>#VALUE!</v>
      </c>
      <c r="BD179" s="2" t="e">
        <f t="array" ref="BD179">[1]!JCSubstructureMatchCount($B179,"FC(CCC(O)=O)([H])F")</f>
        <v>#VALUE!</v>
      </c>
      <c r="BE179" s="2" t="e">
        <f t="array" ref="BE179">[1]!JCSubstructureMatchCount($B179,"FC(CCCC(O)=O)([H])F")</f>
        <v>#VALUE!</v>
      </c>
      <c r="BF179" s="2" t="e">
        <f t="array" ref="BF179">[1]!JCSubstructureMatchCount($B179,"FC(CCCCC(O)=O)([H])F")</f>
        <v>#VALUE!</v>
      </c>
      <c r="BG179" s="2" t="e">
        <f t="array" ref="BG179">[1]!JCSubstructureMatchCount($B179,"FC(CCCCCC(O)=O)([H])F")</f>
        <v>#VALUE!</v>
      </c>
      <c r="BH179" s="2" t="e">
        <f t="array" ref="BH179">[1]!JCSubstructureMatchCount($B179,"FC(CC(O)=O)([H])[H]")</f>
        <v>#VALUE!</v>
      </c>
      <c r="BI179" s="2" t="e">
        <f t="array" ref="BI179">[1]!JCSubstructureMatchCount($B179,"FC(CCC(O)=O)([H])[H]")</f>
        <v>#VALUE!</v>
      </c>
      <c r="BJ179" s="2" t="e">
        <f t="array" ref="BJ179">[1]!JCSubstructureMatchCount($B179,"FC(CCCC(O)=O)([H])[H]")</f>
        <v>#VALUE!</v>
      </c>
      <c r="BK179" s="2" t="e">
        <f t="array" ref="BK179">[1]!JCSubstructureMatchCount($B179,"FC(CCCCC(O)=O)([H])[H]")</f>
        <v>#VALUE!</v>
      </c>
      <c r="BL179" s="2" t="e">
        <f t="array" ref="BL179">[1]!JCSubstructureMatchCount($B179,"FC(CCCCCC(O)=O)([H])[H]")</f>
        <v>#VALUE!</v>
      </c>
      <c r="BM179" s="2" t="e">
        <f t="array" ref="BM179">[1]!JCSubstructureMatchCount($B179,"FC(CC(O)=O)(F)C")</f>
        <v>#VALUE!</v>
      </c>
      <c r="BN179" s="2" t="e">
        <f t="array" ref="BN179">[1]!JCSubstructureMatchCount($B179,"FC(CCC(O)=O)(F)C")+[1]!JCSubstructureMatchCount($B179,"FC1(F)CC1C(O)=O")</f>
        <v>#VALUE!</v>
      </c>
      <c r="BO179" s="2" t="e">
        <f t="array" ref="BO179">[1]!JCSubstructureMatchCount($B179,"FC(CCCC(O)=O)(F)C")+[1]!JCSubstructureMatchCount($B179,"FC1(F)CCC1C(O)=O")</f>
        <v>#VALUE!</v>
      </c>
      <c r="BP179" s="2" t="e">
        <f t="array" ref="BP179">[1]!JCSubstructureMatchCount($B179,"FC(CCCCC(O)=O)(F)C")+[1]!JCSubstructureMatchCount($B179,"FC1(F)CCCC1C(O)=O")</f>
        <v>#VALUE!</v>
      </c>
      <c r="BQ179" s="2" t="e">
        <f t="array" ref="BQ179">[1]!JCSubstructureMatchCount($B179,"FC(CCCCCC(O)=O)(F)C")+[1]!JCSubstructureMatchCount($B179,"FC1(F)CCCCC1C(O)=O")</f>
        <v>#VALUE!</v>
      </c>
      <c r="BR179" s="2" t="e">
        <f t="array" ref="BR179">[1]!JCSubstructureMatchCount($B179,"FC(CC(O)=O)([H])C")</f>
        <v>#VALUE!</v>
      </c>
      <c r="BS179" s="2" t="e">
        <f t="array" ref="BS179">[1]!JCSubstructureMatchCount($B179,"FC(CCC(O)=O)([H])C")</f>
        <v>#VALUE!</v>
      </c>
      <c r="BT179" s="2" t="e">
        <f t="array" ref="BT179">[1]!JCSubstructureMatchCount($B179,"FC(CCCC(O)=O)([H])C")</f>
        <v>#VALUE!</v>
      </c>
      <c r="BU179" s="2" t="e">
        <f t="array" ref="BU179">[1]!JCSubstructureMatchCount($B179,"FC(CCCCC(O)=O)([H])C")</f>
        <v>#VALUE!</v>
      </c>
      <c r="BV179" s="2" t="e">
        <f t="array" ref="BV179">[1]!JCSubstructureMatchCount($B179,"FC(CCCCCC(O)=O)([H])C")</f>
        <v>#VALUE!</v>
      </c>
      <c r="BW179" t="e">
        <f t="shared" si="45"/>
        <v>#VALUE!</v>
      </c>
      <c r="BX179" t="e">
        <f t="shared" si="46"/>
        <v>#VALUE!</v>
      </c>
      <c r="BY179" t="e">
        <f t="shared" si="47"/>
        <v>#VALUE!</v>
      </c>
      <c r="BZ179" t="e">
        <f t="shared" si="48"/>
        <v>#VALUE!</v>
      </c>
      <c r="CA179" t="e">
        <f t="shared" si="49"/>
        <v>#VALUE!</v>
      </c>
      <c r="CB179" t="e">
        <f t="shared" si="50"/>
        <v>#VALUE!</v>
      </c>
      <c r="CC179" t="e">
        <f t="shared" si="51"/>
        <v>#VALUE!</v>
      </c>
      <c r="CD179" t="e">
        <f t="shared" si="52"/>
        <v>#VALUE!</v>
      </c>
      <c r="CE179" t="e">
        <f t="shared" si="53"/>
        <v>#VALUE!</v>
      </c>
      <c r="CF179" t="e">
        <f t="shared" si="54"/>
        <v>#VALUE!</v>
      </c>
      <c r="CG179" t="e">
        <f t="shared" si="55"/>
        <v>#VALUE!</v>
      </c>
    </row>
    <row r="180" spans="1:85" ht="30" customHeight="1" x14ac:dyDescent="0.25">
      <c r="A180" s="1" t="s">
        <v>206</v>
      </c>
      <c r="B180" t="s">
        <v>197</v>
      </c>
      <c r="C180">
        <v>2.08</v>
      </c>
      <c r="D180">
        <v>9.41</v>
      </c>
      <c r="E180" s="15" t="e">
        <f t="array" ref="E180">[1]!JCStructure(B180)</f>
        <v>#VALUE!</v>
      </c>
      <c r="F180" t="e">
        <f t="array" ref="F180">[1]!JCMass(B180)</f>
        <v>#VALUE!</v>
      </c>
      <c r="G180" t="e">
        <f t="array" ref="G180">[1]!JCIUPACName(R180)</f>
        <v>#VALUE!</v>
      </c>
      <c r="H180" s="2" t="e">
        <f t="array" ref="H180">IF([1]!JCSubstructureMatch($B180,"C(O)=O"),"Acid", "Amine")</f>
        <v>#VALUE!</v>
      </c>
      <c r="I180" s="2" t="e">
        <f t="shared" ca="1" si="56"/>
        <v>#NAME?</v>
      </c>
      <c r="K180" s="2" t="e">
        <f t="shared" si="39"/>
        <v>#VALUE!</v>
      </c>
      <c r="L180" s="2" t="e">
        <f t="shared" si="40"/>
        <v>#VALUE!</v>
      </c>
      <c r="M180" s="2" t="e">
        <f t="shared" si="41"/>
        <v>#VALUE!</v>
      </c>
      <c r="N180" s="2" t="e">
        <f t="shared" si="42"/>
        <v>#VALUE!</v>
      </c>
      <c r="O180" s="2" t="e">
        <f t="shared" si="43"/>
        <v>#VALUE!</v>
      </c>
      <c r="P180" s="2" t="e">
        <f t="shared" si="44"/>
        <v>#VALUE!</v>
      </c>
      <c r="Q180" s="2" t="e">
        <f t="array" ref="Q180">[1]!JCRingAtomCount(B180)</f>
        <v>#VALUE!</v>
      </c>
      <c r="R180" s="15" t="e">
        <f t="array" ref="R180">[1]!JCBemisMurckoStructure(B180)</f>
        <v>#VALUE!</v>
      </c>
      <c r="S180" t="e">
        <f t="array" ref="S180">[1]!JCSubstructureMatch(B180,"FC(C)(F)C")</f>
        <v>#VALUE!</v>
      </c>
      <c r="T180" t="e">
        <f t="array" ref="T180">[1]!JCSubstructureMatch(B180,"FC(C)(F)F")</f>
        <v>#VALUE!</v>
      </c>
      <c r="U180" t="e">
        <f t="array" ref="U180">[1]!JCSubstructureMatch(B180,"FC(C)(F)[H]")</f>
        <v>#VALUE!</v>
      </c>
      <c r="V180" t="e">
        <f t="array" ref="V180">[1]!JCSubstructureMatch(B180,"FC(C)([H])[H]")</f>
        <v>#VALUE!</v>
      </c>
      <c r="W180" t="e">
        <f t="array" ref="W180">[1]!JCSubstructureMatch(B180,"FC(C)(C)[H]")</f>
        <v>#VALUE!</v>
      </c>
      <c r="X180" s="15" t="e">
        <f t="array" ref="X180">[1]!JC3DCleanStructure(B180)</f>
        <v>#VALUE!</v>
      </c>
      <c r="Y180" s="2" t="e">
        <f t="array" ref="Y180">[1]!JCSubstructureMatchCount(B180,"FC(CN)(F)F")</f>
        <v>#VALUE!</v>
      </c>
      <c r="Z180" s="2" t="e">
        <f t="array" ref="Z180">[1]!JCSubstructureMatchCount($B180,"FC(CCN)(F)F")</f>
        <v>#VALUE!</v>
      </c>
      <c r="AA180" s="2" t="e">
        <f t="array" ref="AA180">[1]!JCSubstructureMatchCount($B180,"FC(CCCN)(F)F")</f>
        <v>#VALUE!</v>
      </c>
      <c r="AB180" s="2" t="e">
        <f t="array" ref="AB180">[1]!JCSubstructureMatchCount($B180,"FC(CCCCN)(F)F")</f>
        <v>#VALUE!</v>
      </c>
      <c r="AC180" s="2" t="e">
        <f t="array" ref="AC180">[1]!JCSubstructureMatchCount($B180,"FC(CCCCCN)(F)F")</f>
        <v>#VALUE!</v>
      </c>
      <c r="AD180" s="2" t="e">
        <f t="array" ref="AD180">[1]!JCSubstructureMatchCount($B180,"FC(CN)([H])F")</f>
        <v>#VALUE!</v>
      </c>
      <c r="AE180" s="2" t="e">
        <f t="array" ref="AE180">[1]!JCSubstructureMatchCount($B180,"FC(CCN)([H])F")</f>
        <v>#VALUE!</v>
      </c>
      <c r="AF180" s="2" t="e">
        <f t="array" ref="AF180">[1]!JCSubstructureMatchCount($B180,"FC(CCCN)([H])F")</f>
        <v>#VALUE!</v>
      </c>
      <c r="AG180" s="2" t="e">
        <f t="array" ref="AG180">[1]!JCSubstructureMatchCount($B180,"FC(CCCCN)([H])F")</f>
        <v>#VALUE!</v>
      </c>
      <c r="AH180" s="2" t="e">
        <f t="array" ref="AH180">[1]!JCSubstructureMatchCount($B180,"FC(CCCCCN)([H])F")</f>
        <v>#VALUE!</v>
      </c>
      <c r="AI180" s="2" t="e">
        <f t="array" ref="AI180">[1]!JCSubstructureMatchCount($B180,"FC(CN)([H])[H]")</f>
        <v>#VALUE!</v>
      </c>
      <c r="AJ180" s="2" t="e">
        <f t="array" ref="AJ180">[1]!JCSubstructureMatchCount($B180,"FC(CCN)([H])[H]")</f>
        <v>#VALUE!</v>
      </c>
      <c r="AK180" s="2" t="e">
        <f t="array" ref="AK180">[1]!JCSubstructureMatchCount($B180,"FC(CCCN)([H])[H]")</f>
        <v>#VALUE!</v>
      </c>
      <c r="AL180" s="2" t="e">
        <f t="array" ref="AL180">[1]!JCSubstructureMatchCount($B180,"FC(CCCCN)([H])[H]")</f>
        <v>#VALUE!</v>
      </c>
      <c r="AM180" s="2" t="e">
        <f t="array" ref="AM180">[1]!JCSubstructureMatchCount($B180,"FC(CCCCCN)([H])[H]")</f>
        <v>#VALUE!</v>
      </c>
      <c r="AN180" s="2" t="e">
        <f t="array" ref="AN180">[1]!JCSubstructureMatchCount($B180,"FC(CN)(F)C")</f>
        <v>#VALUE!</v>
      </c>
      <c r="AO180" s="2" t="e">
        <f t="array" ref="AO180">[1]!JCSubstructureMatchCount($B180,"FC(CCN)(F)C")+[1]!JCSubstructureMatchCount($B180,"FC(F)(C1)C1N")</f>
        <v>#VALUE!</v>
      </c>
      <c r="AP180" s="2" t="e">
        <f t="array" ref="AP180">[1]!JCSubstructureMatchCount($B180,"FC(CCCN)(F)C")+[1]!JCSubstructureMatchCount($B180,"FC(F)(CC1)C1N")</f>
        <v>#VALUE!</v>
      </c>
      <c r="AQ180" s="2" t="e">
        <f t="array" ref="AQ180">[1]!JCSubstructureMatchCount($B180,"FC(CCCCN)(F)C")+[1]!JCSubstructureMatchCount($B180,"FC(F)(CCC1)C1N")</f>
        <v>#VALUE!</v>
      </c>
      <c r="AR180" s="2" t="e">
        <f t="array" ref="AR180">[1]!JCSubstructureMatchCount($B180,"FC(CCCCCN)(F)C")+[1]!JCSubstructureMatchCount($B180,"FC(F)(CCCC1)C1N")</f>
        <v>#VALUE!</v>
      </c>
      <c r="AS180" s="2" t="e">
        <f t="array" ref="AS180">[1]!JCSubstructureMatchCount($B180,"FC(CN)([H])C")</f>
        <v>#VALUE!</v>
      </c>
      <c r="AT180" s="2" t="e">
        <f t="array" ref="AT180">[1]!JCSubstructureMatchCount($B180,"FC(CCN)([H])C")</f>
        <v>#VALUE!</v>
      </c>
      <c r="AU180" s="2" t="e">
        <f t="array" ref="AU180">[1]!JCSubstructureMatchCount($B180,"FC(CCCN)([H])C")</f>
        <v>#VALUE!</v>
      </c>
      <c r="AV180" s="2" t="e">
        <f t="array" ref="AV180">[1]!JCSubstructureMatchCount($B180,"FC(CCCCN)([H])C")</f>
        <v>#VALUE!</v>
      </c>
      <c r="AW180" s="2" t="e">
        <f t="array" ref="AW180">[1]!JCSubstructureMatchCount($B180,"FC(CCCCCN)([H])C")</f>
        <v>#VALUE!</v>
      </c>
      <c r="AX180" s="2" t="e">
        <f t="array" ref="AX180">[1]!JCSubstructureMatchCount($B180,"FC(CC(O)=O)(F)F")</f>
        <v>#VALUE!</v>
      </c>
      <c r="AY180" s="2" t="e">
        <f t="array" ref="AY180">[1]!JCSubstructureMatchCount($B180,"FC(CCC(O)=O)(F)F")</f>
        <v>#VALUE!</v>
      </c>
      <c r="AZ180" s="2" t="e">
        <f t="array" ref="AZ180">[1]!JCSubstructureMatchCount($B180,"FC(CCCC(O)=O)(F)F")</f>
        <v>#VALUE!</v>
      </c>
      <c r="BA180" s="2" t="e">
        <f t="array" ref="BA180">[1]!JCSubstructureMatchCount($B180,"FC(CCCCC(O)=O)(F)F")</f>
        <v>#VALUE!</v>
      </c>
      <c r="BB180" s="2" t="e">
        <f t="array" ref="BB180">[1]!JCSubstructureMatchCount($B180,"FC(CCCCCC(O)=O)(F)F")</f>
        <v>#VALUE!</v>
      </c>
      <c r="BC180" s="2" t="e">
        <f t="array" ref="BC180">[1]!JCSubstructureMatchCount($B180,"FC(CC(O)=O)([H])F")</f>
        <v>#VALUE!</v>
      </c>
      <c r="BD180" s="2" t="e">
        <f t="array" ref="BD180">[1]!JCSubstructureMatchCount($B180,"FC(CCC(O)=O)([H])F")</f>
        <v>#VALUE!</v>
      </c>
      <c r="BE180" s="2" t="e">
        <f t="array" ref="BE180">[1]!JCSubstructureMatchCount($B180,"FC(CCCC(O)=O)([H])F")</f>
        <v>#VALUE!</v>
      </c>
      <c r="BF180" s="2" t="e">
        <f t="array" ref="BF180">[1]!JCSubstructureMatchCount($B180,"FC(CCCCC(O)=O)([H])F")</f>
        <v>#VALUE!</v>
      </c>
      <c r="BG180" s="2" t="e">
        <f t="array" ref="BG180">[1]!JCSubstructureMatchCount($B180,"FC(CCCCCC(O)=O)([H])F")</f>
        <v>#VALUE!</v>
      </c>
      <c r="BH180" s="2" t="e">
        <f t="array" ref="BH180">[1]!JCSubstructureMatchCount($B180,"FC(CC(O)=O)([H])[H]")</f>
        <v>#VALUE!</v>
      </c>
      <c r="BI180" s="2" t="e">
        <f t="array" ref="BI180">[1]!JCSubstructureMatchCount($B180,"FC(CCC(O)=O)([H])[H]")</f>
        <v>#VALUE!</v>
      </c>
      <c r="BJ180" s="2" t="e">
        <f t="array" ref="BJ180">[1]!JCSubstructureMatchCount($B180,"FC(CCCC(O)=O)([H])[H]")</f>
        <v>#VALUE!</v>
      </c>
      <c r="BK180" s="2" t="e">
        <f t="array" ref="BK180">[1]!JCSubstructureMatchCount($B180,"FC(CCCCC(O)=O)([H])[H]")</f>
        <v>#VALUE!</v>
      </c>
      <c r="BL180" s="2" t="e">
        <f t="array" ref="BL180">[1]!JCSubstructureMatchCount($B180,"FC(CCCCCC(O)=O)([H])[H]")</f>
        <v>#VALUE!</v>
      </c>
      <c r="BM180" s="2" t="e">
        <f t="array" ref="BM180">[1]!JCSubstructureMatchCount($B180,"FC(CC(O)=O)(F)C")</f>
        <v>#VALUE!</v>
      </c>
      <c r="BN180" s="2" t="e">
        <f t="array" ref="BN180">[1]!JCSubstructureMatchCount($B180,"FC(CCC(O)=O)(F)C")+[1]!JCSubstructureMatchCount($B180,"FC1(F)CC1C(O)=O")</f>
        <v>#VALUE!</v>
      </c>
      <c r="BO180" s="2" t="e">
        <f t="array" ref="BO180">[1]!JCSubstructureMatchCount($B180,"FC(CCCC(O)=O)(F)C")+[1]!JCSubstructureMatchCount($B180,"FC1(F)CCC1C(O)=O")</f>
        <v>#VALUE!</v>
      </c>
      <c r="BP180" s="2" t="e">
        <f t="array" ref="BP180">[1]!JCSubstructureMatchCount($B180,"FC(CCCCC(O)=O)(F)C")+[1]!JCSubstructureMatchCount($B180,"FC1(F)CCCC1C(O)=O")</f>
        <v>#VALUE!</v>
      </c>
      <c r="BQ180" s="2" t="e">
        <f t="array" ref="BQ180">[1]!JCSubstructureMatchCount($B180,"FC(CCCCCC(O)=O)(F)C")+[1]!JCSubstructureMatchCount($B180,"FC1(F)CCCCC1C(O)=O")</f>
        <v>#VALUE!</v>
      </c>
      <c r="BR180" s="2" t="e">
        <f t="array" ref="BR180">[1]!JCSubstructureMatchCount($B180,"FC(CC(O)=O)([H])C")</f>
        <v>#VALUE!</v>
      </c>
      <c r="BS180" s="2" t="e">
        <f t="array" ref="BS180">[1]!JCSubstructureMatchCount($B180,"FC(CCC(O)=O)([H])C")</f>
        <v>#VALUE!</v>
      </c>
      <c r="BT180" s="2" t="e">
        <f t="array" ref="BT180">[1]!JCSubstructureMatchCount($B180,"FC(CCCC(O)=O)([H])C")</f>
        <v>#VALUE!</v>
      </c>
      <c r="BU180" s="2" t="e">
        <f t="array" ref="BU180">[1]!JCSubstructureMatchCount($B180,"FC(CCCCC(O)=O)([H])C")</f>
        <v>#VALUE!</v>
      </c>
      <c r="BV180" s="2" t="e">
        <f t="array" ref="BV180">[1]!JCSubstructureMatchCount($B180,"FC(CCCCCC(O)=O)([H])C")</f>
        <v>#VALUE!</v>
      </c>
      <c r="BW180" t="e">
        <f t="shared" si="45"/>
        <v>#VALUE!</v>
      </c>
      <c r="BX180" t="e">
        <f t="shared" si="46"/>
        <v>#VALUE!</v>
      </c>
      <c r="BY180" t="e">
        <f t="shared" si="47"/>
        <v>#VALUE!</v>
      </c>
      <c r="BZ180" t="e">
        <f t="shared" si="48"/>
        <v>#VALUE!</v>
      </c>
      <c r="CA180" t="e">
        <f t="shared" si="49"/>
        <v>#VALUE!</v>
      </c>
      <c r="CB180" t="e">
        <f t="shared" si="50"/>
        <v>#VALUE!</v>
      </c>
      <c r="CC180" t="e">
        <f t="shared" si="51"/>
        <v>#VALUE!</v>
      </c>
      <c r="CD180" t="e">
        <f t="shared" si="52"/>
        <v>#VALUE!</v>
      </c>
      <c r="CE180" t="e">
        <f t="shared" si="53"/>
        <v>#VALUE!</v>
      </c>
      <c r="CF180" t="e">
        <f t="shared" si="54"/>
        <v>#VALUE!</v>
      </c>
      <c r="CG180" t="e">
        <f t="shared" si="55"/>
        <v>#VALUE!</v>
      </c>
    </row>
    <row r="181" spans="1:85" ht="30" customHeight="1" x14ac:dyDescent="0.25">
      <c r="A181" s="1" t="s">
        <v>206</v>
      </c>
      <c r="B181" t="s">
        <v>198</v>
      </c>
      <c r="C181">
        <v>2.35</v>
      </c>
      <c r="D181">
        <v>4.6100000000000003</v>
      </c>
      <c r="E181" s="15" t="e">
        <f t="array" ref="E181">[1]!JCStructure(B181)</f>
        <v>#VALUE!</v>
      </c>
      <c r="F181" t="e">
        <f t="array" ref="F181">[1]!JCMass(B181)</f>
        <v>#VALUE!</v>
      </c>
      <c r="G181" t="e">
        <f t="array" ref="G181">[1]!JCIUPACName(R181)</f>
        <v>#VALUE!</v>
      </c>
      <c r="H181" s="2" t="e">
        <f t="array" ref="H181">IF([1]!JCSubstructureMatch($B181,"C(O)=O"),"Acid", "Amine")</f>
        <v>#VALUE!</v>
      </c>
      <c r="I181" s="2" t="e">
        <f t="shared" ca="1" si="56"/>
        <v>#NAME?</v>
      </c>
      <c r="K181" s="2" t="e">
        <f t="shared" si="39"/>
        <v>#VALUE!</v>
      </c>
      <c r="L181" s="2" t="e">
        <f t="shared" si="40"/>
        <v>#VALUE!</v>
      </c>
      <c r="M181" s="2" t="e">
        <f t="shared" si="41"/>
        <v>#VALUE!</v>
      </c>
      <c r="N181" s="2" t="e">
        <f t="shared" si="42"/>
        <v>#VALUE!</v>
      </c>
      <c r="O181" s="2" t="e">
        <f t="shared" si="43"/>
        <v>#VALUE!</v>
      </c>
      <c r="P181" s="2" t="e">
        <f t="shared" si="44"/>
        <v>#VALUE!</v>
      </c>
      <c r="Q181" s="2" t="e">
        <f t="array" ref="Q181">[1]!JCRingAtomCount(B181)</f>
        <v>#VALUE!</v>
      </c>
      <c r="R181" s="15" t="e">
        <f t="array" ref="R181">[1]!JCBemisMurckoStructure(B181)</f>
        <v>#VALUE!</v>
      </c>
      <c r="S181" t="e">
        <f t="array" ref="S181">[1]!JCSubstructureMatch(B181,"FC(C)(F)C")</f>
        <v>#VALUE!</v>
      </c>
      <c r="T181" t="e">
        <f t="array" ref="T181">[1]!JCSubstructureMatch(B181,"FC(C)(F)F")</f>
        <v>#VALUE!</v>
      </c>
      <c r="U181" t="e">
        <f t="array" ref="U181">[1]!JCSubstructureMatch(B181,"FC(C)(F)[H]")</f>
        <v>#VALUE!</v>
      </c>
      <c r="V181" t="e">
        <f t="array" ref="V181">[1]!JCSubstructureMatch(B181,"FC(C)([H])[H]")</f>
        <v>#VALUE!</v>
      </c>
      <c r="W181" t="e">
        <f t="array" ref="W181">[1]!JCSubstructureMatch(B181,"FC(C)(C)[H]")</f>
        <v>#VALUE!</v>
      </c>
      <c r="X181" s="15" t="e">
        <f t="array" ref="X181">[1]!JC3DCleanStructure(B181)</f>
        <v>#VALUE!</v>
      </c>
      <c r="Y181" s="2" t="e">
        <f t="array" ref="Y181">[1]!JCSubstructureMatchCount(B181,"FC(CN)(F)F")</f>
        <v>#VALUE!</v>
      </c>
      <c r="Z181" s="2" t="e">
        <f t="array" ref="Z181">[1]!JCSubstructureMatchCount($B181,"FC(CCN)(F)F")</f>
        <v>#VALUE!</v>
      </c>
      <c r="AA181" s="2" t="e">
        <f t="array" ref="AA181">[1]!JCSubstructureMatchCount($B181,"FC(CCCN)(F)F")</f>
        <v>#VALUE!</v>
      </c>
      <c r="AB181" s="2" t="e">
        <f t="array" ref="AB181">[1]!JCSubstructureMatchCount($B181,"FC(CCCCN)(F)F")</f>
        <v>#VALUE!</v>
      </c>
      <c r="AC181" s="2" t="e">
        <f t="array" ref="AC181">[1]!JCSubstructureMatchCount($B181,"FC(CCCCCN)(F)F")</f>
        <v>#VALUE!</v>
      </c>
      <c r="AD181" s="2" t="e">
        <f t="array" ref="AD181">[1]!JCSubstructureMatchCount($B181,"FC(CN)([H])F")</f>
        <v>#VALUE!</v>
      </c>
      <c r="AE181" s="2" t="e">
        <f t="array" ref="AE181">[1]!JCSubstructureMatchCount($B181,"FC(CCN)([H])F")</f>
        <v>#VALUE!</v>
      </c>
      <c r="AF181" s="2" t="e">
        <f t="array" ref="AF181">[1]!JCSubstructureMatchCount($B181,"FC(CCCN)([H])F")</f>
        <v>#VALUE!</v>
      </c>
      <c r="AG181" s="2" t="e">
        <f t="array" ref="AG181">[1]!JCSubstructureMatchCount($B181,"FC(CCCCN)([H])F")</f>
        <v>#VALUE!</v>
      </c>
      <c r="AH181" s="2" t="e">
        <f t="array" ref="AH181">[1]!JCSubstructureMatchCount($B181,"FC(CCCCCN)([H])F")</f>
        <v>#VALUE!</v>
      </c>
      <c r="AI181" s="2" t="e">
        <f t="array" ref="AI181">[1]!JCSubstructureMatchCount($B181,"FC(CN)([H])[H]")</f>
        <v>#VALUE!</v>
      </c>
      <c r="AJ181" s="2" t="e">
        <f t="array" ref="AJ181">[1]!JCSubstructureMatchCount($B181,"FC(CCN)([H])[H]")</f>
        <v>#VALUE!</v>
      </c>
      <c r="AK181" s="2" t="e">
        <f t="array" ref="AK181">[1]!JCSubstructureMatchCount($B181,"FC(CCCN)([H])[H]")</f>
        <v>#VALUE!</v>
      </c>
      <c r="AL181" s="2" t="e">
        <f t="array" ref="AL181">[1]!JCSubstructureMatchCount($B181,"FC(CCCCN)([H])[H]")</f>
        <v>#VALUE!</v>
      </c>
      <c r="AM181" s="2" t="e">
        <f t="array" ref="AM181">[1]!JCSubstructureMatchCount($B181,"FC(CCCCCN)([H])[H]")</f>
        <v>#VALUE!</v>
      </c>
      <c r="AN181" s="2" t="e">
        <f t="array" ref="AN181">[1]!JCSubstructureMatchCount($B181,"FC(CN)(F)C")</f>
        <v>#VALUE!</v>
      </c>
      <c r="AO181" s="2" t="e">
        <f t="array" ref="AO181">[1]!JCSubstructureMatchCount($B181,"FC(CCN)(F)C")+[1]!JCSubstructureMatchCount($B181,"FC(F)(C1)C1N")</f>
        <v>#VALUE!</v>
      </c>
      <c r="AP181" s="2" t="e">
        <f t="array" ref="AP181">[1]!JCSubstructureMatchCount($B181,"FC(CCCN)(F)C")+[1]!JCSubstructureMatchCount($B181,"FC(F)(CC1)C1N")</f>
        <v>#VALUE!</v>
      </c>
      <c r="AQ181" s="2" t="e">
        <f t="array" ref="AQ181">[1]!JCSubstructureMatchCount($B181,"FC(CCCCN)(F)C")+[1]!JCSubstructureMatchCount($B181,"FC(F)(CCC1)C1N")</f>
        <v>#VALUE!</v>
      </c>
      <c r="AR181" s="2" t="e">
        <f t="array" ref="AR181">[1]!JCSubstructureMatchCount($B181,"FC(CCCCCN)(F)C")+[1]!JCSubstructureMatchCount($B181,"FC(F)(CCCC1)C1N")</f>
        <v>#VALUE!</v>
      </c>
      <c r="AS181" s="2" t="e">
        <f t="array" ref="AS181">[1]!JCSubstructureMatchCount($B181,"FC(CN)([H])C")</f>
        <v>#VALUE!</v>
      </c>
      <c r="AT181" s="2" t="e">
        <f t="array" ref="AT181">[1]!JCSubstructureMatchCount($B181,"FC(CCN)([H])C")</f>
        <v>#VALUE!</v>
      </c>
      <c r="AU181" s="2" t="e">
        <f t="array" ref="AU181">[1]!JCSubstructureMatchCount($B181,"FC(CCCN)([H])C")</f>
        <v>#VALUE!</v>
      </c>
      <c r="AV181" s="2" t="e">
        <f t="array" ref="AV181">[1]!JCSubstructureMatchCount($B181,"FC(CCCCN)([H])C")</f>
        <v>#VALUE!</v>
      </c>
      <c r="AW181" s="2" t="e">
        <f t="array" ref="AW181">[1]!JCSubstructureMatchCount($B181,"FC(CCCCCN)([H])C")</f>
        <v>#VALUE!</v>
      </c>
      <c r="AX181" s="2" t="e">
        <f t="array" ref="AX181">[1]!JCSubstructureMatchCount($B181,"FC(CC(O)=O)(F)F")</f>
        <v>#VALUE!</v>
      </c>
      <c r="AY181" s="2" t="e">
        <f t="array" ref="AY181">[1]!JCSubstructureMatchCount($B181,"FC(CCC(O)=O)(F)F")</f>
        <v>#VALUE!</v>
      </c>
      <c r="AZ181" s="2" t="e">
        <f t="array" ref="AZ181">[1]!JCSubstructureMatchCount($B181,"FC(CCCC(O)=O)(F)F")</f>
        <v>#VALUE!</v>
      </c>
      <c r="BA181" s="2" t="e">
        <f t="array" ref="BA181">[1]!JCSubstructureMatchCount($B181,"FC(CCCCC(O)=O)(F)F")</f>
        <v>#VALUE!</v>
      </c>
      <c r="BB181" s="2" t="e">
        <f t="array" ref="BB181">[1]!JCSubstructureMatchCount($B181,"FC(CCCCCC(O)=O)(F)F")</f>
        <v>#VALUE!</v>
      </c>
      <c r="BC181" s="2" t="e">
        <f t="array" ref="BC181">[1]!JCSubstructureMatchCount($B181,"FC(CC(O)=O)([H])F")</f>
        <v>#VALUE!</v>
      </c>
      <c r="BD181" s="2" t="e">
        <f t="array" ref="BD181">[1]!JCSubstructureMatchCount($B181,"FC(CCC(O)=O)([H])F")</f>
        <v>#VALUE!</v>
      </c>
      <c r="BE181" s="2" t="e">
        <f t="array" ref="BE181">[1]!JCSubstructureMatchCount($B181,"FC(CCCC(O)=O)([H])F")</f>
        <v>#VALUE!</v>
      </c>
      <c r="BF181" s="2" t="e">
        <f t="array" ref="BF181">[1]!JCSubstructureMatchCount($B181,"FC(CCCCC(O)=O)([H])F")</f>
        <v>#VALUE!</v>
      </c>
      <c r="BG181" s="2" t="e">
        <f t="array" ref="BG181">[1]!JCSubstructureMatchCount($B181,"FC(CCCCCC(O)=O)([H])F")</f>
        <v>#VALUE!</v>
      </c>
      <c r="BH181" s="2" t="e">
        <f t="array" ref="BH181">[1]!JCSubstructureMatchCount($B181,"FC(CC(O)=O)([H])[H]")</f>
        <v>#VALUE!</v>
      </c>
      <c r="BI181" s="2" t="e">
        <f t="array" ref="BI181">[1]!JCSubstructureMatchCount($B181,"FC(CCC(O)=O)([H])[H]")</f>
        <v>#VALUE!</v>
      </c>
      <c r="BJ181" s="2" t="e">
        <f t="array" ref="BJ181">[1]!JCSubstructureMatchCount($B181,"FC(CCCC(O)=O)([H])[H]")</f>
        <v>#VALUE!</v>
      </c>
      <c r="BK181" s="2" t="e">
        <f t="array" ref="BK181">[1]!JCSubstructureMatchCount($B181,"FC(CCCCC(O)=O)([H])[H]")</f>
        <v>#VALUE!</v>
      </c>
      <c r="BL181" s="2" t="e">
        <f t="array" ref="BL181">[1]!JCSubstructureMatchCount($B181,"FC(CCCCCC(O)=O)([H])[H]")</f>
        <v>#VALUE!</v>
      </c>
      <c r="BM181" s="2" t="e">
        <f t="array" ref="BM181">[1]!JCSubstructureMatchCount($B181,"FC(CC(O)=O)(F)C")</f>
        <v>#VALUE!</v>
      </c>
      <c r="BN181" s="2" t="e">
        <f t="array" ref="BN181">[1]!JCSubstructureMatchCount($B181,"FC(CCC(O)=O)(F)C")+[1]!JCSubstructureMatchCount($B181,"FC1(F)CC1C(O)=O")</f>
        <v>#VALUE!</v>
      </c>
      <c r="BO181" s="2" t="e">
        <f t="array" ref="BO181">[1]!JCSubstructureMatchCount($B181,"FC(CCCC(O)=O)(F)C")+[1]!JCSubstructureMatchCount($B181,"FC1(F)CCC1C(O)=O")</f>
        <v>#VALUE!</v>
      </c>
      <c r="BP181" s="2" t="e">
        <f t="array" ref="BP181">[1]!JCSubstructureMatchCount($B181,"FC(CCCCC(O)=O)(F)C")+[1]!JCSubstructureMatchCount($B181,"FC1(F)CCCC1C(O)=O")</f>
        <v>#VALUE!</v>
      </c>
      <c r="BQ181" s="2" t="e">
        <f t="array" ref="BQ181">[1]!JCSubstructureMatchCount($B181,"FC(CCCCCC(O)=O)(F)C")+[1]!JCSubstructureMatchCount($B181,"FC1(F)CCCCC1C(O)=O")</f>
        <v>#VALUE!</v>
      </c>
      <c r="BR181" s="2" t="e">
        <f t="array" ref="BR181">[1]!JCSubstructureMatchCount($B181,"FC(CC(O)=O)([H])C")</f>
        <v>#VALUE!</v>
      </c>
      <c r="BS181" s="2" t="e">
        <f t="array" ref="BS181">[1]!JCSubstructureMatchCount($B181,"FC(CCC(O)=O)([H])C")</f>
        <v>#VALUE!</v>
      </c>
      <c r="BT181" s="2" t="e">
        <f t="array" ref="BT181">[1]!JCSubstructureMatchCount($B181,"FC(CCCC(O)=O)([H])C")</f>
        <v>#VALUE!</v>
      </c>
      <c r="BU181" s="2" t="e">
        <f t="array" ref="BU181">[1]!JCSubstructureMatchCount($B181,"FC(CCCCC(O)=O)([H])C")</f>
        <v>#VALUE!</v>
      </c>
      <c r="BV181" s="2" t="e">
        <f t="array" ref="BV181">[1]!JCSubstructureMatchCount($B181,"FC(CCCCCC(O)=O)([H])C")</f>
        <v>#VALUE!</v>
      </c>
      <c r="BW181" t="e">
        <f t="shared" si="45"/>
        <v>#VALUE!</v>
      </c>
      <c r="BX181" t="e">
        <f t="shared" si="46"/>
        <v>#VALUE!</v>
      </c>
      <c r="BY181" t="e">
        <f t="shared" si="47"/>
        <v>#VALUE!</v>
      </c>
      <c r="BZ181" t="e">
        <f t="shared" si="48"/>
        <v>#VALUE!</v>
      </c>
      <c r="CA181" t="e">
        <f t="shared" si="49"/>
        <v>#VALUE!</v>
      </c>
      <c r="CB181" t="e">
        <f t="shared" si="50"/>
        <v>#VALUE!</v>
      </c>
      <c r="CC181" t="e">
        <f t="shared" si="51"/>
        <v>#VALUE!</v>
      </c>
      <c r="CD181" t="e">
        <f t="shared" si="52"/>
        <v>#VALUE!</v>
      </c>
      <c r="CE181" t="e">
        <f t="shared" si="53"/>
        <v>#VALUE!</v>
      </c>
      <c r="CF181" t="e">
        <f t="shared" si="54"/>
        <v>#VALUE!</v>
      </c>
      <c r="CG181" t="e">
        <f t="shared" si="55"/>
        <v>#VALUE!</v>
      </c>
    </row>
    <row r="182" spans="1:85" ht="30" customHeight="1" x14ac:dyDescent="0.25">
      <c r="A182" s="1" t="s">
        <v>206</v>
      </c>
      <c r="B182" t="s">
        <v>199</v>
      </c>
      <c r="C182">
        <v>2.14</v>
      </c>
      <c r="D182" t="s">
        <v>274</v>
      </c>
      <c r="E182" s="15" t="e">
        <f t="array" ref="E182">[1]!JCStructure(B182)</f>
        <v>#VALUE!</v>
      </c>
      <c r="F182" t="e">
        <f t="array" ref="F182">[1]!JCMass(B182)</f>
        <v>#VALUE!</v>
      </c>
      <c r="G182" t="e">
        <f t="array" ref="G182">[1]!JCIUPACName(R182)</f>
        <v>#VALUE!</v>
      </c>
      <c r="H182" s="2" t="e">
        <f t="array" ref="H182">IF([1]!JCSubstructureMatch($B182,"C(O)=O"),"Acid", "Amine")</f>
        <v>#VALUE!</v>
      </c>
      <c r="I182" s="2" t="e">
        <f t="shared" ca="1" si="56"/>
        <v>#NAME?</v>
      </c>
      <c r="K182" s="2" t="e">
        <f t="shared" si="39"/>
        <v>#VALUE!</v>
      </c>
      <c r="L182" s="2" t="e">
        <f t="shared" si="40"/>
        <v>#VALUE!</v>
      </c>
      <c r="M182" s="2" t="e">
        <f t="shared" si="41"/>
        <v>#VALUE!</v>
      </c>
      <c r="N182" s="2" t="e">
        <f t="shared" si="42"/>
        <v>#VALUE!</v>
      </c>
      <c r="O182" s="2" t="e">
        <f t="shared" si="43"/>
        <v>#VALUE!</v>
      </c>
      <c r="P182" s="2" t="e">
        <f t="shared" si="44"/>
        <v>#VALUE!</v>
      </c>
      <c r="Q182" s="2" t="e">
        <f t="array" ref="Q182">[1]!JCRingAtomCount(B182)</f>
        <v>#VALUE!</v>
      </c>
      <c r="R182" s="15" t="e">
        <f t="array" ref="R182">[1]!JCBemisMurckoStructure(B182)</f>
        <v>#VALUE!</v>
      </c>
      <c r="S182" t="e">
        <f t="array" ref="S182">[1]!JCSubstructureMatch(B182,"FC(C)(F)C")</f>
        <v>#VALUE!</v>
      </c>
      <c r="T182" t="e">
        <f t="array" ref="T182">[1]!JCSubstructureMatch(B182,"FC(C)(F)F")</f>
        <v>#VALUE!</v>
      </c>
      <c r="U182" t="e">
        <f t="array" ref="U182">[1]!JCSubstructureMatch(B182,"FC(C)(F)[H]")</f>
        <v>#VALUE!</v>
      </c>
      <c r="V182" t="e">
        <f t="array" ref="V182">[1]!JCSubstructureMatch(B182,"FC(C)([H])[H]")</f>
        <v>#VALUE!</v>
      </c>
      <c r="W182" t="e">
        <f t="array" ref="W182">[1]!JCSubstructureMatch(B182,"FC(C)(C)[H]")</f>
        <v>#VALUE!</v>
      </c>
      <c r="X182" s="15" t="e">
        <f t="array" ref="X182">[1]!JC3DCleanStructure(B182)</f>
        <v>#VALUE!</v>
      </c>
      <c r="Y182" s="2" t="e">
        <f t="array" ref="Y182">[1]!JCSubstructureMatchCount(B182,"FC(CN)(F)F")</f>
        <v>#VALUE!</v>
      </c>
      <c r="Z182" s="2" t="e">
        <f t="array" ref="Z182">[1]!JCSubstructureMatchCount($B182,"FC(CCN)(F)F")</f>
        <v>#VALUE!</v>
      </c>
      <c r="AA182" s="2" t="e">
        <f t="array" ref="AA182">[1]!JCSubstructureMatchCount($B182,"FC(CCCN)(F)F")</f>
        <v>#VALUE!</v>
      </c>
      <c r="AB182" s="2" t="e">
        <f t="array" ref="AB182">[1]!JCSubstructureMatchCount($B182,"FC(CCCCN)(F)F")</f>
        <v>#VALUE!</v>
      </c>
      <c r="AC182" s="2" t="e">
        <f t="array" ref="AC182">[1]!JCSubstructureMatchCount($B182,"FC(CCCCCN)(F)F")</f>
        <v>#VALUE!</v>
      </c>
      <c r="AD182" s="2" t="e">
        <f t="array" ref="AD182">[1]!JCSubstructureMatchCount($B182,"FC(CN)([H])F")</f>
        <v>#VALUE!</v>
      </c>
      <c r="AE182" s="2" t="e">
        <f t="array" ref="AE182">[1]!JCSubstructureMatchCount($B182,"FC(CCN)([H])F")</f>
        <v>#VALUE!</v>
      </c>
      <c r="AF182" s="2" t="e">
        <f t="array" ref="AF182">[1]!JCSubstructureMatchCount($B182,"FC(CCCN)([H])F")</f>
        <v>#VALUE!</v>
      </c>
      <c r="AG182" s="2" t="e">
        <f t="array" ref="AG182">[1]!JCSubstructureMatchCount($B182,"FC(CCCCN)([H])F")</f>
        <v>#VALUE!</v>
      </c>
      <c r="AH182" s="2" t="e">
        <f t="array" ref="AH182">[1]!JCSubstructureMatchCount($B182,"FC(CCCCCN)([H])F")</f>
        <v>#VALUE!</v>
      </c>
      <c r="AI182" s="2" t="e">
        <f t="array" ref="AI182">[1]!JCSubstructureMatchCount($B182,"FC(CN)([H])[H]")</f>
        <v>#VALUE!</v>
      </c>
      <c r="AJ182" s="2" t="e">
        <f t="array" ref="AJ182">[1]!JCSubstructureMatchCount($B182,"FC(CCN)([H])[H]")</f>
        <v>#VALUE!</v>
      </c>
      <c r="AK182" s="2" t="e">
        <f t="array" ref="AK182">[1]!JCSubstructureMatchCount($B182,"FC(CCCN)([H])[H]")</f>
        <v>#VALUE!</v>
      </c>
      <c r="AL182" s="2" t="e">
        <f t="array" ref="AL182">[1]!JCSubstructureMatchCount($B182,"FC(CCCCN)([H])[H]")</f>
        <v>#VALUE!</v>
      </c>
      <c r="AM182" s="2" t="e">
        <f t="array" ref="AM182">[1]!JCSubstructureMatchCount($B182,"FC(CCCCCN)([H])[H]")</f>
        <v>#VALUE!</v>
      </c>
      <c r="AN182" s="2" t="e">
        <f t="array" ref="AN182">[1]!JCSubstructureMatchCount($B182,"FC(CN)(F)C")</f>
        <v>#VALUE!</v>
      </c>
      <c r="AO182" s="2" t="e">
        <f t="array" ref="AO182">[1]!JCSubstructureMatchCount($B182,"FC(CCN)(F)C")+[1]!JCSubstructureMatchCount($B182,"FC(F)(C1)C1N")</f>
        <v>#VALUE!</v>
      </c>
      <c r="AP182" s="2" t="e">
        <f t="array" ref="AP182">[1]!JCSubstructureMatchCount($B182,"FC(CCCN)(F)C")+[1]!JCSubstructureMatchCount($B182,"FC(F)(CC1)C1N")</f>
        <v>#VALUE!</v>
      </c>
      <c r="AQ182" s="2" t="e">
        <f t="array" ref="AQ182">[1]!JCSubstructureMatchCount($B182,"FC(CCCCN)(F)C")+[1]!JCSubstructureMatchCount($B182,"FC(F)(CCC1)C1N")</f>
        <v>#VALUE!</v>
      </c>
      <c r="AR182" s="2" t="e">
        <f t="array" ref="AR182">[1]!JCSubstructureMatchCount($B182,"FC(CCCCCN)(F)C")+[1]!JCSubstructureMatchCount($B182,"FC(F)(CCCC1)C1N")</f>
        <v>#VALUE!</v>
      </c>
      <c r="AS182" s="2" t="e">
        <f t="array" ref="AS182">[1]!JCSubstructureMatchCount($B182,"FC(CN)([H])C")</f>
        <v>#VALUE!</v>
      </c>
      <c r="AT182" s="2" t="e">
        <f t="array" ref="AT182">[1]!JCSubstructureMatchCount($B182,"FC(CCN)([H])C")</f>
        <v>#VALUE!</v>
      </c>
      <c r="AU182" s="2" t="e">
        <f t="array" ref="AU182">[1]!JCSubstructureMatchCount($B182,"FC(CCCN)([H])C")</f>
        <v>#VALUE!</v>
      </c>
      <c r="AV182" s="2" t="e">
        <f t="array" ref="AV182">[1]!JCSubstructureMatchCount($B182,"FC(CCCCN)([H])C")</f>
        <v>#VALUE!</v>
      </c>
      <c r="AW182" s="2" t="e">
        <f t="array" ref="AW182">[1]!JCSubstructureMatchCount($B182,"FC(CCCCCN)([H])C")</f>
        <v>#VALUE!</v>
      </c>
      <c r="AX182" s="2" t="e">
        <f t="array" ref="AX182">[1]!JCSubstructureMatchCount($B182,"FC(CC(O)=O)(F)F")</f>
        <v>#VALUE!</v>
      </c>
      <c r="AY182" s="2" t="e">
        <f t="array" ref="AY182">[1]!JCSubstructureMatchCount($B182,"FC(CCC(O)=O)(F)F")</f>
        <v>#VALUE!</v>
      </c>
      <c r="AZ182" s="2" t="e">
        <f t="array" ref="AZ182">[1]!JCSubstructureMatchCount($B182,"FC(CCCC(O)=O)(F)F")</f>
        <v>#VALUE!</v>
      </c>
      <c r="BA182" s="2" t="e">
        <f t="array" ref="BA182">[1]!JCSubstructureMatchCount($B182,"FC(CCCCC(O)=O)(F)F")</f>
        <v>#VALUE!</v>
      </c>
      <c r="BB182" s="2" t="e">
        <f t="array" ref="BB182">[1]!JCSubstructureMatchCount($B182,"FC(CCCCCC(O)=O)(F)F")</f>
        <v>#VALUE!</v>
      </c>
      <c r="BC182" s="2" t="e">
        <f t="array" ref="BC182">[1]!JCSubstructureMatchCount($B182,"FC(CC(O)=O)([H])F")</f>
        <v>#VALUE!</v>
      </c>
      <c r="BD182" s="2" t="e">
        <f t="array" ref="BD182">[1]!JCSubstructureMatchCount($B182,"FC(CCC(O)=O)([H])F")</f>
        <v>#VALUE!</v>
      </c>
      <c r="BE182" s="2" t="e">
        <f t="array" ref="BE182">[1]!JCSubstructureMatchCount($B182,"FC(CCCC(O)=O)([H])F")</f>
        <v>#VALUE!</v>
      </c>
      <c r="BF182" s="2" t="e">
        <f t="array" ref="BF182">[1]!JCSubstructureMatchCount($B182,"FC(CCCCC(O)=O)([H])F")</f>
        <v>#VALUE!</v>
      </c>
      <c r="BG182" s="2" t="e">
        <f t="array" ref="BG182">[1]!JCSubstructureMatchCount($B182,"FC(CCCCCC(O)=O)([H])F")</f>
        <v>#VALUE!</v>
      </c>
      <c r="BH182" s="2" t="e">
        <f t="array" ref="BH182">[1]!JCSubstructureMatchCount($B182,"FC(CC(O)=O)([H])[H]")</f>
        <v>#VALUE!</v>
      </c>
      <c r="BI182" s="2" t="e">
        <f t="array" ref="BI182">[1]!JCSubstructureMatchCount($B182,"FC(CCC(O)=O)([H])[H]")</f>
        <v>#VALUE!</v>
      </c>
      <c r="BJ182" s="2" t="e">
        <f t="array" ref="BJ182">[1]!JCSubstructureMatchCount($B182,"FC(CCCC(O)=O)([H])[H]")</f>
        <v>#VALUE!</v>
      </c>
      <c r="BK182" s="2" t="e">
        <f t="array" ref="BK182">[1]!JCSubstructureMatchCount($B182,"FC(CCCCC(O)=O)([H])[H]")</f>
        <v>#VALUE!</v>
      </c>
      <c r="BL182" s="2" t="e">
        <f t="array" ref="BL182">[1]!JCSubstructureMatchCount($B182,"FC(CCCCCC(O)=O)([H])[H]")</f>
        <v>#VALUE!</v>
      </c>
      <c r="BM182" s="2" t="e">
        <f t="array" ref="BM182">[1]!JCSubstructureMatchCount($B182,"FC(CC(O)=O)(F)C")</f>
        <v>#VALUE!</v>
      </c>
      <c r="BN182" s="2" t="e">
        <f t="array" ref="BN182">[1]!JCSubstructureMatchCount($B182,"FC(CCC(O)=O)(F)C")+[1]!JCSubstructureMatchCount($B182,"FC1(F)CC1C(O)=O")</f>
        <v>#VALUE!</v>
      </c>
      <c r="BO182" s="2" t="e">
        <f t="array" ref="BO182">[1]!JCSubstructureMatchCount($B182,"FC(CCCC(O)=O)(F)C")+[1]!JCSubstructureMatchCount($B182,"FC1(F)CCC1C(O)=O")</f>
        <v>#VALUE!</v>
      </c>
      <c r="BP182" s="2" t="e">
        <f t="array" ref="BP182">[1]!JCSubstructureMatchCount($B182,"FC(CCCCC(O)=O)(F)C")+[1]!JCSubstructureMatchCount($B182,"FC1(F)CCCC1C(O)=O")</f>
        <v>#VALUE!</v>
      </c>
      <c r="BQ182" s="2" t="e">
        <f t="array" ref="BQ182">[1]!JCSubstructureMatchCount($B182,"FC(CCCCCC(O)=O)(F)C")+[1]!JCSubstructureMatchCount($B182,"FC1(F)CCCCC1C(O)=O")</f>
        <v>#VALUE!</v>
      </c>
      <c r="BR182" s="2" t="e">
        <f t="array" ref="BR182">[1]!JCSubstructureMatchCount($B182,"FC(CC(O)=O)([H])C")</f>
        <v>#VALUE!</v>
      </c>
      <c r="BS182" s="2" t="e">
        <f t="array" ref="BS182">[1]!JCSubstructureMatchCount($B182,"FC(CCC(O)=O)([H])C")</f>
        <v>#VALUE!</v>
      </c>
      <c r="BT182" s="2" t="e">
        <f t="array" ref="BT182">[1]!JCSubstructureMatchCount($B182,"FC(CCCC(O)=O)([H])C")</f>
        <v>#VALUE!</v>
      </c>
      <c r="BU182" s="2" t="e">
        <f t="array" ref="BU182">[1]!JCSubstructureMatchCount($B182,"FC(CCCCC(O)=O)([H])C")</f>
        <v>#VALUE!</v>
      </c>
      <c r="BV182" s="2" t="e">
        <f t="array" ref="BV182">[1]!JCSubstructureMatchCount($B182,"FC(CCCCCC(O)=O)([H])C")</f>
        <v>#VALUE!</v>
      </c>
      <c r="BW182" t="e">
        <f t="shared" si="45"/>
        <v>#VALUE!</v>
      </c>
      <c r="BX182" t="e">
        <f t="shared" si="46"/>
        <v>#VALUE!</v>
      </c>
      <c r="BY182" t="e">
        <f t="shared" si="47"/>
        <v>#VALUE!</v>
      </c>
      <c r="BZ182" t="e">
        <f t="shared" si="48"/>
        <v>#VALUE!</v>
      </c>
      <c r="CA182" t="e">
        <f t="shared" si="49"/>
        <v>#VALUE!</v>
      </c>
      <c r="CB182" t="e">
        <f t="shared" si="50"/>
        <v>#VALUE!</v>
      </c>
      <c r="CC182" t="e">
        <f t="shared" si="51"/>
        <v>#VALUE!</v>
      </c>
      <c r="CD182" t="e">
        <f t="shared" si="52"/>
        <v>#VALUE!</v>
      </c>
      <c r="CE182" t="e">
        <f t="shared" si="53"/>
        <v>#VALUE!</v>
      </c>
      <c r="CF182" t="e">
        <f t="shared" si="54"/>
        <v>#VALUE!</v>
      </c>
      <c r="CG182" t="e">
        <f t="shared" si="55"/>
        <v>#VALUE!</v>
      </c>
    </row>
    <row r="183" spans="1:85" ht="30" customHeight="1" x14ac:dyDescent="0.25">
      <c r="A183" s="1" t="s">
        <v>206</v>
      </c>
      <c r="B183" t="s">
        <v>200</v>
      </c>
      <c r="C183">
        <v>2.42</v>
      </c>
      <c r="D183">
        <v>3.51</v>
      </c>
      <c r="E183" s="15" t="e">
        <f t="array" ref="E183">[1]!JCStructure(B183)</f>
        <v>#VALUE!</v>
      </c>
      <c r="F183" t="e">
        <f t="array" ref="F183">[1]!JCMass(B183)</f>
        <v>#VALUE!</v>
      </c>
      <c r="G183" t="e">
        <f t="array" ref="G183">[1]!JCIUPACName(R183)</f>
        <v>#VALUE!</v>
      </c>
      <c r="H183" s="2" t="e">
        <f t="array" ref="H183">IF([1]!JCSubstructureMatch($B183,"C(O)=O"),"Acid", "Amine")</f>
        <v>#VALUE!</v>
      </c>
      <c r="I183" s="2" t="e">
        <f t="shared" ca="1" si="56"/>
        <v>#NAME?</v>
      </c>
      <c r="K183" s="2" t="e">
        <f t="shared" si="39"/>
        <v>#VALUE!</v>
      </c>
      <c r="L183" s="2" t="e">
        <f t="shared" si="40"/>
        <v>#VALUE!</v>
      </c>
      <c r="M183" s="2" t="e">
        <f t="shared" si="41"/>
        <v>#VALUE!</v>
      </c>
      <c r="N183" s="2" t="e">
        <f t="shared" si="42"/>
        <v>#VALUE!</v>
      </c>
      <c r="O183" s="2" t="e">
        <f t="shared" si="43"/>
        <v>#VALUE!</v>
      </c>
      <c r="P183" s="2" t="e">
        <f t="shared" si="44"/>
        <v>#VALUE!</v>
      </c>
      <c r="Q183" s="2" t="e">
        <f t="array" ref="Q183">[1]!JCRingAtomCount(B183)</f>
        <v>#VALUE!</v>
      </c>
      <c r="R183" s="15" t="e">
        <f t="array" ref="R183">[1]!JCBemisMurckoStructure(B183)</f>
        <v>#VALUE!</v>
      </c>
      <c r="S183" t="e">
        <f t="array" ref="S183">[1]!JCSubstructureMatch(B183,"FC(C)(F)C")</f>
        <v>#VALUE!</v>
      </c>
      <c r="T183" t="e">
        <f t="array" ref="T183">[1]!JCSubstructureMatch(B183,"FC(C)(F)F")</f>
        <v>#VALUE!</v>
      </c>
      <c r="U183" t="e">
        <f t="array" ref="U183">[1]!JCSubstructureMatch(B183,"FC(C)(F)[H]")</f>
        <v>#VALUE!</v>
      </c>
      <c r="V183" t="e">
        <f t="array" ref="V183">[1]!JCSubstructureMatch(B183,"FC(C)([H])[H]")</f>
        <v>#VALUE!</v>
      </c>
      <c r="W183" t="e">
        <f t="array" ref="W183">[1]!JCSubstructureMatch(B183,"FC(C)(C)[H]")</f>
        <v>#VALUE!</v>
      </c>
      <c r="X183" s="15" t="e">
        <f t="array" ref="X183">[1]!JC3DCleanStructure(B183)</f>
        <v>#VALUE!</v>
      </c>
      <c r="Y183" s="2" t="e">
        <f t="array" ref="Y183">[1]!JCSubstructureMatchCount(B183,"FC(CN)(F)F")</f>
        <v>#VALUE!</v>
      </c>
      <c r="Z183" s="2" t="e">
        <f t="array" ref="Z183">[1]!JCSubstructureMatchCount($B183,"FC(CCN)(F)F")</f>
        <v>#VALUE!</v>
      </c>
      <c r="AA183" s="2" t="e">
        <f t="array" ref="AA183">[1]!JCSubstructureMatchCount($B183,"FC(CCCN)(F)F")</f>
        <v>#VALUE!</v>
      </c>
      <c r="AB183" s="2" t="e">
        <f t="array" ref="AB183">[1]!JCSubstructureMatchCount($B183,"FC(CCCCN)(F)F")</f>
        <v>#VALUE!</v>
      </c>
      <c r="AC183" s="2" t="e">
        <f t="array" ref="AC183">[1]!JCSubstructureMatchCount($B183,"FC(CCCCCN)(F)F")</f>
        <v>#VALUE!</v>
      </c>
      <c r="AD183" s="2" t="e">
        <f t="array" ref="AD183">[1]!JCSubstructureMatchCount($B183,"FC(CN)([H])F")</f>
        <v>#VALUE!</v>
      </c>
      <c r="AE183" s="2" t="e">
        <f t="array" ref="AE183">[1]!JCSubstructureMatchCount($B183,"FC(CCN)([H])F")</f>
        <v>#VALUE!</v>
      </c>
      <c r="AF183" s="2" t="e">
        <f t="array" ref="AF183">[1]!JCSubstructureMatchCount($B183,"FC(CCCN)([H])F")</f>
        <v>#VALUE!</v>
      </c>
      <c r="AG183" s="2" t="e">
        <f t="array" ref="AG183">[1]!JCSubstructureMatchCount($B183,"FC(CCCCN)([H])F")</f>
        <v>#VALUE!</v>
      </c>
      <c r="AH183" s="2" t="e">
        <f t="array" ref="AH183">[1]!JCSubstructureMatchCount($B183,"FC(CCCCCN)([H])F")</f>
        <v>#VALUE!</v>
      </c>
      <c r="AI183" s="2" t="e">
        <f t="array" ref="AI183">[1]!JCSubstructureMatchCount($B183,"FC(CN)([H])[H]")</f>
        <v>#VALUE!</v>
      </c>
      <c r="AJ183" s="2" t="e">
        <f t="array" ref="AJ183">[1]!JCSubstructureMatchCount($B183,"FC(CCN)([H])[H]")</f>
        <v>#VALUE!</v>
      </c>
      <c r="AK183" s="2" t="e">
        <f t="array" ref="AK183">[1]!JCSubstructureMatchCount($B183,"FC(CCCN)([H])[H]")</f>
        <v>#VALUE!</v>
      </c>
      <c r="AL183" s="2" t="e">
        <f t="array" ref="AL183">[1]!JCSubstructureMatchCount($B183,"FC(CCCCN)([H])[H]")</f>
        <v>#VALUE!</v>
      </c>
      <c r="AM183" s="2" t="e">
        <f t="array" ref="AM183">[1]!JCSubstructureMatchCount($B183,"FC(CCCCCN)([H])[H]")</f>
        <v>#VALUE!</v>
      </c>
      <c r="AN183" s="2" t="e">
        <f t="array" ref="AN183">[1]!JCSubstructureMatchCount($B183,"FC(CN)(F)C")</f>
        <v>#VALUE!</v>
      </c>
      <c r="AO183" s="2" t="e">
        <f t="array" ref="AO183">[1]!JCSubstructureMatchCount($B183,"FC(CCN)(F)C")+[1]!JCSubstructureMatchCount($B183,"FC(F)(C1)C1N")</f>
        <v>#VALUE!</v>
      </c>
      <c r="AP183" s="2" t="e">
        <f t="array" ref="AP183">[1]!JCSubstructureMatchCount($B183,"FC(CCCN)(F)C")+[1]!JCSubstructureMatchCount($B183,"FC(F)(CC1)C1N")</f>
        <v>#VALUE!</v>
      </c>
      <c r="AQ183" s="2" t="e">
        <f t="array" ref="AQ183">[1]!JCSubstructureMatchCount($B183,"FC(CCCCN)(F)C")+[1]!JCSubstructureMatchCount($B183,"FC(F)(CCC1)C1N")</f>
        <v>#VALUE!</v>
      </c>
      <c r="AR183" s="2" t="e">
        <f t="array" ref="AR183">[1]!JCSubstructureMatchCount($B183,"FC(CCCCCN)(F)C")+[1]!JCSubstructureMatchCount($B183,"FC(F)(CCCC1)C1N")</f>
        <v>#VALUE!</v>
      </c>
      <c r="AS183" s="2" t="e">
        <f t="array" ref="AS183">[1]!JCSubstructureMatchCount($B183,"FC(CN)([H])C")</f>
        <v>#VALUE!</v>
      </c>
      <c r="AT183" s="2" t="e">
        <f t="array" ref="AT183">[1]!JCSubstructureMatchCount($B183,"FC(CCN)([H])C")</f>
        <v>#VALUE!</v>
      </c>
      <c r="AU183" s="2" t="e">
        <f t="array" ref="AU183">[1]!JCSubstructureMatchCount($B183,"FC(CCCN)([H])C")</f>
        <v>#VALUE!</v>
      </c>
      <c r="AV183" s="2" t="e">
        <f t="array" ref="AV183">[1]!JCSubstructureMatchCount($B183,"FC(CCCCN)([H])C")</f>
        <v>#VALUE!</v>
      </c>
      <c r="AW183" s="2" t="e">
        <f t="array" ref="AW183">[1]!JCSubstructureMatchCount($B183,"FC(CCCCCN)([H])C")</f>
        <v>#VALUE!</v>
      </c>
      <c r="AX183" s="2" t="e">
        <f t="array" ref="AX183">[1]!JCSubstructureMatchCount($B183,"FC(CC(O)=O)(F)F")</f>
        <v>#VALUE!</v>
      </c>
      <c r="AY183" s="2" t="e">
        <f t="array" ref="AY183">[1]!JCSubstructureMatchCount($B183,"FC(CCC(O)=O)(F)F")</f>
        <v>#VALUE!</v>
      </c>
      <c r="AZ183" s="2" t="e">
        <f t="array" ref="AZ183">[1]!JCSubstructureMatchCount($B183,"FC(CCCC(O)=O)(F)F")</f>
        <v>#VALUE!</v>
      </c>
      <c r="BA183" s="2" t="e">
        <f t="array" ref="BA183">[1]!JCSubstructureMatchCount($B183,"FC(CCCCC(O)=O)(F)F")</f>
        <v>#VALUE!</v>
      </c>
      <c r="BB183" s="2" t="e">
        <f t="array" ref="BB183">[1]!JCSubstructureMatchCount($B183,"FC(CCCCCC(O)=O)(F)F")</f>
        <v>#VALUE!</v>
      </c>
      <c r="BC183" s="2" t="e">
        <f t="array" ref="BC183">[1]!JCSubstructureMatchCount($B183,"FC(CC(O)=O)([H])F")</f>
        <v>#VALUE!</v>
      </c>
      <c r="BD183" s="2" t="e">
        <f t="array" ref="BD183">[1]!JCSubstructureMatchCount($B183,"FC(CCC(O)=O)([H])F")</f>
        <v>#VALUE!</v>
      </c>
      <c r="BE183" s="2" t="e">
        <f t="array" ref="BE183">[1]!JCSubstructureMatchCount($B183,"FC(CCCC(O)=O)([H])F")</f>
        <v>#VALUE!</v>
      </c>
      <c r="BF183" s="2" t="e">
        <f t="array" ref="BF183">[1]!JCSubstructureMatchCount($B183,"FC(CCCCC(O)=O)([H])F")</f>
        <v>#VALUE!</v>
      </c>
      <c r="BG183" s="2" t="e">
        <f t="array" ref="BG183">[1]!JCSubstructureMatchCount($B183,"FC(CCCCCC(O)=O)([H])F")</f>
        <v>#VALUE!</v>
      </c>
      <c r="BH183" s="2" t="e">
        <f t="array" ref="BH183">[1]!JCSubstructureMatchCount($B183,"FC(CC(O)=O)([H])[H]")</f>
        <v>#VALUE!</v>
      </c>
      <c r="BI183" s="2" t="e">
        <f t="array" ref="BI183">[1]!JCSubstructureMatchCount($B183,"FC(CCC(O)=O)([H])[H]")</f>
        <v>#VALUE!</v>
      </c>
      <c r="BJ183" s="2" t="e">
        <f t="array" ref="BJ183">[1]!JCSubstructureMatchCount($B183,"FC(CCCC(O)=O)([H])[H]")</f>
        <v>#VALUE!</v>
      </c>
      <c r="BK183" s="2" t="e">
        <f t="array" ref="BK183">[1]!JCSubstructureMatchCount($B183,"FC(CCCCC(O)=O)([H])[H]")</f>
        <v>#VALUE!</v>
      </c>
      <c r="BL183" s="2" t="e">
        <f t="array" ref="BL183">[1]!JCSubstructureMatchCount($B183,"FC(CCCCCC(O)=O)([H])[H]")</f>
        <v>#VALUE!</v>
      </c>
      <c r="BM183" s="2" t="e">
        <f t="array" ref="BM183">[1]!JCSubstructureMatchCount($B183,"FC(CC(O)=O)(F)C")</f>
        <v>#VALUE!</v>
      </c>
      <c r="BN183" s="2" t="e">
        <f t="array" ref="BN183">[1]!JCSubstructureMatchCount($B183,"FC(CCC(O)=O)(F)C")+[1]!JCSubstructureMatchCount($B183,"FC1(F)CC1C(O)=O")</f>
        <v>#VALUE!</v>
      </c>
      <c r="BO183" s="2" t="e">
        <f t="array" ref="BO183">[1]!JCSubstructureMatchCount($B183,"FC(CCCC(O)=O)(F)C")+[1]!JCSubstructureMatchCount($B183,"FC1(F)CCC1C(O)=O")</f>
        <v>#VALUE!</v>
      </c>
      <c r="BP183" s="2" t="e">
        <f t="array" ref="BP183">[1]!JCSubstructureMatchCount($B183,"FC(CCCCC(O)=O)(F)C")+[1]!JCSubstructureMatchCount($B183,"FC1(F)CCCC1C(O)=O")</f>
        <v>#VALUE!</v>
      </c>
      <c r="BQ183" s="2" t="e">
        <f t="array" ref="BQ183">[1]!JCSubstructureMatchCount($B183,"FC(CCCCCC(O)=O)(F)C")+[1]!JCSubstructureMatchCount($B183,"FC1(F)CCCCC1C(O)=O")</f>
        <v>#VALUE!</v>
      </c>
      <c r="BR183" s="2" t="e">
        <f t="array" ref="BR183">[1]!JCSubstructureMatchCount($B183,"FC(CC(O)=O)([H])C")</f>
        <v>#VALUE!</v>
      </c>
      <c r="BS183" s="2" t="e">
        <f t="array" ref="BS183">[1]!JCSubstructureMatchCount($B183,"FC(CCC(O)=O)([H])C")</f>
        <v>#VALUE!</v>
      </c>
      <c r="BT183" s="2" t="e">
        <f t="array" ref="BT183">[1]!JCSubstructureMatchCount($B183,"FC(CCCC(O)=O)([H])C")</f>
        <v>#VALUE!</v>
      </c>
      <c r="BU183" s="2" t="e">
        <f t="array" ref="BU183">[1]!JCSubstructureMatchCount($B183,"FC(CCCCC(O)=O)([H])C")</f>
        <v>#VALUE!</v>
      </c>
      <c r="BV183" s="2" t="e">
        <f t="array" ref="BV183">[1]!JCSubstructureMatchCount($B183,"FC(CCCCCC(O)=O)([H])C")</f>
        <v>#VALUE!</v>
      </c>
      <c r="BW183" t="e">
        <f t="shared" si="45"/>
        <v>#VALUE!</v>
      </c>
      <c r="BX183" t="e">
        <f t="shared" si="46"/>
        <v>#VALUE!</v>
      </c>
      <c r="BY183" t="e">
        <f t="shared" si="47"/>
        <v>#VALUE!</v>
      </c>
      <c r="BZ183" t="e">
        <f t="shared" si="48"/>
        <v>#VALUE!</v>
      </c>
      <c r="CA183" t="e">
        <f t="shared" si="49"/>
        <v>#VALUE!</v>
      </c>
      <c r="CB183" t="e">
        <f t="shared" si="50"/>
        <v>#VALUE!</v>
      </c>
      <c r="CC183" t="e">
        <f t="shared" si="51"/>
        <v>#VALUE!</v>
      </c>
      <c r="CD183" t="e">
        <f t="shared" si="52"/>
        <v>#VALUE!</v>
      </c>
      <c r="CE183" t="e">
        <f t="shared" si="53"/>
        <v>#VALUE!</v>
      </c>
      <c r="CF183" t="e">
        <f t="shared" si="54"/>
        <v>#VALUE!</v>
      </c>
      <c r="CG183" t="e">
        <f t="shared" si="55"/>
        <v>#VALUE!</v>
      </c>
    </row>
    <row r="184" spans="1:85" ht="30" customHeight="1" x14ac:dyDescent="0.25">
      <c r="A184" s="1" t="s">
        <v>206</v>
      </c>
      <c r="B184" t="s">
        <v>201</v>
      </c>
      <c r="C184">
        <v>2.04</v>
      </c>
      <c r="D184">
        <v>7.44</v>
      </c>
      <c r="E184" s="15" t="e">
        <f t="array" ref="E184">[1]!JCStructure(B184)</f>
        <v>#VALUE!</v>
      </c>
      <c r="F184" t="e">
        <f t="array" ref="F184">[1]!JCMass(B184)</f>
        <v>#VALUE!</v>
      </c>
      <c r="G184" t="e">
        <f t="array" ref="G184">[1]!JCIUPACName(R184)</f>
        <v>#VALUE!</v>
      </c>
      <c r="H184" s="2" t="e">
        <f t="array" ref="H184">IF([1]!JCSubstructureMatch($B184,"C(O)=O"),"Acid", "Amine")</f>
        <v>#VALUE!</v>
      </c>
      <c r="I184" s="2" t="e">
        <f t="shared" ca="1" si="56"/>
        <v>#NAME?</v>
      </c>
      <c r="K184" s="2" t="e">
        <f t="shared" si="39"/>
        <v>#VALUE!</v>
      </c>
      <c r="L184" s="2" t="e">
        <f t="shared" si="40"/>
        <v>#VALUE!</v>
      </c>
      <c r="M184" s="2" t="e">
        <f t="shared" si="41"/>
        <v>#VALUE!</v>
      </c>
      <c r="N184" s="2" t="e">
        <f t="shared" si="42"/>
        <v>#VALUE!</v>
      </c>
      <c r="O184" s="2" t="e">
        <f t="shared" si="43"/>
        <v>#VALUE!</v>
      </c>
      <c r="P184" s="2" t="e">
        <f t="shared" si="44"/>
        <v>#VALUE!</v>
      </c>
      <c r="Q184" s="2" t="e">
        <f t="array" ref="Q184">[1]!JCRingAtomCount(B184)</f>
        <v>#VALUE!</v>
      </c>
      <c r="R184" s="15" t="e">
        <f t="array" ref="R184">[1]!JCBemisMurckoStructure(B184)</f>
        <v>#VALUE!</v>
      </c>
      <c r="S184" t="e">
        <f t="array" ref="S184">[1]!JCSubstructureMatch(B184,"FC(C)(F)C")</f>
        <v>#VALUE!</v>
      </c>
      <c r="T184" t="e">
        <f t="array" ref="T184">[1]!JCSubstructureMatch(B184,"FC(C)(F)F")</f>
        <v>#VALUE!</v>
      </c>
      <c r="U184" t="e">
        <f t="array" ref="U184">[1]!JCSubstructureMatch(B184,"FC(C)(F)[H]")</f>
        <v>#VALUE!</v>
      </c>
      <c r="V184" t="e">
        <f t="array" ref="V184">[1]!JCSubstructureMatch(B184,"FC(C)([H])[H]")</f>
        <v>#VALUE!</v>
      </c>
      <c r="W184" t="e">
        <f t="array" ref="W184">[1]!JCSubstructureMatch(B184,"FC(C)(C)[H]")</f>
        <v>#VALUE!</v>
      </c>
      <c r="X184" s="15" t="e">
        <f t="array" ref="X184">[1]!JC3DCleanStructure(B184)</f>
        <v>#VALUE!</v>
      </c>
      <c r="Y184" s="2" t="e">
        <f t="array" ref="Y184">[1]!JCSubstructureMatchCount(B184,"FC(CN)(F)F")</f>
        <v>#VALUE!</v>
      </c>
      <c r="Z184" s="2" t="e">
        <f t="array" ref="Z184">[1]!JCSubstructureMatchCount($B184,"FC(CCN)(F)F")</f>
        <v>#VALUE!</v>
      </c>
      <c r="AA184" s="2" t="e">
        <f t="array" ref="AA184">[1]!JCSubstructureMatchCount($B184,"FC(CCCN)(F)F")</f>
        <v>#VALUE!</v>
      </c>
      <c r="AB184" s="2" t="e">
        <f t="array" ref="AB184">[1]!JCSubstructureMatchCount($B184,"FC(CCCCN)(F)F")</f>
        <v>#VALUE!</v>
      </c>
      <c r="AC184" s="2" t="e">
        <f t="array" ref="AC184">[1]!JCSubstructureMatchCount($B184,"FC(CCCCCN)(F)F")</f>
        <v>#VALUE!</v>
      </c>
      <c r="AD184" s="2" t="e">
        <f t="array" ref="AD184">[1]!JCSubstructureMatchCount($B184,"FC(CN)([H])F")</f>
        <v>#VALUE!</v>
      </c>
      <c r="AE184" s="2" t="e">
        <f t="array" ref="AE184">[1]!JCSubstructureMatchCount($B184,"FC(CCN)([H])F")</f>
        <v>#VALUE!</v>
      </c>
      <c r="AF184" s="2" t="e">
        <f t="array" ref="AF184">[1]!JCSubstructureMatchCount($B184,"FC(CCCN)([H])F")</f>
        <v>#VALUE!</v>
      </c>
      <c r="AG184" s="2" t="e">
        <f t="array" ref="AG184">[1]!JCSubstructureMatchCount($B184,"FC(CCCCN)([H])F")</f>
        <v>#VALUE!</v>
      </c>
      <c r="AH184" s="2" t="e">
        <f t="array" ref="AH184">[1]!JCSubstructureMatchCount($B184,"FC(CCCCCN)([H])F")</f>
        <v>#VALUE!</v>
      </c>
      <c r="AI184" s="2" t="e">
        <f t="array" ref="AI184">[1]!JCSubstructureMatchCount($B184,"FC(CN)([H])[H]")</f>
        <v>#VALUE!</v>
      </c>
      <c r="AJ184" s="2" t="e">
        <f t="array" ref="AJ184">[1]!JCSubstructureMatchCount($B184,"FC(CCN)([H])[H]")</f>
        <v>#VALUE!</v>
      </c>
      <c r="AK184" s="2" t="e">
        <f t="array" ref="AK184">[1]!JCSubstructureMatchCount($B184,"FC(CCCN)([H])[H]")</f>
        <v>#VALUE!</v>
      </c>
      <c r="AL184" s="2" t="e">
        <f t="array" ref="AL184">[1]!JCSubstructureMatchCount($B184,"FC(CCCCN)([H])[H]")</f>
        <v>#VALUE!</v>
      </c>
      <c r="AM184" s="2" t="e">
        <f t="array" ref="AM184">[1]!JCSubstructureMatchCount($B184,"FC(CCCCCN)([H])[H]")</f>
        <v>#VALUE!</v>
      </c>
      <c r="AN184" s="2" t="e">
        <f t="array" ref="AN184">[1]!JCSubstructureMatchCount($B184,"FC(CN)(F)C")</f>
        <v>#VALUE!</v>
      </c>
      <c r="AO184" s="2" t="e">
        <f t="array" ref="AO184">[1]!JCSubstructureMatchCount($B184,"FC(CCN)(F)C")+[1]!JCSubstructureMatchCount($B184,"FC(F)(C1)C1N")</f>
        <v>#VALUE!</v>
      </c>
      <c r="AP184" s="2" t="e">
        <f t="array" ref="AP184">[1]!JCSubstructureMatchCount($B184,"FC(CCCN)(F)C")+[1]!JCSubstructureMatchCount($B184,"FC(F)(CC1)C1N")</f>
        <v>#VALUE!</v>
      </c>
      <c r="AQ184" s="2" t="e">
        <f t="array" ref="AQ184">[1]!JCSubstructureMatchCount($B184,"FC(CCCCN)(F)C")+[1]!JCSubstructureMatchCount($B184,"FC(F)(CCC1)C1N")</f>
        <v>#VALUE!</v>
      </c>
      <c r="AR184" s="2" t="e">
        <f t="array" ref="AR184">[1]!JCSubstructureMatchCount($B184,"FC(CCCCCN)(F)C")+[1]!JCSubstructureMatchCount($B184,"FC(F)(CCCC1)C1N")</f>
        <v>#VALUE!</v>
      </c>
      <c r="AS184" s="2" t="e">
        <f t="array" ref="AS184">[1]!JCSubstructureMatchCount($B184,"FC(CN)([H])C")</f>
        <v>#VALUE!</v>
      </c>
      <c r="AT184" s="2" t="e">
        <f t="array" ref="AT184">[1]!JCSubstructureMatchCount($B184,"FC(CCN)([H])C")</f>
        <v>#VALUE!</v>
      </c>
      <c r="AU184" s="2" t="e">
        <f t="array" ref="AU184">[1]!JCSubstructureMatchCount($B184,"FC(CCCN)([H])C")</f>
        <v>#VALUE!</v>
      </c>
      <c r="AV184" s="2" t="e">
        <f t="array" ref="AV184">[1]!JCSubstructureMatchCount($B184,"FC(CCCCN)([H])C")</f>
        <v>#VALUE!</v>
      </c>
      <c r="AW184" s="2" t="e">
        <f t="array" ref="AW184">[1]!JCSubstructureMatchCount($B184,"FC(CCCCCN)([H])C")</f>
        <v>#VALUE!</v>
      </c>
      <c r="AX184" s="2" t="e">
        <f t="array" ref="AX184">[1]!JCSubstructureMatchCount($B184,"FC(CC(O)=O)(F)F")</f>
        <v>#VALUE!</v>
      </c>
      <c r="AY184" s="2" t="e">
        <f t="array" ref="AY184">[1]!JCSubstructureMatchCount($B184,"FC(CCC(O)=O)(F)F")</f>
        <v>#VALUE!</v>
      </c>
      <c r="AZ184" s="2" t="e">
        <f t="array" ref="AZ184">[1]!JCSubstructureMatchCount($B184,"FC(CCCC(O)=O)(F)F")</f>
        <v>#VALUE!</v>
      </c>
      <c r="BA184" s="2" t="e">
        <f t="array" ref="BA184">[1]!JCSubstructureMatchCount($B184,"FC(CCCCC(O)=O)(F)F")</f>
        <v>#VALUE!</v>
      </c>
      <c r="BB184" s="2" t="e">
        <f t="array" ref="BB184">[1]!JCSubstructureMatchCount($B184,"FC(CCCCCC(O)=O)(F)F")</f>
        <v>#VALUE!</v>
      </c>
      <c r="BC184" s="2" t="e">
        <f t="array" ref="BC184">[1]!JCSubstructureMatchCount($B184,"FC(CC(O)=O)([H])F")</f>
        <v>#VALUE!</v>
      </c>
      <c r="BD184" s="2" t="e">
        <f t="array" ref="BD184">[1]!JCSubstructureMatchCount($B184,"FC(CCC(O)=O)([H])F")</f>
        <v>#VALUE!</v>
      </c>
      <c r="BE184" s="2" t="e">
        <f t="array" ref="BE184">[1]!JCSubstructureMatchCount($B184,"FC(CCCC(O)=O)([H])F")</f>
        <v>#VALUE!</v>
      </c>
      <c r="BF184" s="2" t="e">
        <f t="array" ref="BF184">[1]!JCSubstructureMatchCount($B184,"FC(CCCCC(O)=O)([H])F")</f>
        <v>#VALUE!</v>
      </c>
      <c r="BG184" s="2" t="e">
        <f t="array" ref="BG184">[1]!JCSubstructureMatchCount($B184,"FC(CCCCCC(O)=O)([H])F")</f>
        <v>#VALUE!</v>
      </c>
      <c r="BH184" s="2" t="e">
        <f t="array" ref="BH184">[1]!JCSubstructureMatchCount($B184,"FC(CC(O)=O)([H])[H]")</f>
        <v>#VALUE!</v>
      </c>
      <c r="BI184" s="2" t="e">
        <f t="array" ref="BI184">[1]!JCSubstructureMatchCount($B184,"FC(CCC(O)=O)([H])[H]")</f>
        <v>#VALUE!</v>
      </c>
      <c r="BJ184" s="2" t="e">
        <f t="array" ref="BJ184">[1]!JCSubstructureMatchCount($B184,"FC(CCCC(O)=O)([H])[H]")</f>
        <v>#VALUE!</v>
      </c>
      <c r="BK184" s="2" t="e">
        <f t="array" ref="BK184">[1]!JCSubstructureMatchCount($B184,"FC(CCCCC(O)=O)([H])[H]")</f>
        <v>#VALUE!</v>
      </c>
      <c r="BL184" s="2" t="e">
        <f t="array" ref="BL184">[1]!JCSubstructureMatchCount($B184,"FC(CCCCCC(O)=O)([H])[H]")</f>
        <v>#VALUE!</v>
      </c>
      <c r="BM184" s="2" t="e">
        <f t="array" ref="BM184">[1]!JCSubstructureMatchCount($B184,"FC(CC(O)=O)(F)C")</f>
        <v>#VALUE!</v>
      </c>
      <c r="BN184" s="2" t="e">
        <f t="array" ref="BN184">[1]!JCSubstructureMatchCount($B184,"FC(CCC(O)=O)(F)C")+[1]!JCSubstructureMatchCount($B184,"FC1(F)CC1C(O)=O")</f>
        <v>#VALUE!</v>
      </c>
      <c r="BO184" s="2" t="e">
        <f t="array" ref="BO184">[1]!JCSubstructureMatchCount($B184,"FC(CCCC(O)=O)(F)C")+[1]!JCSubstructureMatchCount($B184,"FC1(F)CCC1C(O)=O")</f>
        <v>#VALUE!</v>
      </c>
      <c r="BP184" s="2" t="e">
        <f t="array" ref="BP184">[1]!JCSubstructureMatchCount($B184,"FC(CCCCC(O)=O)(F)C")+[1]!JCSubstructureMatchCount($B184,"FC1(F)CCCC1C(O)=O")</f>
        <v>#VALUE!</v>
      </c>
      <c r="BQ184" s="2" t="e">
        <f t="array" ref="BQ184">[1]!JCSubstructureMatchCount($B184,"FC(CCCCCC(O)=O)(F)C")+[1]!JCSubstructureMatchCount($B184,"FC1(F)CCCCC1C(O)=O")</f>
        <v>#VALUE!</v>
      </c>
      <c r="BR184" s="2" t="e">
        <f t="array" ref="BR184">[1]!JCSubstructureMatchCount($B184,"FC(CC(O)=O)([H])C")</f>
        <v>#VALUE!</v>
      </c>
      <c r="BS184" s="2" t="e">
        <f t="array" ref="BS184">[1]!JCSubstructureMatchCount($B184,"FC(CCC(O)=O)([H])C")</f>
        <v>#VALUE!</v>
      </c>
      <c r="BT184" s="2" t="e">
        <f t="array" ref="BT184">[1]!JCSubstructureMatchCount($B184,"FC(CCCC(O)=O)([H])C")</f>
        <v>#VALUE!</v>
      </c>
      <c r="BU184" s="2" t="e">
        <f t="array" ref="BU184">[1]!JCSubstructureMatchCount($B184,"FC(CCCCC(O)=O)([H])C")</f>
        <v>#VALUE!</v>
      </c>
      <c r="BV184" s="2" t="e">
        <f t="array" ref="BV184">[1]!JCSubstructureMatchCount($B184,"FC(CCCCCC(O)=O)([H])C")</f>
        <v>#VALUE!</v>
      </c>
      <c r="BW184" t="e">
        <f t="shared" si="45"/>
        <v>#VALUE!</v>
      </c>
      <c r="BX184" t="e">
        <f t="shared" si="46"/>
        <v>#VALUE!</v>
      </c>
      <c r="BY184" t="e">
        <f t="shared" si="47"/>
        <v>#VALUE!</v>
      </c>
      <c r="BZ184" t="e">
        <f t="shared" si="48"/>
        <v>#VALUE!</v>
      </c>
      <c r="CA184" t="e">
        <f t="shared" si="49"/>
        <v>#VALUE!</v>
      </c>
      <c r="CB184" t="e">
        <f t="shared" si="50"/>
        <v>#VALUE!</v>
      </c>
      <c r="CC184" t="e">
        <f t="shared" si="51"/>
        <v>#VALUE!</v>
      </c>
      <c r="CD184" t="e">
        <f t="shared" si="52"/>
        <v>#VALUE!</v>
      </c>
      <c r="CE184" t="e">
        <f t="shared" si="53"/>
        <v>#VALUE!</v>
      </c>
      <c r="CF184" t="e">
        <f t="shared" si="54"/>
        <v>#VALUE!</v>
      </c>
      <c r="CG184" t="e">
        <f t="shared" si="55"/>
        <v>#VALUE!</v>
      </c>
    </row>
    <row r="185" spans="1:85" ht="30" customHeight="1" x14ac:dyDescent="0.25">
      <c r="A185" s="1" t="s">
        <v>206</v>
      </c>
      <c r="B185" t="s">
        <v>202</v>
      </c>
      <c r="C185">
        <v>2.66</v>
      </c>
      <c r="D185">
        <v>3.85</v>
      </c>
      <c r="E185" s="15" t="e">
        <f t="array" ref="E185">[1]!JCStructure(B185)</f>
        <v>#VALUE!</v>
      </c>
      <c r="F185" t="e">
        <f t="array" ref="F185">[1]!JCMass(B185)</f>
        <v>#VALUE!</v>
      </c>
      <c r="G185" t="e">
        <f t="array" ref="G185">[1]!JCIUPACName(R185)</f>
        <v>#VALUE!</v>
      </c>
      <c r="H185" s="2" t="e">
        <f t="array" ref="H185">IF([1]!JCSubstructureMatch($B185,"C(O)=O"),"Acid", "Amine")</f>
        <v>#VALUE!</v>
      </c>
      <c r="I185" s="2" t="e">
        <f t="shared" ca="1" si="56"/>
        <v>#NAME?</v>
      </c>
      <c r="K185" s="2" t="e">
        <f t="shared" si="39"/>
        <v>#VALUE!</v>
      </c>
      <c r="L185" s="2" t="e">
        <f t="shared" si="40"/>
        <v>#VALUE!</v>
      </c>
      <c r="M185" s="2" t="e">
        <f t="shared" si="41"/>
        <v>#VALUE!</v>
      </c>
      <c r="N185" s="2" t="e">
        <f t="shared" si="42"/>
        <v>#VALUE!</v>
      </c>
      <c r="O185" s="2" t="e">
        <f t="shared" si="43"/>
        <v>#VALUE!</v>
      </c>
      <c r="P185" s="2" t="e">
        <f t="shared" si="44"/>
        <v>#VALUE!</v>
      </c>
      <c r="Q185" s="2" t="e">
        <f t="array" ref="Q185">[1]!JCRingAtomCount(B185)</f>
        <v>#VALUE!</v>
      </c>
      <c r="R185" s="15" t="e">
        <f t="array" ref="R185">[1]!JCBemisMurckoStructure(B185)</f>
        <v>#VALUE!</v>
      </c>
      <c r="S185" t="e">
        <f t="array" ref="S185">[1]!JCSubstructureMatch(B185,"FC(C)(F)C")</f>
        <v>#VALUE!</v>
      </c>
      <c r="T185" t="e">
        <f t="array" ref="T185">[1]!JCSubstructureMatch(B185,"FC(C)(F)F")</f>
        <v>#VALUE!</v>
      </c>
      <c r="U185" t="e">
        <f t="array" ref="U185">[1]!JCSubstructureMatch(B185,"FC(C)(F)[H]")</f>
        <v>#VALUE!</v>
      </c>
      <c r="V185" t="e">
        <f t="array" ref="V185">[1]!JCSubstructureMatch(B185,"FC(C)([H])[H]")</f>
        <v>#VALUE!</v>
      </c>
      <c r="W185" t="e">
        <f t="array" ref="W185">[1]!JCSubstructureMatch(B185,"FC(C)(C)[H]")</f>
        <v>#VALUE!</v>
      </c>
      <c r="X185" s="15" t="e">
        <f t="array" ref="X185">[1]!JC3DCleanStructure(B185)</f>
        <v>#VALUE!</v>
      </c>
      <c r="Y185" s="2" t="e">
        <f t="array" ref="Y185">[1]!JCSubstructureMatchCount(B185,"FC(CN)(F)F")</f>
        <v>#VALUE!</v>
      </c>
      <c r="Z185" s="2" t="e">
        <f t="array" ref="Z185">[1]!JCSubstructureMatchCount($B185,"FC(CCN)(F)F")</f>
        <v>#VALUE!</v>
      </c>
      <c r="AA185" s="2" t="e">
        <f t="array" ref="AA185">[1]!JCSubstructureMatchCount($B185,"FC(CCCN)(F)F")</f>
        <v>#VALUE!</v>
      </c>
      <c r="AB185" s="2" t="e">
        <f t="array" ref="AB185">[1]!JCSubstructureMatchCount($B185,"FC(CCCCN)(F)F")</f>
        <v>#VALUE!</v>
      </c>
      <c r="AC185" s="2" t="e">
        <f t="array" ref="AC185">[1]!JCSubstructureMatchCount($B185,"FC(CCCCCN)(F)F")</f>
        <v>#VALUE!</v>
      </c>
      <c r="AD185" s="2" t="e">
        <f t="array" ref="AD185">[1]!JCSubstructureMatchCount($B185,"FC(CN)([H])F")</f>
        <v>#VALUE!</v>
      </c>
      <c r="AE185" s="2" t="e">
        <f t="array" ref="AE185">[1]!JCSubstructureMatchCount($B185,"FC(CCN)([H])F")</f>
        <v>#VALUE!</v>
      </c>
      <c r="AF185" s="2" t="e">
        <f t="array" ref="AF185">[1]!JCSubstructureMatchCount($B185,"FC(CCCN)([H])F")</f>
        <v>#VALUE!</v>
      </c>
      <c r="AG185" s="2" t="e">
        <f t="array" ref="AG185">[1]!JCSubstructureMatchCount($B185,"FC(CCCCN)([H])F")</f>
        <v>#VALUE!</v>
      </c>
      <c r="AH185" s="2" t="e">
        <f t="array" ref="AH185">[1]!JCSubstructureMatchCount($B185,"FC(CCCCCN)([H])F")</f>
        <v>#VALUE!</v>
      </c>
      <c r="AI185" s="2" t="e">
        <f t="array" ref="AI185">[1]!JCSubstructureMatchCount($B185,"FC(CN)([H])[H]")</f>
        <v>#VALUE!</v>
      </c>
      <c r="AJ185" s="2" t="e">
        <f t="array" ref="AJ185">[1]!JCSubstructureMatchCount($B185,"FC(CCN)([H])[H]")</f>
        <v>#VALUE!</v>
      </c>
      <c r="AK185" s="2" t="e">
        <f t="array" ref="AK185">[1]!JCSubstructureMatchCount($B185,"FC(CCCN)([H])[H]")</f>
        <v>#VALUE!</v>
      </c>
      <c r="AL185" s="2" t="e">
        <f t="array" ref="AL185">[1]!JCSubstructureMatchCount($B185,"FC(CCCCN)([H])[H]")</f>
        <v>#VALUE!</v>
      </c>
      <c r="AM185" s="2" t="e">
        <f t="array" ref="AM185">[1]!JCSubstructureMatchCount($B185,"FC(CCCCCN)([H])[H]")</f>
        <v>#VALUE!</v>
      </c>
      <c r="AN185" s="2" t="e">
        <f t="array" ref="AN185">[1]!JCSubstructureMatchCount($B185,"FC(CN)(F)C")</f>
        <v>#VALUE!</v>
      </c>
      <c r="AO185" s="2" t="e">
        <f t="array" ref="AO185">[1]!JCSubstructureMatchCount($B185,"FC(CCN)(F)C")+[1]!JCSubstructureMatchCount($B185,"FC(F)(C1)C1N")</f>
        <v>#VALUE!</v>
      </c>
      <c r="AP185" s="2" t="e">
        <f t="array" ref="AP185">[1]!JCSubstructureMatchCount($B185,"FC(CCCN)(F)C")+[1]!JCSubstructureMatchCount($B185,"FC(F)(CC1)C1N")</f>
        <v>#VALUE!</v>
      </c>
      <c r="AQ185" s="2" t="e">
        <f t="array" ref="AQ185">[1]!JCSubstructureMatchCount($B185,"FC(CCCCN)(F)C")+[1]!JCSubstructureMatchCount($B185,"FC(F)(CCC1)C1N")</f>
        <v>#VALUE!</v>
      </c>
      <c r="AR185" s="2" t="e">
        <f t="array" ref="AR185">[1]!JCSubstructureMatchCount($B185,"FC(CCCCCN)(F)C")+[1]!JCSubstructureMatchCount($B185,"FC(F)(CCCC1)C1N")</f>
        <v>#VALUE!</v>
      </c>
      <c r="AS185" s="2" t="e">
        <f t="array" ref="AS185">[1]!JCSubstructureMatchCount($B185,"FC(CN)([H])C")</f>
        <v>#VALUE!</v>
      </c>
      <c r="AT185" s="2" t="e">
        <f t="array" ref="AT185">[1]!JCSubstructureMatchCount($B185,"FC(CCN)([H])C")</f>
        <v>#VALUE!</v>
      </c>
      <c r="AU185" s="2" t="e">
        <f t="array" ref="AU185">[1]!JCSubstructureMatchCount($B185,"FC(CCCN)([H])C")</f>
        <v>#VALUE!</v>
      </c>
      <c r="AV185" s="2" t="e">
        <f t="array" ref="AV185">[1]!JCSubstructureMatchCount($B185,"FC(CCCCN)([H])C")</f>
        <v>#VALUE!</v>
      </c>
      <c r="AW185" s="2" t="e">
        <f t="array" ref="AW185">[1]!JCSubstructureMatchCount($B185,"FC(CCCCCN)([H])C")</f>
        <v>#VALUE!</v>
      </c>
      <c r="AX185" s="2" t="e">
        <f t="array" ref="AX185">[1]!JCSubstructureMatchCount($B185,"FC(CC(O)=O)(F)F")</f>
        <v>#VALUE!</v>
      </c>
      <c r="AY185" s="2" t="e">
        <f t="array" ref="AY185">[1]!JCSubstructureMatchCount($B185,"FC(CCC(O)=O)(F)F")</f>
        <v>#VALUE!</v>
      </c>
      <c r="AZ185" s="2" t="e">
        <f t="array" ref="AZ185">[1]!JCSubstructureMatchCount($B185,"FC(CCCC(O)=O)(F)F")</f>
        <v>#VALUE!</v>
      </c>
      <c r="BA185" s="2" t="e">
        <f t="array" ref="BA185">[1]!JCSubstructureMatchCount($B185,"FC(CCCCC(O)=O)(F)F")</f>
        <v>#VALUE!</v>
      </c>
      <c r="BB185" s="2" t="e">
        <f t="array" ref="BB185">[1]!JCSubstructureMatchCount($B185,"FC(CCCCCC(O)=O)(F)F")</f>
        <v>#VALUE!</v>
      </c>
      <c r="BC185" s="2" t="e">
        <f t="array" ref="BC185">[1]!JCSubstructureMatchCount($B185,"FC(CC(O)=O)([H])F")</f>
        <v>#VALUE!</v>
      </c>
      <c r="BD185" s="2" t="e">
        <f t="array" ref="BD185">[1]!JCSubstructureMatchCount($B185,"FC(CCC(O)=O)([H])F")</f>
        <v>#VALUE!</v>
      </c>
      <c r="BE185" s="2" t="e">
        <f t="array" ref="BE185">[1]!JCSubstructureMatchCount($B185,"FC(CCCC(O)=O)([H])F")</f>
        <v>#VALUE!</v>
      </c>
      <c r="BF185" s="2" t="e">
        <f t="array" ref="BF185">[1]!JCSubstructureMatchCount($B185,"FC(CCCCC(O)=O)([H])F")</f>
        <v>#VALUE!</v>
      </c>
      <c r="BG185" s="2" t="e">
        <f t="array" ref="BG185">[1]!JCSubstructureMatchCount($B185,"FC(CCCCCC(O)=O)([H])F")</f>
        <v>#VALUE!</v>
      </c>
      <c r="BH185" s="2" t="e">
        <f t="array" ref="BH185">[1]!JCSubstructureMatchCount($B185,"FC(CC(O)=O)([H])[H]")</f>
        <v>#VALUE!</v>
      </c>
      <c r="BI185" s="2" t="e">
        <f t="array" ref="BI185">[1]!JCSubstructureMatchCount($B185,"FC(CCC(O)=O)([H])[H]")</f>
        <v>#VALUE!</v>
      </c>
      <c r="BJ185" s="2" t="e">
        <f t="array" ref="BJ185">[1]!JCSubstructureMatchCount($B185,"FC(CCCC(O)=O)([H])[H]")</f>
        <v>#VALUE!</v>
      </c>
      <c r="BK185" s="2" t="e">
        <f t="array" ref="BK185">[1]!JCSubstructureMatchCount($B185,"FC(CCCCC(O)=O)([H])[H]")</f>
        <v>#VALUE!</v>
      </c>
      <c r="BL185" s="2" t="e">
        <f t="array" ref="BL185">[1]!JCSubstructureMatchCount($B185,"FC(CCCCCC(O)=O)([H])[H]")</f>
        <v>#VALUE!</v>
      </c>
      <c r="BM185" s="2" t="e">
        <f t="array" ref="BM185">[1]!JCSubstructureMatchCount($B185,"FC(CC(O)=O)(F)C")</f>
        <v>#VALUE!</v>
      </c>
      <c r="BN185" s="2" t="e">
        <f t="array" ref="BN185">[1]!JCSubstructureMatchCount($B185,"FC(CCC(O)=O)(F)C")+[1]!JCSubstructureMatchCount($B185,"FC1(F)CC1C(O)=O")</f>
        <v>#VALUE!</v>
      </c>
      <c r="BO185" s="2" t="e">
        <f t="array" ref="BO185">[1]!JCSubstructureMatchCount($B185,"FC(CCCC(O)=O)(F)C")+[1]!JCSubstructureMatchCount($B185,"FC1(F)CCC1C(O)=O")</f>
        <v>#VALUE!</v>
      </c>
      <c r="BP185" s="2" t="e">
        <f t="array" ref="BP185">[1]!JCSubstructureMatchCount($B185,"FC(CCCCC(O)=O)(F)C")+[1]!JCSubstructureMatchCount($B185,"FC1(F)CCCC1C(O)=O")</f>
        <v>#VALUE!</v>
      </c>
      <c r="BQ185" s="2" t="e">
        <f t="array" ref="BQ185">[1]!JCSubstructureMatchCount($B185,"FC(CCCCCC(O)=O)(F)C")+[1]!JCSubstructureMatchCount($B185,"FC1(F)CCCCC1C(O)=O")</f>
        <v>#VALUE!</v>
      </c>
      <c r="BR185" s="2" t="e">
        <f t="array" ref="BR185">[1]!JCSubstructureMatchCount($B185,"FC(CC(O)=O)([H])C")</f>
        <v>#VALUE!</v>
      </c>
      <c r="BS185" s="2" t="e">
        <f t="array" ref="BS185">[1]!JCSubstructureMatchCount($B185,"FC(CCC(O)=O)([H])C")</f>
        <v>#VALUE!</v>
      </c>
      <c r="BT185" s="2" t="e">
        <f t="array" ref="BT185">[1]!JCSubstructureMatchCount($B185,"FC(CCCC(O)=O)([H])C")</f>
        <v>#VALUE!</v>
      </c>
      <c r="BU185" s="2" t="e">
        <f t="array" ref="BU185">[1]!JCSubstructureMatchCount($B185,"FC(CCCCC(O)=O)([H])C")</f>
        <v>#VALUE!</v>
      </c>
      <c r="BV185" s="2" t="e">
        <f t="array" ref="BV185">[1]!JCSubstructureMatchCount($B185,"FC(CCCCCC(O)=O)([H])C")</f>
        <v>#VALUE!</v>
      </c>
      <c r="BW185" t="e">
        <f t="shared" si="45"/>
        <v>#VALUE!</v>
      </c>
      <c r="BX185" t="e">
        <f t="shared" si="46"/>
        <v>#VALUE!</v>
      </c>
      <c r="BY185" t="e">
        <f t="shared" si="47"/>
        <v>#VALUE!</v>
      </c>
      <c r="BZ185" t="e">
        <f t="shared" si="48"/>
        <v>#VALUE!</v>
      </c>
      <c r="CA185" t="e">
        <f t="shared" si="49"/>
        <v>#VALUE!</v>
      </c>
      <c r="CB185" t="e">
        <f t="shared" si="50"/>
        <v>#VALUE!</v>
      </c>
      <c r="CC185" t="e">
        <f t="shared" si="51"/>
        <v>#VALUE!</v>
      </c>
      <c r="CD185" t="e">
        <f t="shared" si="52"/>
        <v>#VALUE!</v>
      </c>
      <c r="CE185" t="e">
        <f t="shared" si="53"/>
        <v>#VALUE!</v>
      </c>
      <c r="CF185" t="e">
        <f t="shared" si="54"/>
        <v>#VALUE!</v>
      </c>
      <c r="CG185" t="e">
        <f t="shared" si="55"/>
        <v>#VALUE!</v>
      </c>
    </row>
    <row r="186" spans="1:85" ht="30" customHeight="1" x14ac:dyDescent="0.25">
      <c r="E186" s="15" t="e">
        <f t="array" ref="E186">[1]!JCStructure(B186)</f>
        <v>#VALUE!</v>
      </c>
    </row>
  </sheetData>
  <mergeCells count="3">
    <mergeCell ref="BX1:CB1"/>
    <mergeCell ref="CC1:CG1"/>
    <mergeCell ref="L1:P1"/>
  </mergeCells>
  <phoneticPr fontId="2" type="noConversion"/>
  <pageMargins left="0.7" right="0.7" top="0.75" bottom="0.75" header="0.3" footer="0.3"/>
  <pageSetup paperSize="9" orientation="portrait" cellComments="asDisplayed" r:id="rId1"/>
  <ignoredErrors>
    <ignoredError sqref="E186" emptyCellReferenc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>
      <selection activeCell="C1" sqref="C1"/>
    </sheetView>
  </sheetViews>
  <sheetFormatPr defaultRowHeight="15" x14ac:dyDescent="0.25"/>
  <cols>
    <col min="1" max="2" width="30" customWidth="1"/>
    <col min="7" max="7" width="30" customWidth="1"/>
  </cols>
  <sheetData>
    <row r="1" spans="1:9" ht="112.5" customHeight="1" x14ac:dyDescent="0.25">
      <c r="A1" s="15" t="str">
        <f t="array" ref="A1">_xll.JChemExcel.Functions.JCSYSStructure("36C72545331688DC6A8ED0A65FF781C1")</f>
        <v/>
      </c>
      <c r="B1" t="s">
        <v>273</v>
      </c>
      <c r="G1" s="15" t="str">
        <f t="array" ref="G1">_xll.JChemExcel.Functions.JCSYSStructure("9F37DE72042912CD2C62D9E50D2E6990")</f>
        <v/>
      </c>
      <c r="H1" t="s">
        <v>167</v>
      </c>
    </row>
    <row r="2" spans="1:9" ht="112.5" customHeight="1" x14ac:dyDescent="0.25">
      <c r="A2" s="2" t="s">
        <v>4</v>
      </c>
      <c r="B2" s="15" t="e">
        <f t="array" ref="B2">[1]!JCReactProductStructure($A$1,$B$1,A2)</f>
        <v>#VALUE!</v>
      </c>
      <c r="C2" t="e">
        <f t="array" ref="C2">[1]!JCSMILES(B2)</f>
        <v>#VALUE!</v>
      </c>
      <c r="G2" s="2" t="s">
        <v>11</v>
      </c>
      <c r="H2" s="15" t="e">
        <f t="array" ref="H2">[1]!JCReactProductStructure($G$1,$H$1,G2)</f>
        <v>#VALUE!</v>
      </c>
      <c r="I2" t="e">
        <f t="array" ref="I2">[1]!JCSMILES(H2)</f>
        <v>#VALUE!</v>
      </c>
    </row>
    <row r="3" spans="1:9" x14ac:dyDescent="0.25">
      <c r="A3" s="2" t="s">
        <v>5</v>
      </c>
      <c r="B3" s="15" t="e">
        <f t="array" ref="B3">[1]!JCReactProductStructure($A$1,$B$1,A3)</f>
        <v>#VALUE!</v>
      </c>
      <c r="C3" t="e">
        <f t="array" ref="C3">[1]!JCSMILES(B3)</f>
        <v>#VALUE!</v>
      </c>
      <c r="G3" s="2" t="s">
        <v>12</v>
      </c>
      <c r="H3" s="15" t="e">
        <f t="array" ref="H3">[1]!JCReactProductStructure($G$1,$H$1,G3)</f>
        <v>#VALUE!</v>
      </c>
      <c r="I3" t="e">
        <f t="array" ref="I3">[1]!JCSMILES(H3)</f>
        <v>#VALUE!</v>
      </c>
    </row>
    <row r="4" spans="1:9" x14ac:dyDescent="0.25">
      <c r="A4" s="2" t="s">
        <v>6</v>
      </c>
      <c r="B4" s="15" t="e">
        <f t="array" ref="B4">[1]!JCReactProductStructure($A$1,$B$1,A4)</f>
        <v>#VALUE!</v>
      </c>
      <c r="C4" t="e">
        <f t="array" ref="C4">[1]!JCSMILES(B4)</f>
        <v>#VALUE!</v>
      </c>
      <c r="G4" s="2" t="s">
        <v>13</v>
      </c>
      <c r="H4" s="15" t="e">
        <f t="array" ref="H4">[1]!JCReactProductStructure($G$1,$H$1,G4)</f>
        <v>#VALUE!</v>
      </c>
      <c r="I4" t="e">
        <f t="array" ref="I4">[1]!JCSMILES(H4)</f>
        <v>#VALUE!</v>
      </c>
    </row>
    <row r="5" spans="1:9" x14ac:dyDescent="0.25">
      <c r="A5" s="2" t="s">
        <v>7</v>
      </c>
      <c r="B5" s="15" t="e">
        <f t="array" ref="B5">[1]!JCReactProductStructure($A$1,$B$1,A5)</f>
        <v>#VALUE!</v>
      </c>
      <c r="C5" t="e">
        <f t="array" ref="C5">[1]!JCSMILES(B5)</f>
        <v>#VALUE!</v>
      </c>
      <c r="G5" s="2" t="s">
        <v>14</v>
      </c>
      <c r="H5" s="15" t="e">
        <f t="array" ref="H5">[1]!JCReactProductStructure($G$1,$H$1,G5)</f>
        <v>#VALUE!</v>
      </c>
      <c r="I5" t="e">
        <f t="array" ref="I5">[1]!JCSMILES(H5)</f>
        <v>#VALUE!</v>
      </c>
    </row>
    <row r="6" spans="1:9" x14ac:dyDescent="0.25">
      <c r="A6" s="2" t="s">
        <v>8</v>
      </c>
      <c r="B6" s="15" t="e">
        <f t="array" ref="B6">[1]!JCReactProductStructure($A$1,$B$1,A6)</f>
        <v>#VALUE!</v>
      </c>
      <c r="C6" t="e">
        <f t="array" ref="C6">[1]!JCSMILES(B6)</f>
        <v>#VALUE!</v>
      </c>
      <c r="G6" s="2" t="s">
        <v>15</v>
      </c>
      <c r="H6" s="15" t="e">
        <f t="array" ref="H6">[1]!JCReactProductStructure($G$1,$H$1,G6)</f>
        <v>#VALUE!</v>
      </c>
      <c r="I6" t="e">
        <f t="array" ref="I6">[1]!JCSMILES(H6)</f>
        <v>#VALUE!</v>
      </c>
    </row>
    <row r="7" spans="1:9" x14ac:dyDescent="0.25">
      <c r="A7" s="2" t="s">
        <v>9</v>
      </c>
      <c r="B7" s="15" t="e">
        <f t="array" ref="B7">[1]!JCReactProductStructure($A$1,$B$1,A7)</f>
        <v>#VALUE!</v>
      </c>
      <c r="C7" t="e">
        <f t="array" ref="C7">[1]!JCSMILES(B7)</f>
        <v>#VALUE!</v>
      </c>
      <c r="G7" s="2" t="s">
        <v>16</v>
      </c>
      <c r="H7" s="15" t="e">
        <f t="array" ref="H7">[1]!JCReactProductStructure($G$1,$H$1,G7)</f>
        <v>#VALUE!</v>
      </c>
      <c r="I7" t="e">
        <f t="array" ref="I7">[1]!JCSMILES(H7)</f>
        <v>#VALUE!</v>
      </c>
    </row>
    <row r="8" spans="1:9" x14ac:dyDescent="0.25">
      <c r="A8" s="2" t="s">
        <v>61</v>
      </c>
      <c r="B8" s="15" t="e">
        <f t="array" ref="B8">[1]!JCReactProductStructure($A$1,$B$1,A8)</f>
        <v>#VALUE!</v>
      </c>
      <c r="C8" t="e">
        <f t="array" ref="C8">[1]!JCSMILES(B8)</f>
        <v>#VALUE!</v>
      </c>
      <c r="G8" s="2" t="s">
        <v>17</v>
      </c>
      <c r="H8" s="15" t="e">
        <f t="array" ref="H8">[1]!JCReactProductStructure($G$1,$H$1,G8)</f>
        <v>#VALUE!</v>
      </c>
      <c r="I8" t="e">
        <f t="array" ref="I8">[1]!JCSMILES(H8)</f>
        <v>#VALUE!</v>
      </c>
    </row>
    <row r="9" spans="1:9" x14ac:dyDescent="0.25">
      <c r="A9" s="2" t="s">
        <v>63</v>
      </c>
      <c r="B9" s="15" t="e">
        <f t="array" ref="B9">[1]!JCReactProductStructure($A$1,$B$1,A9)</f>
        <v>#VALUE!</v>
      </c>
      <c r="C9" t="e">
        <f t="array" ref="C9">[1]!JCSMILES(B9)</f>
        <v>#VALUE!</v>
      </c>
      <c r="G9" s="2" t="s">
        <v>18</v>
      </c>
      <c r="H9" s="15" t="e">
        <f t="array" ref="H9">[1]!JCReactProductStructure($G$1,$H$1,G9)</f>
        <v>#VALUE!</v>
      </c>
      <c r="I9" t="e">
        <f t="array" ref="I9">[1]!JCSMILES(H9)</f>
        <v>#VALUE!</v>
      </c>
    </row>
    <row r="10" spans="1:9" x14ac:dyDescent="0.25">
      <c r="A10" s="2" t="s">
        <v>64</v>
      </c>
      <c r="B10" s="15" t="e">
        <f t="array" ref="B10">[1]!JCReactProductStructure($A$1,$B$1,A10)</f>
        <v>#VALUE!</v>
      </c>
      <c r="C10" t="e">
        <f t="array" ref="C10">[1]!JCSMILES(B10)</f>
        <v>#VALUE!</v>
      </c>
      <c r="G10" s="2" t="s">
        <v>19</v>
      </c>
      <c r="H10" s="15" t="e">
        <f t="array" ref="H10">[1]!JCReactProductStructure($G$1,$H$1,G10)</f>
        <v>#VALUE!</v>
      </c>
      <c r="I10" t="e">
        <f t="array" ref="I10">[1]!JCSMILES(H10)</f>
        <v>#VALUE!</v>
      </c>
    </row>
    <row r="11" spans="1:9" x14ac:dyDescent="0.25">
      <c r="A11" s="2" t="s">
        <v>65</v>
      </c>
      <c r="B11" s="15" t="e">
        <f t="array" ref="B11">[1]!JCReactProductStructure($A$1,$B$1,A11)</f>
        <v>#VALUE!</v>
      </c>
      <c r="C11" t="e">
        <f t="array" ref="C11">[1]!JCSMILES(B11)</f>
        <v>#VALUE!</v>
      </c>
      <c r="G11" s="2" t="s">
        <v>20</v>
      </c>
      <c r="H11" s="15" t="e">
        <f t="array" ref="H11">[1]!JCReactProductStructure($G$1,$H$1,G11)</f>
        <v>#VALUE!</v>
      </c>
      <c r="I11" t="e">
        <f t="array" ref="I11">[1]!JCSMILES(H11)</f>
        <v>#VALUE!</v>
      </c>
    </row>
    <row r="12" spans="1:9" x14ac:dyDescent="0.25">
      <c r="A12" s="2" t="s">
        <v>77</v>
      </c>
      <c r="B12" s="15" t="e">
        <f t="array" ref="B12">[1]!JCReactProductStructure($A$1,$B$1,A12)</f>
        <v>#VALUE!</v>
      </c>
      <c r="C12" t="e">
        <f t="array" ref="C12">[1]!JCSMILES(B12)</f>
        <v>#VALUE!</v>
      </c>
      <c r="G12" s="2" t="s">
        <v>21</v>
      </c>
      <c r="H12" s="15" t="e">
        <f t="array" ref="H12">[1]!JCReactProductStructure($G$1,$H$1,G12)</f>
        <v>#VALUE!</v>
      </c>
      <c r="I12" t="e">
        <f t="array" ref="I12">[1]!JCSMILES(H12)</f>
        <v>#VALUE!</v>
      </c>
    </row>
    <row r="13" spans="1:9" x14ac:dyDescent="0.25">
      <c r="A13" s="2" t="s">
        <v>78</v>
      </c>
      <c r="B13" s="15" t="e">
        <f t="array" ref="B13">[1]!JCReactProductStructure($A$1,$B$1,A13)</f>
        <v>#VALUE!</v>
      </c>
      <c r="C13" t="e">
        <f t="array" ref="C13">[1]!JCSMILES(B13)</f>
        <v>#VALUE!</v>
      </c>
      <c r="G13" s="2" t="s">
        <v>23</v>
      </c>
      <c r="H13" s="15" t="e">
        <f t="array" ref="H13">[1]!JCReactProductStructure($G$1,$H$1,G13)</f>
        <v>#VALUE!</v>
      </c>
      <c r="I13" t="e">
        <f t="array" ref="I13">[1]!JCSMILES(H13)</f>
        <v>#VALUE!</v>
      </c>
    </row>
    <row r="14" spans="1:9" x14ac:dyDescent="0.25">
      <c r="A14" s="2" t="s">
        <v>79</v>
      </c>
      <c r="B14" s="15" t="e">
        <f t="array" ref="B14">[1]!JCReactProductStructure($A$1,$B$1,A14)</f>
        <v>#VALUE!</v>
      </c>
      <c r="C14" t="e">
        <f t="array" ref="C14">[1]!JCSMILES(B14)</f>
        <v>#VALUE!</v>
      </c>
      <c r="G14" s="2" t="s">
        <v>24</v>
      </c>
      <c r="H14" s="15" t="e">
        <f t="array" ref="H14">[1]!JCReactProductStructure($G$1,$H$1,G14)</f>
        <v>#VALUE!</v>
      </c>
      <c r="I14" t="e">
        <f t="array" ref="I14">[1]!JCSMILES(H14)</f>
        <v>#VALUE!</v>
      </c>
    </row>
    <row r="15" spans="1:9" x14ac:dyDescent="0.25">
      <c r="A15" s="2" t="s">
        <v>80</v>
      </c>
      <c r="B15" s="15" t="e">
        <f t="array" ref="B15">[1]!JCReactProductStructure($A$1,$B$1,A15)</f>
        <v>#VALUE!</v>
      </c>
      <c r="C15" t="e">
        <f t="array" ref="C15">[1]!JCSMILES(B15)</f>
        <v>#VALUE!</v>
      </c>
      <c r="G15" s="2" t="s">
        <v>25</v>
      </c>
      <c r="H15" s="15" t="e">
        <f t="array" ref="H15">[1]!JCReactProductStructure($G$1,$H$1,G15)</f>
        <v>#VALUE!</v>
      </c>
      <c r="I15" t="e">
        <f t="array" ref="I15">[1]!JCSMILES(H15)</f>
        <v>#VALUE!</v>
      </c>
    </row>
    <row r="16" spans="1:9" x14ac:dyDescent="0.25">
      <c r="A16" s="2" t="s">
        <v>81</v>
      </c>
      <c r="B16" s="15" t="e">
        <f t="array" ref="B16">[1]!JCReactProductStructure($A$1,$B$1,A16)</f>
        <v>#VALUE!</v>
      </c>
      <c r="C16" t="e">
        <f t="array" ref="C16">[1]!JCSMILES(B16)</f>
        <v>#VALUE!</v>
      </c>
      <c r="G16" s="2" t="s">
        <v>26</v>
      </c>
      <c r="H16" s="15" t="e">
        <f t="array" ref="H16">[1]!JCReactProductStructure($G$1,$H$1,G16)</f>
        <v>#VALUE!</v>
      </c>
      <c r="I16" t="e">
        <f t="array" ref="I16">[1]!JCSMILES(H16)</f>
        <v>#VALUE!</v>
      </c>
    </row>
    <row r="17" spans="1:9" x14ac:dyDescent="0.25">
      <c r="A17" s="2" t="s">
        <v>82</v>
      </c>
      <c r="B17" s="15" t="e">
        <f t="array" ref="B17">[1]!JCReactProductStructure($A$1,$B$1,A17)</f>
        <v>#VALUE!</v>
      </c>
      <c r="C17" t="e">
        <f t="array" ref="C17">[1]!JCSMILES(B17)</f>
        <v>#VALUE!</v>
      </c>
      <c r="G17" s="2" t="s">
        <v>27</v>
      </c>
      <c r="H17" s="15" t="e">
        <f t="array" ref="H17">[1]!JCReactProductStructure($G$1,$H$1,G17)</f>
        <v>#VALUE!</v>
      </c>
      <c r="I17" t="e">
        <f t="array" ref="I17">[1]!JCSMILES(H17)</f>
        <v>#VALUE!</v>
      </c>
    </row>
    <row r="18" spans="1:9" x14ac:dyDescent="0.25">
      <c r="A18" s="2" t="s">
        <v>122</v>
      </c>
      <c r="B18" s="15" t="e">
        <f t="array" ref="B18">[1]!JCReactProductStructure($A$1,$B$1,A18)</f>
        <v>#VALUE!</v>
      </c>
      <c r="C18" t="e">
        <f t="array" ref="C18">[1]!JCSMILES(B18)</f>
        <v>#VALUE!</v>
      </c>
      <c r="G18" s="2" t="s">
        <v>28</v>
      </c>
      <c r="H18" s="15" t="e">
        <f t="array" ref="H18">[1]!JCReactProductStructure($G$1,$H$1,G18)</f>
        <v>#VALUE!</v>
      </c>
      <c r="I18" t="e">
        <f t="array" ref="I18">[1]!JCSMILES(H18)</f>
        <v>#VALUE!</v>
      </c>
    </row>
    <row r="19" spans="1:9" x14ac:dyDescent="0.25">
      <c r="A19" s="2" t="s">
        <v>123</v>
      </c>
      <c r="B19" s="15" t="e">
        <f t="array" ref="B19">[1]!JCReactProductStructure($A$1,$B$1,A19)</f>
        <v>#VALUE!</v>
      </c>
      <c r="C19" t="e">
        <f t="array" ref="C19">[1]!JCSMILES(B19)</f>
        <v>#VALUE!</v>
      </c>
      <c r="G19" s="2" t="s">
        <v>29</v>
      </c>
      <c r="H19" s="15" t="e">
        <f t="array" ref="H19">[1]!JCReactProductStructure($G$1,$H$1,G19)</f>
        <v>#VALUE!</v>
      </c>
      <c r="I19" t="e">
        <f t="array" ref="I19">[1]!JCSMILES(H19)</f>
        <v>#VALUE!</v>
      </c>
    </row>
    <row r="20" spans="1:9" x14ac:dyDescent="0.25">
      <c r="A20" s="2" t="s">
        <v>124</v>
      </c>
      <c r="B20" s="15" t="e">
        <f t="array" ref="B20">[1]!JCReactProductStructure($A$1,$B$1,A20)</f>
        <v>#VALUE!</v>
      </c>
      <c r="C20" t="e">
        <f t="array" ref="C20">[1]!JCSMILES(B20)</f>
        <v>#VALUE!</v>
      </c>
      <c r="G20" s="2" t="s">
        <v>30</v>
      </c>
      <c r="H20" s="15" t="e">
        <f t="array" ref="H20">[1]!JCReactProductStructure($G$1,$H$1,G20)</f>
        <v>#VALUE!</v>
      </c>
      <c r="I20" t="e">
        <f t="array" ref="I20">[1]!JCSMILES(H20)</f>
        <v>#VALUE!</v>
      </c>
    </row>
    <row r="21" spans="1:9" x14ac:dyDescent="0.25">
      <c r="A21" s="2" t="s">
        <v>128</v>
      </c>
      <c r="B21" s="15" t="e">
        <f t="array" ref="B21">[1]!JCReactProductStructure($A$1,$B$1,A21)</f>
        <v>#VALUE!</v>
      </c>
      <c r="C21" t="e">
        <f t="array" ref="C21">[1]!JCSMILES(B21)</f>
        <v>#VALUE!</v>
      </c>
      <c r="G21" s="2" t="s">
        <v>31</v>
      </c>
      <c r="H21" s="15" t="e">
        <f t="array" ref="H21">[1]!JCReactProductStructure($G$1,$H$1,G21)</f>
        <v>#VALUE!</v>
      </c>
      <c r="I21" t="e">
        <f t="array" ref="I21">[1]!JCSMILES(H21)</f>
        <v>#VALUE!</v>
      </c>
    </row>
    <row r="22" spans="1:9" x14ac:dyDescent="0.25">
      <c r="A22" s="2" t="s">
        <v>130</v>
      </c>
      <c r="B22" s="15" t="e">
        <f t="array" ref="B22">[1]!JCReactProductStructure($A$1,$B$1,A22)</f>
        <v>#VALUE!</v>
      </c>
      <c r="C22" t="e">
        <f t="array" ref="C22">[1]!JCSMILES(B22)</f>
        <v>#VALUE!</v>
      </c>
      <c r="G22" s="2" t="s">
        <v>32</v>
      </c>
      <c r="H22" s="15" t="e">
        <f t="array" ref="H22">[1]!JCReactProductStructure($G$1,$H$1,G22)</f>
        <v>#VALUE!</v>
      </c>
      <c r="I22" t="e">
        <f t="array" ref="I22">[1]!JCSMILES(H22)</f>
        <v>#VALUE!</v>
      </c>
    </row>
    <row r="23" spans="1:9" x14ac:dyDescent="0.25">
      <c r="A23" s="2" t="s">
        <v>132</v>
      </c>
      <c r="B23" s="15" t="e">
        <f t="array" ref="B23">[1]!JCReactProductStructure($A$1,$B$1,A23)</f>
        <v>#VALUE!</v>
      </c>
      <c r="C23" t="e">
        <f t="array" ref="C23">[1]!JCSMILES(B23)</f>
        <v>#VALUE!</v>
      </c>
      <c r="G23" s="2" t="s">
        <v>34</v>
      </c>
      <c r="H23" s="15" t="e">
        <f t="array" ref="H23">[1]!JCReactProductStructure($G$1,$H$1,G23)</f>
        <v>#VALUE!</v>
      </c>
      <c r="I23" t="e">
        <f t="array" ref="I23">[1]!JCSMILES(H23)</f>
        <v>#VALUE!</v>
      </c>
    </row>
    <row r="24" spans="1:9" x14ac:dyDescent="0.25">
      <c r="A24" s="2" t="s">
        <v>134</v>
      </c>
      <c r="B24" s="15" t="e">
        <f t="array" ref="B24">[1]!JCReactProductStructure($A$1,$B$1,A24)</f>
        <v>#VALUE!</v>
      </c>
      <c r="C24" t="e">
        <f t="array" ref="C24">[1]!JCSMILES(B24)</f>
        <v>#VALUE!</v>
      </c>
      <c r="G24" s="2" t="s">
        <v>35</v>
      </c>
      <c r="H24" s="15" t="e">
        <f t="array" ref="H24">[1]!JCReactProductStructure($G$1,$H$1,G24)</f>
        <v>#VALUE!</v>
      </c>
      <c r="I24" t="e">
        <f t="array" ref="I24">[1]!JCSMILES(H24)</f>
        <v>#VALUE!</v>
      </c>
    </row>
    <row r="25" spans="1:9" x14ac:dyDescent="0.25">
      <c r="A25" s="2" t="s">
        <v>137</v>
      </c>
      <c r="B25" s="15" t="e">
        <f t="array" ref="B25">[1]!JCReactProductStructure($A$1,$B$1,A25)</f>
        <v>#VALUE!</v>
      </c>
      <c r="C25" t="e">
        <f t="array" ref="C25">[1]!JCSMILES(B25)</f>
        <v>#VALUE!</v>
      </c>
      <c r="G25" s="2" t="s">
        <v>36</v>
      </c>
      <c r="H25" s="15" t="e">
        <f t="array" ref="H25">[1]!JCReactProductStructure($G$1,$H$1,G25)</f>
        <v>#VALUE!</v>
      </c>
      <c r="I25" t="e">
        <f t="array" ref="I25">[1]!JCSMILES(H25)</f>
        <v>#VALUE!</v>
      </c>
    </row>
    <row r="26" spans="1:9" x14ac:dyDescent="0.25">
      <c r="A26" s="2" t="s">
        <v>139</v>
      </c>
      <c r="B26" s="15" t="e">
        <f t="array" ref="B26">[1]!JCReactProductStructure($A$1,$B$1,A26)</f>
        <v>#VALUE!</v>
      </c>
      <c r="C26" t="e">
        <f t="array" ref="C26">[1]!JCSMILES(B26)</f>
        <v>#VALUE!</v>
      </c>
      <c r="G26" s="2" t="s">
        <v>37</v>
      </c>
      <c r="H26" s="15" t="e">
        <f t="array" ref="H26">[1]!JCReactProductStructure($G$1,$H$1,G26)</f>
        <v>#VALUE!</v>
      </c>
      <c r="I26" t="e">
        <f t="array" ref="I26">[1]!JCSMILES(H26)</f>
        <v>#VALUE!</v>
      </c>
    </row>
    <row r="27" spans="1:9" x14ac:dyDescent="0.25">
      <c r="A27" s="2" t="s">
        <v>141</v>
      </c>
      <c r="B27" s="15" t="e">
        <f t="array" ref="B27">[1]!JCReactProductStructure($A$1,$B$1,A27)</f>
        <v>#VALUE!</v>
      </c>
      <c r="C27" t="e">
        <f t="array" ref="C27">[1]!JCSMILES(B27)</f>
        <v>#VALUE!</v>
      </c>
      <c r="G27" s="2" t="s">
        <v>38</v>
      </c>
      <c r="H27" s="15" t="e">
        <f t="array" ref="H27">[1]!JCReactProductStructure($G$1,$H$1,G27)</f>
        <v>#VALUE!</v>
      </c>
      <c r="I27" t="e">
        <f t="array" ref="I27">[1]!JCSMILES(H27)</f>
        <v>#VALUE!</v>
      </c>
    </row>
    <row r="28" spans="1:9" x14ac:dyDescent="0.25">
      <c r="A28" s="2" t="s">
        <v>143</v>
      </c>
      <c r="B28" s="15" t="e">
        <f t="array" ref="B28">[1]!JCReactProductStructure($A$1,$B$1,A28)</f>
        <v>#VALUE!</v>
      </c>
      <c r="C28" t="e">
        <f t="array" ref="C28">[1]!JCSMILES(B28)</f>
        <v>#VALUE!</v>
      </c>
      <c r="G28" s="2" t="s">
        <v>39</v>
      </c>
      <c r="H28" s="15" t="e">
        <f t="array" ref="H28">[1]!JCReactProductStructure($G$1,$H$1,G28)</f>
        <v>#VALUE!</v>
      </c>
      <c r="I28" t="e">
        <f t="array" ref="I28">[1]!JCSMILES(H28)</f>
        <v>#VALUE!</v>
      </c>
    </row>
    <row r="29" spans="1:9" x14ac:dyDescent="0.25">
      <c r="A29" s="2" t="s">
        <v>145</v>
      </c>
      <c r="B29" s="15" t="e">
        <f t="array" ref="B29">[1]!JCReactProductStructure($A$1,$B$1,A29)</f>
        <v>#VALUE!</v>
      </c>
      <c r="C29" t="e">
        <f t="array" ref="C29">[1]!JCSMILES(B29)</f>
        <v>#VALUE!</v>
      </c>
      <c r="G29" s="2" t="s">
        <v>40</v>
      </c>
      <c r="H29" s="15" t="e">
        <f t="array" ref="H29">[1]!JCReactProductStructure($G$1,$H$1,G29)</f>
        <v>#VALUE!</v>
      </c>
      <c r="I29" t="e">
        <f t="array" ref="I29">[1]!JCSMILES(H29)</f>
        <v>#VALUE!</v>
      </c>
    </row>
    <row r="30" spans="1:9" x14ac:dyDescent="0.25">
      <c r="A30" s="2" t="s">
        <v>147</v>
      </c>
      <c r="B30" s="15" t="e">
        <f t="array" ref="B30">[1]!JCReactProductStructure($A$1,$B$1,A30)</f>
        <v>#VALUE!</v>
      </c>
      <c r="C30" t="e">
        <f t="array" ref="C30">[1]!JCSMILES(B30)</f>
        <v>#VALUE!</v>
      </c>
      <c r="G30" s="2" t="s">
        <v>41</v>
      </c>
      <c r="H30" s="15" t="e">
        <f t="array" ref="H30">[1]!JCReactProductStructure($G$1,$H$1,G30)</f>
        <v>#VALUE!</v>
      </c>
      <c r="I30" t="e">
        <f t="array" ref="I30">[1]!JCSMILES(H30)</f>
        <v>#VALUE!</v>
      </c>
    </row>
    <row r="31" spans="1:9" x14ac:dyDescent="0.25">
      <c r="A31" s="2" t="s">
        <v>149</v>
      </c>
      <c r="B31" s="15" t="e">
        <f t="array" ref="B31">[1]!JCReactProductStructure($A$1,$B$1,A31)</f>
        <v>#VALUE!</v>
      </c>
      <c r="C31" t="e">
        <f t="array" ref="C31">[1]!JCSMILES(B31)</f>
        <v>#VALUE!</v>
      </c>
      <c r="G31" s="2" t="s">
        <v>42</v>
      </c>
      <c r="H31" s="15" t="e">
        <f t="array" ref="H31">[1]!JCReactProductStructure($G$1,$H$1,G31)</f>
        <v>#VALUE!</v>
      </c>
      <c r="I31" t="e">
        <f t="array" ref="I31">[1]!JCSMILES(H31)</f>
        <v>#VALUE!</v>
      </c>
    </row>
    <row r="32" spans="1:9" x14ac:dyDescent="0.25">
      <c r="A32" s="2" t="s">
        <v>150</v>
      </c>
      <c r="B32" s="15" t="e">
        <f t="array" ref="B32">[1]!JCReactProductStructure($A$1,$B$1,A32)</f>
        <v>#VALUE!</v>
      </c>
      <c r="C32" t="e">
        <f t="array" ref="C32">[1]!JCSMILES(B32)</f>
        <v>#VALUE!</v>
      </c>
      <c r="G32" s="2" t="s">
        <v>43</v>
      </c>
      <c r="H32" s="15" t="e">
        <f t="array" ref="H32">[1]!JCReactProductStructure($G$1,$H$1,G32)</f>
        <v>#VALUE!</v>
      </c>
      <c r="I32" t="e">
        <f t="array" ref="I32">[1]!JCSMILES(H32)</f>
        <v>#VALUE!</v>
      </c>
    </row>
    <row r="33" spans="1:9" x14ac:dyDescent="0.25">
      <c r="A33" s="2" t="s">
        <v>152</v>
      </c>
      <c r="B33" s="15" t="e">
        <f t="array" ref="B33">[1]!JCReactProductStructure($A$1,$B$1,A33)</f>
        <v>#VALUE!</v>
      </c>
      <c r="C33" t="e">
        <f t="array" ref="C33">[1]!JCSMILES(B33)</f>
        <v>#VALUE!</v>
      </c>
      <c r="G33" s="2" t="s">
        <v>44</v>
      </c>
      <c r="H33" s="15" t="e">
        <f t="array" ref="H33">[1]!JCReactProductStructure($G$1,$H$1,G33)</f>
        <v>#VALUE!</v>
      </c>
      <c r="I33" t="e">
        <f t="array" ref="I33">[1]!JCSMILES(H33)</f>
        <v>#VALUE!</v>
      </c>
    </row>
    <row r="34" spans="1:9" x14ac:dyDescent="0.25">
      <c r="A34" s="2" t="s">
        <v>154</v>
      </c>
      <c r="B34" s="15" t="e">
        <f t="array" ref="B34">[1]!JCReactProductStructure($A$1,$B$1,A34)</f>
        <v>#VALUE!</v>
      </c>
      <c r="C34" t="e">
        <f t="array" ref="C34">[1]!JCSMILES(B34)</f>
        <v>#VALUE!</v>
      </c>
      <c r="G34" s="2" t="s">
        <v>46</v>
      </c>
      <c r="H34" s="15" t="e">
        <f t="array" ref="H34">[1]!JCReactProductStructure($G$1,$H$1,G34)</f>
        <v>#VALUE!</v>
      </c>
      <c r="I34" t="e">
        <f t="array" ref="I34">[1]!JCSMILES(H34)</f>
        <v>#VALUE!</v>
      </c>
    </row>
    <row r="35" spans="1:9" x14ac:dyDescent="0.25">
      <c r="A35" s="2" t="s">
        <v>156</v>
      </c>
      <c r="B35" s="15" t="e">
        <f t="array" ref="B35">[1]!JCReactProductStructure($A$1,$B$1,A35)</f>
        <v>#VALUE!</v>
      </c>
      <c r="C35" t="e">
        <f t="array" ref="C35">[1]!JCSMILES(B35)</f>
        <v>#VALUE!</v>
      </c>
      <c r="G35" s="2" t="s">
        <v>47</v>
      </c>
      <c r="H35" s="15" t="e">
        <f t="array" ref="H35">[1]!JCReactProductStructure($G$1,$H$1,G35)</f>
        <v>#VALUE!</v>
      </c>
      <c r="I35" t="e">
        <f t="array" ref="I35">[1]!JCSMILES(H35)</f>
        <v>#VALUE!</v>
      </c>
    </row>
    <row r="36" spans="1:9" x14ac:dyDescent="0.25">
      <c r="A36" s="2" t="s">
        <v>159</v>
      </c>
      <c r="B36" s="15" t="e">
        <f t="array" ref="B36">[1]!JCReactProductStructure($A$1,$B$1,A36)</f>
        <v>#VALUE!</v>
      </c>
      <c r="C36" t="e">
        <f t="array" ref="C36">[1]!JCSMILES(B36)</f>
        <v>#VALUE!</v>
      </c>
      <c r="G36" s="2" t="s">
        <v>48</v>
      </c>
      <c r="H36" s="15" t="e">
        <f t="array" ref="H36">[1]!JCReactProductStructure($G$1,$H$1,G36)</f>
        <v>#VALUE!</v>
      </c>
      <c r="I36" t="e">
        <f t="array" ref="I36">[1]!JCSMILES(H36)</f>
        <v>#VALUE!</v>
      </c>
    </row>
    <row r="37" spans="1:9" x14ac:dyDescent="0.25">
      <c r="A37" s="2" t="s">
        <v>161</v>
      </c>
      <c r="B37" s="15" t="e">
        <f t="array" ref="B37">[1]!JCReactProductStructure($A$1,$B$1,A37)</f>
        <v>#VALUE!</v>
      </c>
      <c r="C37" t="e">
        <f t="array" ref="C37">[1]!JCSMILES(B37)</f>
        <v>#VALUE!</v>
      </c>
      <c r="G37" s="2" t="s">
        <v>49</v>
      </c>
      <c r="H37" s="15" t="e">
        <f t="array" ref="H37">[1]!JCReactProductStructure($G$1,$H$1,G37)</f>
        <v>#VALUE!</v>
      </c>
      <c r="I37" t="e">
        <f t="array" ref="I37">[1]!JCSMILES(H37)</f>
        <v>#VALUE!</v>
      </c>
    </row>
    <row r="38" spans="1:9" x14ac:dyDescent="0.25">
      <c r="A38" s="2" t="s">
        <v>163</v>
      </c>
      <c r="B38" s="15" t="e">
        <f t="array" ref="B38">[1]!JCReactProductStructure($A$1,$B$1,A38)</f>
        <v>#VALUE!</v>
      </c>
      <c r="C38" t="e">
        <f t="array" ref="C38">[1]!JCSMILES(B38)</f>
        <v>#VALUE!</v>
      </c>
      <c r="G38" s="2" t="s">
        <v>50</v>
      </c>
      <c r="H38" s="15" t="e">
        <f t="array" ref="H38">[1]!JCReactProductStructure($G$1,$H$1,G38)</f>
        <v>#VALUE!</v>
      </c>
      <c r="I38" t="e">
        <f t="array" ref="I38">[1]!JCSMILES(H38)</f>
        <v>#VALUE!</v>
      </c>
    </row>
    <row r="39" spans="1:9" x14ac:dyDescent="0.25">
      <c r="A39" s="2" t="s">
        <v>164</v>
      </c>
      <c r="B39" s="15" t="e">
        <f t="array" ref="B39">[1]!JCReactProductStructure($A$1,$B$1,A39)</f>
        <v>#VALUE!</v>
      </c>
      <c r="C39" t="e">
        <f t="array" ref="C39">[1]!JCSMILES(B39)</f>
        <v>#VALUE!</v>
      </c>
      <c r="G39" s="2" t="s">
        <v>51</v>
      </c>
      <c r="H39" s="15" t="e">
        <f t="array" ref="H39">[1]!JCReactProductStructure($G$1,$H$1,G39)</f>
        <v>#VALUE!</v>
      </c>
      <c r="I39" t="e">
        <f t="array" ref="I39">[1]!JCSMILES(H39)</f>
        <v>#VALUE!</v>
      </c>
    </row>
    <row r="40" spans="1:9" x14ac:dyDescent="0.25">
      <c r="A40" s="2" t="s">
        <v>165</v>
      </c>
      <c r="B40" s="15" t="e">
        <f t="array" ref="B40">[1]!JCReactProductStructure($A$1,$B$1,A40)</f>
        <v>#VALUE!</v>
      </c>
      <c r="C40" t="e">
        <f t="array" ref="C40">[1]!JCSMILES(B40)</f>
        <v>#VALUE!</v>
      </c>
      <c r="G40" s="2" t="s">
        <v>52</v>
      </c>
      <c r="H40" s="15" t="e">
        <f t="array" ref="H40">[1]!JCReactProductStructure($G$1,$H$1,G40)</f>
        <v>#VALUE!</v>
      </c>
      <c r="I40" t="e">
        <f t="array" ref="I40">[1]!JCSMILES(H40)</f>
        <v>#VALUE!</v>
      </c>
    </row>
    <row r="41" spans="1:9" x14ac:dyDescent="0.25">
      <c r="A41" s="2" t="s">
        <v>166</v>
      </c>
      <c r="B41" s="15" t="e">
        <f t="array" ref="B41">[1]!JCReactProductStructure($A$1,$B$1,A41)</f>
        <v>#VALUE!</v>
      </c>
      <c r="C41" t="e">
        <f t="array" ref="C41">[1]!JCSMILES(B41)</f>
        <v>#VALUE!</v>
      </c>
      <c r="G41" s="2" t="s">
        <v>53</v>
      </c>
      <c r="H41" s="15" t="e">
        <f t="array" ref="H41">[1]!JCReactProductStructure($G$1,$H$1,G41)</f>
        <v>#VALUE!</v>
      </c>
      <c r="I41" t="e">
        <f t="array" ref="I41">[1]!JCSMILES(H41)</f>
        <v>#VALUE!</v>
      </c>
    </row>
    <row r="42" spans="1:9" x14ac:dyDescent="0.25">
      <c r="A42" s="2" t="s">
        <v>167</v>
      </c>
      <c r="B42" s="15" t="e">
        <f t="array" ref="B42">[1]!JCReactProductStructure($A$1,$B$1,A42)</f>
        <v>#VALUE!</v>
      </c>
      <c r="C42" t="e">
        <f t="array" ref="C42">[1]!JCSMILES(B42)</f>
        <v>#VALUE!</v>
      </c>
      <c r="G42" s="2" t="s">
        <v>54</v>
      </c>
      <c r="H42" s="15" t="e">
        <f t="array" ref="H42">[1]!JCReactProductStructure($G$1,$H$1,G42)</f>
        <v>#VALUE!</v>
      </c>
      <c r="I42" t="e">
        <f t="array" ref="I42">[1]!JCSMILES(H42)</f>
        <v>#VALUE!</v>
      </c>
    </row>
    <row r="43" spans="1:9" x14ac:dyDescent="0.25">
      <c r="A43" s="2" t="s">
        <v>177</v>
      </c>
      <c r="B43" s="15" t="e">
        <f t="array" ref="B43">[1]!JCReactProductStructure($A$1,$B$1,A43)</f>
        <v>#VALUE!</v>
      </c>
      <c r="C43" t="e">
        <f t="array" ref="C43">[1]!JCSMILES(B43)</f>
        <v>#VALUE!</v>
      </c>
      <c r="G43" s="2" t="s">
        <v>55</v>
      </c>
      <c r="H43" s="15" t="e">
        <f t="array" ref="H43">[1]!JCReactProductStructure($G$1,$H$1,G43)</f>
        <v>#VALUE!</v>
      </c>
      <c r="I43" t="e">
        <f t="array" ref="I43">[1]!JCSMILES(H43)</f>
        <v>#VALUE!</v>
      </c>
    </row>
    <row r="44" spans="1:9" x14ac:dyDescent="0.25">
      <c r="A44" s="2" t="s">
        <v>179</v>
      </c>
      <c r="B44" s="15" t="e">
        <f t="array" ref="B44">[1]!JCReactProductStructure($A$1,$B$1,A44)</f>
        <v>#VALUE!</v>
      </c>
      <c r="C44" t="e">
        <f t="array" ref="C44">[1]!JCSMILES(B44)</f>
        <v>#VALUE!</v>
      </c>
      <c r="G44" s="2" t="s">
        <v>56</v>
      </c>
      <c r="H44" s="15" t="e">
        <f t="array" ref="H44">[1]!JCReactProductStructure($G$1,$H$1,G44)</f>
        <v>#VALUE!</v>
      </c>
      <c r="I44" t="e">
        <f t="array" ref="I44">[1]!JCSMILES(H44)</f>
        <v>#VALUE!</v>
      </c>
    </row>
    <row r="45" spans="1:9" x14ac:dyDescent="0.25">
      <c r="A45" s="2" t="s">
        <v>181</v>
      </c>
      <c r="B45" s="15" t="e">
        <f t="array" ref="B45">[1]!JCReactProductStructure($A$1,$B$1,A45)</f>
        <v>#VALUE!</v>
      </c>
      <c r="C45" t="e">
        <f t="array" ref="C45">[1]!JCSMILES(B45)</f>
        <v>#VALUE!</v>
      </c>
      <c r="G45" s="2" t="s">
        <v>57</v>
      </c>
      <c r="H45" s="15" t="e">
        <f t="array" ref="H45">[1]!JCReactProductStructure($G$1,$H$1,G45)</f>
        <v>#VALUE!</v>
      </c>
      <c r="I45" t="e">
        <f t="array" ref="I45">[1]!JCSMILES(H45)</f>
        <v>#VALUE!</v>
      </c>
    </row>
    <row r="46" spans="1:9" x14ac:dyDescent="0.25">
      <c r="A46" s="2" t="s">
        <v>184</v>
      </c>
      <c r="B46" s="15" t="e">
        <f t="array" ref="B46">[1]!JCReactProductStructure($A$1,$B$1,A46)</f>
        <v>#VALUE!</v>
      </c>
      <c r="C46" t="e">
        <f t="array" ref="C46">[1]!JCSMILES(B46)</f>
        <v>#VALUE!</v>
      </c>
      <c r="G46" s="2" t="s">
        <v>58</v>
      </c>
      <c r="H46" s="15" t="e">
        <f t="array" ref="H46">[1]!JCReactProductStructure($G$1,$H$1,G46)</f>
        <v>#VALUE!</v>
      </c>
      <c r="I46" t="e">
        <f t="array" ref="I46">[1]!JCSMILES(H46)</f>
        <v>#VALUE!</v>
      </c>
    </row>
    <row r="47" spans="1:9" x14ac:dyDescent="0.25">
      <c r="A47" s="2" t="s">
        <v>186</v>
      </c>
      <c r="B47" s="15" t="e">
        <f t="array" ref="B47">[1]!JCReactProductStructure($A$1,$B$1,A47)</f>
        <v>#VALUE!</v>
      </c>
      <c r="C47" t="e">
        <f t="array" ref="C47">[1]!JCSMILES(B47)</f>
        <v>#VALUE!</v>
      </c>
      <c r="G47" s="2" t="s">
        <v>59</v>
      </c>
      <c r="H47" s="15" t="e">
        <f t="array" ref="H47">[1]!JCReactProductStructure($G$1,$H$1,G47)</f>
        <v>#VALUE!</v>
      </c>
      <c r="I47" t="e">
        <f t="array" ref="I47">[1]!JCSMILES(H47)</f>
        <v>#VALUE!</v>
      </c>
    </row>
    <row r="48" spans="1:9" x14ac:dyDescent="0.25">
      <c r="A48" s="2" t="s">
        <v>188</v>
      </c>
      <c r="B48" s="15" t="e">
        <f t="array" ref="B48">[1]!JCReactProductStructure($A$1,$B$1,A48)</f>
        <v>#VALUE!</v>
      </c>
      <c r="C48" t="e">
        <f t="array" ref="C48">[1]!JCSMILES(B48)</f>
        <v>#VALUE!</v>
      </c>
      <c r="G48" s="2" t="s">
        <v>60</v>
      </c>
      <c r="H48" s="15" t="e">
        <f t="array" ref="H48">[1]!JCReactProductStructure($G$1,$H$1,G48)</f>
        <v>#VALUE!</v>
      </c>
      <c r="I48" t="e">
        <f t="array" ref="I48">[1]!JCSMILES(H48)</f>
        <v>#VALUE!</v>
      </c>
    </row>
    <row r="49" spans="1:9" x14ac:dyDescent="0.25">
      <c r="A49" s="2" t="s">
        <v>190</v>
      </c>
      <c r="B49" s="15" t="e">
        <f t="array" ref="B49">[1]!JCReactProductStructure($A$1,$B$1,A49)</f>
        <v>#VALUE!</v>
      </c>
      <c r="C49" t="e">
        <f t="array" ref="C49">[1]!JCSMILES(B49)</f>
        <v>#VALUE!</v>
      </c>
      <c r="G49" s="2" t="s">
        <v>66</v>
      </c>
      <c r="H49" s="15" t="e">
        <f t="array" ref="H49">[1]!JCReactProductStructure($G$1,$H$1,G49)</f>
        <v>#VALUE!</v>
      </c>
      <c r="I49" t="e">
        <f t="array" ref="I49">[1]!JCSMILES(H49)</f>
        <v>#VALUE!</v>
      </c>
    </row>
    <row r="50" spans="1:9" x14ac:dyDescent="0.25">
      <c r="A50" s="2" t="s">
        <v>191</v>
      </c>
      <c r="B50" s="15" t="e">
        <f t="array" ref="B50">[1]!JCReactProductStructure($A$1,$B$1,A50)</f>
        <v>#VALUE!</v>
      </c>
      <c r="C50" t="e">
        <f t="array" ref="C50">[1]!JCSMILES(B50)</f>
        <v>#VALUE!</v>
      </c>
      <c r="G50" s="2" t="s">
        <v>67</v>
      </c>
      <c r="H50" s="15" t="e">
        <f t="array" ref="H50">[1]!JCReactProductStructure($G$1,$H$1,G50)</f>
        <v>#VALUE!</v>
      </c>
      <c r="I50" t="e">
        <f t="array" ref="I50">[1]!JCSMILES(H50)</f>
        <v>#VALUE!</v>
      </c>
    </row>
    <row r="51" spans="1:9" x14ac:dyDescent="0.25">
      <c r="A51" s="2" t="s">
        <v>193</v>
      </c>
      <c r="B51" s="15" t="e">
        <f t="array" ref="B51">[1]!JCReactProductStructure($A$1,$B$1,A51)</f>
        <v>#VALUE!</v>
      </c>
      <c r="C51" t="e">
        <f t="array" ref="C51">[1]!JCSMILES(B51)</f>
        <v>#VALUE!</v>
      </c>
      <c r="G51" s="2" t="s">
        <v>68</v>
      </c>
      <c r="H51" s="15" t="e">
        <f t="array" ref="H51">[1]!JCReactProductStructure($G$1,$H$1,G51)</f>
        <v>#VALUE!</v>
      </c>
      <c r="I51" t="e">
        <f t="array" ref="I51">[1]!JCSMILES(H51)</f>
        <v>#VALUE!</v>
      </c>
    </row>
    <row r="52" spans="1:9" x14ac:dyDescent="0.25">
      <c r="A52" s="2" t="s">
        <v>195</v>
      </c>
      <c r="B52" s="15" t="e">
        <f t="array" ref="B52">[1]!JCReactProductStructure($A$1,$B$1,A52)</f>
        <v>#VALUE!</v>
      </c>
      <c r="C52" t="e">
        <f t="array" ref="C52">[1]!JCSMILES(B52)</f>
        <v>#VALUE!</v>
      </c>
      <c r="G52" s="2" t="s">
        <v>69</v>
      </c>
      <c r="H52" s="15" t="e">
        <f t="array" ref="H52">[1]!JCReactProductStructure($G$1,$H$1,G52)</f>
        <v>#VALUE!</v>
      </c>
      <c r="I52" t="e">
        <f t="array" ref="I52">[1]!JCSMILES(H52)</f>
        <v>#VALUE!</v>
      </c>
    </row>
    <row r="53" spans="1:9" x14ac:dyDescent="0.25">
      <c r="A53" s="2" t="s">
        <v>204</v>
      </c>
      <c r="B53" s="15" t="e">
        <f t="array" ref="B53">[1]!JCReactProductStructure($A$1,$B$1,A53)</f>
        <v>#VALUE!</v>
      </c>
      <c r="C53" t="e">
        <f t="array" ref="C53">[1]!JCSMILES(B53)</f>
        <v>#VALUE!</v>
      </c>
      <c r="G53" s="2" t="s">
        <v>71</v>
      </c>
      <c r="H53" s="15" t="e">
        <f t="array" ref="H53">[1]!JCReactProductStructure($G$1,$H$1,G53)</f>
        <v>#VALUE!</v>
      </c>
      <c r="I53" t="e">
        <f t="array" ref="I53">[1]!JCSMILES(H53)</f>
        <v>#VALUE!</v>
      </c>
    </row>
    <row r="54" spans="1:9" x14ac:dyDescent="0.25">
      <c r="A54" s="2" t="s">
        <v>198</v>
      </c>
      <c r="B54" s="15" t="e">
        <f t="array" ref="B54">[1]!JCReactProductStructure($A$1,$B$1,A54)</f>
        <v>#VALUE!</v>
      </c>
      <c r="C54" t="e">
        <f t="array" ref="C54">[1]!JCSMILES(B54)</f>
        <v>#VALUE!</v>
      </c>
      <c r="G54" s="2" t="s">
        <v>72</v>
      </c>
      <c r="H54" s="15" t="e">
        <f t="array" ref="H54">[1]!JCReactProductStructure($G$1,$H$1,G54)</f>
        <v>#VALUE!</v>
      </c>
      <c r="I54" t="e">
        <f t="array" ref="I54">[1]!JCSMILES(H54)</f>
        <v>#VALUE!</v>
      </c>
    </row>
    <row r="55" spans="1:9" x14ac:dyDescent="0.25">
      <c r="A55" s="2" t="s">
        <v>200</v>
      </c>
      <c r="B55" s="15" t="e">
        <f t="array" ref="B55">[1]!JCReactProductStructure($A$1,$B$1,A55)</f>
        <v>#VALUE!</v>
      </c>
      <c r="C55" t="e">
        <f t="array" ref="C55">[1]!JCSMILES(B55)</f>
        <v>#VALUE!</v>
      </c>
      <c r="G55" s="2" t="s">
        <v>73</v>
      </c>
      <c r="H55" s="15" t="e">
        <f t="array" ref="H55">[1]!JCReactProductStructure($G$1,$H$1,G55)</f>
        <v>#VALUE!</v>
      </c>
      <c r="I55" t="e">
        <f t="array" ref="I55">[1]!JCSMILES(H55)</f>
        <v>#VALUE!</v>
      </c>
    </row>
    <row r="56" spans="1:9" x14ac:dyDescent="0.25">
      <c r="A56" s="2" t="s">
        <v>202</v>
      </c>
      <c r="B56" s="15" t="e">
        <f t="array" ref="B56">[1]!JCReactProductStructure($A$1,$B$1,A56)</f>
        <v>#VALUE!</v>
      </c>
      <c r="C56" t="e">
        <f t="array" ref="C56">[1]!JCSMILES(B56)</f>
        <v>#VALUE!</v>
      </c>
      <c r="G56" s="2" t="s">
        <v>74</v>
      </c>
      <c r="H56" s="15" t="e">
        <f t="array" ref="H56">[1]!JCReactProductStructure($G$1,$H$1,G56)</f>
        <v>#VALUE!</v>
      </c>
      <c r="I56" t="e">
        <f t="array" ref="I56">[1]!JCSMILES(H56)</f>
        <v>#VALUE!</v>
      </c>
    </row>
    <row r="57" spans="1:9" x14ac:dyDescent="0.25">
      <c r="A57" t="s">
        <v>64</v>
      </c>
      <c r="B57" s="15" t="e">
        <f t="array" ref="B57">[1]!JCReactProductStructure($A$1,$B$1,A57)</f>
        <v>#VALUE!</v>
      </c>
      <c r="C57" t="e">
        <f t="array" ref="C57">[1]!JCSMILES(B57)</f>
        <v>#VALUE!</v>
      </c>
      <c r="G57" s="2" t="s">
        <v>75</v>
      </c>
      <c r="H57" s="15" t="e">
        <f t="array" ref="H57">[1]!JCReactProductStructure($G$1,$H$1,G57)</f>
        <v>#VALUE!</v>
      </c>
      <c r="I57" t="e">
        <f t="array" ref="I57">[1]!JCSMILES(H57)</f>
        <v>#VALUE!</v>
      </c>
    </row>
    <row r="58" spans="1:9" x14ac:dyDescent="0.25">
      <c r="A58" t="s">
        <v>65</v>
      </c>
      <c r="B58" s="15" t="e">
        <f t="array" ref="B58">[1]!JCReactProductStructure($A$1,$B$1,A58)</f>
        <v>#VALUE!</v>
      </c>
      <c r="C58" t="e">
        <f t="array" ref="C58">[1]!JCSMILES(B58)</f>
        <v>#VALUE!</v>
      </c>
      <c r="G58" s="2" t="s">
        <v>76</v>
      </c>
      <c r="H58" s="15" t="e">
        <f t="array" ref="H58">[1]!JCReactProductStructure($G$1,$H$1,G58)</f>
        <v>#VALUE!</v>
      </c>
      <c r="I58" t="e">
        <f t="array" ref="I58">[1]!JCSMILES(H58)</f>
        <v>#VALUE!</v>
      </c>
    </row>
    <row r="59" spans="1:9" x14ac:dyDescent="0.25">
      <c r="G59" s="2" t="s">
        <v>84</v>
      </c>
      <c r="H59" s="15" t="e">
        <f t="array" ref="H59">[1]!JCReactProductStructure($G$1,$H$1,G59)</f>
        <v>#VALUE!</v>
      </c>
      <c r="I59" t="e">
        <f t="array" ref="I59">[1]!JCSMILES(H59)</f>
        <v>#VALUE!</v>
      </c>
    </row>
    <row r="60" spans="1:9" x14ac:dyDescent="0.25">
      <c r="G60" s="2" t="s">
        <v>85</v>
      </c>
      <c r="H60" s="15" t="e">
        <f t="array" ref="H60">[1]!JCReactProductStructure($G$1,$H$1,G60)</f>
        <v>#VALUE!</v>
      </c>
      <c r="I60" t="e">
        <f t="array" ref="I60">[1]!JCSMILES(H60)</f>
        <v>#VALUE!</v>
      </c>
    </row>
    <row r="61" spans="1:9" x14ac:dyDescent="0.25">
      <c r="G61" s="2" t="s">
        <v>86</v>
      </c>
      <c r="H61" s="15" t="e">
        <f t="array" ref="H61">[1]!JCReactProductStructure($G$1,$H$1,G61)</f>
        <v>#VALUE!</v>
      </c>
      <c r="I61" t="e">
        <f t="array" ref="I61">[1]!JCSMILES(H61)</f>
        <v>#VALUE!</v>
      </c>
    </row>
    <row r="62" spans="1:9" x14ac:dyDescent="0.25">
      <c r="G62" s="2" t="s">
        <v>87</v>
      </c>
      <c r="H62" s="15" t="e">
        <f t="array" ref="H62">[1]!JCReactProductStructure($G$1,$H$1,G62)</f>
        <v>#VALUE!</v>
      </c>
      <c r="I62" t="e">
        <f t="array" ref="I62">[1]!JCSMILES(H62)</f>
        <v>#VALUE!</v>
      </c>
    </row>
    <row r="63" spans="1:9" x14ac:dyDescent="0.25">
      <c r="G63" s="2" t="s">
        <v>88</v>
      </c>
      <c r="H63" s="15" t="e">
        <f t="array" ref="H63">[1]!JCReactProductStructure($G$1,$H$1,G63)</f>
        <v>#VALUE!</v>
      </c>
      <c r="I63" t="e">
        <f t="array" ref="I63">[1]!JCSMILES(H63)</f>
        <v>#VALUE!</v>
      </c>
    </row>
    <row r="64" spans="1:9" x14ac:dyDescent="0.25">
      <c r="G64" s="2" t="s">
        <v>89</v>
      </c>
      <c r="H64" s="15" t="e">
        <f t="array" ref="H64">[1]!JCReactProductStructure($G$1,$H$1,G64)</f>
        <v>#VALUE!</v>
      </c>
      <c r="I64" t="e">
        <f t="array" ref="I64">[1]!JCSMILES(H64)</f>
        <v>#VALUE!</v>
      </c>
    </row>
    <row r="65" spans="7:9" x14ac:dyDescent="0.25">
      <c r="G65" s="2" t="s">
        <v>90</v>
      </c>
      <c r="H65" s="15" t="e">
        <f t="array" ref="H65">[1]!JCReactProductStructure($G$1,$H$1,G65)</f>
        <v>#VALUE!</v>
      </c>
      <c r="I65" t="e">
        <f t="array" ref="I65">[1]!JCSMILES(H65)</f>
        <v>#VALUE!</v>
      </c>
    </row>
    <row r="66" spans="7:9" x14ac:dyDescent="0.25">
      <c r="G66" s="2" t="s">
        <v>91</v>
      </c>
      <c r="H66" s="15" t="e">
        <f t="array" ref="H66">[1]!JCReactProductStructure($G$1,$H$1,G66)</f>
        <v>#VALUE!</v>
      </c>
      <c r="I66" t="e">
        <f t="array" ref="I66">[1]!JCSMILES(H66)</f>
        <v>#VALUE!</v>
      </c>
    </row>
    <row r="67" spans="7:9" x14ac:dyDescent="0.25">
      <c r="G67" s="2" t="s">
        <v>92</v>
      </c>
      <c r="H67" s="15" t="e">
        <f t="array" ref="H67">[1]!JCReactProductStructure($G$1,$H$1,G67)</f>
        <v>#VALUE!</v>
      </c>
      <c r="I67" t="e">
        <f t="array" ref="I67">[1]!JCSMILES(H67)</f>
        <v>#VALUE!</v>
      </c>
    </row>
    <row r="68" spans="7:9" x14ac:dyDescent="0.25">
      <c r="G68" s="2" t="s">
        <v>93</v>
      </c>
      <c r="H68" s="15" t="e">
        <f t="array" ref="H68">[1]!JCReactProductStructure($G$1,$H$1,G68)</f>
        <v>#VALUE!</v>
      </c>
      <c r="I68" t="e">
        <f t="array" ref="I68">[1]!JCSMILES(H68)</f>
        <v>#VALUE!</v>
      </c>
    </row>
    <row r="69" spans="7:9" x14ac:dyDescent="0.25">
      <c r="G69" s="2" t="s">
        <v>94</v>
      </c>
      <c r="H69" s="15" t="e">
        <f t="array" ref="H69">[1]!JCReactProductStructure($G$1,$H$1,G69)</f>
        <v>#VALUE!</v>
      </c>
      <c r="I69" t="e">
        <f t="array" ref="I69">[1]!JCSMILES(H69)</f>
        <v>#VALUE!</v>
      </c>
    </row>
    <row r="70" spans="7:9" x14ac:dyDescent="0.25">
      <c r="G70" s="2" t="s">
        <v>95</v>
      </c>
      <c r="H70" s="15" t="e">
        <f t="array" ref="H70">[1]!JCReactProductStructure($G$1,$H$1,G70)</f>
        <v>#VALUE!</v>
      </c>
      <c r="I70" t="e">
        <f t="array" ref="I70">[1]!JCSMILES(H70)</f>
        <v>#VALUE!</v>
      </c>
    </row>
    <row r="71" spans="7:9" x14ac:dyDescent="0.25">
      <c r="G71" s="2" t="s">
        <v>96</v>
      </c>
      <c r="H71" s="15" t="e">
        <f t="array" ref="H71">[1]!JCReactProductStructure($G$1,$H$1,G71)</f>
        <v>#VALUE!</v>
      </c>
      <c r="I71" t="e">
        <f t="array" ref="I71">[1]!JCSMILES(H71)</f>
        <v>#VALUE!</v>
      </c>
    </row>
    <row r="72" spans="7:9" x14ac:dyDescent="0.25">
      <c r="G72" s="2" t="s">
        <v>97</v>
      </c>
      <c r="H72" s="15" t="e">
        <f t="array" ref="H72">[1]!JCReactProductStructure($G$1,$H$1,G72)</f>
        <v>#VALUE!</v>
      </c>
      <c r="I72" t="e">
        <f t="array" ref="I72">[1]!JCSMILES(H72)</f>
        <v>#VALUE!</v>
      </c>
    </row>
    <row r="73" spans="7:9" x14ac:dyDescent="0.25">
      <c r="G73" s="2" t="s">
        <v>98</v>
      </c>
      <c r="H73" s="15" t="e">
        <f t="array" ref="H73">[1]!JCReactProductStructure($G$1,$H$1,G73)</f>
        <v>#VALUE!</v>
      </c>
      <c r="I73" t="e">
        <f t="array" ref="I73">[1]!JCSMILES(H73)</f>
        <v>#VALUE!</v>
      </c>
    </row>
    <row r="74" spans="7:9" x14ac:dyDescent="0.25">
      <c r="G74" s="2" t="s">
        <v>99</v>
      </c>
      <c r="H74" s="15" t="e">
        <f t="array" ref="H74">[1]!JCReactProductStructure($G$1,$H$1,G74)</f>
        <v>#VALUE!</v>
      </c>
      <c r="I74" t="e">
        <f t="array" ref="I74">[1]!JCSMILES(H74)</f>
        <v>#VALUE!</v>
      </c>
    </row>
    <row r="75" spans="7:9" x14ac:dyDescent="0.25">
      <c r="G75" s="2" t="s">
        <v>100</v>
      </c>
      <c r="H75" s="15" t="e">
        <f t="array" ref="H75">[1]!JCReactProductStructure($G$1,$H$1,G75)</f>
        <v>#VALUE!</v>
      </c>
      <c r="I75" t="e">
        <f t="array" ref="I75">[1]!JCSMILES(H75)</f>
        <v>#VALUE!</v>
      </c>
    </row>
    <row r="76" spans="7:9" x14ac:dyDescent="0.25">
      <c r="G76" s="2" t="s">
        <v>101</v>
      </c>
      <c r="H76" s="15" t="e">
        <f t="array" ref="H76">[1]!JCReactProductStructure($G$1,$H$1,G76)</f>
        <v>#VALUE!</v>
      </c>
      <c r="I76" t="e">
        <f t="array" ref="I76">[1]!JCSMILES(H76)</f>
        <v>#VALUE!</v>
      </c>
    </row>
    <row r="77" spans="7:9" x14ac:dyDescent="0.25">
      <c r="G77" s="2" t="s">
        <v>102</v>
      </c>
      <c r="H77" s="15" t="e">
        <f t="array" ref="H77">[1]!JCReactProductStructure($G$1,$H$1,G77)</f>
        <v>#VALUE!</v>
      </c>
      <c r="I77" t="e">
        <f t="array" ref="I77">[1]!JCSMILES(H77)</f>
        <v>#VALUE!</v>
      </c>
    </row>
    <row r="78" spans="7:9" x14ac:dyDescent="0.25">
      <c r="G78" s="2" t="s">
        <v>103</v>
      </c>
      <c r="H78" s="15" t="e">
        <f t="array" ref="H78">[1]!JCReactProductStructure($G$1,$H$1,G78)</f>
        <v>#VALUE!</v>
      </c>
      <c r="I78" t="e">
        <f t="array" ref="I78">[1]!JCSMILES(H78)</f>
        <v>#VALUE!</v>
      </c>
    </row>
    <row r="79" spans="7:9" x14ac:dyDescent="0.25">
      <c r="G79" s="2" t="s">
        <v>104</v>
      </c>
      <c r="H79" s="15" t="e">
        <f t="array" ref="H79">[1]!JCReactProductStructure($G$1,$H$1,G79)</f>
        <v>#VALUE!</v>
      </c>
      <c r="I79" t="e">
        <f t="array" ref="I79">[1]!JCSMILES(H79)</f>
        <v>#VALUE!</v>
      </c>
    </row>
    <row r="80" spans="7:9" x14ac:dyDescent="0.25">
      <c r="G80" s="2" t="s">
        <v>105</v>
      </c>
      <c r="H80" s="15" t="e">
        <f t="array" ref="H80">[1]!JCReactProductStructure($G$1,$H$1,G80)</f>
        <v>#VALUE!</v>
      </c>
      <c r="I80" t="e">
        <f t="array" ref="I80">[1]!JCSMILES(H80)</f>
        <v>#VALUE!</v>
      </c>
    </row>
    <row r="81" spans="7:9" x14ac:dyDescent="0.25">
      <c r="G81" s="2" t="s">
        <v>106</v>
      </c>
      <c r="H81" s="15" t="e">
        <f t="array" ref="H81">[1]!JCReactProductStructure($G$1,$H$1,G81)</f>
        <v>#VALUE!</v>
      </c>
      <c r="I81" t="e">
        <f t="array" ref="I81">[1]!JCSMILES(H81)</f>
        <v>#VALUE!</v>
      </c>
    </row>
    <row r="82" spans="7:9" x14ac:dyDescent="0.25">
      <c r="G82" s="2" t="s">
        <v>107</v>
      </c>
      <c r="H82" s="15" t="e">
        <f t="array" ref="H82">[1]!JCReactProductStructure($G$1,$H$1,G82)</f>
        <v>#VALUE!</v>
      </c>
      <c r="I82" t="e">
        <f t="array" ref="I82">[1]!JCSMILES(H82)</f>
        <v>#VALUE!</v>
      </c>
    </row>
    <row r="83" spans="7:9" x14ac:dyDescent="0.25">
      <c r="G83" s="2" t="s">
        <v>108</v>
      </c>
      <c r="H83" s="15" t="e">
        <f t="array" ref="H83">[1]!JCReactProductStructure($G$1,$H$1,G83)</f>
        <v>#VALUE!</v>
      </c>
      <c r="I83" t="e">
        <f t="array" ref="I83">[1]!JCSMILES(H83)</f>
        <v>#VALUE!</v>
      </c>
    </row>
    <row r="84" spans="7:9" x14ac:dyDescent="0.25">
      <c r="G84" s="2" t="s">
        <v>109</v>
      </c>
      <c r="H84" s="15" t="e">
        <f t="array" ref="H84">[1]!JCReactProductStructure($G$1,$H$1,G84)</f>
        <v>#VALUE!</v>
      </c>
      <c r="I84" t="e">
        <f t="array" ref="I84">[1]!JCSMILES(H84)</f>
        <v>#VALUE!</v>
      </c>
    </row>
    <row r="85" spans="7:9" x14ac:dyDescent="0.25">
      <c r="G85" s="2" t="s">
        <v>110</v>
      </c>
      <c r="H85" s="15" t="e">
        <f t="array" ref="H85">[1]!JCReactProductStructure($G$1,$H$1,G85)</f>
        <v>#VALUE!</v>
      </c>
      <c r="I85" t="e">
        <f t="array" ref="I85">[1]!JCSMILES(H85)</f>
        <v>#VALUE!</v>
      </c>
    </row>
    <row r="86" spans="7:9" x14ac:dyDescent="0.25">
      <c r="G86" s="2" t="s">
        <v>111</v>
      </c>
      <c r="H86" s="15" t="e">
        <f t="array" ref="H86">[1]!JCReactProductStructure($G$1,$H$1,G86)</f>
        <v>#VALUE!</v>
      </c>
      <c r="I86" t="e">
        <f t="array" ref="I86">[1]!JCSMILES(H86)</f>
        <v>#VALUE!</v>
      </c>
    </row>
    <row r="87" spans="7:9" x14ac:dyDescent="0.25">
      <c r="G87" s="2" t="s">
        <v>112</v>
      </c>
      <c r="H87" s="15" t="e">
        <f t="array" ref="H87">[1]!JCReactProductStructure($G$1,$H$1,G87)</f>
        <v>#VALUE!</v>
      </c>
      <c r="I87" t="e">
        <f t="array" ref="I87">[1]!JCSMILES(H87)</f>
        <v>#VALUE!</v>
      </c>
    </row>
    <row r="88" spans="7:9" x14ac:dyDescent="0.25">
      <c r="G88" s="2" t="s">
        <v>113</v>
      </c>
      <c r="H88" s="15" t="e">
        <f t="array" ref="H88">[1]!JCReactProductStructure($G$1,$H$1,G88)</f>
        <v>#VALUE!</v>
      </c>
      <c r="I88" t="e">
        <f t="array" ref="I88">[1]!JCSMILES(H88)</f>
        <v>#VALUE!</v>
      </c>
    </row>
    <row r="89" spans="7:9" x14ac:dyDescent="0.25">
      <c r="G89" s="2" t="s">
        <v>114</v>
      </c>
      <c r="H89" s="15" t="e">
        <f t="array" ref="H89">[1]!JCReactProductStructure($G$1,$H$1,G89)</f>
        <v>#VALUE!</v>
      </c>
      <c r="I89" t="e">
        <f t="array" ref="I89">[1]!JCSMILES(H89)</f>
        <v>#VALUE!</v>
      </c>
    </row>
    <row r="90" spans="7:9" x14ac:dyDescent="0.25">
      <c r="G90" s="2" t="s">
        <v>115</v>
      </c>
      <c r="H90" s="15" t="e">
        <f t="array" ref="H90">[1]!JCReactProductStructure($G$1,$H$1,G90)</f>
        <v>#VALUE!</v>
      </c>
      <c r="I90" t="e">
        <f t="array" ref="I90">[1]!JCSMILES(H90)</f>
        <v>#VALUE!</v>
      </c>
    </row>
    <row r="91" spans="7:9" x14ac:dyDescent="0.25">
      <c r="G91" s="2" t="s">
        <v>116</v>
      </c>
      <c r="H91" s="15" t="e">
        <f t="array" ref="H91">[1]!JCReactProductStructure($G$1,$H$1,G91)</f>
        <v>#VALUE!</v>
      </c>
      <c r="I91" t="e">
        <f t="array" ref="I91">[1]!JCSMILES(H91)</f>
        <v>#VALUE!</v>
      </c>
    </row>
    <row r="92" spans="7:9" x14ac:dyDescent="0.25">
      <c r="G92" s="2" t="s">
        <v>117</v>
      </c>
      <c r="H92" s="15" t="e">
        <f t="array" ref="H92">[1]!JCReactProductStructure($G$1,$H$1,G92)</f>
        <v>#VALUE!</v>
      </c>
      <c r="I92" t="e">
        <f t="array" ref="I92">[1]!JCSMILES(H92)</f>
        <v>#VALUE!</v>
      </c>
    </row>
    <row r="93" spans="7:9" x14ac:dyDescent="0.25">
      <c r="G93" s="2" t="s">
        <v>118</v>
      </c>
      <c r="H93" s="15" t="e">
        <f t="array" ref="H93">[1]!JCReactProductStructure($G$1,$H$1,G93)</f>
        <v>#VALUE!</v>
      </c>
      <c r="I93" t="e">
        <f t="array" ref="I93">[1]!JCSMILES(H93)</f>
        <v>#VALUE!</v>
      </c>
    </row>
    <row r="94" spans="7:9" x14ac:dyDescent="0.25">
      <c r="G94" s="2" t="s">
        <v>119</v>
      </c>
      <c r="H94" s="15" t="e">
        <f t="array" ref="H94">[1]!JCReactProductStructure($G$1,$H$1,G94)</f>
        <v>#VALUE!</v>
      </c>
      <c r="I94" t="e">
        <f t="array" ref="I94">[1]!JCSMILES(H94)</f>
        <v>#VALUE!</v>
      </c>
    </row>
    <row r="95" spans="7:9" x14ac:dyDescent="0.25">
      <c r="G95" s="2" t="s">
        <v>121</v>
      </c>
      <c r="H95" s="15" t="e">
        <f t="array" ref="H95">[1]!JCReactProductStructure($G$1,$H$1,G95)</f>
        <v>#VALUE!</v>
      </c>
      <c r="I95" t="e">
        <f t="array" ref="I95">[1]!JCSMILES(H95)</f>
        <v>#VALUE!</v>
      </c>
    </row>
    <row r="96" spans="7:9" x14ac:dyDescent="0.25">
      <c r="G96" s="2" t="s">
        <v>125</v>
      </c>
      <c r="H96" s="15" t="e">
        <f t="array" ref="H96">[1]!JCReactProductStructure($G$1,$H$1,G96)</f>
        <v>#VALUE!</v>
      </c>
      <c r="I96" t="e">
        <f t="array" ref="I96">[1]!JCSMILES(H96)</f>
        <v>#VALUE!</v>
      </c>
    </row>
    <row r="97" spans="7:9" x14ac:dyDescent="0.25">
      <c r="G97" s="2" t="s">
        <v>126</v>
      </c>
      <c r="H97" s="15" t="e">
        <f t="array" ref="H97">[1]!JCReactProductStructure($G$1,$H$1,G97)</f>
        <v>#VALUE!</v>
      </c>
      <c r="I97" t="e">
        <f t="array" ref="I97">[1]!JCSMILES(H97)</f>
        <v>#VALUE!</v>
      </c>
    </row>
    <row r="98" spans="7:9" x14ac:dyDescent="0.25">
      <c r="G98" s="2" t="s">
        <v>127</v>
      </c>
      <c r="H98" s="15" t="e">
        <f t="array" ref="H98">[1]!JCReactProductStructure($G$1,$H$1,G98)</f>
        <v>#VALUE!</v>
      </c>
      <c r="I98" t="e">
        <f t="array" ref="I98">[1]!JCSMILES(H98)</f>
        <v>#VALUE!</v>
      </c>
    </row>
    <row r="99" spans="7:9" x14ac:dyDescent="0.25">
      <c r="G99" s="2" t="s">
        <v>129</v>
      </c>
      <c r="H99" s="15" t="e">
        <f t="array" ref="H99">[1]!JCReactProductStructure($G$1,$H$1,G99)</f>
        <v>#VALUE!</v>
      </c>
      <c r="I99" t="e">
        <f t="array" ref="I99">[1]!JCSMILES(H99)</f>
        <v>#VALUE!</v>
      </c>
    </row>
    <row r="100" spans="7:9" x14ac:dyDescent="0.25">
      <c r="G100" s="2" t="s">
        <v>131</v>
      </c>
      <c r="H100" s="15" t="e">
        <f t="array" ref="H100">[1]!JCReactProductStructure($G$1,$H$1,G100)</f>
        <v>#VALUE!</v>
      </c>
      <c r="I100" t="e">
        <f t="array" ref="I100">[1]!JCSMILES(H100)</f>
        <v>#VALUE!</v>
      </c>
    </row>
    <row r="101" spans="7:9" x14ac:dyDescent="0.25">
      <c r="G101" s="2" t="s">
        <v>133</v>
      </c>
      <c r="H101" s="15" t="e">
        <f t="array" ref="H101">[1]!JCReactProductStructure($G$1,$H$1,G101)</f>
        <v>#VALUE!</v>
      </c>
      <c r="I101" t="e">
        <f t="array" ref="I101">[1]!JCSMILES(H101)</f>
        <v>#VALUE!</v>
      </c>
    </row>
    <row r="102" spans="7:9" x14ac:dyDescent="0.25">
      <c r="G102" s="2" t="s">
        <v>135</v>
      </c>
      <c r="H102" s="15" t="e">
        <f t="array" ref="H102">[1]!JCReactProductStructure($G$1,$H$1,G102)</f>
        <v>#VALUE!</v>
      </c>
      <c r="I102" t="e">
        <f t="array" ref="I102">[1]!JCSMILES(H102)</f>
        <v>#VALUE!</v>
      </c>
    </row>
    <row r="103" spans="7:9" x14ac:dyDescent="0.25">
      <c r="G103" s="2" t="s">
        <v>136</v>
      </c>
      <c r="H103" s="15" t="e">
        <f t="array" ref="H103">[1]!JCReactProductStructure($G$1,$H$1,G103)</f>
        <v>#VALUE!</v>
      </c>
      <c r="I103" t="e">
        <f t="array" ref="I103">[1]!JCSMILES(H103)</f>
        <v>#VALUE!</v>
      </c>
    </row>
    <row r="104" spans="7:9" x14ac:dyDescent="0.25">
      <c r="G104" s="2" t="s">
        <v>138</v>
      </c>
      <c r="H104" s="15" t="e">
        <f t="array" ref="H104">[1]!JCReactProductStructure($G$1,$H$1,G104)</f>
        <v>#VALUE!</v>
      </c>
      <c r="I104" t="e">
        <f t="array" ref="I104">[1]!JCSMILES(H104)</f>
        <v>#VALUE!</v>
      </c>
    </row>
    <row r="105" spans="7:9" x14ac:dyDescent="0.25">
      <c r="G105" s="2" t="s">
        <v>140</v>
      </c>
      <c r="H105" s="15" t="e">
        <f t="array" ref="H105">[1]!JCReactProductStructure($G$1,$H$1,G105)</f>
        <v>#VALUE!</v>
      </c>
      <c r="I105" t="e">
        <f t="array" ref="I105">[1]!JCSMILES(H105)</f>
        <v>#VALUE!</v>
      </c>
    </row>
    <row r="106" spans="7:9" x14ac:dyDescent="0.25">
      <c r="G106" s="2" t="s">
        <v>142</v>
      </c>
      <c r="H106" s="15" t="e">
        <f t="array" ref="H106">[1]!JCReactProductStructure($G$1,$H$1,G106)</f>
        <v>#VALUE!</v>
      </c>
      <c r="I106" t="e">
        <f t="array" ref="I106">[1]!JCSMILES(H106)</f>
        <v>#VALUE!</v>
      </c>
    </row>
    <row r="107" spans="7:9" x14ac:dyDescent="0.25">
      <c r="G107" s="2" t="s">
        <v>144</v>
      </c>
      <c r="H107" s="15" t="e">
        <f t="array" ref="H107">[1]!JCReactProductStructure($G$1,$H$1,G107)</f>
        <v>#VALUE!</v>
      </c>
      <c r="I107" t="e">
        <f t="array" ref="I107">[1]!JCSMILES(H107)</f>
        <v>#VALUE!</v>
      </c>
    </row>
    <row r="108" spans="7:9" x14ac:dyDescent="0.25">
      <c r="G108" s="2" t="s">
        <v>146</v>
      </c>
      <c r="H108" s="15" t="e">
        <f t="array" ref="H108">[1]!JCReactProductStructure($G$1,$H$1,G108)</f>
        <v>#VALUE!</v>
      </c>
      <c r="I108" t="e">
        <f t="array" ref="I108">[1]!JCSMILES(H108)</f>
        <v>#VALUE!</v>
      </c>
    </row>
    <row r="109" spans="7:9" x14ac:dyDescent="0.25">
      <c r="G109" s="2" t="s">
        <v>148</v>
      </c>
      <c r="H109" s="15" t="e">
        <f t="array" ref="H109">[1]!JCReactProductStructure($G$1,$H$1,G109)</f>
        <v>#VALUE!</v>
      </c>
      <c r="I109" t="e">
        <f t="array" ref="I109">[1]!JCSMILES(H109)</f>
        <v>#VALUE!</v>
      </c>
    </row>
    <row r="110" spans="7:9" x14ac:dyDescent="0.25">
      <c r="G110" s="2" t="s">
        <v>151</v>
      </c>
      <c r="H110" s="15" t="e">
        <f t="array" ref="H110">[1]!JCReactProductStructure($G$1,$H$1,G110)</f>
        <v>#VALUE!</v>
      </c>
      <c r="I110" t="e">
        <f t="array" ref="I110">[1]!JCSMILES(H110)</f>
        <v>#VALUE!</v>
      </c>
    </row>
    <row r="111" spans="7:9" x14ac:dyDescent="0.25">
      <c r="G111" s="2" t="s">
        <v>153</v>
      </c>
      <c r="H111" s="15" t="e">
        <f t="array" ref="H111">[1]!JCReactProductStructure($G$1,$H$1,G111)</f>
        <v>#VALUE!</v>
      </c>
      <c r="I111" t="e">
        <f t="array" ref="I111">[1]!JCSMILES(H111)</f>
        <v>#VALUE!</v>
      </c>
    </row>
    <row r="112" spans="7:9" x14ac:dyDescent="0.25">
      <c r="G112" s="2" t="s">
        <v>155</v>
      </c>
      <c r="H112" s="15" t="e">
        <f t="array" ref="H112">[1]!JCReactProductStructure($G$1,$H$1,G112)</f>
        <v>#VALUE!</v>
      </c>
      <c r="I112" t="e">
        <f t="array" ref="I112">[1]!JCSMILES(H112)</f>
        <v>#VALUE!</v>
      </c>
    </row>
    <row r="113" spans="7:9" x14ac:dyDescent="0.25">
      <c r="G113" s="2" t="s">
        <v>158</v>
      </c>
      <c r="H113" s="15" t="e">
        <f t="array" ref="H113">[1]!JCReactProductStructure($G$1,$H$1,G113)</f>
        <v>#VALUE!</v>
      </c>
      <c r="I113" t="e">
        <f t="array" ref="I113">[1]!JCSMILES(H113)</f>
        <v>#VALUE!</v>
      </c>
    </row>
    <row r="114" spans="7:9" x14ac:dyDescent="0.25">
      <c r="G114" s="2" t="s">
        <v>160</v>
      </c>
      <c r="H114" s="15" t="e">
        <f t="array" ref="H114">[1]!JCReactProductStructure($G$1,$H$1,G114)</f>
        <v>#VALUE!</v>
      </c>
      <c r="I114" t="e">
        <f t="array" ref="I114">[1]!JCSMILES(H114)</f>
        <v>#VALUE!</v>
      </c>
    </row>
    <row r="115" spans="7:9" x14ac:dyDescent="0.25">
      <c r="G115" s="2" t="s">
        <v>162</v>
      </c>
      <c r="H115" s="15" t="e">
        <f t="array" ref="H115">[1]!JCReactProductStructure($G$1,$H$1,G115)</f>
        <v>#VALUE!</v>
      </c>
      <c r="I115" t="e">
        <f t="array" ref="I115">[1]!JCSMILES(H115)</f>
        <v>#VALUE!</v>
      </c>
    </row>
    <row r="116" spans="7:9" x14ac:dyDescent="0.25">
      <c r="G116" s="2" t="s">
        <v>176</v>
      </c>
      <c r="H116" s="15" t="e">
        <f t="array" ref="H116">[1]!JCReactProductStructure($G$1,$H$1,G116)</f>
        <v>#VALUE!</v>
      </c>
      <c r="I116" t="e">
        <f t="array" ref="I116">[1]!JCSMILES(H116)</f>
        <v>#VALUE!</v>
      </c>
    </row>
    <row r="117" spans="7:9" x14ac:dyDescent="0.25">
      <c r="G117" s="2" t="s">
        <v>178</v>
      </c>
      <c r="H117" s="15" t="e">
        <f t="array" ref="H117">[1]!JCReactProductStructure($G$1,$H$1,G117)</f>
        <v>#VALUE!</v>
      </c>
      <c r="I117" t="e">
        <f t="array" ref="I117">[1]!JCSMILES(H117)</f>
        <v>#VALUE!</v>
      </c>
    </row>
    <row r="118" spans="7:9" x14ac:dyDescent="0.25">
      <c r="G118" s="2" t="s">
        <v>180</v>
      </c>
      <c r="H118" s="15" t="e">
        <f t="array" ref="H118">[1]!JCReactProductStructure($G$1,$H$1,G118)</f>
        <v>#VALUE!</v>
      </c>
      <c r="I118" t="e">
        <f t="array" ref="I118">[1]!JCSMILES(H118)</f>
        <v>#VALUE!</v>
      </c>
    </row>
    <row r="119" spans="7:9" x14ac:dyDescent="0.25">
      <c r="G119" s="2" t="s">
        <v>183</v>
      </c>
      <c r="H119" s="15" t="e">
        <f t="array" ref="H119">[1]!JCReactProductStructure($G$1,$H$1,G119)</f>
        <v>#VALUE!</v>
      </c>
      <c r="I119" t="e">
        <f t="array" ref="I119">[1]!JCSMILES(H119)</f>
        <v>#VALUE!</v>
      </c>
    </row>
    <row r="120" spans="7:9" x14ac:dyDescent="0.25">
      <c r="G120" s="2" t="s">
        <v>185</v>
      </c>
      <c r="H120" s="15" t="e">
        <f t="array" ref="H120">[1]!JCReactProductStructure($G$1,$H$1,G120)</f>
        <v>#VALUE!</v>
      </c>
      <c r="I120" t="e">
        <f t="array" ref="I120">[1]!JCSMILES(H120)</f>
        <v>#VALUE!</v>
      </c>
    </row>
    <row r="121" spans="7:9" x14ac:dyDescent="0.25">
      <c r="G121" s="2" t="s">
        <v>187</v>
      </c>
      <c r="H121" s="15" t="e">
        <f t="array" ref="H121">[1]!JCReactProductStructure($G$1,$H$1,G121)</f>
        <v>#VALUE!</v>
      </c>
      <c r="I121" t="e">
        <f t="array" ref="I121">[1]!JCSMILES(H121)</f>
        <v>#VALUE!</v>
      </c>
    </row>
    <row r="122" spans="7:9" x14ac:dyDescent="0.25">
      <c r="G122" s="2" t="s">
        <v>189</v>
      </c>
      <c r="H122" s="15" t="e">
        <f t="array" ref="H122">[1]!JCReactProductStructure($G$1,$H$1,G122)</f>
        <v>#VALUE!</v>
      </c>
      <c r="I122" t="e">
        <f t="array" ref="I122">[1]!JCSMILES(H122)</f>
        <v>#VALUE!</v>
      </c>
    </row>
    <row r="123" spans="7:9" x14ac:dyDescent="0.25">
      <c r="G123" s="2" t="s">
        <v>192</v>
      </c>
      <c r="H123" s="15" t="e">
        <f t="array" ref="H123">[1]!JCReactProductStructure($G$1,$H$1,G123)</f>
        <v>#VALUE!</v>
      </c>
      <c r="I123" t="e">
        <f t="array" ref="I123">[1]!JCSMILES(H123)</f>
        <v>#VALUE!</v>
      </c>
    </row>
    <row r="124" spans="7:9" x14ac:dyDescent="0.25">
      <c r="G124" s="2" t="s">
        <v>194</v>
      </c>
      <c r="H124" s="15" t="e">
        <f t="array" ref="H124">[1]!JCReactProductStructure($G$1,$H$1,G124)</f>
        <v>#VALUE!</v>
      </c>
      <c r="I124" t="e">
        <f t="array" ref="I124">[1]!JCSMILES(H124)</f>
        <v>#VALUE!</v>
      </c>
    </row>
    <row r="125" spans="7:9" x14ac:dyDescent="0.25">
      <c r="G125" s="2" t="s">
        <v>203</v>
      </c>
      <c r="H125" s="15" t="e">
        <f t="array" ref="H125">[1]!JCReactProductStructure($G$1,$H$1,G125)</f>
        <v>#VALUE!</v>
      </c>
      <c r="I125" t="e">
        <f t="array" ref="I125">[1]!JCSMILES(H125)</f>
        <v>#VALUE!</v>
      </c>
    </row>
    <row r="126" spans="7:9" x14ac:dyDescent="0.25">
      <c r="G126" s="2" t="s">
        <v>205</v>
      </c>
      <c r="H126" s="15" t="e">
        <f t="array" ref="H126">[1]!JCReactProductStructure($G$1,$H$1,G126)</f>
        <v>#VALUE!</v>
      </c>
      <c r="I126" t="e">
        <f t="array" ref="I126">[1]!JCSMILES(H126)</f>
        <v>#VALUE!</v>
      </c>
    </row>
    <row r="127" spans="7:9" x14ac:dyDescent="0.25">
      <c r="G127" s="2" t="s">
        <v>197</v>
      </c>
      <c r="H127" s="15" t="e">
        <f t="array" ref="H127">[1]!JCReactProductStructure($G$1,$H$1,G127)</f>
        <v>#VALUE!</v>
      </c>
      <c r="I127" t="e">
        <f t="array" ref="I127">[1]!JCSMILES(H127)</f>
        <v>#VALUE!</v>
      </c>
    </row>
    <row r="128" spans="7:9" x14ac:dyDescent="0.25">
      <c r="G128" s="2" t="s">
        <v>199</v>
      </c>
      <c r="H128" s="15" t="e">
        <f t="array" ref="H128">[1]!JCReactProductStructure($G$1,$H$1,G128)</f>
        <v>#VALUE!</v>
      </c>
      <c r="I128" t="e">
        <f t="array" ref="I128">[1]!JCSMILES(H128)</f>
        <v>#VALUE!</v>
      </c>
    </row>
    <row r="129" spans="7:9" x14ac:dyDescent="0.25">
      <c r="G129" s="2" t="s">
        <v>201</v>
      </c>
      <c r="H129" s="15" t="e">
        <f t="array" ref="H129">[1]!JCReactProductStructure($G$1,$H$1,G129)</f>
        <v>#VALUE!</v>
      </c>
      <c r="I129" t="e">
        <f t="array" ref="I129">[1]!JCSMILES(H129)</f>
        <v>#VALUE!</v>
      </c>
    </row>
    <row r="130" spans="7:9" x14ac:dyDescent="0.25">
      <c r="I130" t="e">
        <f t="array" ref="I130">[1]!JCSMILES(H130)</f>
        <v>#VALUE!</v>
      </c>
    </row>
    <row r="131" spans="7:9" x14ac:dyDescent="0.25">
      <c r="I131" t="e">
        <f t="array" ref="I131">[1]!JCSMILES(H131)</f>
        <v>#VALUE!</v>
      </c>
    </row>
    <row r="132" spans="7:9" x14ac:dyDescent="0.25">
      <c r="I132" t="e">
        <f t="array" ref="I132">[1]!JCSMILES(H132)</f>
        <v>#VALUE!</v>
      </c>
    </row>
    <row r="133" spans="7:9" x14ac:dyDescent="0.25">
      <c r="I133" t="e">
        <f t="array" ref="I133">[1]!JCSMILES(H133)</f>
        <v>#VALUE!</v>
      </c>
    </row>
    <row r="134" spans="7:9" x14ac:dyDescent="0.25">
      <c r="I134" t="e">
        <f t="array" ref="I134">[1]!JCSMILES(H134)</f>
        <v>#VALUE!</v>
      </c>
    </row>
    <row r="135" spans="7:9" x14ac:dyDescent="0.25">
      <c r="I135" t="e">
        <f t="array" ref="I135">[1]!JCSMILES(H135)</f>
        <v>#VALUE!</v>
      </c>
    </row>
    <row r="136" spans="7:9" x14ac:dyDescent="0.25">
      <c r="I136" t="e">
        <f t="array" ref="I136">[1]!JCSMILES(H136)</f>
        <v>#VALUE!</v>
      </c>
    </row>
    <row r="137" spans="7:9" x14ac:dyDescent="0.25">
      <c r="I137" t="e">
        <f t="array" ref="I137">[1]!JCSMILES(H137)</f>
        <v>#VALUE!</v>
      </c>
    </row>
    <row r="138" spans="7:9" x14ac:dyDescent="0.25">
      <c r="I138" t="e">
        <f t="array" ref="I138">[1]!JCSMILES(H138)</f>
        <v>#VALUE!</v>
      </c>
    </row>
    <row r="139" spans="7:9" x14ac:dyDescent="0.25">
      <c r="I139" t="e">
        <f t="array" ref="I139">[1]!JCSMILES(H139)</f>
        <v>#VALUE!</v>
      </c>
    </row>
    <row r="140" spans="7:9" x14ac:dyDescent="0.25">
      <c r="I140" t="e">
        <f t="array" ref="I140">[1]!JCSMILES(H140)</f>
        <v>#VALUE!</v>
      </c>
    </row>
    <row r="141" spans="7:9" x14ac:dyDescent="0.25">
      <c r="I141" t="e">
        <f t="array" ref="I141">[1]!JCSMILES(H141)</f>
        <v>#VALUE!</v>
      </c>
    </row>
    <row r="142" spans="7:9" x14ac:dyDescent="0.25">
      <c r="I142" t="e">
        <f t="array" ref="I142">[1]!JCSMILES(H142)</f>
        <v>#VALUE!</v>
      </c>
    </row>
    <row r="143" spans="7:9" x14ac:dyDescent="0.25">
      <c r="I143" t="e">
        <f t="array" ref="I143">[1]!JCSMILES(H143)</f>
        <v>#VALUE!</v>
      </c>
    </row>
    <row r="144" spans="7:9" x14ac:dyDescent="0.25">
      <c r="I144" t="e">
        <f t="array" ref="I144">[1]!JCSMILES(H144)</f>
        <v>#VALUE!</v>
      </c>
    </row>
    <row r="145" spans="9:9" x14ac:dyDescent="0.25">
      <c r="I145" t="e">
        <f t="array" ref="I145">[1]!JCSMILES(H145)</f>
        <v>#VALUE!</v>
      </c>
    </row>
    <row r="146" spans="9:9" x14ac:dyDescent="0.25">
      <c r="I146" t="e">
        <f t="array" ref="I146">[1]!JCSMILES(H146)</f>
        <v>#VALUE!</v>
      </c>
    </row>
    <row r="147" spans="9:9" x14ac:dyDescent="0.25">
      <c r="I147" t="e">
        <f t="array" ref="I147">[1]!JCSMILES(H147)</f>
        <v>#VALUE!</v>
      </c>
    </row>
    <row r="148" spans="9:9" x14ac:dyDescent="0.25">
      <c r="I148" t="e">
        <f t="array" ref="I148">[1]!JCSMILES(H148)</f>
        <v>#VALUE!</v>
      </c>
    </row>
    <row r="149" spans="9:9" x14ac:dyDescent="0.25">
      <c r="I149" t="e">
        <f t="array" ref="I149">[1]!JCSMILES(H149)</f>
        <v>#VALUE!</v>
      </c>
    </row>
    <row r="150" spans="9:9" x14ac:dyDescent="0.25">
      <c r="I150" t="e">
        <f t="array" ref="I150">[1]!JCSMILES(H150)</f>
        <v>#VALUE!</v>
      </c>
    </row>
    <row r="151" spans="9:9" x14ac:dyDescent="0.25">
      <c r="I151" t="e">
        <f t="array" ref="I151">[1]!JCSMILES(H151)</f>
        <v>#VALUE!</v>
      </c>
    </row>
    <row r="152" spans="9:9" x14ac:dyDescent="0.25">
      <c r="I152" t="e">
        <f t="array" ref="I152">[1]!JCSMILES(H152)</f>
        <v>#VALUE!</v>
      </c>
    </row>
    <row r="153" spans="9:9" x14ac:dyDescent="0.25">
      <c r="I153" t="e">
        <f t="array" ref="I153">[1]!JCSMILES(H153)</f>
        <v>#VALUE!</v>
      </c>
    </row>
    <row r="154" spans="9:9" x14ac:dyDescent="0.25">
      <c r="I154" t="e">
        <f t="array" ref="I154">[1]!JCSMILES(H154)</f>
        <v>#VALUE!</v>
      </c>
    </row>
    <row r="155" spans="9:9" x14ac:dyDescent="0.25">
      <c r="I155" t="e">
        <f t="array" ref="I155">[1]!JCSMILES(H155)</f>
        <v>#VALUE!</v>
      </c>
    </row>
    <row r="156" spans="9:9" x14ac:dyDescent="0.25">
      <c r="I156" t="e">
        <f t="array" ref="I156">[1]!JCSMILES(H156)</f>
        <v>#VALUE!</v>
      </c>
    </row>
    <row r="157" spans="9:9" x14ac:dyDescent="0.25">
      <c r="I157" t="e">
        <f t="array" ref="I157">[1]!JCSMILES(H157)</f>
        <v>#VALUE!</v>
      </c>
    </row>
    <row r="158" spans="9:9" x14ac:dyDescent="0.25">
      <c r="I158" t="e">
        <f t="array" ref="I158">[1]!JCSMILES(H158)</f>
        <v>#VALUE!</v>
      </c>
    </row>
    <row r="159" spans="9:9" x14ac:dyDescent="0.25">
      <c r="I159" t="e">
        <f t="array" ref="I159">[1]!JCSMILES(H159)</f>
        <v>#VALUE!</v>
      </c>
    </row>
    <row r="160" spans="9:9" x14ac:dyDescent="0.25">
      <c r="I160" t="e">
        <f t="array" ref="I160">[1]!JCSMILES(H160)</f>
        <v>#VALUE!</v>
      </c>
    </row>
    <row r="161" spans="9:9" x14ac:dyDescent="0.25">
      <c r="I161" t="e">
        <f t="array" ref="I161">[1]!JCSMILES(H161)</f>
        <v>#VALUE!</v>
      </c>
    </row>
    <row r="162" spans="9:9" x14ac:dyDescent="0.25">
      <c r="I162" t="e">
        <f t="array" ref="I162">[1]!JCSMILES(H162)</f>
        <v>#VALUE!</v>
      </c>
    </row>
    <row r="163" spans="9:9" x14ac:dyDescent="0.25">
      <c r="I163" t="e">
        <f t="array" ref="I163">[1]!JCSMILES(H163)</f>
        <v>#VALUE!</v>
      </c>
    </row>
  </sheetData>
  <pageMargins left="0.7" right="0.7" top="0.75" bottom="0.75" header="0.3" footer="0.3"/>
  <pageSetup paperSize="0" scale="0" orientation="portrait" usePrinterDefaults="0" cellComments="asDisplayed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__JChemStructureSheet</vt:lpstr>
      <vt:lpstr>Main_List</vt:lpstr>
      <vt:lpstr>Technical list</vt:lpstr>
      <vt:lpstr>Reaction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Liashuk</dc:creator>
  <cp:lastModifiedBy>Oleksandr Leashuk</cp:lastModifiedBy>
  <cp:lastPrinted>2023-11-22T16:18:24Z</cp:lastPrinted>
  <dcterms:created xsi:type="dcterms:W3CDTF">2023-11-20T14:29:14Z</dcterms:created>
  <dcterms:modified xsi:type="dcterms:W3CDTF">2024-01-19T08:49:47Z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ChemExcelVersion">
    <vt:lpwstr>5.4.1</vt:lpwstr>
  </property>
  <property fmtid="{D5CDD505-2E9C-101B-9397-08002B2CF9AE}" pid="3" name="JChemExcelWorkbookGUID">
    <vt:lpwstr>b2e3ab7f-ee58-4bb1-b228-07cf00908f21</vt:lpwstr>
  </property>
</Properties>
</file>